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EC66C02-3B56-484C-B3B0-25B74DD20EB0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T1" sheetId="1" r:id="rId1"/>
  </sheets>
  <definedNames>
    <definedName name="_xlnm._FilterDatabase" localSheetId="0" hidden="1">'T1'!$A$3:$S$47</definedName>
    <definedName name="_xlnm.Criteria" localSheetId="0">'T1'!$Y$1:$AA$2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2" i="1" l="1"/>
  <c r="T43" i="1"/>
  <c r="T44" i="1"/>
  <c r="T45" i="1"/>
  <c r="T46" i="1"/>
  <c r="T47" i="1"/>
  <c r="U5" i="1" a="1"/>
  <c r="U5" i="1" s="1"/>
  <c r="U6" i="1" a="1"/>
  <c r="U6" i="1" s="1"/>
  <c r="U7" i="1" a="1"/>
  <c r="U7" i="1" s="1"/>
  <c r="U8" i="1" a="1"/>
  <c r="U8" i="1" s="1"/>
  <c r="U9" i="1" a="1"/>
  <c r="U9" i="1" s="1"/>
  <c r="U10" i="1" a="1"/>
  <c r="U10" i="1" s="1"/>
  <c r="U11" i="1" a="1"/>
  <c r="U11" i="1" s="1"/>
  <c r="U12" i="1" a="1"/>
  <c r="U12" i="1" s="1"/>
  <c r="U13" i="1" a="1"/>
  <c r="U13" i="1" s="1"/>
  <c r="U14" i="1" a="1"/>
  <c r="U14" i="1" s="1"/>
  <c r="U15" i="1" a="1"/>
  <c r="U15" i="1" s="1"/>
  <c r="U16" i="1" a="1"/>
  <c r="U16" i="1" s="1"/>
  <c r="U17" i="1" a="1"/>
  <c r="U17" i="1" s="1"/>
  <c r="U18" i="1" a="1"/>
  <c r="U18" i="1" s="1"/>
  <c r="U19" i="1" a="1"/>
  <c r="U19" i="1"/>
  <c r="U20" i="1" a="1"/>
  <c r="U20" i="1" s="1"/>
  <c r="U21" i="1" a="1"/>
  <c r="U21" i="1" s="1"/>
  <c r="U22" i="1" a="1"/>
  <c r="U22" i="1" s="1"/>
  <c r="U23" i="1" a="1"/>
  <c r="U23" i="1" s="1"/>
  <c r="U24" i="1" a="1"/>
  <c r="U24" i="1" s="1"/>
  <c r="U25" i="1" a="1"/>
  <c r="U25" i="1" s="1"/>
  <c r="U26" i="1" a="1"/>
  <c r="U26" i="1" s="1"/>
  <c r="U27" i="1" a="1"/>
  <c r="U27" i="1" s="1"/>
  <c r="U28" i="1" a="1"/>
  <c r="U28" i="1" s="1"/>
  <c r="U29" i="1" a="1"/>
  <c r="U29" i="1" s="1"/>
  <c r="U30" i="1" a="1"/>
  <c r="U30" i="1" s="1"/>
  <c r="U31" i="1" a="1"/>
  <c r="U31" i="1" s="1"/>
  <c r="U32" i="1" a="1"/>
  <c r="U32" i="1" s="1"/>
  <c r="U33" i="1" a="1"/>
  <c r="U33" i="1" s="1"/>
  <c r="U34" i="1" a="1"/>
  <c r="U34" i="1" s="1"/>
  <c r="U35" i="1" a="1"/>
  <c r="U35" i="1" s="1"/>
  <c r="U36" i="1" a="1"/>
  <c r="U36" i="1" s="1"/>
  <c r="U37" i="1" a="1"/>
  <c r="U37" i="1" s="1"/>
  <c r="U38" i="1" a="1"/>
  <c r="U38" i="1" s="1"/>
  <c r="U39" i="1" a="1"/>
  <c r="U39" i="1" s="1"/>
  <c r="U40" i="1" a="1"/>
  <c r="U40" i="1" s="1"/>
  <c r="U41" i="1" a="1"/>
  <c r="U41" i="1" s="1"/>
  <c r="U42" i="1" a="1"/>
  <c r="U42" i="1" s="1"/>
  <c r="U43" i="1" a="1"/>
  <c r="U43" i="1" s="1"/>
  <c r="U44" i="1" a="1"/>
  <c r="U44" i="1" s="1"/>
  <c r="U45" i="1" a="1"/>
  <c r="U45" i="1" s="1"/>
  <c r="U46" i="1" a="1"/>
  <c r="U46" i="1" s="1"/>
  <c r="U47" i="1" a="1"/>
  <c r="U47" i="1"/>
  <c r="U4" i="1" a="1"/>
  <c r="U4" i="1" s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" i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V25" i="1" a="1"/>
  <c r="V25" i="1" s="1"/>
  <c r="V26" i="1" a="1"/>
  <c r="V26" i="1" s="1"/>
  <c r="V27" i="1" a="1"/>
  <c r="V27" i="1" s="1"/>
  <c r="V28" i="1" a="1"/>
  <c r="V28" i="1" s="1"/>
  <c r="V29" i="1" a="1"/>
  <c r="V29" i="1" s="1"/>
  <c r="V30" i="1" a="1"/>
  <c r="V30" i="1" s="1"/>
  <c r="V31" i="1" a="1"/>
  <c r="V31" i="1" s="1"/>
  <c r="V32" i="1" a="1"/>
  <c r="V32" i="1" s="1"/>
  <c r="V33" i="1" a="1"/>
  <c r="V33" i="1" s="1"/>
  <c r="V34" i="1" a="1"/>
  <c r="V34" i="1" s="1"/>
  <c r="V35" i="1" a="1"/>
  <c r="V35" i="1" s="1"/>
  <c r="V36" i="1" a="1"/>
  <c r="V36" i="1" s="1"/>
  <c r="V37" i="1" a="1"/>
  <c r="V37" i="1" s="1"/>
  <c r="V38" i="1" a="1"/>
  <c r="V38" i="1" s="1"/>
  <c r="V39" i="1" a="1"/>
  <c r="V39" i="1" s="1"/>
  <c r="V40" i="1" a="1"/>
  <c r="V40" i="1" s="1"/>
  <c r="V41" i="1" a="1"/>
  <c r="V41" i="1" s="1"/>
  <c r="V42" i="1" a="1"/>
  <c r="V42" i="1" s="1"/>
  <c r="V43" i="1" a="1"/>
  <c r="V43" i="1" s="1"/>
  <c r="V44" i="1" a="1"/>
  <c r="V44" i="1" s="1"/>
  <c r="V45" i="1" a="1"/>
  <c r="V45" i="1" s="1"/>
  <c r="V46" i="1" a="1"/>
  <c r="V46" i="1" s="1"/>
  <c r="V47" i="1" a="1"/>
  <c r="V47" i="1" s="1"/>
  <c r="V4" i="1" a="1"/>
  <c r="V4" i="1" s="1"/>
  <c r="Q4" i="1"/>
  <c r="R4" i="1" s="1"/>
  <c r="W47" i="1" l="1"/>
  <c r="W43" i="1"/>
  <c r="W39" i="1"/>
  <c r="W35" i="1"/>
  <c r="W31" i="1"/>
  <c r="W27" i="1"/>
  <c r="W23" i="1"/>
  <c r="W19" i="1"/>
  <c r="W15" i="1"/>
  <c r="W11" i="1"/>
  <c r="W7" i="1"/>
  <c r="W38" i="1"/>
  <c r="W34" i="1"/>
  <c r="W30" i="1"/>
  <c r="W26" i="1"/>
  <c r="W22" i="1"/>
  <c r="W18" i="1"/>
  <c r="W14" i="1"/>
  <c r="W10" i="1"/>
  <c r="W6" i="1"/>
  <c r="W46" i="1"/>
  <c r="W42" i="1"/>
  <c r="W45" i="1"/>
  <c r="W41" i="1"/>
  <c r="W37" i="1"/>
  <c r="W33" i="1"/>
  <c r="W29" i="1"/>
  <c r="W25" i="1"/>
  <c r="W21" i="1"/>
  <c r="W17" i="1"/>
  <c r="W13" i="1"/>
  <c r="W9" i="1"/>
  <c r="W5" i="1"/>
  <c r="W40" i="1"/>
  <c r="W32" i="1"/>
  <c r="W28" i="1"/>
  <c r="W20" i="1"/>
  <c r="W12" i="1"/>
  <c r="W8" i="1"/>
  <c r="W44" i="1"/>
  <c r="W36" i="1"/>
  <c r="W24" i="1"/>
  <c r="W16" i="1"/>
  <c r="W4" i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13" i="1"/>
  <c r="R13" i="1" s="1"/>
  <c r="Q14" i="1"/>
  <c r="R14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S43" i="1"/>
  <c r="S46" i="1"/>
  <c r="S47" i="1"/>
  <c r="S4" i="1"/>
  <c r="S31" i="1"/>
  <c r="S10" i="1"/>
  <c r="S7" i="1"/>
  <c r="S12" i="1"/>
  <c r="S14" i="1"/>
  <c r="S18" i="1"/>
  <c r="S30" i="1"/>
  <c r="S38" i="1"/>
  <c r="S29" i="1"/>
  <c r="S17" i="1"/>
  <c r="S35" i="1"/>
  <c r="S22" i="1"/>
  <c r="S45" i="1"/>
  <c r="S33" i="1"/>
  <c r="S21" i="1"/>
  <c r="S20" i="1"/>
  <c r="S27" i="1"/>
  <c r="S40" i="1"/>
  <c r="S23" i="1"/>
  <c r="S5" i="1"/>
  <c r="S16" i="1"/>
  <c r="S19" i="1"/>
  <c r="S11" i="1"/>
  <c r="S24" i="1"/>
  <c r="S6" i="1"/>
  <c r="S13" i="1"/>
  <c r="S34" i="1"/>
  <c r="S42" i="1"/>
  <c r="S25" i="1"/>
  <c r="S32" i="1"/>
  <c r="S28" i="1"/>
  <c r="S41" i="1"/>
  <c r="S39" i="1"/>
  <c r="S15" i="1"/>
  <c r="S8" i="1"/>
  <c r="S26" i="1"/>
  <c r="S36" i="1"/>
  <c r="S44" i="1"/>
  <c r="S37" i="1"/>
  <c r="S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<sst xmlns="http://schemas.openxmlformats.org/spreadsheetml/2006/main" count="156" uniqueCount="73">
  <si>
    <t>N°</t>
  </si>
  <si>
    <t>Total</t>
  </si>
  <si>
    <t>Moyenne</t>
  </si>
  <si>
    <t>Rang</t>
  </si>
  <si>
    <t>Noms et prénom</t>
  </si>
  <si>
    <t>Sexe</t>
  </si>
  <si>
    <t>F</t>
  </si>
  <si>
    <t>M</t>
  </si>
  <si>
    <t>Rédaction</t>
  </si>
  <si>
    <t>Dictée</t>
  </si>
  <si>
    <t>Etude de texte</t>
  </si>
  <si>
    <t>Présentation</t>
  </si>
  <si>
    <t>Histoire-Géographie</t>
  </si>
  <si>
    <t>Opérations</t>
  </si>
  <si>
    <t>Problème</t>
  </si>
  <si>
    <t>Dessin</t>
  </si>
  <si>
    <t>Lecture</t>
  </si>
  <si>
    <t>Récitation/Chant</t>
  </si>
  <si>
    <t>EPS</t>
  </si>
  <si>
    <t>Sciences</t>
  </si>
  <si>
    <t>Ecole</t>
  </si>
  <si>
    <t>élève1</t>
  </si>
  <si>
    <t>élève2</t>
  </si>
  <si>
    <t>élève3</t>
  </si>
  <si>
    <t>élève4</t>
  </si>
  <si>
    <t>élève5</t>
  </si>
  <si>
    <t>élève6</t>
  </si>
  <si>
    <t>élève7</t>
  </si>
  <si>
    <t>élève8</t>
  </si>
  <si>
    <t>élève9</t>
  </si>
  <si>
    <t>élève10</t>
  </si>
  <si>
    <t>élève11</t>
  </si>
  <si>
    <t>élève12</t>
  </si>
  <si>
    <t>élève13</t>
  </si>
  <si>
    <t>élève14</t>
  </si>
  <si>
    <t>élève15</t>
  </si>
  <si>
    <t>élève16</t>
  </si>
  <si>
    <t>élève17</t>
  </si>
  <si>
    <t>élève18</t>
  </si>
  <si>
    <t>élève19</t>
  </si>
  <si>
    <t>élève20</t>
  </si>
  <si>
    <t>élève21</t>
  </si>
  <si>
    <t>élève22</t>
  </si>
  <si>
    <t>élève23</t>
  </si>
  <si>
    <t>élève24</t>
  </si>
  <si>
    <t>élève25</t>
  </si>
  <si>
    <t>élève26</t>
  </si>
  <si>
    <t>élève27</t>
  </si>
  <si>
    <t>élève28</t>
  </si>
  <si>
    <t>élève29</t>
  </si>
  <si>
    <t>élève30</t>
  </si>
  <si>
    <t>élève31</t>
  </si>
  <si>
    <t>élève32</t>
  </si>
  <si>
    <t>élève33</t>
  </si>
  <si>
    <t>élève34</t>
  </si>
  <si>
    <t>élève35</t>
  </si>
  <si>
    <t>élève36</t>
  </si>
  <si>
    <t>élève37</t>
  </si>
  <si>
    <t>élève38</t>
  </si>
  <si>
    <t>élève39</t>
  </si>
  <si>
    <t>élève40</t>
  </si>
  <si>
    <t>élève41</t>
  </si>
  <si>
    <t>élève42</t>
  </si>
  <si>
    <t>élève43</t>
  </si>
  <si>
    <t>élève44</t>
  </si>
  <si>
    <t>a</t>
  </si>
  <si>
    <t>b</t>
  </si>
  <si>
    <t>c</t>
  </si>
  <si>
    <t>=Q1/(ALS(E1="";""; 1)+ ALS(F1="";"";1)+ ALS(G1="";"";2)+ ALS(H1="";"";1)+ ALS(I1="";"";2)+ ALS(J1="";"";2)+ ALS(K1="";"";2)+ ALS(L1="";"";2)+ ALS(M1="";"";1)+ ALS(N1="";"";1)+ ALS(O1="";"";1)+ ALS(P1="";"";1))</t>
  </si>
  <si>
    <t>Kolom1</t>
  </si>
  <si>
    <t>rang2</t>
  </si>
  <si>
    <t>Moyenne2</t>
  </si>
  <si>
    <t>Kolom2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</si>
</sst>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64" fontId="0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164" fontId="1" fillId="0" borderId="0" xfId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64" fontId="0" fillId="0" borderId="0" xfId="1" quotePrefix="1" applyFont="1" applyAlignment="1" applyProtection="1">
      <alignment horizontal="left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2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2" fontId="0" fillId="2" borderId="0" xfId="0" applyNumberForma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2" fontId="1" fillId="2" borderId="0" xfId="0" applyNumberFormat="1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</cellXfs>
  <cellStyles count="2">
    <cellStyle name="Komma" xfId="1" builtinId="3"/>
    <cellStyle name="Standaard" xfId="0" builtinId="0"/>
  </cellStyles>
  <dxfs count="40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164" formatCode="_(* #,##0.00_);_(* \(#,##0.00\);_(* &quot;-&quot;??_);_(@_)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3:W47" totalsRowShown="0" headerRowDxfId="39" dataDxfId="38">
  <sortState xmlns:xlrd2="http://schemas.microsoft.com/office/spreadsheetml/2017/richdata2" ref="A4:S48">
    <sortCondition ref="B4:B48"/>
  </sortState>
  <tableColumns count="23">
    <tableColumn id="1" xr3:uid="{00000000-0010-0000-0000-000001000000}" name="N°" dataDxfId="37"/>
    <tableColumn id="2" xr3:uid="{00000000-0010-0000-0000-000002000000}" name="Noms et prénom" dataDxfId="36"/>
    <tableColumn id="3" xr3:uid="{00000000-0010-0000-0000-000003000000}" name="Sexe" dataDxfId="35"/>
    <tableColumn id="16" xr3:uid="{00000000-0010-0000-0000-000010000000}" name="Ecole" dataDxfId="34"/>
    <tableColumn id="4" xr3:uid="{00000000-0010-0000-0000-000004000000}" name="Rédaction" dataDxfId="33"/>
    <tableColumn id="5" xr3:uid="{00000000-0010-0000-0000-000005000000}" name="Dictée" dataDxfId="32"/>
    <tableColumn id="6" xr3:uid="{00000000-0010-0000-0000-000006000000}" name="Etude de texte" dataDxfId="31"/>
    <tableColumn id="7" xr3:uid="{00000000-0010-0000-0000-000007000000}" name="Présentation" dataDxfId="30"/>
    <tableColumn id="8" xr3:uid="{00000000-0010-0000-0000-000008000000}" name="Histoire-Géographie" dataDxfId="29"/>
    <tableColumn id="9" xr3:uid="{00000000-0010-0000-0000-000009000000}" name="Sciences" dataDxfId="28"/>
    <tableColumn id="15" xr3:uid="{00000000-0010-0000-0000-00000F000000}" name="Opérations" dataDxfId="27"/>
    <tableColumn id="10" xr3:uid="{00000000-0010-0000-0000-00000A000000}" name="Problème" dataDxfId="26"/>
    <tableColumn id="11" xr3:uid="{00000000-0010-0000-0000-00000B000000}" name="Dessin" dataDxfId="25"/>
    <tableColumn id="12" xr3:uid="{00000000-0010-0000-0000-00000C000000}" name="Lecture" dataDxfId="24"/>
    <tableColumn id="13" xr3:uid="{00000000-0010-0000-0000-00000D000000}" name="Récitation/Chant" dataDxfId="23"/>
    <tableColumn id="14" xr3:uid="{00000000-0010-0000-0000-00000E000000}" name="EPS" dataDxfId="22"/>
    <tableColumn id="19" xr3:uid="{00000000-0010-0000-0000-000013000000}" name="Total" dataDxfId="21">
      <calculatedColumnFormula>SUM(Tableau2[[#This Row],[Rédaction]:[EPS]])</calculatedColumnFormula>
    </tableColumn>
    <tableColumn id="20" xr3:uid="{00000000-0010-0000-0000-000014000000}" name="Moyenne" dataDxfId="20">
      <calculatedColumnFormula>Q4/(IF(E4="","", 1)+ IF(F4="","",1)+ IF(G4="","",2)+ IF(H4="","",1)+ IF(I4="","",2)+ IF(J4="","",2)+ IF(K4="","",2)+ IF(L4="","",2)+ IF(M4="","",1)+ IF(N4="","",1)+ IF(O4="","",1)+ IF(P4="","",1))</calculatedColumnFormula>
    </tableColumn>
    <tableColumn id="21" xr3:uid="{00000000-0010-0000-0000-000015000000}" name="Rang" dataDxfId="19">
      <calculatedColumnFormula>IFERROR(RANK(R4,INDIRECT("$R$4:$R"&amp;MATCH(9^9,R:R,1))) &amp; IF(COUNTIF(INDIRECT("$R$4:$R"&amp;MATCH(9^9,R:R,1)),R4)&gt;1,"e ex","e"),"")</calculatedColumnFormula>
    </tableColumn>
    <tableColumn id="22" xr3:uid="{5EFCE345-4126-49F1-8E95-FB01BC94D376}" name="Kolom1" dataDxfId="18"/>
    <tableColumn id="23" xr3:uid="{41CFE7D6-E0DD-4A55-9BF7-33903FC4AC8C}" name="Kolom2" dataDxfId="17">
      <calculatedColumnFormula array="1">SUMPRODUCT(10*($E$1:$P$1)*(Tableau2[[#This Row],[Rédaction]:[EPS]]&gt;0))</calculatedColumnFormula>
    </tableColumn>
    <tableColumn id="17" xr3:uid="{1BC74603-3752-49D7-AE70-CEE1A4CFFEB3}" name="Moyenne2" dataDxfId="16">
      <calculatedColumnFormula array="1">SUMPRODUCT($E$1:$P$1,Tableau2[[#This Row],[Rédaction]:[EPS]])/SUMPRODUCT(($E$1:$P$1)*(Tableau2[[#This Row],[Rédaction]:[EPS]]&gt;0))</calculatedColumnFormula>
    </tableColumn>
    <tableColumn id="18" xr3:uid="{55EA35D5-BF77-41F9-9AC8-0788C7B76084}" name="rang2" dataDxfId="15">
      <calculatedColumnFormula>RANK(Tableau2[[#This Row],[Moyenne2]],Tableau2[Moyenne2])&amp; IF(COUNTIF(Tableau2[Moyenne2],Tableau2[[#This Row],[Moyenne2]])&gt;1," ex","")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189"/>
  <sheetViews>
    <sheetView tabSelected="1" workbookViewId="0">
      <selection activeCell="Z10" sqref="Z10"/>
    </sheetView>
  </sheetViews>
  <sheetFormatPr defaultColWidth="11.42578125" defaultRowHeight="15" x14ac:dyDescent="0.25"/>
  <cols>
    <col min="1" max="1" width="3.7109375" style="2" customWidth="1"/>
    <col min="2" max="2" width="25.7109375" style="1" customWidth="1"/>
    <col min="3" max="3" width="5.7109375" style="2" customWidth="1"/>
    <col min="4" max="4" width="10.7109375" style="2" customWidth="1"/>
    <col min="5" max="16" width="4.7109375" style="2" customWidth="1"/>
    <col min="17" max="17" width="5.7109375" style="2" customWidth="1"/>
    <col min="18" max="18" width="9.28515625" style="3" customWidth="1"/>
    <col min="19" max="21" width="9.85546875" style="2" customWidth="1"/>
    <col min="22" max="22" width="11.42578125" style="20"/>
    <col min="23" max="23" width="9.7109375" style="21" customWidth="1"/>
    <col min="24" max="24" width="7.7109375" customWidth="1"/>
  </cols>
  <sheetData>
    <row r="1" spans="1:27" s="7" customFormat="1" x14ac:dyDescent="0.25">
      <c r="A1" s="4"/>
      <c r="B1" s="5"/>
      <c r="C1" s="4"/>
      <c r="D1" s="4"/>
      <c r="E1" s="22">
        <v>1</v>
      </c>
      <c r="F1" s="22">
        <v>2</v>
      </c>
      <c r="G1" s="22">
        <v>2</v>
      </c>
      <c r="H1" s="22">
        <v>1</v>
      </c>
      <c r="I1" s="22">
        <v>2</v>
      </c>
      <c r="J1" s="22">
        <v>2</v>
      </c>
      <c r="K1" s="22">
        <v>2</v>
      </c>
      <c r="L1" s="22">
        <v>2</v>
      </c>
      <c r="M1" s="22">
        <v>1</v>
      </c>
      <c r="N1" s="22">
        <v>1</v>
      </c>
      <c r="O1" s="22">
        <v>1</v>
      </c>
      <c r="P1" s="22">
        <v>1</v>
      </c>
      <c r="Q1" s="4"/>
      <c r="R1" s="15" t="s">
        <v>68</v>
      </c>
      <c r="S1" s="5"/>
      <c r="T1" s="5"/>
      <c r="U1" s="5"/>
      <c r="V1" s="16"/>
      <c r="W1" s="17"/>
    </row>
    <row r="2" spans="1:27" s="7" customFormat="1" x14ac:dyDescent="0.25">
      <c r="A2" s="4"/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6"/>
      <c r="S2" s="4"/>
      <c r="T2" s="4"/>
      <c r="U2" s="4"/>
      <c r="V2" s="16"/>
      <c r="W2" s="17"/>
    </row>
    <row r="3" spans="1:27" s="7" customFormat="1" x14ac:dyDescent="0.25">
      <c r="A3" s="4" t="s">
        <v>0</v>
      </c>
      <c r="B3" s="5" t="s">
        <v>4</v>
      </c>
      <c r="C3" s="4" t="s">
        <v>5</v>
      </c>
      <c r="D3" s="4" t="s">
        <v>20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19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</v>
      </c>
      <c r="R3" s="6" t="s">
        <v>2</v>
      </c>
      <c r="S3" s="4" t="s">
        <v>3</v>
      </c>
      <c r="T3" s="23" t="s">
        <v>69</v>
      </c>
      <c r="U3" s="23" t="s">
        <v>72</v>
      </c>
      <c r="V3" s="24" t="s">
        <v>71</v>
      </c>
      <c r="W3" s="25" t="s">
        <v>70</v>
      </c>
    </row>
    <row r="4" spans="1:27" s="10" customFormat="1" x14ac:dyDescent="0.25">
      <c r="A4" s="4">
        <v>1</v>
      </c>
      <c r="B4" s="5" t="s">
        <v>21</v>
      </c>
      <c r="C4" s="4" t="s">
        <v>6</v>
      </c>
      <c r="D4" s="8" t="s">
        <v>65</v>
      </c>
      <c r="E4" s="4">
        <v>3</v>
      </c>
      <c r="F4" s="4">
        <v>2</v>
      </c>
      <c r="G4" s="4">
        <v>2</v>
      </c>
      <c r="H4" s="4">
        <v>2</v>
      </c>
      <c r="I4" s="4">
        <v>4</v>
      </c>
      <c r="J4" s="4">
        <v>5</v>
      </c>
      <c r="K4" s="8">
        <v>4</v>
      </c>
      <c r="L4" s="4">
        <v>5</v>
      </c>
      <c r="M4" s="4">
        <v>5</v>
      </c>
      <c r="N4" s="4">
        <v>4</v>
      </c>
      <c r="O4" s="4">
        <v>2</v>
      </c>
      <c r="P4" s="4">
        <v>4</v>
      </c>
      <c r="Q4" s="4">
        <f>SUM(Tableau2[[#This Row],[Rédaction]:[EPS]])</f>
        <v>42</v>
      </c>
      <c r="R4" s="6">
        <f t="shared" ref="R4:R47" si="0">Q4/(IF(E4="","", 1)+ IF(F4="","",1)+ IF(G4="","",2)+ IF(H4="","",1)+ IF(I4="","",2)+ IF(J4="","",2)+ IF(K4="","",2)+ IF(L4="","",2)+ IF(M4="","",1)+ IF(N4="","",1)+ IF(O4="","",1)+ IF(P4="","",1))</f>
        <v>2.4705882352941178</v>
      </c>
      <c r="S4" s="4" t="str">
        <f t="shared" ref="S4:S47" ca="1" si="1">IFERROR(RANK(R4,INDIRECT("$R$4:$R"&amp;MATCH(9^9,R:R,1))) &amp; IF(COUNTIF(INDIRECT("$R$4:$R"&amp;MATCH(9^9,R:R,1)),R4)&gt;1,"e ex","e"),"")</f>
        <v>38e ex</v>
      </c>
      <c r="T4" s="23">
        <f>SUMPRODUCT($E$1:$P$1,Tableau2[[#This Row],[Rédaction]:[EPS]])</f>
        <v>64</v>
      </c>
      <c r="U4" s="23" cm="1">
        <f t="array" ref="U4">SUMPRODUCT(10*($E$1:$P$1)*(Tableau2[[#This Row],[Rédaction]:[EPS]]&gt;0))</f>
        <v>180</v>
      </c>
      <c r="V4" s="26" cm="1">
        <f t="array" ref="V4">SUMPRODUCT($E$1:$P$1,Tableau2[[#This Row],[Rédaction]:[EPS]])/SUMPRODUCT(($E$1:$P$1)*(Tableau2[[#This Row],[Rédaction]:[EPS]]&gt;0))</f>
        <v>3.5555555555555554</v>
      </c>
      <c r="W4" s="27" t="str">
        <f>RANK(Tableau2[[#This Row],[Moyenne2]],Tableau2[Moyenne2])&amp; IF(COUNTIF(Tableau2[Moyenne2],Tableau2[[#This Row],[Moyenne2]])&gt;1," ex","")</f>
        <v>42</v>
      </c>
    </row>
    <row r="5" spans="1:27" s="7" customFormat="1" x14ac:dyDescent="0.25">
      <c r="A5" s="4">
        <v>2</v>
      </c>
      <c r="B5" s="5" t="s">
        <v>22</v>
      </c>
      <c r="C5" s="4" t="s">
        <v>7</v>
      </c>
      <c r="D5" s="8" t="s">
        <v>66</v>
      </c>
      <c r="E5" s="4">
        <v>4</v>
      </c>
      <c r="F5" s="4">
        <v>7</v>
      </c>
      <c r="G5" s="4">
        <v>2</v>
      </c>
      <c r="H5" s="4">
        <v>6</v>
      </c>
      <c r="I5" s="4">
        <v>1</v>
      </c>
      <c r="J5" s="4">
        <v>9</v>
      </c>
      <c r="K5" s="4">
        <v>10</v>
      </c>
      <c r="L5" s="4">
        <v>6</v>
      </c>
      <c r="M5" s="4">
        <v>6</v>
      </c>
      <c r="N5" s="4">
        <v>8</v>
      </c>
      <c r="O5" s="4">
        <v>7</v>
      </c>
      <c r="P5" s="4">
        <v>9</v>
      </c>
      <c r="Q5" s="4">
        <f>SUM(Tableau2[[#This Row],[Rédaction]:[EPS]])</f>
        <v>75</v>
      </c>
      <c r="R5" s="6">
        <f t="shared" si="0"/>
        <v>4.4117647058823533</v>
      </c>
      <c r="S5" s="4" t="str">
        <f t="shared" ca="1" si="1"/>
        <v>24e</v>
      </c>
      <c r="T5" s="23">
        <f>SUMPRODUCT($E$1:$P$1,Tableau2[[#This Row],[Rédaction]:[EPS]])</f>
        <v>110</v>
      </c>
      <c r="U5" s="23" cm="1">
        <f t="array" ref="U5">SUMPRODUCT(10*($E$1:$P$1)*(Tableau2[[#This Row],[Rédaction]:[EPS]]&gt;0))</f>
        <v>180</v>
      </c>
      <c r="V5" s="26" cm="1">
        <f t="array" ref="V5">SUMPRODUCT($E$1:$P$1,Tableau2[[#This Row],[Rédaction]:[EPS]])/SUMPRODUCT(($E$1:$P$1)*(Tableau2[[#This Row],[Rédaction]:[EPS]]&gt;0))</f>
        <v>6.1111111111111107</v>
      </c>
      <c r="W5" s="27" t="str">
        <f>RANK(Tableau2[[#This Row],[Moyenne2]],Tableau2[Moyenne2])&amp; IF(COUNTIF(Tableau2[Moyenne2],Tableau2[[#This Row],[Moyenne2]])&gt;1," ex","")</f>
        <v>25</v>
      </c>
    </row>
    <row r="6" spans="1:27" s="7" customFormat="1" x14ac:dyDescent="0.25">
      <c r="A6" s="8">
        <v>3</v>
      </c>
      <c r="B6" s="9" t="s">
        <v>23</v>
      </c>
      <c r="C6" s="8" t="s">
        <v>6</v>
      </c>
      <c r="D6" s="8" t="s">
        <v>67</v>
      </c>
      <c r="E6" s="8">
        <v>5</v>
      </c>
      <c r="F6" s="8">
        <v>7</v>
      </c>
      <c r="G6" s="8">
        <v>4</v>
      </c>
      <c r="H6" s="8">
        <v>4</v>
      </c>
      <c r="I6" s="8">
        <v>8</v>
      </c>
      <c r="J6" s="8">
        <v>6</v>
      </c>
      <c r="K6" s="8">
        <v>6</v>
      </c>
      <c r="L6" s="8">
        <v>6</v>
      </c>
      <c r="M6" s="8">
        <v>10</v>
      </c>
      <c r="N6" s="8">
        <v>6</v>
      </c>
      <c r="O6" s="8">
        <v>6</v>
      </c>
      <c r="P6" s="8">
        <v>6</v>
      </c>
      <c r="Q6" s="8">
        <f>SUM(Tableau2[[#This Row],[Rédaction]:[EPS]])</f>
        <v>74</v>
      </c>
      <c r="R6" s="11">
        <f t="shared" si="0"/>
        <v>4.3529411764705879</v>
      </c>
      <c r="S6" s="8" t="str">
        <f t="shared" ca="1" si="1"/>
        <v>25e</v>
      </c>
      <c r="T6" s="23">
        <f>SUMPRODUCT($E$1:$P$1,Tableau2[[#This Row],[Rédaction]:[EPS]])</f>
        <v>111</v>
      </c>
      <c r="U6" s="23" cm="1">
        <f t="array" ref="U6">SUMPRODUCT(10*($E$1:$P$1)*(Tableau2[[#This Row],[Rédaction]:[EPS]]&gt;0))</f>
        <v>180</v>
      </c>
      <c r="V6" s="26" cm="1">
        <f t="array" ref="V6">SUMPRODUCT($E$1:$P$1,Tableau2[[#This Row],[Rédaction]:[EPS]])/SUMPRODUCT(($E$1:$P$1)*(Tableau2[[#This Row],[Rédaction]:[EPS]]&gt;0))</f>
        <v>6.166666666666667</v>
      </c>
      <c r="W6" s="27" t="str">
        <f>RANK(Tableau2[[#This Row],[Moyenne2]],Tableau2[Moyenne2])&amp; IF(COUNTIF(Tableau2[Moyenne2],Tableau2[[#This Row],[Moyenne2]])&gt;1," ex","")</f>
        <v>23 ex</v>
      </c>
    </row>
    <row r="7" spans="1:27" s="10" customFormat="1" x14ac:dyDescent="0.25">
      <c r="A7" s="12">
        <v>4</v>
      </c>
      <c r="B7" s="5" t="s">
        <v>24</v>
      </c>
      <c r="C7" s="12" t="s">
        <v>7</v>
      </c>
      <c r="D7" s="8" t="s">
        <v>65</v>
      </c>
      <c r="E7" s="12">
        <v>8</v>
      </c>
      <c r="F7" s="12">
        <v>9</v>
      </c>
      <c r="G7" s="12">
        <v>1</v>
      </c>
      <c r="H7" s="12">
        <v>9</v>
      </c>
      <c r="I7" s="12">
        <v>10</v>
      </c>
      <c r="J7" s="12">
        <v>6</v>
      </c>
      <c r="K7" s="12">
        <v>10</v>
      </c>
      <c r="L7" s="12">
        <v>8</v>
      </c>
      <c r="M7" s="12">
        <v>9</v>
      </c>
      <c r="N7" s="12">
        <v>6</v>
      </c>
      <c r="O7" s="12">
        <v>9</v>
      </c>
      <c r="P7" s="12">
        <v>6</v>
      </c>
      <c r="Q7" s="12">
        <f>SUM(Tableau2[[#This Row],[Rédaction]:[EPS]])</f>
        <v>91</v>
      </c>
      <c r="R7" s="13">
        <f t="shared" si="0"/>
        <v>5.3529411764705879</v>
      </c>
      <c r="S7" s="12" t="str">
        <f t="shared" ca="1" si="1"/>
        <v>14e</v>
      </c>
      <c r="T7" s="23">
        <f>SUMPRODUCT($E$1:$P$1,Tableau2[[#This Row],[Rédaction]:[EPS]])</f>
        <v>135</v>
      </c>
      <c r="U7" s="23" cm="1">
        <f t="array" ref="U7">SUMPRODUCT(10*($E$1:$P$1)*(Tableau2[[#This Row],[Rédaction]:[EPS]]&gt;0))</f>
        <v>180</v>
      </c>
      <c r="V7" s="26" cm="1">
        <f t="array" ref="V7">SUMPRODUCT($E$1:$P$1,Tableau2[[#This Row],[Rédaction]:[EPS]])/SUMPRODUCT(($E$1:$P$1)*(Tableau2[[#This Row],[Rédaction]:[EPS]]&gt;0))</f>
        <v>7.5</v>
      </c>
      <c r="W7" s="27" t="str">
        <f>RANK(Tableau2[[#This Row],[Moyenne2]],Tableau2[Moyenne2])&amp; IF(COUNTIF(Tableau2[Moyenne2],Tableau2[[#This Row],[Moyenne2]])&gt;1," ex","")</f>
        <v>14 ex</v>
      </c>
    </row>
    <row r="8" spans="1:27" s="10" customFormat="1" x14ac:dyDescent="0.25">
      <c r="A8" s="8">
        <v>5</v>
      </c>
      <c r="B8" s="5" t="s">
        <v>25</v>
      </c>
      <c r="C8" s="8" t="s">
        <v>6</v>
      </c>
      <c r="D8" s="8" t="s">
        <v>66</v>
      </c>
      <c r="E8" s="8">
        <v>9</v>
      </c>
      <c r="F8" s="8">
        <v>4</v>
      </c>
      <c r="G8" s="8">
        <v>1</v>
      </c>
      <c r="H8" s="8">
        <v>9</v>
      </c>
      <c r="I8" s="8">
        <v>10</v>
      </c>
      <c r="J8" s="8">
        <v>9</v>
      </c>
      <c r="K8" s="8">
        <v>10</v>
      </c>
      <c r="L8" s="8">
        <v>10</v>
      </c>
      <c r="M8" s="8">
        <v>10</v>
      </c>
      <c r="N8" s="8">
        <v>4</v>
      </c>
      <c r="O8" s="8">
        <v>8</v>
      </c>
      <c r="P8" s="8">
        <v>10</v>
      </c>
      <c r="Q8" s="8">
        <f>SUM(Tableau2[[#This Row],[Rédaction]:[EPS]])</f>
        <v>94</v>
      </c>
      <c r="R8" s="11">
        <f t="shared" si="0"/>
        <v>5.5294117647058822</v>
      </c>
      <c r="S8" s="8" t="str">
        <f t="shared" ca="1" si="1"/>
        <v>12e</v>
      </c>
      <c r="T8" s="23">
        <f>SUMPRODUCT($E$1:$P$1,Tableau2[[#This Row],[Rédaction]:[EPS]])</f>
        <v>138</v>
      </c>
      <c r="U8" s="23" cm="1">
        <f t="array" ref="U8">SUMPRODUCT(10*($E$1:$P$1)*(Tableau2[[#This Row],[Rédaction]:[EPS]]&gt;0))</f>
        <v>180</v>
      </c>
      <c r="V8" s="26" cm="1">
        <f t="array" ref="V8">SUMPRODUCT($E$1:$P$1,Tableau2[[#This Row],[Rédaction]:[EPS]])/SUMPRODUCT(($E$1:$P$1)*(Tableau2[[#This Row],[Rédaction]:[EPS]]&gt;0))</f>
        <v>7.666666666666667</v>
      </c>
      <c r="W8" s="27" t="str">
        <f>RANK(Tableau2[[#This Row],[Moyenne2]],Tableau2[Moyenne2])&amp; IF(COUNTIF(Tableau2[Moyenne2],Tableau2[[#This Row],[Moyenne2]])&gt;1," ex","")</f>
        <v>13</v>
      </c>
      <c r="AA8" s="1"/>
    </row>
    <row r="9" spans="1:27" s="10" customFormat="1" x14ac:dyDescent="0.25">
      <c r="A9" s="4">
        <v>6</v>
      </c>
      <c r="B9" s="9" t="s">
        <v>26</v>
      </c>
      <c r="C9" s="4" t="s">
        <v>7</v>
      </c>
      <c r="D9" s="8" t="s">
        <v>67</v>
      </c>
      <c r="E9" s="4">
        <v>6</v>
      </c>
      <c r="F9" s="4">
        <v>4.5</v>
      </c>
      <c r="G9" s="4">
        <v>1</v>
      </c>
      <c r="H9" s="4">
        <v>8</v>
      </c>
      <c r="I9" s="4">
        <v>10</v>
      </c>
      <c r="J9" s="4">
        <v>9</v>
      </c>
      <c r="K9" s="4">
        <v>3</v>
      </c>
      <c r="L9" s="4">
        <v>1</v>
      </c>
      <c r="M9" s="4">
        <v>4</v>
      </c>
      <c r="N9" s="4">
        <v>8</v>
      </c>
      <c r="O9" s="4">
        <v>5</v>
      </c>
      <c r="P9" s="4">
        <v>8</v>
      </c>
      <c r="Q9" s="4">
        <f>SUM(Tableau2[[#This Row],[Rédaction]:[EPS]])</f>
        <v>67.5</v>
      </c>
      <c r="R9" s="6">
        <f t="shared" si="0"/>
        <v>3.9705882352941178</v>
      </c>
      <c r="S9" s="4" t="str">
        <f t="shared" ca="1" si="1"/>
        <v>26e</v>
      </c>
      <c r="T9" s="23">
        <f>SUMPRODUCT($E$1:$P$1,Tableau2[[#This Row],[Rédaction]:[EPS]])</f>
        <v>96</v>
      </c>
      <c r="U9" s="23" cm="1">
        <f t="array" ref="U9">SUMPRODUCT(10*($E$1:$P$1)*(Tableau2[[#This Row],[Rédaction]:[EPS]]&gt;0))</f>
        <v>180</v>
      </c>
      <c r="V9" s="26" cm="1">
        <f t="array" ref="V9">SUMPRODUCT($E$1:$P$1,Tableau2[[#This Row],[Rédaction]:[EPS]])/SUMPRODUCT(($E$1:$P$1)*(Tableau2[[#This Row],[Rédaction]:[EPS]]&gt;0))</f>
        <v>5.333333333333333</v>
      </c>
      <c r="W9" s="27" t="str">
        <f>RANK(Tableau2[[#This Row],[Moyenne2]],Tableau2[Moyenne2])&amp; IF(COUNTIF(Tableau2[Moyenne2],Tableau2[[#This Row],[Moyenne2]])&gt;1," ex","")</f>
        <v>27 ex</v>
      </c>
    </row>
    <row r="10" spans="1:27" s="14" customFormat="1" x14ac:dyDescent="0.25">
      <c r="A10" s="8">
        <v>7</v>
      </c>
      <c r="B10" s="5" t="s">
        <v>27</v>
      </c>
      <c r="C10" s="8" t="s">
        <v>6</v>
      </c>
      <c r="D10" s="8" t="s">
        <v>65</v>
      </c>
      <c r="E10" s="8">
        <v>9</v>
      </c>
      <c r="F10" s="8">
        <v>3</v>
      </c>
      <c r="G10" s="8">
        <v>1</v>
      </c>
      <c r="H10" s="8">
        <v>7</v>
      </c>
      <c r="I10" s="8">
        <v>6</v>
      </c>
      <c r="J10" s="8">
        <v>10</v>
      </c>
      <c r="K10" s="8">
        <v>9</v>
      </c>
      <c r="L10" s="8">
        <v>6</v>
      </c>
      <c r="M10" s="8">
        <v>8</v>
      </c>
      <c r="N10" s="8">
        <v>8</v>
      </c>
      <c r="O10" s="8">
        <v>6</v>
      </c>
      <c r="P10" s="8">
        <v>6</v>
      </c>
      <c r="Q10" s="8">
        <f>SUM(Tableau2[[#This Row],[Rédaction]:[EPS]])</f>
        <v>79</v>
      </c>
      <c r="R10" s="11">
        <f t="shared" si="0"/>
        <v>4.6470588235294121</v>
      </c>
      <c r="S10" s="8" t="str">
        <f t="shared" ca="1" si="1"/>
        <v>18e</v>
      </c>
      <c r="T10" s="23">
        <f>SUMPRODUCT($E$1:$P$1,Tableau2[[#This Row],[Rédaction]:[EPS]])</f>
        <v>114</v>
      </c>
      <c r="U10" s="23" cm="1">
        <f t="array" ref="U10">SUMPRODUCT(10*($E$1:$P$1)*(Tableau2[[#This Row],[Rédaction]:[EPS]]&gt;0))</f>
        <v>180</v>
      </c>
      <c r="V10" s="26" cm="1">
        <f t="array" ref="V10">SUMPRODUCT($E$1:$P$1,Tableau2[[#This Row],[Rédaction]:[EPS]])/SUMPRODUCT(($E$1:$P$1)*(Tableau2[[#This Row],[Rédaction]:[EPS]]&gt;0))</f>
        <v>6.333333333333333</v>
      </c>
      <c r="W10" s="27" t="str">
        <f>RANK(Tableau2[[#This Row],[Moyenne2]],Tableau2[Moyenne2])&amp; IF(COUNTIF(Tableau2[Moyenne2],Tableau2[[#This Row],[Moyenne2]])&gt;1," ex","")</f>
        <v>21 ex</v>
      </c>
    </row>
    <row r="11" spans="1:27" s="10" customFormat="1" x14ac:dyDescent="0.25">
      <c r="A11" s="8">
        <v>8</v>
      </c>
      <c r="B11" s="5" t="s">
        <v>28</v>
      </c>
      <c r="C11" s="8" t="s">
        <v>6</v>
      </c>
      <c r="D11" s="8" t="s">
        <v>66</v>
      </c>
      <c r="E11" s="8">
        <v>5</v>
      </c>
      <c r="F11" s="8">
        <v>1</v>
      </c>
      <c r="G11" s="8">
        <v>8</v>
      </c>
      <c r="H11" s="8">
        <v>7</v>
      </c>
      <c r="I11" s="8">
        <v>10</v>
      </c>
      <c r="J11" s="8">
        <v>6</v>
      </c>
      <c r="K11" s="8">
        <v>7</v>
      </c>
      <c r="L11" s="8">
        <v>6</v>
      </c>
      <c r="M11" s="8">
        <v>5</v>
      </c>
      <c r="N11" s="8">
        <v>6</v>
      </c>
      <c r="O11" s="8">
        <v>6</v>
      </c>
      <c r="P11" s="8">
        <v>10</v>
      </c>
      <c r="Q11" s="8">
        <f>SUM(Tableau2[[#This Row],[Rédaction]:[EPS]])</f>
        <v>77</v>
      </c>
      <c r="R11" s="11">
        <f t="shared" si="0"/>
        <v>4.5294117647058822</v>
      </c>
      <c r="S11" s="8" t="str">
        <f t="shared" ca="1" si="1"/>
        <v>20e ex</v>
      </c>
      <c r="T11" s="23">
        <f>SUMPRODUCT($E$1:$P$1,Tableau2[[#This Row],[Rédaction]:[EPS]])</f>
        <v>115</v>
      </c>
      <c r="U11" s="23" cm="1">
        <f t="array" ref="U11">SUMPRODUCT(10*($E$1:$P$1)*(Tableau2[[#This Row],[Rédaction]:[EPS]]&gt;0))</f>
        <v>180</v>
      </c>
      <c r="V11" s="26" cm="1">
        <f t="array" ref="V11">SUMPRODUCT($E$1:$P$1,Tableau2[[#This Row],[Rédaction]:[EPS]])/SUMPRODUCT(($E$1:$P$1)*(Tableau2[[#This Row],[Rédaction]:[EPS]]&gt;0))</f>
        <v>6.3888888888888893</v>
      </c>
      <c r="W11" s="27" t="str">
        <f>RANK(Tableau2[[#This Row],[Moyenne2]],Tableau2[Moyenne2])&amp; IF(COUNTIF(Tableau2[Moyenne2],Tableau2[[#This Row],[Moyenne2]])&gt;1," ex","")</f>
        <v>20</v>
      </c>
    </row>
    <row r="12" spans="1:27" s="7" customFormat="1" x14ac:dyDescent="0.25">
      <c r="A12" s="8">
        <v>9</v>
      </c>
      <c r="B12" s="9" t="s">
        <v>29</v>
      </c>
      <c r="C12" s="8" t="s">
        <v>6</v>
      </c>
      <c r="D12" s="8" t="s">
        <v>67</v>
      </c>
      <c r="E12" s="8">
        <v>10</v>
      </c>
      <c r="F12" s="8">
        <v>6.5</v>
      </c>
      <c r="G12" s="8">
        <v>6</v>
      </c>
      <c r="H12" s="8">
        <v>9</v>
      </c>
      <c r="I12" s="8">
        <v>10</v>
      </c>
      <c r="J12" s="8">
        <v>9</v>
      </c>
      <c r="K12" s="8">
        <v>10</v>
      </c>
      <c r="L12" s="8">
        <v>10</v>
      </c>
      <c r="M12" s="8">
        <v>10</v>
      </c>
      <c r="N12" s="8">
        <v>10</v>
      </c>
      <c r="O12" s="8">
        <v>6</v>
      </c>
      <c r="P12" s="8">
        <v>10</v>
      </c>
      <c r="Q12" s="8">
        <f>SUM(Tableau2[[#This Row],[Rédaction]:[EPS]])</f>
        <v>106.5</v>
      </c>
      <c r="R12" s="11">
        <f t="shared" si="0"/>
        <v>6.2647058823529411</v>
      </c>
      <c r="S12" s="8" t="str">
        <f t="shared" ca="1" si="1"/>
        <v>5e</v>
      </c>
      <c r="T12" s="23">
        <f>SUMPRODUCT($E$1:$P$1,Tableau2[[#This Row],[Rédaction]:[EPS]])</f>
        <v>158</v>
      </c>
      <c r="U12" s="23" cm="1">
        <f t="array" ref="U12">SUMPRODUCT(10*($E$1:$P$1)*(Tableau2[[#This Row],[Rédaction]:[EPS]]&gt;0))</f>
        <v>180</v>
      </c>
      <c r="V12" s="26" cm="1">
        <f t="array" ref="V12">SUMPRODUCT($E$1:$P$1,Tableau2[[#This Row],[Rédaction]:[EPS]])/SUMPRODUCT(($E$1:$P$1)*(Tableau2[[#This Row],[Rédaction]:[EPS]]&gt;0))</f>
        <v>8.7777777777777786</v>
      </c>
      <c r="W12" s="27" t="str">
        <f>RANK(Tableau2[[#This Row],[Moyenne2]],Tableau2[Moyenne2])&amp; IF(COUNTIF(Tableau2[Moyenne2],Tableau2[[#This Row],[Moyenne2]])&gt;1," ex","")</f>
        <v>6</v>
      </c>
    </row>
    <row r="13" spans="1:27" s="10" customFormat="1" x14ac:dyDescent="0.25">
      <c r="A13" s="4">
        <v>10</v>
      </c>
      <c r="B13" s="5" t="s">
        <v>30</v>
      </c>
      <c r="C13" s="4" t="s">
        <v>7</v>
      </c>
      <c r="D13" s="8" t="s">
        <v>65</v>
      </c>
      <c r="E13" s="4">
        <v>10</v>
      </c>
      <c r="F13" s="4">
        <v>7.5</v>
      </c>
      <c r="G13" s="4">
        <v>4</v>
      </c>
      <c r="H13" s="4">
        <v>8</v>
      </c>
      <c r="I13" s="4">
        <v>10</v>
      </c>
      <c r="J13" s="4">
        <v>10</v>
      </c>
      <c r="K13" s="4">
        <v>9</v>
      </c>
      <c r="L13" s="4">
        <v>10</v>
      </c>
      <c r="M13" s="4">
        <v>10</v>
      </c>
      <c r="N13" s="4">
        <v>8</v>
      </c>
      <c r="O13" s="4">
        <v>7</v>
      </c>
      <c r="P13" s="4">
        <v>10</v>
      </c>
      <c r="Q13" s="4">
        <f>SUM(Tableau2[[#This Row],[Rédaction]:[EPS]])</f>
        <v>103.5</v>
      </c>
      <c r="R13" s="6">
        <f t="shared" si="0"/>
        <v>6.0882352941176467</v>
      </c>
      <c r="S13" s="4" t="str">
        <f t="shared" ca="1" si="1"/>
        <v>7e</v>
      </c>
      <c r="T13" s="23">
        <f>SUMPRODUCT($E$1:$P$1,Tableau2[[#This Row],[Rédaction]:[EPS]])</f>
        <v>154</v>
      </c>
      <c r="U13" s="23" cm="1">
        <f t="array" ref="U13">SUMPRODUCT(10*($E$1:$P$1)*(Tableau2[[#This Row],[Rédaction]:[EPS]]&gt;0))</f>
        <v>180</v>
      </c>
      <c r="V13" s="26" cm="1">
        <f t="array" ref="V13">SUMPRODUCT($E$1:$P$1,Tableau2[[#This Row],[Rédaction]:[EPS]])/SUMPRODUCT(($E$1:$P$1)*(Tableau2[[#This Row],[Rédaction]:[EPS]]&gt;0))</f>
        <v>8.5555555555555554</v>
      </c>
      <c r="W13" s="27" t="str">
        <f>RANK(Tableau2[[#This Row],[Moyenne2]],Tableau2[Moyenne2])&amp; IF(COUNTIF(Tableau2[Moyenne2],Tableau2[[#This Row],[Moyenne2]])&gt;1," ex","")</f>
        <v>7</v>
      </c>
    </row>
    <row r="14" spans="1:27" s="10" customFormat="1" x14ac:dyDescent="0.25">
      <c r="A14" s="12">
        <v>11</v>
      </c>
      <c r="B14" s="5" t="s">
        <v>31</v>
      </c>
      <c r="C14" s="12" t="s">
        <v>7</v>
      </c>
      <c r="D14" s="8" t="s">
        <v>66</v>
      </c>
      <c r="E14" s="12">
        <v>10</v>
      </c>
      <c r="F14" s="12">
        <v>1</v>
      </c>
      <c r="G14" s="12">
        <v>4</v>
      </c>
      <c r="H14" s="12">
        <v>8</v>
      </c>
      <c r="I14" s="12">
        <v>9</v>
      </c>
      <c r="J14" s="12">
        <v>5</v>
      </c>
      <c r="K14" s="12">
        <v>8</v>
      </c>
      <c r="L14" s="12">
        <v>8</v>
      </c>
      <c r="M14" s="12">
        <v>9</v>
      </c>
      <c r="N14" s="12">
        <v>4</v>
      </c>
      <c r="O14" s="12">
        <v>4</v>
      </c>
      <c r="P14" s="12">
        <v>6</v>
      </c>
      <c r="Q14" s="12">
        <f>SUM(Tableau2[[#This Row],[Rédaction]:[EPS]])</f>
        <v>76</v>
      </c>
      <c r="R14" s="13">
        <f t="shared" si="0"/>
        <v>4.4705882352941178</v>
      </c>
      <c r="S14" s="12" t="str">
        <f t="shared" ca="1" si="1"/>
        <v>23e</v>
      </c>
      <c r="T14" s="23">
        <f>SUMPRODUCT($E$1:$P$1,Tableau2[[#This Row],[Rédaction]:[EPS]])</f>
        <v>111</v>
      </c>
      <c r="U14" s="23" cm="1">
        <f t="array" ref="U14">SUMPRODUCT(10*($E$1:$P$1)*(Tableau2[[#This Row],[Rédaction]:[EPS]]&gt;0))</f>
        <v>180</v>
      </c>
      <c r="V14" s="26" cm="1">
        <f t="array" ref="V14">SUMPRODUCT($E$1:$P$1,Tableau2[[#This Row],[Rédaction]:[EPS]])/SUMPRODUCT(($E$1:$P$1)*(Tableau2[[#This Row],[Rédaction]:[EPS]]&gt;0))</f>
        <v>6.166666666666667</v>
      </c>
      <c r="W14" s="27" t="str">
        <f>RANK(Tableau2[[#This Row],[Moyenne2]],Tableau2[Moyenne2])&amp; IF(COUNTIF(Tableau2[Moyenne2],Tableau2[[#This Row],[Moyenne2]])&gt;1," ex","")</f>
        <v>23 ex</v>
      </c>
    </row>
    <row r="15" spans="1:27" s="10" customFormat="1" x14ac:dyDescent="0.25">
      <c r="A15" s="8">
        <v>12</v>
      </c>
      <c r="B15" s="9" t="s">
        <v>32</v>
      </c>
      <c r="C15" s="8" t="s">
        <v>6</v>
      </c>
      <c r="D15" s="8" t="s">
        <v>67</v>
      </c>
      <c r="E15" s="8">
        <v>10</v>
      </c>
      <c r="F15" s="8">
        <v>5</v>
      </c>
      <c r="G15" s="8">
        <v>4</v>
      </c>
      <c r="H15" s="8">
        <v>0</v>
      </c>
      <c r="I15" s="8">
        <v>5</v>
      </c>
      <c r="J15" s="8">
        <v>10</v>
      </c>
      <c r="K15" s="8">
        <v>9</v>
      </c>
      <c r="L15" s="8">
        <v>5</v>
      </c>
      <c r="M15" s="8">
        <v>8</v>
      </c>
      <c r="N15" s="8">
        <v>6</v>
      </c>
      <c r="O15" s="8">
        <v>8</v>
      </c>
      <c r="P15" s="8">
        <v>8</v>
      </c>
      <c r="Q15" s="8">
        <f>SUM(Tableau2[[#This Row],[Rédaction]:[EPS]])</f>
        <v>78</v>
      </c>
      <c r="R15" s="11">
        <f t="shared" si="0"/>
        <v>4.5882352941176467</v>
      </c>
      <c r="S15" s="8" t="str">
        <f t="shared" ca="1" si="1"/>
        <v>19e</v>
      </c>
      <c r="T15" s="23">
        <f>SUMPRODUCT($E$1:$P$1,Tableau2[[#This Row],[Rédaction]:[EPS]])</f>
        <v>116</v>
      </c>
      <c r="U15" s="23" cm="1">
        <f t="array" ref="U15">SUMPRODUCT(10*($E$1:$P$1)*(Tableau2[[#This Row],[Rédaction]:[EPS]]&gt;0))</f>
        <v>170</v>
      </c>
      <c r="V15" s="26" cm="1">
        <f t="array" ref="V15">SUMPRODUCT($E$1:$P$1,Tableau2[[#This Row],[Rédaction]:[EPS]])/SUMPRODUCT(($E$1:$P$1)*(Tableau2[[#This Row],[Rédaction]:[EPS]]&gt;0))</f>
        <v>6.8235294117647056</v>
      </c>
      <c r="W15" s="27" t="str">
        <f>RANK(Tableau2[[#This Row],[Moyenne2]],Tableau2[Moyenne2])&amp; IF(COUNTIF(Tableau2[Moyenne2],Tableau2[[#This Row],[Moyenne2]])&gt;1," ex","")</f>
        <v>18</v>
      </c>
    </row>
    <row r="16" spans="1:27" s="10" customFormat="1" x14ac:dyDescent="0.25">
      <c r="A16" s="8">
        <v>13</v>
      </c>
      <c r="B16" s="5" t="s">
        <v>33</v>
      </c>
      <c r="C16" s="8" t="s">
        <v>6</v>
      </c>
      <c r="D16" s="8" t="s">
        <v>65</v>
      </c>
      <c r="E16" s="8">
        <v>3</v>
      </c>
      <c r="F16" s="8">
        <v>4</v>
      </c>
      <c r="G16" s="8">
        <v>4</v>
      </c>
      <c r="H16" s="8">
        <v>9</v>
      </c>
      <c r="I16" s="8">
        <v>5</v>
      </c>
      <c r="J16" s="8">
        <v>3</v>
      </c>
      <c r="K16" s="8">
        <v>4</v>
      </c>
      <c r="L16" s="8">
        <v>0</v>
      </c>
      <c r="M16" s="8">
        <v>0</v>
      </c>
      <c r="N16" s="8">
        <v>6</v>
      </c>
      <c r="O16" s="8">
        <v>5</v>
      </c>
      <c r="P16" s="8">
        <v>8</v>
      </c>
      <c r="Q16" s="8">
        <f>SUM(Tableau2[[#This Row],[Rédaction]:[EPS]])</f>
        <v>51</v>
      </c>
      <c r="R16" s="11">
        <f t="shared" si="0"/>
        <v>3</v>
      </c>
      <c r="S16" s="8" t="str">
        <f t="shared" ca="1" si="1"/>
        <v>31e ex</v>
      </c>
      <c r="T16" s="23">
        <f>SUMPRODUCT($E$1:$P$1,Tableau2[[#This Row],[Rédaction]:[EPS]])</f>
        <v>71</v>
      </c>
      <c r="U16" s="23" cm="1">
        <f t="array" ref="U16">SUMPRODUCT(10*($E$1:$P$1)*(Tableau2[[#This Row],[Rédaction]:[EPS]]&gt;0))</f>
        <v>150</v>
      </c>
      <c r="V16" s="26" cm="1">
        <f t="array" ref="V16">SUMPRODUCT($E$1:$P$1,Tableau2[[#This Row],[Rédaction]:[EPS]])/SUMPRODUCT(($E$1:$P$1)*(Tableau2[[#This Row],[Rédaction]:[EPS]]&gt;0))</f>
        <v>4.7333333333333334</v>
      </c>
      <c r="W16" s="27" t="str">
        <f>RANK(Tableau2[[#This Row],[Moyenne2]],Tableau2[Moyenne2])&amp; IF(COUNTIF(Tableau2[Moyenne2],Tableau2[[#This Row],[Moyenne2]])&gt;1," ex","")</f>
        <v>32</v>
      </c>
    </row>
    <row r="17" spans="1:23" s="10" customFormat="1" x14ac:dyDescent="0.25">
      <c r="A17" s="4">
        <v>14</v>
      </c>
      <c r="B17" s="5" t="s">
        <v>34</v>
      </c>
      <c r="C17" s="4" t="s">
        <v>7</v>
      </c>
      <c r="D17" s="8" t="s">
        <v>66</v>
      </c>
      <c r="E17" s="4">
        <v>0</v>
      </c>
      <c r="F17" s="4">
        <v>0</v>
      </c>
      <c r="G17" s="4">
        <v>3</v>
      </c>
      <c r="H17" s="4">
        <v>9</v>
      </c>
      <c r="I17" s="4">
        <v>8</v>
      </c>
      <c r="J17" s="4">
        <v>5</v>
      </c>
      <c r="K17" s="4">
        <v>3</v>
      </c>
      <c r="L17" s="4">
        <v>0</v>
      </c>
      <c r="M17" s="4">
        <v>1</v>
      </c>
      <c r="N17" s="4">
        <v>4</v>
      </c>
      <c r="O17" s="4">
        <v>4</v>
      </c>
      <c r="P17" s="4">
        <v>4</v>
      </c>
      <c r="Q17" s="4">
        <f>SUM(Tableau2[[#This Row],[Rédaction]:[EPS]])</f>
        <v>41</v>
      </c>
      <c r="R17" s="6">
        <f t="shared" si="0"/>
        <v>2.4117647058823528</v>
      </c>
      <c r="S17" s="4" t="str">
        <f t="shared" ca="1" si="1"/>
        <v>41e</v>
      </c>
      <c r="T17" s="23">
        <f>SUMPRODUCT($E$1:$P$1,Tableau2[[#This Row],[Rédaction]:[EPS]])</f>
        <v>60</v>
      </c>
      <c r="U17" s="23" cm="1">
        <f t="array" ref="U17">SUMPRODUCT(10*($E$1:$P$1)*(Tableau2[[#This Row],[Rédaction]:[EPS]]&gt;0))</f>
        <v>130</v>
      </c>
      <c r="V17" s="26" cm="1">
        <f t="array" ref="V17">SUMPRODUCT($E$1:$P$1,Tableau2[[#This Row],[Rédaction]:[EPS]])/SUMPRODUCT(($E$1:$P$1)*(Tableau2[[#This Row],[Rédaction]:[EPS]]&gt;0))</f>
        <v>4.615384615384615</v>
      </c>
      <c r="W17" s="27" t="str">
        <f>RANK(Tableau2[[#This Row],[Moyenne2]],Tableau2[Moyenne2])&amp; IF(COUNTIF(Tableau2[Moyenne2],Tableau2[[#This Row],[Moyenne2]])&gt;1," ex","")</f>
        <v>33</v>
      </c>
    </row>
    <row r="18" spans="1:23" s="10" customFormat="1" x14ac:dyDescent="0.25">
      <c r="A18" s="12">
        <v>15</v>
      </c>
      <c r="B18" s="9" t="s">
        <v>35</v>
      </c>
      <c r="C18" s="12" t="s">
        <v>7</v>
      </c>
      <c r="D18" s="8" t="s">
        <v>67</v>
      </c>
      <c r="E18" s="12">
        <v>3</v>
      </c>
      <c r="F18" s="12">
        <v>5.5</v>
      </c>
      <c r="G18" s="12">
        <v>4</v>
      </c>
      <c r="H18" s="12">
        <v>7</v>
      </c>
      <c r="I18" s="12">
        <v>5</v>
      </c>
      <c r="J18" s="12">
        <v>1</v>
      </c>
      <c r="K18" s="12">
        <v>4</v>
      </c>
      <c r="L18" s="12">
        <v>8</v>
      </c>
      <c r="M18" s="12">
        <v>9</v>
      </c>
      <c r="N18" s="12">
        <v>4</v>
      </c>
      <c r="O18" s="12">
        <v>5</v>
      </c>
      <c r="P18" s="12">
        <v>7</v>
      </c>
      <c r="Q18" s="12">
        <f>SUM(Tableau2[[#This Row],[Rédaction]:[EPS]])</f>
        <v>62.5</v>
      </c>
      <c r="R18" s="13">
        <f t="shared" si="0"/>
        <v>3.6764705882352939</v>
      </c>
      <c r="S18" s="12" t="str">
        <f t="shared" ca="1" si="1"/>
        <v>28e</v>
      </c>
      <c r="T18" s="23">
        <f>SUMPRODUCT($E$1:$P$1,Tableau2[[#This Row],[Rédaction]:[EPS]])</f>
        <v>90</v>
      </c>
      <c r="U18" s="23" cm="1">
        <f t="array" ref="U18">SUMPRODUCT(10*($E$1:$P$1)*(Tableau2[[#This Row],[Rédaction]:[EPS]]&gt;0))</f>
        <v>180</v>
      </c>
      <c r="V18" s="26" cm="1">
        <f t="array" ref="V18">SUMPRODUCT($E$1:$P$1,Tableau2[[#This Row],[Rédaction]:[EPS]])/SUMPRODUCT(($E$1:$P$1)*(Tableau2[[#This Row],[Rédaction]:[EPS]]&gt;0))</f>
        <v>5</v>
      </c>
      <c r="W18" s="27" t="str">
        <f>RANK(Tableau2[[#This Row],[Moyenne2]],Tableau2[Moyenne2])&amp; IF(COUNTIF(Tableau2[Moyenne2],Tableau2[[#This Row],[Moyenne2]])&gt;1," ex","")</f>
        <v>29 ex</v>
      </c>
    </row>
    <row r="19" spans="1:23" s="14" customFormat="1" x14ac:dyDescent="0.25">
      <c r="A19" s="4">
        <v>16</v>
      </c>
      <c r="B19" s="5" t="s">
        <v>36</v>
      </c>
      <c r="C19" s="4" t="s">
        <v>7</v>
      </c>
      <c r="D19" s="8" t="s">
        <v>65</v>
      </c>
      <c r="E19" s="4">
        <v>10</v>
      </c>
      <c r="F19" s="4">
        <v>5</v>
      </c>
      <c r="G19" s="4">
        <v>7.5</v>
      </c>
      <c r="H19" s="4">
        <v>8</v>
      </c>
      <c r="I19" s="4">
        <v>6</v>
      </c>
      <c r="J19" s="4">
        <v>10</v>
      </c>
      <c r="K19" s="4">
        <v>10</v>
      </c>
      <c r="L19" s="4">
        <v>6</v>
      </c>
      <c r="M19" s="4">
        <v>10</v>
      </c>
      <c r="N19" s="4">
        <v>6</v>
      </c>
      <c r="O19" s="4">
        <v>9</v>
      </c>
      <c r="P19" s="4">
        <v>10</v>
      </c>
      <c r="Q19" s="4">
        <f>SUM(Tableau2[[#This Row],[Rédaction]:[EPS]])</f>
        <v>97.5</v>
      </c>
      <c r="R19" s="6">
        <f t="shared" si="0"/>
        <v>5.7352941176470589</v>
      </c>
      <c r="S19" s="4" t="str">
        <f t="shared" ca="1" si="1"/>
        <v>9e</v>
      </c>
      <c r="T19" s="23">
        <f>SUMPRODUCT($E$1:$P$1,Tableau2[[#This Row],[Rédaction]:[EPS]])</f>
        <v>142</v>
      </c>
      <c r="U19" s="23" cm="1">
        <f t="array" ref="U19">SUMPRODUCT(10*($E$1:$P$1)*(Tableau2[[#This Row],[Rédaction]:[EPS]]&gt;0))</f>
        <v>180</v>
      </c>
      <c r="V19" s="26" cm="1">
        <f t="array" ref="V19">SUMPRODUCT($E$1:$P$1,Tableau2[[#This Row],[Rédaction]:[EPS]])/SUMPRODUCT(($E$1:$P$1)*(Tableau2[[#This Row],[Rédaction]:[EPS]]&gt;0))</f>
        <v>7.8888888888888893</v>
      </c>
      <c r="W19" s="27" t="str">
        <f>RANK(Tableau2[[#This Row],[Moyenne2]],Tableau2[Moyenne2])&amp; IF(COUNTIF(Tableau2[Moyenne2],Tableau2[[#This Row],[Moyenne2]])&gt;1," ex","")</f>
        <v>10</v>
      </c>
    </row>
    <row r="20" spans="1:23" s="7" customFormat="1" x14ac:dyDescent="0.25">
      <c r="A20" s="4">
        <v>17</v>
      </c>
      <c r="B20" s="5" t="s">
        <v>37</v>
      </c>
      <c r="C20" s="4" t="s">
        <v>7</v>
      </c>
      <c r="D20" s="8" t="s">
        <v>66</v>
      </c>
      <c r="E20" s="4">
        <v>3</v>
      </c>
      <c r="F20" s="4">
        <v>4.5</v>
      </c>
      <c r="G20" s="4">
        <v>7</v>
      </c>
      <c r="H20" s="4">
        <v>9</v>
      </c>
      <c r="I20" s="4">
        <v>10</v>
      </c>
      <c r="J20" s="4">
        <v>8</v>
      </c>
      <c r="K20" s="4">
        <v>8</v>
      </c>
      <c r="L20" s="4">
        <v>4</v>
      </c>
      <c r="M20" s="4">
        <v>3</v>
      </c>
      <c r="N20" s="4">
        <v>6</v>
      </c>
      <c r="O20" s="4">
        <v>6</v>
      </c>
      <c r="P20" s="4">
        <v>8</v>
      </c>
      <c r="Q20" s="4">
        <f>SUM(Tableau2[[#This Row],[Rédaction]:[EPS]])</f>
        <v>76.5</v>
      </c>
      <c r="R20" s="6">
        <f t="shared" si="0"/>
        <v>4.5</v>
      </c>
      <c r="S20" s="4" t="str">
        <f t="shared" ca="1" si="1"/>
        <v>22e</v>
      </c>
      <c r="T20" s="23">
        <f>SUMPRODUCT($E$1:$P$1,Tableau2[[#This Row],[Rédaction]:[EPS]])</f>
        <v>118</v>
      </c>
      <c r="U20" s="23" cm="1">
        <f t="array" ref="U20">SUMPRODUCT(10*($E$1:$P$1)*(Tableau2[[#This Row],[Rédaction]:[EPS]]&gt;0))</f>
        <v>180</v>
      </c>
      <c r="V20" s="26" cm="1">
        <f t="array" ref="V20">SUMPRODUCT($E$1:$P$1,Tableau2[[#This Row],[Rédaction]:[EPS]])/SUMPRODUCT(($E$1:$P$1)*(Tableau2[[#This Row],[Rédaction]:[EPS]]&gt;0))</f>
        <v>6.5555555555555554</v>
      </c>
      <c r="W20" s="27" t="str">
        <f>RANK(Tableau2[[#This Row],[Moyenne2]],Tableau2[Moyenne2])&amp; IF(COUNTIF(Tableau2[Moyenne2],Tableau2[[#This Row],[Moyenne2]])&gt;1," ex","")</f>
        <v>19</v>
      </c>
    </row>
    <row r="21" spans="1:23" s="7" customFormat="1" x14ac:dyDescent="0.25">
      <c r="A21" s="8">
        <v>18</v>
      </c>
      <c r="B21" s="9" t="s">
        <v>38</v>
      </c>
      <c r="C21" s="8" t="s">
        <v>6</v>
      </c>
      <c r="D21" s="8" t="s">
        <v>67</v>
      </c>
      <c r="E21" s="8">
        <v>4</v>
      </c>
      <c r="F21" s="8">
        <v>0</v>
      </c>
      <c r="G21" s="8">
        <v>3</v>
      </c>
      <c r="H21" s="8">
        <v>9</v>
      </c>
      <c r="I21" s="8">
        <v>8</v>
      </c>
      <c r="J21" s="8">
        <v>3</v>
      </c>
      <c r="K21" s="8">
        <v>4</v>
      </c>
      <c r="L21" s="8">
        <v>1</v>
      </c>
      <c r="M21" s="8">
        <v>2</v>
      </c>
      <c r="N21" s="8">
        <v>2</v>
      </c>
      <c r="O21" s="8">
        <v>6</v>
      </c>
      <c r="P21" s="8">
        <v>4</v>
      </c>
      <c r="Q21" s="8">
        <f>SUM(Tableau2[[#This Row],[Rédaction]:[EPS]])</f>
        <v>46</v>
      </c>
      <c r="R21" s="11">
        <f t="shared" si="0"/>
        <v>2.7058823529411766</v>
      </c>
      <c r="S21" s="8" t="str">
        <f t="shared" ca="1" si="1"/>
        <v>36e ex</v>
      </c>
      <c r="T21" s="23">
        <f>SUMPRODUCT($E$1:$P$1,Tableau2[[#This Row],[Rédaction]:[EPS]])</f>
        <v>65</v>
      </c>
      <c r="U21" s="23" cm="1">
        <f t="array" ref="U21">SUMPRODUCT(10*($E$1:$P$1)*(Tableau2[[#This Row],[Rédaction]:[EPS]]&gt;0))</f>
        <v>160</v>
      </c>
      <c r="V21" s="26" cm="1">
        <f t="array" ref="V21">SUMPRODUCT($E$1:$P$1,Tableau2[[#This Row],[Rédaction]:[EPS]])/SUMPRODUCT(($E$1:$P$1)*(Tableau2[[#This Row],[Rédaction]:[EPS]]&gt;0))</f>
        <v>4.0625</v>
      </c>
      <c r="W21" s="27" t="str">
        <f>RANK(Tableau2[[#This Row],[Moyenne2]],Tableau2[Moyenne2])&amp; IF(COUNTIF(Tableau2[Moyenne2],Tableau2[[#This Row],[Moyenne2]])&gt;1," ex","")</f>
        <v>36</v>
      </c>
    </row>
    <row r="22" spans="1:23" s="10" customFormat="1" x14ac:dyDescent="0.25">
      <c r="A22" s="8">
        <v>19</v>
      </c>
      <c r="B22" s="5" t="s">
        <v>39</v>
      </c>
      <c r="C22" s="8" t="s">
        <v>6</v>
      </c>
      <c r="D22" s="8" t="s">
        <v>65</v>
      </c>
      <c r="E22" s="8">
        <v>4</v>
      </c>
      <c r="F22" s="8">
        <v>1</v>
      </c>
      <c r="G22" s="8">
        <v>7</v>
      </c>
      <c r="H22" s="8">
        <v>9</v>
      </c>
      <c r="I22" s="8">
        <v>10</v>
      </c>
      <c r="J22" s="8">
        <v>10</v>
      </c>
      <c r="K22" s="8">
        <v>8</v>
      </c>
      <c r="L22" s="8">
        <v>1</v>
      </c>
      <c r="M22" s="8">
        <v>6</v>
      </c>
      <c r="N22" s="8">
        <v>6</v>
      </c>
      <c r="O22" s="8">
        <v>6</v>
      </c>
      <c r="P22" s="8">
        <v>9</v>
      </c>
      <c r="Q22" s="8">
        <f>SUM(Tableau2[[#This Row],[Rédaction]:[EPS]])</f>
        <v>77</v>
      </c>
      <c r="R22" s="11">
        <f t="shared" si="0"/>
        <v>4.5294117647058822</v>
      </c>
      <c r="S22" s="8" t="str">
        <f t="shared" ca="1" si="1"/>
        <v>20e ex</v>
      </c>
      <c r="T22" s="23">
        <f>SUMPRODUCT($E$1:$P$1,Tableau2[[#This Row],[Rédaction]:[EPS]])</f>
        <v>114</v>
      </c>
      <c r="U22" s="23" cm="1">
        <f t="array" ref="U22">SUMPRODUCT(10*($E$1:$P$1)*(Tableau2[[#This Row],[Rédaction]:[EPS]]&gt;0))</f>
        <v>180</v>
      </c>
      <c r="V22" s="26" cm="1">
        <f t="array" ref="V22">SUMPRODUCT($E$1:$P$1,Tableau2[[#This Row],[Rédaction]:[EPS]])/SUMPRODUCT(($E$1:$P$1)*(Tableau2[[#This Row],[Rédaction]:[EPS]]&gt;0))</f>
        <v>6.333333333333333</v>
      </c>
      <c r="W22" s="27" t="str">
        <f>RANK(Tableau2[[#This Row],[Moyenne2]],Tableau2[Moyenne2])&amp; IF(COUNTIF(Tableau2[Moyenne2],Tableau2[[#This Row],[Moyenne2]])&gt;1," ex","")</f>
        <v>21 ex</v>
      </c>
    </row>
    <row r="23" spans="1:23" s="10" customFormat="1" x14ac:dyDescent="0.25">
      <c r="A23" s="4">
        <v>20</v>
      </c>
      <c r="B23" s="5" t="s">
        <v>40</v>
      </c>
      <c r="C23" s="4" t="s">
        <v>7</v>
      </c>
      <c r="D23" s="8" t="s">
        <v>66</v>
      </c>
      <c r="E23" s="4">
        <v>0</v>
      </c>
      <c r="F23" s="4">
        <v>0</v>
      </c>
      <c r="G23" s="4">
        <v>5</v>
      </c>
      <c r="H23" s="4">
        <v>6</v>
      </c>
      <c r="I23" s="4">
        <v>4</v>
      </c>
      <c r="J23" s="4">
        <v>6</v>
      </c>
      <c r="K23" s="4">
        <v>3</v>
      </c>
      <c r="L23" s="4">
        <v>1</v>
      </c>
      <c r="M23" s="4">
        <v>3</v>
      </c>
      <c r="N23" s="4">
        <v>2</v>
      </c>
      <c r="O23" s="4">
        <v>6</v>
      </c>
      <c r="P23" s="4">
        <v>3</v>
      </c>
      <c r="Q23" s="4">
        <f>SUM(Tableau2[[#This Row],[Rédaction]:[EPS]])</f>
        <v>39</v>
      </c>
      <c r="R23" s="6">
        <f t="shared" si="0"/>
        <v>2.2941176470588234</v>
      </c>
      <c r="S23" s="4" t="str">
        <f t="shared" ca="1" si="1"/>
        <v>42e</v>
      </c>
      <c r="T23" s="23">
        <f>SUMPRODUCT($E$1:$P$1,Tableau2[[#This Row],[Rédaction]:[EPS]])</f>
        <v>58</v>
      </c>
      <c r="U23" s="23" cm="1">
        <f t="array" ref="U23">SUMPRODUCT(10*($E$1:$P$1)*(Tableau2[[#This Row],[Rédaction]:[EPS]]&gt;0))</f>
        <v>150</v>
      </c>
      <c r="V23" s="26" cm="1">
        <f t="array" ref="V23">SUMPRODUCT($E$1:$P$1,Tableau2[[#This Row],[Rédaction]:[EPS]])/SUMPRODUCT(($E$1:$P$1)*(Tableau2[[#This Row],[Rédaction]:[EPS]]&gt;0))</f>
        <v>3.8666666666666667</v>
      </c>
      <c r="W23" s="27" t="str">
        <f>RANK(Tableau2[[#This Row],[Moyenne2]],Tableau2[Moyenne2])&amp; IF(COUNTIF(Tableau2[Moyenne2],Tableau2[[#This Row],[Moyenne2]])&gt;1," ex","")</f>
        <v>39</v>
      </c>
    </row>
    <row r="24" spans="1:23" s="10" customFormat="1" x14ac:dyDescent="0.25">
      <c r="A24" s="8">
        <v>21</v>
      </c>
      <c r="B24" s="9" t="s">
        <v>41</v>
      </c>
      <c r="C24" s="8" t="s">
        <v>6</v>
      </c>
      <c r="D24" s="8" t="s">
        <v>67</v>
      </c>
      <c r="E24" s="8">
        <v>10</v>
      </c>
      <c r="F24" s="8">
        <v>7</v>
      </c>
      <c r="G24" s="8">
        <v>7.5</v>
      </c>
      <c r="H24" s="8">
        <v>9</v>
      </c>
      <c r="I24" s="8">
        <v>6</v>
      </c>
      <c r="J24" s="8">
        <v>9</v>
      </c>
      <c r="K24" s="8">
        <v>9</v>
      </c>
      <c r="L24" s="8">
        <v>4</v>
      </c>
      <c r="M24" s="8">
        <v>9</v>
      </c>
      <c r="N24" s="8">
        <v>4</v>
      </c>
      <c r="O24" s="8">
        <v>6</v>
      </c>
      <c r="P24" s="8">
        <v>10</v>
      </c>
      <c r="Q24" s="8">
        <f>SUM(Tableau2[[#This Row],[Rédaction]:[EPS]])</f>
        <v>90.5</v>
      </c>
      <c r="R24" s="11">
        <f t="shared" si="0"/>
        <v>5.3235294117647056</v>
      </c>
      <c r="S24" s="8" t="str">
        <f t="shared" ca="1" si="1"/>
        <v>15e ex</v>
      </c>
      <c r="T24" s="23">
        <f>SUMPRODUCT($E$1:$P$1,Tableau2[[#This Row],[Rédaction]:[EPS]])</f>
        <v>133</v>
      </c>
      <c r="U24" s="23" cm="1">
        <f t="array" ref="U24">SUMPRODUCT(10*($E$1:$P$1)*(Tableau2[[#This Row],[Rédaction]:[EPS]]&gt;0))</f>
        <v>180</v>
      </c>
      <c r="V24" s="26" cm="1">
        <f t="array" ref="V24">SUMPRODUCT($E$1:$P$1,Tableau2[[#This Row],[Rédaction]:[EPS]])/SUMPRODUCT(($E$1:$P$1)*(Tableau2[[#This Row],[Rédaction]:[EPS]]&gt;0))</f>
        <v>7.3888888888888893</v>
      </c>
      <c r="W24" s="27" t="str">
        <f>RANK(Tableau2[[#This Row],[Moyenne2]],Tableau2[Moyenne2])&amp; IF(COUNTIF(Tableau2[Moyenne2],Tableau2[[#This Row],[Moyenne2]])&gt;1," ex","")</f>
        <v>16</v>
      </c>
    </row>
    <row r="25" spans="1:23" s="10" customFormat="1" x14ac:dyDescent="0.25">
      <c r="A25" s="8">
        <v>22</v>
      </c>
      <c r="B25" s="5" t="s">
        <v>42</v>
      </c>
      <c r="C25" s="8" t="s">
        <v>6</v>
      </c>
      <c r="D25" s="8" t="s">
        <v>65</v>
      </c>
      <c r="E25" s="8">
        <v>3</v>
      </c>
      <c r="F25" s="8">
        <v>0</v>
      </c>
      <c r="G25" s="8">
        <v>3</v>
      </c>
      <c r="H25" s="8">
        <v>9</v>
      </c>
      <c r="I25" s="8">
        <v>6</v>
      </c>
      <c r="J25" s="8">
        <v>5</v>
      </c>
      <c r="K25" s="8">
        <v>3</v>
      </c>
      <c r="L25" s="8">
        <v>1</v>
      </c>
      <c r="M25" s="8">
        <v>4</v>
      </c>
      <c r="N25" s="8">
        <v>4</v>
      </c>
      <c r="O25" s="8">
        <v>7</v>
      </c>
      <c r="P25" s="8">
        <v>1</v>
      </c>
      <c r="Q25" s="8">
        <f>SUM(Tableau2[[#This Row],[Rédaction]:[EPS]])</f>
        <v>46</v>
      </c>
      <c r="R25" s="11">
        <f t="shared" si="0"/>
        <v>2.7058823529411766</v>
      </c>
      <c r="S25" s="8" t="str">
        <f t="shared" ca="1" si="1"/>
        <v>36e ex</v>
      </c>
      <c r="T25" s="23">
        <f>SUMPRODUCT($E$1:$P$1,Tableau2[[#This Row],[Rédaction]:[EPS]])</f>
        <v>64</v>
      </c>
      <c r="U25" s="23" cm="1">
        <f t="array" ref="U25">SUMPRODUCT(10*($E$1:$P$1)*(Tableau2[[#This Row],[Rédaction]:[EPS]]&gt;0))</f>
        <v>160</v>
      </c>
      <c r="V25" s="26" cm="1">
        <f t="array" ref="V25">SUMPRODUCT($E$1:$P$1,Tableau2[[#This Row],[Rédaction]:[EPS]])/SUMPRODUCT(($E$1:$P$1)*(Tableau2[[#This Row],[Rédaction]:[EPS]]&gt;0))</f>
        <v>4</v>
      </c>
      <c r="W25" s="27" t="str">
        <f>RANK(Tableau2[[#This Row],[Moyenne2]],Tableau2[Moyenne2])&amp; IF(COUNTIF(Tableau2[Moyenne2],Tableau2[[#This Row],[Moyenne2]])&gt;1," ex","")</f>
        <v>38</v>
      </c>
    </row>
    <row r="26" spans="1:23" s="10" customFormat="1" x14ac:dyDescent="0.25">
      <c r="A26" s="4">
        <v>23</v>
      </c>
      <c r="B26" s="5" t="s">
        <v>43</v>
      </c>
      <c r="C26" s="4" t="s">
        <v>7</v>
      </c>
      <c r="D26" s="8" t="s">
        <v>66</v>
      </c>
      <c r="E26" s="4">
        <v>0</v>
      </c>
      <c r="F26" s="4">
        <v>0</v>
      </c>
      <c r="G26" s="4">
        <v>2.5</v>
      </c>
      <c r="H26" s="4">
        <v>6</v>
      </c>
      <c r="I26" s="4">
        <v>2</v>
      </c>
      <c r="J26" s="4">
        <v>6</v>
      </c>
      <c r="K26" s="4">
        <v>1</v>
      </c>
      <c r="L26" s="4">
        <v>1</v>
      </c>
      <c r="M26" s="4">
        <v>0</v>
      </c>
      <c r="N26" s="4">
        <v>2</v>
      </c>
      <c r="O26" s="4">
        <v>5</v>
      </c>
      <c r="P26" s="4">
        <v>10</v>
      </c>
      <c r="Q26" s="4">
        <f>SUM(Tableau2[[#This Row],[Rédaction]:[EPS]])</f>
        <v>35.5</v>
      </c>
      <c r="R26" s="6">
        <f t="shared" si="0"/>
        <v>2.0882352941176472</v>
      </c>
      <c r="S26" s="4" t="str">
        <f t="shared" ca="1" si="1"/>
        <v>43e</v>
      </c>
      <c r="T26" s="23">
        <f>SUMPRODUCT($E$1:$P$1,Tableau2[[#This Row],[Rédaction]:[EPS]])</f>
        <v>48</v>
      </c>
      <c r="U26" s="23" cm="1">
        <f t="array" ref="U26">SUMPRODUCT(10*($E$1:$P$1)*(Tableau2[[#This Row],[Rédaction]:[EPS]]&gt;0))</f>
        <v>140</v>
      </c>
      <c r="V26" s="26" cm="1">
        <f t="array" ref="V26">SUMPRODUCT($E$1:$P$1,Tableau2[[#This Row],[Rédaction]:[EPS]])/SUMPRODUCT(($E$1:$P$1)*(Tableau2[[#This Row],[Rédaction]:[EPS]]&gt;0))</f>
        <v>3.4285714285714284</v>
      </c>
      <c r="W26" s="27" t="str">
        <f>RANK(Tableau2[[#This Row],[Moyenne2]],Tableau2[Moyenne2])&amp; IF(COUNTIF(Tableau2[Moyenne2],Tableau2[[#This Row],[Moyenne2]])&gt;1," ex","")</f>
        <v>44</v>
      </c>
    </row>
    <row r="27" spans="1:23" s="10" customFormat="1" x14ac:dyDescent="0.25">
      <c r="A27" s="8">
        <v>24</v>
      </c>
      <c r="B27" s="9" t="s">
        <v>44</v>
      </c>
      <c r="C27" s="8" t="s">
        <v>6</v>
      </c>
      <c r="D27" s="8" t="s">
        <v>67</v>
      </c>
      <c r="E27" s="8">
        <v>10</v>
      </c>
      <c r="F27" s="8">
        <v>5</v>
      </c>
      <c r="G27" s="8">
        <v>4.5</v>
      </c>
      <c r="H27" s="8">
        <v>9</v>
      </c>
      <c r="I27" s="8">
        <v>6</v>
      </c>
      <c r="J27" s="8">
        <v>9</v>
      </c>
      <c r="K27" s="8">
        <v>10</v>
      </c>
      <c r="L27" s="8">
        <v>6</v>
      </c>
      <c r="M27" s="8">
        <v>7</v>
      </c>
      <c r="N27" s="8">
        <v>8</v>
      </c>
      <c r="O27" s="8">
        <v>6</v>
      </c>
      <c r="P27" s="8">
        <v>10</v>
      </c>
      <c r="Q27" s="8">
        <f>SUM(Tableau2[[#This Row],[Rédaction]:[EPS]])</f>
        <v>90.5</v>
      </c>
      <c r="R27" s="11">
        <f t="shared" si="0"/>
        <v>5.3235294117647056</v>
      </c>
      <c r="S27" s="8" t="str">
        <f t="shared" ca="1" si="1"/>
        <v>15e ex</v>
      </c>
      <c r="T27" s="23">
        <f>SUMPRODUCT($E$1:$P$1,Tableau2[[#This Row],[Rédaction]:[EPS]])</f>
        <v>131</v>
      </c>
      <c r="U27" s="23" cm="1">
        <f t="array" ref="U27">SUMPRODUCT(10*($E$1:$P$1)*(Tableau2[[#This Row],[Rédaction]:[EPS]]&gt;0))</f>
        <v>180</v>
      </c>
      <c r="V27" s="26" cm="1">
        <f t="array" ref="V27">SUMPRODUCT($E$1:$P$1,Tableau2[[#This Row],[Rédaction]:[EPS]])/SUMPRODUCT(($E$1:$P$1)*(Tableau2[[#This Row],[Rédaction]:[EPS]]&gt;0))</f>
        <v>7.2777777777777777</v>
      </c>
      <c r="W27" s="27" t="str">
        <f>RANK(Tableau2[[#This Row],[Moyenne2]],Tableau2[Moyenne2])&amp; IF(COUNTIF(Tableau2[Moyenne2],Tableau2[[#This Row],[Moyenne2]])&gt;1," ex","")</f>
        <v>17</v>
      </c>
    </row>
    <row r="28" spans="1:23" s="14" customFormat="1" x14ac:dyDescent="0.25">
      <c r="A28" s="8">
        <v>25</v>
      </c>
      <c r="B28" s="5" t="s">
        <v>45</v>
      </c>
      <c r="C28" s="8" t="s">
        <v>6</v>
      </c>
      <c r="D28" s="8" t="s">
        <v>65</v>
      </c>
      <c r="E28" s="8">
        <v>6</v>
      </c>
      <c r="F28" s="8">
        <v>0</v>
      </c>
      <c r="G28" s="8">
        <v>1</v>
      </c>
      <c r="H28" s="8">
        <v>5</v>
      </c>
      <c r="I28" s="8">
        <v>0</v>
      </c>
      <c r="J28" s="8">
        <v>3</v>
      </c>
      <c r="K28" s="8">
        <v>0</v>
      </c>
      <c r="L28" s="8">
        <v>0</v>
      </c>
      <c r="M28" s="8">
        <v>0</v>
      </c>
      <c r="N28" s="8">
        <v>4</v>
      </c>
      <c r="O28" s="8">
        <v>6</v>
      </c>
      <c r="P28" s="8">
        <v>0</v>
      </c>
      <c r="Q28" s="8">
        <f>SUM(Tableau2[[#This Row],[Rédaction]:[EPS]])</f>
        <v>25</v>
      </c>
      <c r="R28" s="11">
        <f t="shared" si="0"/>
        <v>1.4705882352941178</v>
      </c>
      <c r="S28" s="8" t="str">
        <f t="shared" ca="1" si="1"/>
        <v>44e</v>
      </c>
      <c r="T28" s="23">
        <f>SUMPRODUCT($E$1:$P$1,Tableau2[[#This Row],[Rédaction]:[EPS]])</f>
        <v>29</v>
      </c>
      <c r="U28" s="23" cm="1">
        <f t="array" ref="U28">SUMPRODUCT(10*($E$1:$P$1)*(Tableau2[[#This Row],[Rédaction]:[EPS]]&gt;0))</f>
        <v>80</v>
      </c>
      <c r="V28" s="26" cm="1">
        <f t="array" ref="V28">SUMPRODUCT($E$1:$P$1,Tableau2[[#This Row],[Rédaction]:[EPS]])/SUMPRODUCT(($E$1:$P$1)*(Tableau2[[#This Row],[Rédaction]:[EPS]]&gt;0))</f>
        <v>3.625</v>
      </c>
      <c r="W28" s="27" t="str">
        <f>RANK(Tableau2[[#This Row],[Moyenne2]],Tableau2[Moyenne2])&amp; IF(COUNTIF(Tableau2[Moyenne2],Tableau2[[#This Row],[Moyenne2]])&gt;1," ex","")</f>
        <v>41</v>
      </c>
    </row>
    <row r="29" spans="1:23" s="7" customFormat="1" x14ac:dyDescent="0.25">
      <c r="A29" s="8">
        <v>26</v>
      </c>
      <c r="B29" s="5" t="s">
        <v>46</v>
      </c>
      <c r="C29" s="8" t="s">
        <v>6</v>
      </c>
      <c r="D29" s="8" t="s">
        <v>66</v>
      </c>
      <c r="E29" s="8">
        <v>10</v>
      </c>
      <c r="F29" s="8">
        <v>7</v>
      </c>
      <c r="G29" s="8">
        <v>7</v>
      </c>
      <c r="H29" s="8">
        <v>7</v>
      </c>
      <c r="I29" s="8">
        <v>10</v>
      </c>
      <c r="J29" s="8">
        <v>10</v>
      </c>
      <c r="K29" s="8">
        <v>10</v>
      </c>
      <c r="L29" s="8">
        <v>10</v>
      </c>
      <c r="M29" s="8">
        <v>10</v>
      </c>
      <c r="N29" s="8">
        <v>10</v>
      </c>
      <c r="O29" s="8">
        <v>7</v>
      </c>
      <c r="P29" s="8">
        <v>10</v>
      </c>
      <c r="Q29" s="8">
        <f>SUM(Tableau2[[#This Row],[Rédaction]:[EPS]])</f>
        <v>108</v>
      </c>
      <c r="R29" s="11">
        <f t="shared" si="0"/>
        <v>6.3529411764705879</v>
      </c>
      <c r="S29" s="8" t="str">
        <f t="shared" ca="1" si="1"/>
        <v>3e</v>
      </c>
      <c r="T29" s="23">
        <f>SUMPRODUCT($E$1:$P$1,Tableau2[[#This Row],[Rédaction]:[EPS]])</f>
        <v>162</v>
      </c>
      <c r="U29" s="23" cm="1">
        <f t="array" ref="U29">SUMPRODUCT(10*($E$1:$P$1)*(Tableau2[[#This Row],[Rédaction]:[EPS]]&gt;0))</f>
        <v>180</v>
      </c>
      <c r="V29" s="26" cm="1">
        <f t="array" ref="V29">SUMPRODUCT($E$1:$P$1,Tableau2[[#This Row],[Rédaction]:[EPS]])/SUMPRODUCT(($E$1:$P$1)*(Tableau2[[#This Row],[Rédaction]:[EPS]]&gt;0))</f>
        <v>9</v>
      </c>
      <c r="W29" s="27" t="str">
        <f>RANK(Tableau2[[#This Row],[Moyenne2]],Tableau2[Moyenne2])&amp; IF(COUNTIF(Tableau2[Moyenne2],Tableau2[[#This Row],[Moyenne2]])&gt;1," ex","")</f>
        <v>2 ex</v>
      </c>
    </row>
    <row r="30" spans="1:23" s="10" customFormat="1" x14ac:dyDescent="0.25">
      <c r="A30" s="4">
        <v>27</v>
      </c>
      <c r="B30" s="9" t="s">
        <v>47</v>
      </c>
      <c r="C30" s="4" t="s">
        <v>7</v>
      </c>
      <c r="D30" s="8" t="s">
        <v>67</v>
      </c>
      <c r="E30" s="4">
        <v>10</v>
      </c>
      <c r="F30" s="4">
        <v>7.5</v>
      </c>
      <c r="G30" s="4">
        <v>9</v>
      </c>
      <c r="H30" s="4">
        <v>8</v>
      </c>
      <c r="I30" s="4">
        <v>10</v>
      </c>
      <c r="J30" s="4">
        <v>4</v>
      </c>
      <c r="K30" s="4">
        <v>10</v>
      </c>
      <c r="L30" s="4">
        <v>8</v>
      </c>
      <c r="M30" s="4">
        <v>8</v>
      </c>
      <c r="N30" s="4">
        <v>10</v>
      </c>
      <c r="O30" s="4">
        <v>8</v>
      </c>
      <c r="P30" s="4">
        <v>10</v>
      </c>
      <c r="Q30" s="4">
        <f>SUM(Tableau2[[#This Row],[Rédaction]:[EPS]])</f>
        <v>102.5</v>
      </c>
      <c r="R30" s="6">
        <f t="shared" si="0"/>
        <v>6.0294117647058822</v>
      </c>
      <c r="S30" s="4" t="str">
        <f t="shared" ca="1" si="1"/>
        <v>8e</v>
      </c>
      <c r="T30" s="23">
        <f>SUMPRODUCT($E$1:$P$1,Tableau2[[#This Row],[Rédaction]:[EPS]])</f>
        <v>151</v>
      </c>
      <c r="U30" s="23" cm="1">
        <f t="array" ref="U30">SUMPRODUCT(10*($E$1:$P$1)*(Tableau2[[#This Row],[Rédaction]:[EPS]]&gt;0))</f>
        <v>180</v>
      </c>
      <c r="V30" s="26" cm="1">
        <f t="array" ref="V30">SUMPRODUCT($E$1:$P$1,Tableau2[[#This Row],[Rédaction]:[EPS]])/SUMPRODUCT(($E$1:$P$1)*(Tableau2[[#This Row],[Rédaction]:[EPS]]&gt;0))</f>
        <v>8.3888888888888893</v>
      </c>
      <c r="W30" s="27" t="str">
        <f>RANK(Tableau2[[#This Row],[Moyenne2]],Tableau2[Moyenne2])&amp; IF(COUNTIF(Tableau2[Moyenne2],Tableau2[[#This Row],[Moyenne2]])&gt;1," ex","")</f>
        <v>8</v>
      </c>
    </row>
    <row r="31" spans="1:23" s="10" customFormat="1" x14ac:dyDescent="0.25">
      <c r="A31" s="12">
        <v>28</v>
      </c>
      <c r="B31" s="5" t="s">
        <v>48</v>
      </c>
      <c r="C31" s="12" t="s">
        <v>7</v>
      </c>
      <c r="D31" s="8" t="s">
        <v>65</v>
      </c>
      <c r="E31" s="12">
        <v>4</v>
      </c>
      <c r="F31" s="12">
        <v>0</v>
      </c>
      <c r="G31" s="12">
        <v>5</v>
      </c>
      <c r="H31" s="12">
        <v>8</v>
      </c>
      <c r="I31" s="12">
        <v>4</v>
      </c>
      <c r="J31" s="12">
        <v>9</v>
      </c>
      <c r="K31" s="12">
        <v>3</v>
      </c>
      <c r="L31" s="12">
        <v>1</v>
      </c>
      <c r="M31" s="12">
        <v>3</v>
      </c>
      <c r="N31" s="12">
        <v>2</v>
      </c>
      <c r="O31" s="12">
        <v>6</v>
      </c>
      <c r="P31" s="12">
        <v>6</v>
      </c>
      <c r="Q31" s="12">
        <f>SUM(Tableau2[[#This Row],[Rédaction]:[EPS]])</f>
        <v>51</v>
      </c>
      <c r="R31" s="13">
        <f t="shared" si="0"/>
        <v>3</v>
      </c>
      <c r="S31" s="12" t="str">
        <f t="shared" ca="1" si="1"/>
        <v>31e ex</v>
      </c>
      <c r="T31" s="23">
        <f>SUMPRODUCT($E$1:$P$1,Tableau2[[#This Row],[Rédaction]:[EPS]])</f>
        <v>73</v>
      </c>
      <c r="U31" s="23" cm="1">
        <f t="array" ref="U31">SUMPRODUCT(10*($E$1:$P$1)*(Tableau2[[#This Row],[Rédaction]:[EPS]]&gt;0))</f>
        <v>160</v>
      </c>
      <c r="V31" s="26" cm="1">
        <f t="array" ref="V31">SUMPRODUCT($E$1:$P$1,Tableau2[[#This Row],[Rédaction]:[EPS]])/SUMPRODUCT(($E$1:$P$1)*(Tableau2[[#This Row],[Rédaction]:[EPS]]&gt;0))</f>
        <v>4.5625</v>
      </c>
      <c r="W31" s="27" t="str">
        <f>RANK(Tableau2[[#This Row],[Moyenne2]],Tableau2[Moyenne2])&amp; IF(COUNTIF(Tableau2[Moyenne2],Tableau2[[#This Row],[Moyenne2]])&gt;1," ex","")</f>
        <v>34</v>
      </c>
    </row>
    <row r="32" spans="1:23" s="10" customFormat="1" x14ac:dyDescent="0.25">
      <c r="A32" s="4">
        <v>29</v>
      </c>
      <c r="B32" s="5" t="s">
        <v>49</v>
      </c>
      <c r="C32" s="4" t="s">
        <v>7</v>
      </c>
      <c r="D32" s="8" t="s">
        <v>66</v>
      </c>
      <c r="E32" s="4">
        <v>10</v>
      </c>
      <c r="F32" s="4">
        <v>0</v>
      </c>
      <c r="G32" s="4">
        <v>5</v>
      </c>
      <c r="H32" s="4">
        <v>9</v>
      </c>
      <c r="I32" s="4">
        <v>4</v>
      </c>
      <c r="J32" s="4">
        <v>6</v>
      </c>
      <c r="K32" s="4">
        <v>9</v>
      </c>
      <c r="L32" s="4">
        <v>0</v>
      </c>
      <c r="M32" s="4">
        <v>0</v>
      </c>
      <c r="N32" s="4">
        <v>2</v>
      </c>
      <c r="O32" s="4">
        <v>5</v>
      </c>
      <c r="P32" s="4">
        <v>1</v>
      </c>
      <c r="Q32" s="4">
        <f>SUM(Tableau2[[#This Row],[Rédaction]:[EPS]])</f>
        <v>51</v>
      </c>
      <c r="R32" s="6">
        <f t="shared" si="0"/>
        <v>3</v>
      </c>
      <c r="S32" s="4" t="str">
        <f t="shared" ca="1" si="1"/>
        <v>31e ex</v>
      </c>
      <c r="T32" s="23">
        <f>SUMPRODUCT($E$1:$P$1,Tableau2[[#This Row],[Rédaction]:[EPS]])</f>
        <v>75</v>
      </c>
      <c r="U32" s="23" cm="1">
        <f t="array" ref="U32">SUMPRODUCT(10*($E$1:$P$1)*(Tableau2[[#This Row],[Rédaction]:[EPS]]&gt;0))</f>
        <v>130</v>
      </c>
      <c r="V32" s="26" cm="1">
        <f t="array" ref="V32">SUMPRODUCT($E$1:$P$1,Tableau2[[#This Row],[Rédaction]:[EPS]])/SUMPRODUCT(($E$1:$P$1)*(Tableau2[[#This Row],[Rédaction]:[EPS]]&gt;0))</f>
        <v>5.7692307692307692</v>
      </c>
      <c r="W32" s="27" t="str">
        <f>RANK(Tableau2[[#This Row],[Moyenne2]],Tableau2[Moyenne2])&amp; IF(COUNTIF(Tableau2[Moyenne2],Tableau2[[#This Row],[Moyenne2]])&gt;1," ex","")</f>
        <v>26</v>
      </c>
    </row>
    <row r="33" spans="1:23" s="7" customFormat="1" x14ac:dyDescent="0.25">
      <c r="A33" s="8">
        <v>30</v>
      </c>
      <c r="B33" s="9" t="s">
        <v>50</v>
      </c>
      <c r="C33" s="8" t="s">
        <v>6</v>
      </c>
      <c r="D33" s="8" t="s">
        <v>67</v>
      </c>
      <c r="E33" s="8">
        <v>4</v>
      </c>
      <c r="F33" s="8">
        <v>2</v>
      </c>
      <c r="G33" s="8">
        <v>2</v>
      </c>
      <c r="H33" s="8">
        <v>7</v>
      </c>
      <c r="I33" s="8">
        <v>4</v>
      </c>
      <c r="J33" s="8">
        <v>3</v>
      </c>
      <c r="K33" s="8">
        <v>7</v>
      </c>
      <c r="L33" s="8">
        <v>2</v>
      </c>
      <c r="M33" s="8">
        <v>6</v>
      </c>
      <c r="N33" s="8">
        <v>4</v>
      </c>
      <c r="O33" s="8">
        <v>5</v>
      </c>
      <c r="P33" s="8">
        <v>3</v>
      </c>
      <c r="Q33" s="8">
        <f>SUM(Tableau2[[#This Row],[Rédaction]:[EPS]])</f>
        <v>49</v>
      </c>
      <c r="R33" s="11">
        <f t="shared" si="0"/>
        <v>2.8823529411764706</v>
      </c>
      <c r="S33" s="8" t="str">
        <f t="shared" ca="1" si="1"/>
        <v>35e</v>
      </c>
      <c r="T33" s="23">
        <f>SUMPRODUCT($E$1:$P$1,Tableau2[[#This Row],[Rédaction]:[EPS]])</f>
        <v>69</v>
      </c>
      <c r="U33" s="23" cm="1">
        <f t="array" ref="U33">SUMPRODUCT(10*($E$1:$P$1)*(Tableau2[[#This Row],[Rédaction]:[EPS]]&gt;0))</f>
        <v>180</v>
      </c>
      <c r="V33" s="26" cm="1">
        <f t="array" ref="V33">SUMPRODUCT($E$1:$P$1,Tableau2[[#This Row],[Rédaction]:[EPS]])/SUMPRODUCT(($E$1:$P$1)*(Tableau2[[#This Row],[Rédaction]:[EPS]]&gt;0))</f>
        <v>3.8333333333333335</v>
      </c>
      <c r="W33" s="27" t="str">
        <f>RANK(Tableau2[[#This Row],[Moyenne2]],Tableau2[Moyenne2])&amp; IF(COUNTIF(Tableau2[Moyenne2],Tableau2[[#This Row],[Moyenne2]])&gt;1," ex","")</f>
        <v>40</v>
      </c>
    </row>
    <row r="34" spans="1:23" s="14" customFormat="1" x14ac:dyDescent="0.25">
      <c r="A34" s="8">
        <v>31</v>
      </c>
      <c r="B34" s="5" t="s">
        <v>51</v>
      </c>
      <c r="C34" s="8" t="s">
        <v>6</v>
      </c>
      <c r="D34" s="8" t="s">
        <v>65</v>
      </c>
      <c r="E34" s="8">
        <v>0</v>
      </c>
      <c r="F34" s="8">
        <v>3</v>
      </c>
      <c r="G34" s="8">
        <v>7.5</v>
      </c>
      <c r="H34" s="8">
        <v>7</v>
      </c>
      <c r="I34" s="8">
        <v>2</v>
      </c>
      <c r="J34" s="8">
        <v>7</v>
      </c>
      <c r="K34" s="8">
        <v>7</v>
      </c>
      <c r="L34" s="8">
        <v>4</v>
      </c>
      <c r="M34" s="8">
        <v>1</v>
      </c>
      <c r="N34" s="8">
        <v>6</v>
      </c>
      <c r="O34" s="8">
        <v>5</v>
      </c>
      <c r="P34" s="8">
        <v>2</v>
      </c>
      <c r="Q34" s="8">
        <f>SUM(Tableau2[[#This Row],[Rédaction]:[EPS]])</f>
        <v>51.5</v>
      </c>
      <c r="R34" s="11">
        <f t="shared" si="0"/>
        <v>3.0294117647058822</v>
      </c>
      <c r="S34" s="8" t="str">
        <f t="shared" ca="1" si="1"/>
        <v>30e</v>
      </c>
      <c r="T34" s="23">
        <f>SUMPRODUCT($E$1:$P$1,Tableau2[[#This Row],[Rédaction]:[EPS]])</f>
        <v>82</v>
      </c>
      <c r="U34" s="23" cm="1">
        <f t="array" ref="U34">SUMPRODUCT(10*($E$1:$P$1)*(Tableau2[[#This Row],[Rédaction]:[EPS]]&gt;0))</f>
        <v>170</v>
      </c>
      <c r="V34" s="26" cm="1">
        <f t="array" ref="V34">SUMPRODUCT($E$1:$P$1,Tableau2[[#This Row],[Rédaction]:[EPS]])/SUMPRODUCT(($E$1:$P$1)*(Tableau2[[#This Row],[Rédaction]:[EPS]]&gt;0))</f>
        <v>4.8235294117647056</v>
      </c>
      <c r="W34" s="27" t="str">
        <f>RANK(Tableau2[[#This Row],[Moyenne2]],Tableau2[Moyenne2])&amp; IF(COUNTIF(Tableau2[Moyenne2],Tableau2[[#This Row],[Moyenne2]])&gt;1," ex","")</f>
        <v>31</v>
      </c>
    </row>
    <row r="35" spans="1:23" s="7" customFormat="1" x14ac:dyDescent="0.25">
      <c r="A35" s="4">
        <v>32</v>
      </c>
      <c r="B35" s="5" t="s">
        <v>52</v>
      </c>
      <c r="C35" s="4" t="s">
        <v>7</v>
      </c>
      <c r="D35" s="8" t="s">
        <v>66</v>
      </c>
      <c r="E35" s="4">
        <v>10</v>
      </c>
      <c r="F35" s="4">
        <v>8</v>
      </c>
      <c r="G35" s="4">
        <v>9</v>
      </c>
      <c r="H35" s="4">
        <v>9</v>
      </c>
      <c r="I35" s="4">
        <v>8</v>
      </c>
      <c r="J35" s="4">
        <v>9</v>
      </c>
      <c r="K35" s="4">
        <v>9</v>
      </c>
      <c r="L35" s="4">
        <v>10</v>
      </c>
      <c r="M35" s="4">
        <v>10</v>
      </c>
      <c r="N35" s="4">
        <v>10</v>
      </c>
      <c r="O35" s="4">
        <v>7</v>
      </c>
      <c r="P35" s="4">
        <v>10</v>
      </c>
      <c r="Q35" s="4">
        <f>SUM(Tableau2[[#This Row],[Rédaction]:[EPS]])</f>
        <v>109</v>
      </c>
      <c r="R35" s="6">
        <f t="shared" si="0"/>
        <v>6.4117647058823533</v>
      </c>
      <c r="S35" s="4" t="str">
        <f t="shared" ca="1" si="1"/>
        <v>1e</v>
      </c>
      <c r="T35" s="23">
        <f>SUMPRODUCT($E$1:$P$1,Tableau2[[#This Row],[Rédaction]:[EPS]])</f>
        <v>162</v>
      </c>
      <c r="U35" s="23" cm="1">
        <f t="array" ref="U35">SUMPRODUCT(10*($E$1:$P$1)*(Tableau2[[#This Row],[Rédaction]:[EPS]]&gt;0))</f>
        <v>180</v>
      </c>
      <c r="V35" s="26" cm="1">
        <f t="array" ref="V35">SUMPRODUCT($E$1:$P$1,Tableau2[[#This Row],[Rédaction]:[EPS]])/SUMPRODUCT(($E$1:$P$1)*(Tableau2[[#This Row],[Rédaction]:[EPS]]&gt;0))</f>
        <v>9</v>
      </c>
      <c r="W35" s="27" t="str">
        <f>RANK(Tableau2[[#This Row],[Moyenne2]],Tableau2[Moyenne2])&amp; IF(COUNTIF(Tableau2[Moyenne2],Tableau2[[#This Row],[Moyenne2]])&gt;1," ex","")</f>
        <v>2 ex</v>
      </c>
    </row>
    <row r="36" spans="1:23" s="10" customFormat="1" x14ac:dyDescent="0.25">
      <c r="A36" s="8">
        <v>33</v>
      </c>
      <c r="B36" s="9" t="s">
        <v>53</v>
      </c>
      <c r="C36" s="8" t="s">
        <v>6</v>
      </c>
      <c r="D36" s="8" t="s">
        <v>67</v>
      </c>
      <c r="E36" s="8">
        <v>10</v>
      </c>
      <c r="F36" s="8">
        <v>6.5</v>
      </c>
      <c r="G36" s="8">
        <v>5.5</v>
      </c>
      <c r="H36" s="8">
        <v>9</v>
      </c>
      <c r="I36" s="8">
        <v>10</v>
      </c>
      <c r="J36" s="8">
        <v>10</v>
      </c>
      <c r="K36" s="8">
        <v>10</v>
      </c>
      <c r="L36" s="8">
        <v>10</v>
      </c>
      <c r="M36" s="8">
        <v>10</v>
      </c>
      <c r="N36" s="8">
        <v>8</v>
      </c>
      <c r="O36" s="8">
        <v>8</v>
      </c>
      <c r="P36" s="8">
        <v>10</v>
      </c>
      <c r="Q36" s="8">
        <f>SUM(Tableau2[[#This Row],[Rédaction]:[EPS]])</f>
        <v>107</v>
      </c>
      <c r="R36" s="11">
        <f t="shared" si="0"/>
        <v>6.2941176470588234</v>
      </c>
      <c r="S36" s="8" t="str">
        <f t="shared" ca="1" si="1"/>
        <v>4e</v>
      </c>
      <c r="T36" s="23">
        <f>SUMPRODUCT($E$1:$P$1,Tableau2[[#This Row],[Rédaction]:[EPS]])</f>
        <v>159</v>
      </c>
      <c r="U36" s="23" cm="1">
        <f t="array" ref="U36">SUMPRODUCT(10*($E$1:$P$1)*(Tableau2[[#This Row],[Rédaction]:[EPS]]&gt;0))</f>
        <v>180</v>
      </c>
      <c r="V36" s="26" cm="1">
        <f t="array" ref="V36">SUMPRODUCT($E$1:$P$1,Tableau2[[#This Row],[Rédaction]:[EPS]])/SUMPRODUCT(($E$1:$P$1)*(Tableau2[[#This Row],[Rédaction]:[EPS]]&gt;0))</f>
        <v>8.8333333333333339</v>
      </c>
      <c r="W36" s="27" t="str">
        <f>RANK(Tableau2[[#This Row],[Moyenne2]],Tableau2[Moyenne2])&amp; IF(COUNTIF(Tableau2[Moyenne2],Tableau2[[#This Row],[Moyenne2]])&gt;1," ex","")</f>
        <v>5</v>
      </c>
    </row>
    <row r="37" spans="1:23" s="10" customFormat="1" x14ac:dyDescent="0.25">
      <c r="A37" s="12">
        <v>34</v>
      </c>
      <c r="B37" s="5" t="s">
        <v>54</v>
      </c>
      <c r="C37" s="12" t="s">
        <v>7</v>
      </c>
      <c r="D37" s="8" t="s">
        <v>65</v>
      </c>
      <c r="E37" s="12">
        <v>3</v>
      </c>
      <c r="F37" s="12">
        <v>0</v>
      </c>
      <c r="G37" s="12">
        <v>2</v>
      </c>
      <c r="H37" s="12">
        <v>8</v>
      </c>
      <c r="I37" s="12">
        <v>2</v>
      </c>
      <c r="J37" s="12">
        <v>1</v>
      </c>
      <c r="K37" s="12">
        <v>9</v>
      </c>
      <c r="L37" s="12">
        <v>0</v>
      </c>
      <c r="M37" s="12">
        <v>0</v>
      </c>
      <c r="N37" s="12">
        <v>4</v>
      </c>
      <c r="O37" s="12">
        <v>6</v>
      </c>
      <c r="P37" s="12">
        <v>7</v>
      </c>
      <c r="Q37" s="12">
        <f>SUM(Tableau2[[#This Row],[Rédaction]:[EPS]])</f>
        <v>42</v>
      </c>
      <c r="R37" s="13">
        <f t="shared" si="0"/>
        <v>2.4705882352941178</v>
      </c>
      <c r="S37" s="12" t="str">
        <f t="shared" ca="1" si="1"/>
        <v>38e ex</v>
      </c>
      <c r="T37" s="23">
        <f>SUMPRODUCT($E$1:$P$1,Tableau2[[#This Row],[Rédaction]:[EPS]])</f>
        <v>56</v>
      </c>
      <c r="U37" s="23" cm="1">
        <f t="array" ref="U37">SUMPRODUCT(10*($E$1:$P$1)*(Tableau2[[#This Row],[Rédaction]:[EPS]]&gt;0))</f>
        <v>130</v>
      </c>
      <c r="V37" s="26" cm="1">
        <f t="array" ref="V37">SUMPRODUCT($E$1:$P$1,Tableau2[[#This Row],[Rédaction]:[EPS]])/SUMPRODUCT(($E$1:$P$1)*(Tableau2[[#This Row],[Rédaction]:[EPS]]&gt;0))</f>
        <v>4.3076923076923075</v>
      </c>
      <c r="W37" s="27" t="str">
        <f>RANK(Tableau2[[#This Row],[Moyenne2]],Tableau2[Moyenne2])&amp; IF(COUNTIF(Tableau2[Moyenne2],Tableau2[[#This Row],[Moyenne2]])&gt;1," ex","")</f>
        <v>35</v>
      </c>
    </row>
    <row r="38" spans="1:23" s="7" customFormat="1" x14ac:dyDescent="0.25">
      <c r="A38" s="8">
        <v>35</v>
      </c>
      <c r="B38" s="5" t="s">
        <v>55</v>
      </c>
      <c r="C38" s="8" t="s">
        <v>6</v>
      </c>
      <c r="D38" s="8" t="s">
        <v>66</v>
      </c>
      <c r="E38" s="8">
        <v>4</v>
      </c>
      <c r="F38" s="8">
        <v>4.5</v>
      </c>
      <c r="G38" s="8">
        <v>4</v>
      </c>
      <c r="H38" s="8">
        <v>5</v>
      </c>
      <c r="I38" s="8">
        <v>1</v>
      </c>
      <c r="J38" s="8">
        <v>4</v>
      </c>
      <c r="K38" s="8">
        <v>3</v>
      </c>
      <c r="L38" s="8">
        <v>2</v>
      </c>
      <c r="M38" s="8">
        <v>0</v>
      </c>
      <c r="N38" s="8">
        <v>6</v>
      </c>
      <c r="O38" s="8">
        <v>4</v>
      </c>
      <c r="P38" s="8">
        <v>4</v>
      </c>
      <c r="Q38" s="8">
        <f>SUM(Tableau2[[#This Row],[Rédaction]:[EPS]])</f>
        <v>41.5</v>
      </c>
      <c r="R38" s="11">
        <f t="shared" si="0"/>
        <v>2.4411764705882355</v>
      </c>
      <c r="S38" s="8" t="str">
        <f t="shared" ca="1" si="1"/>
        <v>40e</v>
      </c>
      <c r="T38" s="23">
        <f>SUMPRODUCT($E$1:$P$1,Tableau2[[#This Row],[Rédaction]:[EPS]])</f>
        <v>60</v>
      </c>
      <c r="U38" s="23" cm="1">
        <f t="array" ref="U38">SUMPRODUCT(10*($E$1:$P$1)*(Tableau2[[#This Row],[Rédaction]:[EPS]]&gt;0))</f>
        <v>170</v>
      </c>
      <c r="V38" s="26" cm="1">
        <f t="array" ref="V38">SUMPRODUCT($E$1:$P$1,Tableau2[[#This Row],[Rédaction]:[EPS]])/SUMPRODUCT(($E$1:$P$1)*(Tableau2[[#This Row],[Rédaction]:[EPS]]&gt;0))</f>
        <v>3.5294117647058822</v>
      </c>
      <c r="W38" s="27" t="str">
        <f>RANK(Tableau2[[#This Row],[Moyenne2]],Tableau2[Moyenne2])&amp; IF(COUNTIF(Tableau2[Moyenne2],Tableau2[[#This Row],[Moyenne2]])&gt;1," ex","")</f>
        <v>43</v>
      </c>
    </row>
    <row r="39" spans="1:23" s="10" customFormat="1" x14ac:dyDescent="0.25">
      <c r="A39" s="4">
        <v>36</v>
      </c>
      <c r="B39" s="9" t="s">
        <v>56</v>
      </c>
      <c r="C39" s="4" t="s">
        <v>7</v>
      </c>
      <c r="D39" s="8" t="s">
        <v>67</v>
      </c>
      <c r="E39" s="4">
        <v>4</v>
      </c>
      <c r="F39" s="4">
        <v>1</v>
      </c>
      <c r="G39" s="4">
        <v>4.5</v>
      </c>
      <c r="H39" s="4">
        <v>9</v>
      </c>
      <c r="I39" s="4">
        <v>4</v>
      </c>
      <c r="J39" s="4">
        <v>6</v>
      </c>
      <c r="K39" s="4">
        <v>3</v>
      </c>
      <c r="L39" s="4">
        <v>2</v>
      </c>
      <c r="M39" s="4">
        <v>2</v>
      </c>
      <c r="N39" s="4">
        <v>4</v>
      </c>
      <c r="O39" s="4">
        <v>6</v>
      </c>
      <c r="P39" s="4">
        <v>7</v>
      </c>
      <c r="Q39" s="4">
        <f>SUM(Tableau2[[#This Row],[Rédaction]:[EPS]])</f>
        <v>52.5</v>
      </c>
      <c r="R39" s="6">
        <f t="shared" si="0"/>
        <v>3.0882352941176472</v>
      </c>
      <c r="S39" s="4" t="str">
        <f t="shared" ca="1" si="1"/>
        <v>29e</v>
      </c>
      <c r="T39" s="23">
        <f>SUMPRODUCT($E$1:$P$1,Tableau2[[#This Row],[Rédaction]:[EPS]])</f>
        <v>73</v>
      </c>
      <c r="U39" s="23" cm="1">
        <f t="array" ref="U39">SUMPRODUCT(10*($E$1:$P$1)*(Tableau2[[#This Row],[Rédaction]:[EPS]]&gt;0))</f>
        <v>180</v>
      </c>
      <c r="V39" s="26" cm="1">
        <f t="array" ref="V39">SUMPRODUCT($E$1:$P$1,Tableau2[[#This Row],[Rédaction]:[EPS]])/SUMPRODUCT(($E$1:$P$1)*(Tableau2[[#This Row],[Rédaction]:[EPS]]&gt;0))</f>
        <v>4.0555555555555554</v>
      </c>
      <c r="W39" s="27" t="str">
        <f>RANK(Tableau2[[#This Row],[Moyenne2]],Tableau2[Moyenne2])&amp; IF(COUNTIF(Tableau2[Moyenne2],Tableau2[[#This Row],[Moyenne2]])&gt;1," ex","")</f>
        <v>37</v>
      </c>
    </row>
    <row r="40" spans="1:23" s="14" customFormat="1" x14ac:dyDescent="0.25">
      <c r="A40" s="8">
        <v>37</v>
      </c>
      <c r="B40" s="5" t="s">
        <v>57</v>
      </c>
      <c r="C40" s="8" t="s">
        <v>6</v>
      </c>
      <c r="D40" s="8" t="s">
        <v>65</v>
      </c>
      <c r="E40" s="8">
        <v>0</v>
      </c>
      <c r="F40" s="8">
        <v>4.5</v>
      </c>
      <c r="G40" s="8">
        <v>7</v>
      </c>
      <c r="H40" s="8">
        <v>7</v>
      </c>
      <c r="I40" s="8">
        <v>4</v>
      </c>
      <c r="J40" s="8">
        <v>1</v>
      </c>
      <c r="K40" s="8">
        <v>9</v>
      </c>
      <c r="L40" s="8">
        <v>4</v>
      </c>
      <c r="M40" s="8">
        <v>0</v>
      </c>
      <c r="N40" s="8">
        <v>6</v>
      </c>
      <c r="O40" s="8">
        <v>4</v>
      </c>
      <c r="P40" s="8">
        <v>4</v>
      </c>
      <c r="Q40" s="8">
        <f>SUM(Tableau2[[#This Row],[Rédaction]:[EPS]])</f>
        <v>50.5</v>
      </c>
      <c r="R40" s="11">
        <f t="shared" si="0"/>
        <v>2.9705882352941178</v>
      </c>
      <c r="S40" s="8" t="str">
        <f t="shared" ca="1" si="1"/>
        <v>34e</v>
      </c>
      <c r="T40" s="23">
        <f>SUMPRODUCT($E$1:$P$1,Tableau2[[#This Row],[Rédaction]:[EPS]])</f>
        <v>80</v>
      </c>
      <c r="U40" s="23" cm="1">
        <f t="array" ref="U40">SUMPRODUCT(10*($E$1:$P$1)*(Tableau2[[#This Row],[Rédaction]:[EPS]]&gt;0))</f>
        <v>160</v>
      </c>
      <c r="V40" s="26" cm="1">
        <f t="array" ref="V40">SUMPRODUCT($E$1:$P$1,Tableau2[[#This Row],[Rédaction]:[EPS]])/SUMPRODUCT(($E$1:$P$1)*(Tableau2[[#This Row],[Rédaction]:[EPS]]&gt;0))</f>
        <v>5</v>
      </c>
      <c r="W40" s="27" t="str">
        <f>RANK(Tableau2[[#This Row],[Moyenne2]],Tableau2[Moyenne2])&amp; IF(COUNTIF(Tableau2[Moyenne2],Tableau2[[#This Row],[Moyenne2]])&gt;1," ex","")</f>
        <v>29 ex</v>
      </c>
    </row>
    <row r="41" spans="1:23" s="10" customFormat="1" x14ac:dyDescent="0.25">
      <c r="A41" s="8">
        <v>38</v>
      </c>
      <c r="B41" s="5" t="s">
        <v>58</v>
      </c>
      <c r="C41" s="8" t="s">
        <v>6</v>
      </c>
      <c r="D41" s="8" t="s">
        <v>66</v>
      </c>
      <c r="E41" s="8">
        <v>2</v>
      </c>
      <c r="F41" s="8">
        <v>7.5</v>
      </c>
      <c r="G41" s="8">
        <v>7.5</v>
      </c>
      <c r="H41" s="8">
        <v>9</v>
      </c>
      <c r="I41" s="8">
        <v>9</v>
      </c>
      <c r="J41" s="8">
        <v>8</v>
      </c>
      <c r="K41" s="8">
        <v>10</v>
      </c>
      <c r="L41" s="8">
        <v>6</v>
      </c>
      <c r="M41" s="8">
        <v>10</v>
      </c>
      <c r="N41" s="8">
        <v>10</v>
      </c>
      <c r="O41" s="8">
        <v>8</v>
      </c>
      <c r="P41" s="8">
        <v>6</v>
      </c>
      <c r="Q41" s="8">
        <f>SUM(Tableau2[[#This Row],[Rédaction]:[EPS]])</f>
        <v>93</v>
      </c>
      <c r="R41" s="11">
        <f t="shared" si="0"/>
        <v>5.4705882352941178</v>
      </c>
      <c r="S41" s="8" t="str">
        <f t="shared" ca="1" si="1"/>
        <v>13e</v>
      </c>
      <c r="T41" s="23">
        <f>SUMPRODUCT($E$1:$P$1,Tableau2[[#This Row],[Rédaction]:[EPS]])</f>
        <v>141</v>
      </c>
      <c r="U41" s="23" cm="1">
        <f t="array" ref="U41">SUMPRODUCT(10*($E$1:$P$1)*(Tableau2[[#This Row],[Rédaction]:[EPS]]&gt;0))</f>
        <v>180</v>
      </c>
      <c r="V41" s="26" cm="1">
        <f t="array" ref="V41">SUMPRODUCT($E$1:$P$1,Tableau2[[#This Row],[Rédaction]:[EPS]])/SUMPRODUCT(($E$1:$P$1)*(Tableau2[[#This Row],[Rédaction]:[EPS]]&gt;0))</f>
        <v>7.833333333333333</v>
      </c>
      <c r="W41" s="27" t="str">
        <f>RANK(Tableau2[[#This Row],[Moyenne2]],Tableau2[Moyenne2])&amp; IF(COUNTIF(Tableau2[Moyenne2],Tableau2[[#This Row],[Moyenne2]])&gt;1," ex","")</f>
        <v>11</v>
      </c>
    </row>
    <row r="42" spans="1:23" s="7" customFormat="1" x14ac:dyDescent="0.25">
      <c r="A42" s="8">
        <v>39</v>
      </c>
      <c r="B42" s="9" t="s">
        <v>59</v>
      </c>
      <c r="C42" s="8" t="s">
        <v>6</v>
      </c>
      <c r="D42" s="8" t="s">
        <v>67</v>
      </c>
      <c r="E42" s="8">
        <v>3</v>
      </c>
      <c r="F42" s="8">
        <v>6</v>
      </c>
      <c r="G42" s="8">
        <v>8</v>
      </c>
      <c r="H42" s="8">
        <v>9</v>
      </c>
      <c r="I42" s="8">
        <v>8</v>
      </c>
      <c r="J42" s="8">
        <v>10</v>
      </c>
      <c r="K42" s="8">
        <v>10</v>
      </c>
      <c r="L42" s="8">
        <v>8</v>
      </c>
      <c r="M42" s="8">
        <v>10</v>
      </c>
      <c r="N42" s="8">
        <v>10</v>
      </c>
      <c r="O42" s="8">
        <v>9</v>
      </c>
      <c r="P42" s="8">
        <v>6</v>
      </c>
      <c r="Q42" s="8">
        <f>SUM(Tableau2[[#This Row],[Rédaction]:[EPS]])</f>
        <v>97</v>
      </c>
      <c r="R42" s="11">
        <f t="shared" si="0"/>
        <v>5.7058823529411766</v>
      </c>
      <c r="S42" s="8" t="str">
        <f t="shared" ca="1" si="1"/>
        <v>10e</v>
      </c>
      <c r="T42" s="23">
        <f>SUMPRODUCT($E$1:$P$1,Tableau2[[#This Row],[Rédaction]:[EPS]])</f>
        <v>147</v>
      </c>
      <c r="U42" s="23" cm="1">
        <f t="array" ref="U42">SUMPRODUCT(10*($E$1:$P$1)*(Tableau2[[#This Row],[Rédaction]:[EPS]]&gt;0))</f>
        <v>180</v>
      </c>
      <c r="V42" s="26" cm="1">
        <f t="array" ref="V42">SUMPRODUCT($E$1:$P$1,Tableau2[[#This Row],[Rédaction]:[EPS]])/SUMPRODUCT(($E$1:$P$1)*(Tableau2[[#This Row],[Rédaction]:[EPS]]&gt;0))</f>
        <v>8.1666666666666661</v>
      </c>
      <c r="W42" s="27" t="str">
        <f>RANK(Tableau2[[#This Row],[Moyenne2]],Tableau2[Moyenne2])&amp; IF(COUNTIF(Tableau2[Moyenne2],Tableau2[[#This Row],[Moyenne2]])&gt;1," ex","")</f>
        <v>9</v>
      </c>
    </row>
    <row r="43" spans="1:23" s="10" customFormat="1" x14ac:dyDescent="0.25">
      <c r="A43" s="12">
        <v>40</v>
      </c>
      <c r="B43" s="5" t="s">
        <v>60</v>
      </c>
      <c r="C43" s="12" t="s">
        <v>7</v>
      </c>
      <c r="D43" s="8" t="s">
        <v>65</v>
      </c>
      <c r="E43" s="12">
        <v>10</v>
      </c>
      <c r="F43" s="12">
        <v>6.5</v>
      </c>
      <c r="G43" s="12">
        <v>5</v>
      </c>
      <c r="H43" s="12">
        <v>8</v>
      </c>
      <c r="I43" s="12">
        <v>6</v>
      </c>
      <c r="J43" s="12">
        <v>10</v>
      </c>
      <c r="K43" s="12">
        <v>10</v>
      </c>
      <c r="L43" s="12">
        <v>6</v>
      </c>
      <c r="M43" s="12">
        <v>10</v>
      </c>
      <c r="N43" s="12">
        <v>8</v>
      </c>
      <c r="O43" s="12">
        <v>8</v>
      </c>
      <c r="P43" s="12">
        <v>9</v>
      </c>
      <c r="Q43" s="12">
        <f>SUM(Tableau2[[#This Row],[Rédaction]:[EPS]])</f>
        <v>96.5</v>
      </c>
      <c r="R43" s="13">
        <f t="shared" si="0"/>
        <v>5.6764705882352944</v>
      </c>
      <c r="S43" s="12" t="str">
        <f t="shared" ca="1" si="1"/>
        <v>11e</v>
      </c>
      <c r="T43" s="23">
        <f>SUMPRODUCT($E$1:$P$1,Tableau2[[#This Row],[Rédaction]:[EPS]])</f>
        <v>140</v>
      </c>
      <c r="U43" s="23" cm="1">
        <f t="array" ref="U43">SUMPRODUCT(10*($E$1:$P$1)*(Tableau2[[#This Row],[Rédaction]:[EPS]]&gt;0))</f>
        <v>180</v>
      </c>
      <c r="V43" s="26" cm="1">
        <f t="array" ref="V43">SUMPRODUCT($E$1:$P$1,Tableau2[[#This Row],[Rédaction]:[EPS]])/SUMPRODUCT(($E$1:$P$1)*(Tableau2[[#This Row],[Rédaction]:[EPS]]&gt;0))</f>
        <v>7.7777777777777777</v>
      </c>
      <c r="W43" s="27" t="str">
        <f>RANK(Tableau2[[#This Row],[Moyenne2]],Tableau2[Moyenne2])&amp; IF(COUNTIF(Tableau2[Moyenne2],Tableau2[[#This Row],[Moyenne2]])&gt;1," ex","")</f>
        <v>12</v>
      </c>
    </row>
    <row r="44" spans="1:23" s="10" customFormat="1" x14ac:dyDescent="0.25">
      <c r="A44" s="8">
        <v>41</v>
      </c>
      <c r="B44" s="5" t="s">
        <v>61</v>
      </c>
      <c r="C44" s="8" t="s">
        <v>6</v>
      </c>
      <c r="D44" s="8" t="s">
        <v>66</v>
      </c>
      <c r="E44" s="8">
        <v>3</v>
      </c>
      <c r="F44" s="8">
        <v>6</v>
      </c>
      <c r="G44" s="8">
        <v>8.5</v>
      </c>
      <c r="H44" s="8">
        <v>9</v>
      </c>
      <c r="I44" s="8">
        <v>6</v>
      </c>
      <c r="J44" s="8">
        <v>9</v>
      </c>
      <c r="K44" s="8">
        <v>10</v>
      </c>
      <c r="L44" s="8">
        <v>6</v>
      </c>
      <c r="M44" s="8">
        <v>10</v>
      </c>
      <c r="N44" s="8">
        <v>6</v>
      </c>
      <c r="O44" s="8">
        <v>8</v>
      </c>
      <c r="P44" s="8">
        <v>8</v>
      </c>
      <c r="Q44" s="8">
        <f>SUM(Tableau2[[#This Row],[Rédaction]:[EPS]])</f>
        <v>89.5</v>
      </c>
      <c r="R44" s="11">
        <f t="shared" si="0"/>
        <v>5.2647058823529411</v>
      </c>
      <c r="S44" s="8" t="str">
        <f t="shared" ca="1" si="1"/>
        <v>17e</v>
      </c>
      <c r="T44" s="23">
        <f>SUMPRODUCT($E$1:$P$1,Tableau2[[#This Row],[Rédaction]:[EPS]])</f>
        <v>135</v>
      </c>
      <c r="U44" s="23" cm="1">
        <f t="array" ref="U44">SUMPRODUCT(10*($E$1:$P$1)*(Tableau2[[#This Row],[Rédaction]:[EPS]]&gt;0))</f>
        <v>180</v>
      </c>
      <c r="V44" s="26" cm="1">
        <f t="array" ref="V44">SUMPRODUCT($E$1:$P$1,Tableau2[[#This Row],[Rédaction]:[EPS]])/SUMPRODUCT(($E$1:$P$1)*(Tableau2[[#This Row],[Rédaction]:[EPS]]&gt;0))</f>
        <v>7.5</v>
      </c>
      <c r="W44" s="27" t="str">
        <f>RANK(Tableau2[[#This Row],[Moyenne2]],Tableau2[Moyenne2])&amp; IF(COUNTIF(Tableau2[Moyenne2],Tableau2[[#This Row],[Moyenne2]])&gt;1," ex","")</f>
        <v>14 ex</v>
      </c>
    </row>
    <row r="45" spans="1:23" s="10" customFormat="1" x14ac:dyDescent="0.25">
      <c r="A45" s="4">
        <v>42</v>
      </c>
      <c r="B45" s="9" t="s">
        <v>62</v>
      </c>
      <c r="C45" s="4" t="s">
        <v>7</v>
      </c>
      <c r="D45" s="8" t="s">
        <v>67</v>
      </c>
      <c r="E45" s="4">
        <v>4</v>
      </c>
      <c r="F45" s="4">
        <v>8</v>
      </c>
      <c r="G45" s="4">
        <v>9.5</v>
      </c>
      <c r="H45" s="4">
        <v>7</v>
      </c>
      <c r="I45" s="4">
        <v>10</v>
      </c>
      <c r="J45" s="4">
        <v>10</v>
      </c>
      <c r="K45" s="4">
        <v>10</v>
      </c>
      <c r="L45" s="4">
        <v>10</v>
      </c>
      <c r="M45" s="4">
        <v>10</v>
      </c>
      <c r="N45" s="4">
        <v>10</v>
      </c>
      <c r="O45" s="4">
        <v>7</v>
      </c>
      <c r="P45" s="4">
        <v>10</v>
      </c>
      <c r="Q45" s="4">
        <f>SUM(Tableau2[[#This Row],[Rédaction]:[EPS]])</f>
        <v>105.5</v>
      </c>
      <c r="R45" s="6">
        <f t="shared" si="0"/>
        <v>6.2058823529411766</v>
      </c>
      <c r="S45" s="4" t="str">
        <f t="shared" ca="1" si="1"/>
        <v>6e</v>
      </c>
      <c r="T45" s="23">
        <f>SUMPRODUCT($E$1:$P$1,Tableau2[[#This Row],[Rédaction]:[EPS]])</f>
        <v>163</v>
      </c>
      <c r="U45" s="23" cm="1">
        <f t="array" ref="U45">SUMPRODUCT(10*($E$1:$P$1)*(Tableau2[[#This Row],[Rédaction]:[EPS]]&gt;0))</f>
        <v>180</v>
      </c>
      <c r="V45" s="26" cm="1">
        <f t="array" ref="V45">SUMPRODUCT($E$1:$P$1,Tableau2[[#This Row],[Rédaction]:[EPS]])/SUMPRODUCT(($E$1:$P$1)*(Tableau2[[#This Row],[Rédaction]:[EPS]]&gt;0))</f>
        <v>9.0555555555555554</v>
      </c>
      <c r="W45" s="27" t="str">
        <f>RANK(Tableau2[[#This Row],[Moyenne2]],Tableau2[Moyenne2])&amp; IF(COUNTIF(Tableau2[Moyenne2],Tableau2[[#This Row],[Moyenne2]])&gt;1," ex","")</f>
        <v>1</v>
      </c>
    </row>
    <row r="46" spans="1:23" s="14" customFormat="1" x14ac:dyDescent="0.25">
      <c r="A46" s="8">
        <v>43</v>
      </c>
      <c r="B46" s="5" t="s">
        <v>63</v>
      </c>
      <c r="C46" s="8" t="s">
        <v>6</v>
      </c>
      <c r="D46" s="8" t="s">
        <v>65</v>
      </c>
      <c r="E46" s="8">
        <v>10</v>
      </c>
      <c r="F46" s="8">
        <v>5.5</v>
      </c>
      <c r="G46" s="8">
        <v>1.5</v>
      </c>
      <c r="H46" s="8">
        <v>6</v>
      </c>
      <c r="I46" s="8">
        <v>6</v>
      </c>
      <c r="J46" s="8">
        <v>4</v>
      </c>
      <c r="K46" s="8">
        <v>7</v>
      </c>
      <c r="L46" s="8">
        <v>5</v>
      </c>
      <c r="M46" s="8">
        <v>3</v>
      </c>
      <c r="N46" s="8">
        <v>6</v>
      </c>
      <c r="O46" s="8">
        <v>6</v>
      </c>
      <c r="P46" s="8">
        <v>7</v>
      </c>
      <c r="Q46" s="8">
        <f>SUM(Tableau2[[#This Row],[Rédaction]:[EPS]])</f>
        <v>67</v>
      </c>
      <c r="R46" s="11">
        <f t="shared" si="0"/>
        <v>3.9411764705882355</v>
      </c>
      <c r="S46" s="8" t="str">
        <f t="shared" ca="1" si="1"/>
        <v>27e</v>
      </c>
      <c r="T46" s="23">
        <f>SUMPRODUCT($E$1:$P$1,Tableau2[[#This Row],[Rédaction]:[EPS]])</f>
        <v>96</v>
      </c>
      <c r="U46" s="23" cm="1">
        <f t="array" ref="U46">SUMPRODUCT(10*($E$1:$P$1)*(Tableau2[[#This Row],[Rédaction]:[EPS]]&gt;0))</f>
        <v>180</v>
      </c>
      <c r="V46" s="26" cm="1">
        <f t="array" ref="V46">SUMPRODUCT($E$1:$P$1,Tableau2[[#This Row],[Rédaction]:[EPS]])/SUMPRODUCT(($E$1:$P$1)*(Tableau2[[#This Row],[Rédaction]:[EPS]]&gt;0))</f>
        <v>5.333333333333333</v>
      </c>
      <c r="W46" s="27" t="str">
        <f>RANK(Tableau2[[#This Row],[Moyenne2]],Tableau2[Moyenne2])&amp; IF(COUNTIF(Tableau2[Moyenne2],Tableau2[[#This Row],[Moyenne2]])&gt;1," ex","")</f>
        <v>27 ex</v>
      </c>
    </row>
    <row r="47" spans="1:23" s="10" customFormat="1" x14ac:dyDescent="0.25">
      <c r="A47" s="8">
        <v>44</v>
      </c>
      <c r="B47" s="5" t="s">
        <v>64</v>
      </c>
      <c r="C47" s="8" t="s">
        <v>6</v>
      </c>
      <c r="D47" s="8" t="s">
        <v>66</v>
      </c>
      <c r="E47" s="8">
        <v>10</v>
      </c>
      <c r="F47" s="8">
        <v>7.5</v>
      </c>
      <c r="G47" s="8">
        <v>8</v>
      </c>
      <c r="H47" s="8">
        <v>9</v>
      </c>
      <c r="I47" s="8">
        <v>10</v>
      </c>
      <c r="J47" s="8">
        <v>7</v>
      </c>
      <c r="K47" s="8">
        <v>10</v>
      </c>
      <c r="L47" s="8">
        <v>10</v>
      </c>
      <c r="M47" s="8">
        <v>10</v>
      </c>
      <c r="N47" s="8">
        <v>10</v>
      </c>
      <c r="O47" s="8">
        <v>7</v>
      </c>
      <c r="P47" s="8">
        <v>10</v>
      </c>
      <c r="Q47" s="8">
        <f>SUM(Tableau2[[#This Row],[Rédaction]:[EPS]])</f>
        <v>108.5</v>
      </c>
      <c r="R47" s="11">
        <f t="shared" si="0"/>
        <v>6.382352941176471</v>
      </c>
      <c r="S47" s="8" t="str">
        <f t="shared" ca="1" si="1"/>
        <v>2e</v>
      </c>
      <c r="T47" s="23">
        <f>SUMPRODUCT($E$1:$P$1,Tableau2[[#This Row],[Rédaction]:[EPS]])</f>
        <v>161</v>
      </c>
      <c r="U47" s="23" cm="1">
        <f t="array" ref="U47">SUMPRODUCT(10*($E$1:$P$1)*(Tableau2[[#This Row],[Rédaction]:[EPS]]&gt;0))</f>
        <v>180</v>
      </c>
      <c r="V47" s="26" cm="1">
        <f t="array" ref="V47">SUMPRODUCT($E$1:$P$1,Tableau2[[#This Row],[Rédaction]:[EPS]])/SUMPRODUCT(($E$1:$P$1)*(Tableau2[[#This Row],[Rédaction]:[EPS]]&gt;0))</f>
        <v>8.9444444444444446</v>
      </c>
      <c r="W47" s="27" t="str">
        <f>RANK(Tableau2[[#This Row],[Moyenne2]],Tableau2[Moyenne2])&amp; IF(COUNTIF(Tableau2[Moyenne2],Tableau2[[#This Row],[Moyenne2]])&gt;1," ex","")</f>
        <v>4</v>
      </c>
    </row>
    <row r="48" spans="1:23" s="10" customFormat="1" x14ac:dyDescent="0.25">
      <c r="A48" s="4"/>
      <c r="B48" s="5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6"/>
      <c r="S48" s="4"/>
      <c r="T48" s="4"/>
      <c r="U48" s="4"/>
      <c r="V48" s="18"/>
      <c r="W48" s="19"/>
    </row>
    <row r="49" spans="1:23" s="10" customFormat="1" x14ac:dyDescent="0.25">
      <c r="A49" s="4"/>
      <c r="B49" s="5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6"/>
      <c r="S49" s="4"/>
      <c r="T49" s="4"/>
      <c r="U49" s="4"/>
      <c r="V49" s="18"/>
      <c r="W49" s="19"/>
    </row>
    <row r="50" spans="1:23" s="7" customFormat="1" x14ac:dyDescent="0.25">
      <c r="A50" s="4"/>
      <c r="B50" s="5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6"/>
      <c r="S50" s="4"/>
      <c r="T50" s="4"/>
      <c r="U50" s="4"/>
      <c r="V50" s="16"/>
      <c r="W50" s="17"/>
    </row>
    <row r="51" spans="1:23" s="7" customFormat="1" x14ac:dyDescent="0.25">
      <c r="A51" s="4"/>
      <c r="B51" s="5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6"/>
      <c r="S51" s="4"/>
      <c r="T51" s="4"/>
      <c r="U51" s="4"/>
      <c r="V51" s="16"/>
      <c r="W51" s="17"/>
    </row>
    <row r="52" spans="1:23" s="7" customFormat="1" x14ac:dyDescent="0.25">
      <c r="A52" s="4"/>
      <c r="B52" s="5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6"/>
      <c r="S52" s="4"/>
      <c r="T52" s="4"/>
      <c r="U52" s="4"/>
      <c r="V52" s="16"/>
      <c r="W52" s="17"/>
    </row>
    <row r="53" spans="1:23" s="7" customFormat="1" x14ac:dyDescent="0.25">
      <c r="A53" s="4"/>
      <c r="B53" s="5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6"/>
      <c r="S53" s="4"/>
      <c r="T53" s="4"/>
      <c r="U53" s="4"/>
      <c r="V53" s="16"/>
      <c r="W53" s="17"/>
    </row>
    <row r="54" spans="1:23" s="7" customFormat="1" x14ac:dyDescent="0.25">
      <c r="A54" s="4"/>
      <c r="B54" s="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6"/>
      <c r="S54" s="4"/>
      <c r="T54" s="4"/>
      <c r="U54" s="4"/>
      <c r="V54" s="16"/>
      <c r="W54" s="17"/>
    </row>
    <row r="55" spans="1:23" s="7" customFormat="1" x14ac:dyDescent="0.25">
      <c r="A55" s="4"/>
      <c r="B55" s="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6"/>
      <c r="S55" s="4"/>
      <c r="T55" s="4"/>
      <c r="U55" s="4"/>
      <c r="V55" s="16"/>
      <c r="W55" s="17"/>
    </row>
    <row r="56" spans="1:23" s="7" customFormat="1" x14ac:dyDescent="0.25">
      <c r="A56" s="4"/>
      <c r="B56" s="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6"/>
      <c r="S56" s="4"/>
      <c r="T56" s="4"/>
      <c r="U56" s="4"/>
      <c r="V56" s="16"/>
      <c r="W56" s="17"/>
    </row>
    <row r="57" spans="1:23" s="7" customFormat="1" x14ac:dyDescent="0.25">
      <c r="A57" s="4"/>
      <c r="B57" s="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6"/>
      <c r="S57" s="4"/>
      <c r="T57" s="4"/>
      <c r="U57" s="4"/>
      <c r="V57" s="16"/>
      <c r="W57" s="17"/>
    </row>
    <row r="58" spans="1:23" s="7" customFormat="1" x14ac:dyDescent="0.25">
      <c r="A58" s="4"/>
      <c r="B58" s="5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6"/>
      <c r="S58" s="4"/>
      <c r="T58" s="4"/>
      <c r="U58" s="4"/>
      <c r="V58" s="16"/>
      <c r="W58" s="17"/>
    </row>
    <row r="59" spans="1:23" s="7" customFormat="1" x14ac:dyDescent="0.25">
      <c r="A59" s="4"/>
      <c r="B59" s="5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6"/>
      <c r="S59" s="4"/>
      <c r="T59" s="4"/>
      <c r="U59" s="4"/>
      <c r="V59" s="16"/>
      <c r="W59" s="17"/>
    </row>
    <row r="60" spans="1:23" s="7" customFormat="1" x14ac:dyDescent="0.25">
      <c r="A60" s="4"/>
      <c r="B60" s="5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6"/>
      <c r="S60" s="4"/>
      <c r="T60" s="4"/>
      <c r="U60" s="4"/>
      <c r="V60" s="16"/>
      <c r="W60" s="17"/>
    </row>
    <row r="61" spans="1:23" s="7" customFormat="1" x14ac:dyDescent="0.25">
      <c r="A61" s="4"/>
      <c r="B61" s="5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6"/>
      <c r="S61" s="4"/>
      <c r="T61" s="4"/>
      <c r="U61" s="4"/>
      <c r="V61" s="16"/>
      <c r="W61" s="17"/>
    </row>
    <row r="62" spans="1:23" s="7" customFormat="1" x14ac:dyDescent="0.25">
      <c r="A62" s="4"/>
      <c r="B62" s="5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6"/>
      <c r="S62" s="4"/>
      <c r="T62" s="4"/>
      <c r="U62" s="4"/>
      <c r="V62" s="16"/>
      <c r="W62" s="17"/>
    </row>
    <row r="63" spans="1:23" s="7" customFormat="1" x14ac:dyDescent="0.25">
      <c r="A63" s="4"/>
      <c r="B63" s="5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6"/>
      <c r="S63" s="4"/>
      <c r="T63" s="4"/>
      <c r="U63" s="4"/>
      <c r="V63" s="16"/>
      <c r="W63" s="17"/>
    </row>
    <row r="64" spans="1:23" s="7" customFormat="1" x14ac:dyDescent="0.25">
      <c r="A64" s="4"/>
      <c r="B64" s="5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6"/>
      <c r="S64" s="4"/>
      <c r="T64" s="4"/>
      <c r="U64" s="4"/>
      <c r="V64" s="16"/>
      <c r="W64" s="17"/>
    </row>
    <row r="65" spans="1:23" s="7" customFormat="1" x14ac:dyDescent="0.25">
      <c r="A65" s="4"/>
      <c r="B65" s="5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6"/>
      <c r="S65" s="4"/>
      <c r="T65" s="4"/>
      <c r="U65" s="4"/>
      <c r="V65" s="16"/>
      <c r="W65" s="17"/>
    </row>
    <row r="66" spans="1:23" s="7" customFormat="1" x14ac:dyDescent="0.25">
      <c r="A66" s="4"/>
      <c r="B66" s="5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6"/>
      <c r="S66" s="4"/>
      <c r="T66" s="4"/>
      <c r="U66" s="4"/>
      <c r="V66" s="16"/>
      <c r="W66" s="17"/>
    </row>
    <row r="67" spans="1:23" s="7" customFormat="1" x14ac:dyDescent="0.25">
      <c r="A67" s="4"/>
      <c r="B67" s="5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6"/>
      <c r="S67" s="4"/>
      <c r="T67" s="4"/>
      <c r="U67" s="4"/>
      <c r="V67" s="16"/>
      <c r="W67" s="17"/>
    </row>
    <row r="68" spans="1:23" s="7" customFormat="1" x14ac:dyDescent="0.25">
      <c r="A68" s="4"/>
      <c r="B68" s="5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6"/>
      <c r="S68" s="4"/>
      <c r="T68" s="4"/>
      <c r="U68" s="4"/>
      <c r="V68" s="16"/>
      <c r="W68" s="17"/>
    </row>
    <row r="69" spans="1:23" s="7" customFormat="1" x14ac:dyDescent="0.25">
      <c r="A69" s="4"/>
      <c r="B69" s="5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6"/>
      <c r="S69" s="4"/>
      <c r="T69" s="4"/>
      <c r="U69" s="4"/>
      <c r="V69" s="16"/>
      <c r="W69" s="17"/>
    </row>
    <row r="70" spans="1:23" s="7" customFormat="1" x14ac:dyDescent="0.25">
      <c r="A70" s="4"/>
      <c r="B70" s="5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6"/>
      <c r="S70" s="4"/>
      <c r="T70" s="4"/>
      <c r="U70" s="4"/>
      <c r="V70" s="16"/>
      <c r="W70" s="17"/>
    </row>
    <row r="71" spans="1:23" s="7" customFormat="1" x14ac:dyDescent="0.25">
      <c r="A71" s="4"/>
      <c r="B71" s="5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6"/>
      <c r="S71" s="4"/>
      <c r="T71" s="4"/>
      <c r="U71" s="4"/>
      <c r="V71" s="16"/>
      <c r="W71" s="17"/>
    </row>
    <row r="72" spans="1:23" s="7" customFormat="1" x14ac:dyDescent="0.25">
      <c r="A72" s="4"/>
      <c r="B72" s="5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6"/>
      <c r="S72" s="4"/>
      <c r="T72" s="4"/>
      <c r="U72" s="4"/>
      <c r="V72" s="16"/>
      <c r="W72" s="17"/>
    </row>
    <row r="73" spans="1:23" s="7" customFormat="1" x14ac:dyDescent="0.25">
      <c r="A73" s="4"/>
      <c r="B73" s="5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6"/>
      <c r="S73" s="4"/>
      <c r="T73" s="4"/>
      <c r="U73" s="4"/>
      <c r="V73" s="16"/>
      <c r="W73" s="17"/>
    </row>
    <row r="74" spans="1:23" s="7" customFormat="1" x14ac:dyDescent="0.25">
      <c r="A74" s="4"/>
      <c r="B74" s="5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6"/>
      <c r="S74" s="4"/>
      <c r="T74" s="4"/>
      <c r="U74" s="4"/>
      <c r="V74" s="16"/>
      <c r="W74" s="17"/>
    </row>
    <row r="75" spans="1:23" s="7" customFormat="1" x14ac:dyDescent="0.25">
      <c r="A75" s="4"/>
      <c r="B75" s="5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6"/>
      <c r="S75" s="4"/>
      <c r="T75" s="4"/>
      <c r="U75" s="4"/>
      <c r="V75" s="16"/>
      <c r="W75" s="17"/>
    </row>
    <row r="76" spans="1:23" s="7" customFormat="1" x14ac:dyDescent="0.25">
      <c r="A76" s="4"/>
      <c r="B76" s="5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6"/>
      <c r="S76" s="4"/>
      <c r="T76" s="4"/>
      <c r="U76" s="4"/>
      <c r="V76" s="16"/>
      <c r="W76" s="17"/>
    </row>
    <row r="77" spans="1:23" s="7" customFormat="1" x14ac:dyDescent="0.25">
      <c r="A77" s="4"/>
      <c r="B77" s="5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6"/>
      <c r="S77" s="4"/>
      <c r="T77" s="4"/>
      <c r="U77" s="4"/>
      <c r="V77" s="16"/>
      <c r="W77" s="17"/>
    </row>
    <row r="78" spans="1:23" s="7" customFormat="1" x14ac:dyDescent="0.25">
      <c r="A78" s="4"/>
      <c r="B78" s="5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6"/>
      <c r="S78" s="4"/>
      <c r="T78" s="4"/>
      <c r="U78" s="4"/>
      <c r="V78" s="16"/>
      <c r="W78" s="17"/>
    </row>
    <row r="79" spans="1:23" s="7" customFormat="1" x14ac:dyDescent="0.25">
      <c r="A79" s="4"/>
      <c r="B79" s="5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6"/>
      <c r="S79" s="4"/>
      <c r="T79" s="4"/>
      <c r="U79" s="4"/>
      <c r="V79" s="16"/>
      <c r="W79" s="17"/>
    </row>
    <row r="80" spans="1:23" s="7" customFormat="1" x14ac:dyDescent="0.25">
      <c r="A80" s="4"/>
      <c r="B80" s="5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6"/>
      <c r="S80" s="4"/>
      <c r="T80" s="4"/>
      <c r="U80" s="4"/>
      <c r="V80" s="16"/>
      <c r="W80" s="17"/>
    </row>
    <row r="81" spans="1:23" s="7" customFormat="1" x14ac:dyDescent="0.25">
      <c r="A81" s="4"/>
      <c r="B81" s="5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6"/>
      <c r="S81" s="4"/>
      <c r="T81" s="4"/>
      <c r="U81" s="4"/>
      <c r="V81" s="16"/>
      <c r="W81" s="17"/>
    </row>
    <row r="82" spans="1:23" s="7" customFormat="1" x14ac:dyDescent="0.25">
      <c r="A82" s="4"/>
      <c r="B82" s="5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6"/>
      <c r="S82" s="4"/>
      <c r="T82" s="4"/>
      <c r="U82" s="4"/>
      <c r="V82" s="16"/>
      <c r="W82" s="17"/>
    </row>
    <row r="83" spans="1:23" s="7" customFormat="1" x14ac:dyDescent="0.25">
      <c r="A83" s="4"/>
      <c r="B83" s="5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6"/>
      <c r="S83" s="4"/>
      <c r="T83" s="4"/>
      <c r="U83" s="4"/>
      <c r="V83" s="16"/>
      <c r="W83" s="17"/>
    </row>
    <row r="84" spans="1:23" s="7" customFormat="1" x14ac:dyDescent="0.25">
      <c r="A84" s="4"/>
      <c r="B84" s="5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6"/>
      <c r="S84" s="4"/>
      <c r="T84" s="4"/>
      <c r="U84" s="4"/>
      <c r="V84" s="16"/>
      <c r="W84" s="17"/>
    </row>
    <row r="85" spans="1:23" s="7" customFormat="1" x14ac:dyDescent="0.25">
      <c r="A85" s="4"/>
      <c r="B85" s="5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6"/>
      <c r="S85" s="4"/>
      <c r="T85" s="4"/>
      <c r="U85" s="4"/>
      <c r="V85" s="16"/>
      <c r="W85" s="17"/>
    </row>
    <row r="86" spans="1:23" s="7" customFormat="1" x14ac:dyDescent="0.25">
      <c r="A86" s="4"/>
      <c r="B86" s="5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6"/>
      <c r="S86" s="4"/>
      <c r="T86" s="4"/>
      <c r="U86" s="4"/>
      <c r="V86" s="16"/>
      <c r="W86" s="17"/>
    </row>
    <row r="87" spans="1:23" s="7" customFormat="1" x14ac:dyDescent="0.25">
      <c r="A87" s="4"/>
      <c r="B87" s="5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6"/>
      <c r="S87" s="4"/>
      <c r="T87" s="4"/>
      <c r="U87" s="4"/>
      <c r="V87" s="16"/>
      <c r="W87" s="17"/>
    </row>
    <row r="88" spans="1:23" s="7" customFormat="1" x14ac:dyDescent="0.25">
      <c r="A88" s="4"/>
      <c r="B88" s="5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6"/>
      <c r="S88" s="4"/>
      <c r="T88" s="4"/>
      <c r="U88" s="4"/>
      <c r="V88" s="16"/>
      <c r="W88" s="17"/>
    </row>
    <row r="89" spans="1:23" s="7" customFormat="1" x14ac:dyDescent="0.25">
      <c r="A89" s="4"/>
      <c r="B89" s="5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6"/>
      <c r="S89" s="4"/>
      <c r="T89" s="4"/>
      <c r="U89" s="4"/>
      <c r="V89" s="16"/>
      <c r="W89" s="17"/>
    </row>
    <row r="90" spans="1:23" s="7" customFormat="1" x14ac:dyDescent="0.25">
      <c r="A90" s="4"/>
      <c r="B90" s="5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6"/>
      <c r="S90" s="4"/>
      <c r="T90" s="4"/>
      <c r="U90" s="4"/>
      <c r="V90" s="16"/>
      <c r="W90" s="17"/>
    </row>
    <row r="91" spans="1:23" s="7" customFormat="1" x14ac:dyDescent="0.25">
      <c r="A91" s="4"/>
      <c r="B91" s="5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6"/>
      <c r="S91" s="4"/>
      <c r="T91" s="4"/>
      <c r="U91" s="4"/>
      <c r="V91" s="16"/>
      <c r="W91" s="17"/>
    </row>
    <row r="92" spans="1:23" s="7" customFormat="1" x14ac:dyDescent="0.25">
      <c r="A92" s="4"/>
      <c r="B92" s="5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6"/>
      <c r="S92" s="4"/>
      <c r="T92" s="4"/>
      <c r="U92" s="4"/>
      <c r="V92" s="16"/>
      <c r="W92" s="17"/>
    </row>
    <row r="93" spans="1:23" s="7" customFormat="1" x14ac:dyDescent="0.25">
      <c r="A93" s="4"/>
      <c r="B93" s="5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6"/>
      <c r="S93" s="4"/>
      <c r="T93" s="4"/>
      <c r="U93" s="4"/>
      <c r="V93" s="16"/>
      <c r="W93" s="17"/>
    </row>
    <row r="94" spans="1:23" s="7" customFormat="1" x14ac:dyDescent="0.25">
      <c r="A94" s="4"/>
      <c r="B94" s="5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6"/>
      <c r="S94" s="4"/>
      <c r="T94" s="4"/>
      <c r="U94" s="4"/>
      <c r="V94" s="16"/>
      <c r="W94" s="17"/>
    </row>
    <row r="95" spans="1:23" s="7" customFormat="1" x14ac:dyDescent="0.25">
      <c r="A95" s="4"/>
      <c r="B95" s="5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6"/>
      <c r="S95" s="4"/>
      <c r="T95" s="4"/>
      <c r="U95" s="4"/>
      <c r="V95" s="16"/>
      <c r="W95" s="17"/>
    </row>
    <row r="96" spans="1:23" s="7" customFormat="1" x14ac:dyDescent="0.25">
      <c r="A96" s="4"/>
      <c r="B96" s="5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6"/>
      <c r="S96" s="4"/>
      <c r="T96" s="4"/>
      <c r="U96" s="4"/>
      <c r="V96" s="16"/>
      <c r="W96" s="17"/>
    </row>
    <row r="97" spans="1:23" s="7" customFormat="1" x14ac:dyDescent="0.25">
      <c r="A97" s="4"/>
      <c r="B97" s="5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6"/>
      <c r="S97" s="4"/>
      <c r="T97" s="4"/>
      <c r="U97" s="4"/>
      <c r="V97" s="16"/>
      <c r="W97" s="17"/>
    </row>
    <row r="98" spans="1:23" s="7" customFormat="1" x14ac:dyDescent="0.25">
      <c r="A98" s="4"/>
      <c r="B98" s="5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6"/>
      <c r="S98" s="4"/>
      <c r="T98" s="4"/>
      <c r="U98" s="4"/>
      <c r="V98" s="16"/>
      <c r="W98" s="17"/>
    </row>
    <row r="99" spans="1:23" s="7" customFormat="1" x14ac:dyDescent="0.25">
      <c r="A99" s="4"/>
      <c r="B99" s="5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6"/>
      <c r="S99" s="4"/>
      <c r="T99" s="4"/>
      <c r="U99" s="4"/>
      <c r="V99" s="16"/>
      <c r="W99" s="17"/>
    </row>
    <row r="100" spans="1:23" s="7" customFormat="1" x14ac:dyDescent="0.25">
      <c r="A100" s="4"/>
      <c r="B100" s="5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6"/>
      <c r="S100" s="4"/>
      <c r="T100" s="4"/>
      <c r="U100" s="4"/>
      <c r="V100" s="16"/>
      <c r="W100" s="17"/>
    </row>
    <row r="101" spans="1:23" s="7" customFormat="1" x14ac:dyDescent="0.25">
      <c r="A101" s="4"/>
      <c r="B101" s="5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6"/>
      <c r="S101" s="4"/>
      <c r="T101" s="4"/>
      <c r="U101" s="4"/>
      <c r="V101" s="16"/>
      <c r="W101" s="17"/>
    </row>
    <row r="102" spans="1:23" s="7" customFormat="1" x14ac:dyDescent="0.25">
      <c r="A102" s="4"/>
      <c r="B102" s="5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6"/>
      <c r="S102" s="4"/>
      <c r="T102" s="4"/>
      <c r="U102" s="4"/>
      <c r="V102" s="16"/>
      <c r="W102" s="17"/>
    </row>
    <row r="103" spans="1:23" s="7" customFormat="1" x14ac:dyDescent="0.25">
      <c r="A103" s="4"/>
      <c r="B103" s="5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6"/>
      <c r="S103" s="4"/>
      <c r="T103" s="4"/>
      <c r="U103" s="4"/>
      <c r="V103" s="16"/>
      <c r="W103" s="17"/>
    </row>
    <row r="104" spans="1:23" s="7" customFormat="1" x14ac:dyDescent="0.25">
      <c r="A104" s="4"/>
      <c r="B104" s="5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6"/>
      <c r="S104" s="4"/>
      <c r="T104" s="4"/>
      <c r="U104" s="4"/>
      <c r="V104" s="16"/>
      <c r="W104" s="17"/>
    </row>
    <row r="105" spans="1:23" s="7" customFormat="1" x14ac:dyDescent="0.25">
      <c r="A105" s="4"/>
      <c r="B105" s="5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6"/>
      <c r="S105" s="4"/>
      <c r="T105" s="4"/>
      <c r="U105" s="4"/>
      <c r="V105" s="16"/>
      <c r="W105" s="17"/>
    </row>
    <row r="106" spans="1:23" s="7" customFormat="1" x14ac:dyDescent="0.25">
      <c r="A106" s="4"/>
      <c r="B106" s="5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6"/>
      <c r="S106" s="4"/>
      <c r="T106" s="4"/>
      <c r="U106" s="4"/>
      <c r="V106" s="16"/>
      <c r="W106" s="17"/>
    </row>
    <row r="107" spans="1:23" s="7" customFormat="1" x14ac:dyDescent="0.25">
      <c r="A107" s="4"/>
      <c r="B107" s="5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6"/>
      <c r="S107" s="4"/>
      <c r="T107" s="4"/>
      <c r="U107" s="4"/>
      <c r="V107" s="16"/>
      <c r="W107" s="17"/>
    </row>
    <row r="108" spans="1:23" s="7" customFormat="1" x14ac:dyDescent="0.25">
      <c r="A108" s="4"/>
      <c r="B108" s="5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6"/>
      <c r="S108" s="4"/>
      <c r="T108" s="4"/>
      <c r="U108" s="4"/>
      <c r="V108" s="16"/>
      <c r="W108" s="17"/>
    </row>
    <row r="109" spans="1:23" s="7" customFormat="1" x14ac:dyDescent="0.25">
      <c r="A109" s="4"/>
      <c r="B109" s="5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6"/>
      <c r="S109" s="4"/>
      <c r="T109" s="4"/>
      <c r="U109" s="4"/>
      <c r="V109" s="16"/>
      <c r="W109" s="17"/>
    </row>
    <row r="110" spans="1:23" s="7" customFormat="1" x14ac:dyDescent="0.25">
      <c r="A110" s="4"/>
      <c r="B110" s="5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6"/>
      <c r="S110" s="4"/>
      <c r="T110" s="4"/>
      <c r="U110" s="4"/>
      <c r="V110" s="16"/>
      <c r="W110" s="17"/>
    </row>
    <row r="111" spans="1:23" s="7" customFormat="1" x14ac:dyDescent="0.25">
      <c r="A111" s="4"/>
      <c r="B111" s="5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6"/>
      <c r="S111" s="4"/>
      <c r="T111" s="4"/>
      <c r="U111" s="4"/>
      <c r="V111" s="16"/>
      <c r="W111" s="17"/>
    </row>
    <row r="112" spans="1:23" s="7" customFormat="1" x14ac:dyDescent="0.25">
      <c r="A112" s="4"/>
      <c r="B112" s="5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6"/>
      <c r="S112" s="4"/>
      <c r="T112" s="4"/>
      <c r="U112" s="4"/>
      <c r="V112" s="16"/>
      <c r="W112" s="17"/>
    </row>
    <row r="113" spans="1:23" s="7" customFormat="1" x14ac:dyDescent="0.25">
      <c r="A113" s="4"/>
      <c r="B113" s="5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6"/>
      <c r="S113" s="4"/>
      <c r="T113" s="4"/>
      <c r="U113" s="4"/>
      <c r="V113" s="16"/>
      <c r="W113" s="17"/>
    </row>
    <row r="114" spans="1:23" s="7" customFormat="1" x14ac:dyDescent="0.25">
      <c r="A114" s="4"/>
      <c r="B114" s="5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6"/>
      <c r="S114" s="4"/>
      <c r="T114" s="4"/>
      <c r="U114" s="4"/>
      <c r="V114" s="16"/>
      <c r="W114" s="17"/>
    </row>
    <row r="115" spans="1:23" s="7" customFormat="1" x14ac:dyDescent="0.25">
      <c r="A115" s="4"/>
      <c r="B115" s="5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6"/>
      <c r="S115" s="4"/>
      <c r="T115" s="4"/>
      <c r="U115" s="4"/>
      <c r="V115" s="16"/>
      <c r="W115" s="17"/>
    </row>
    <row r="116" spans="1:23" s="7" customFormat="1" x14ac:dyDescent="0.25">
      <c r="A116" s="4"/>
      <c r="B116" s="5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6"/>
      <c r="S116" s="4"/>
      <c r="T116" s="4"/>
      <c r="U116" s="4"/>
      <c r="V116" s="16"/>
      <c r="W116" s="17"/>
    </row>
    <row r="117" spans="1:23" s="7" customFormat="1" x14ac:dyDescent="0.25">
      <c r="A117" s="4"/>
      <c r="B117" s="5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6"/>
      <c r="S117" s="4"/>
      <c r="T117" s="4"/>
      <c r="U117" s="4"/>
      <c r="V117" s="16"/>
      <c r="W117" s="17"/>
    </row>
    <row r="118" spans="1:23" s="7" customFormat="1" x14ac:dyDescent="0.25">
      <c r="A118" s="4"/>
      <c r="B118" s="5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6"/>
      <c r="S118" s="4"/>
      <c r="T118" s="4"/>
      <c r="U118" s="4"/>
      <c r="V118" s="16"/>
      <c r="W118" s="17"/>
    </row>
    <row r="119" spans="1:23" s="7" customFormat="1" x14ac:dyDescent="0.25">
      <c r="A119" s="4"/>
      <c r="B119" s="5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6"/>
      <c r="S119" s="4"/>
      <c r="T119" s="4"/>
      <c r="U119" s="4"/>
      <c r="V119" s="16"/>
      <c r="W119" s="17"/>
    </row>
    <row r="120" spans="1:23" s="7" customFormat="1" x14ac:dyDescent="0.25">
      <c r="A120" s="4"/>
      <c r="B120" s="5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6"/>
      <c r="S120" s="4"/>
      <c r="T120" s="4"/>
      <c r="U120" s="4"/>
      <c r="V120" s="16"/>
      <c r="W120" s="17"/>
    </row>
    <row r="121" spans="1:23" s="7" customFormat="1" x14ac:dyDescent="0.25">
      <c r="A121" s="4"/>
      <c r="B121" s="5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6"/>
      <c r="S121" s="4"/>
      <c r="T121" s="4"/>
      <c r="U121" s="4"/>
      <c r="V121" s="16"/>
      <c r="W121" s="17"/>
    </row>
    <row r="122" spans="1:23" s="7" customFormat="1" x14ac:dyDescent="0.25">
      <c r="A122" s="4"/>
      <c r="B122" s="5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6"/>
      <c r="S122" s="4"/>
      <c r="T122" s="4"/>
      <c r="U122" s="4"/>
      <c r="V122" s="16"/>
      <c r="W122" s="17"/>
    </row>
    <row r="123" spans="1:23" s="7" customFormat="1" x14ac:dyDescent="0.25">
      <c r="A123" s="4"/>
      <c r="B123" s="5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6"/>
      <c r="S123" s="4"/>
      <c r="T123" s="4"/>
      <c r="U123" s="4"/>
      <c r="V123" s="16"/>
      <c r="W123" s="17"/>
    </row>
    <row r="124" spans="1:23" s="7" customFormat="1" x14ac:dyDescent="0.25">
      <c r="A124" s="4"/>
      <c r="B124" s="5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6"/>
      <c r="S124" s="4"/>
      <c r="T124" s="4"/>
      <c r="U124" s="4"/>
      <c r="V124" s="16"/>
      <c r="W124" s="17"/>
    </row>
    <row r="125" spans="1:23" s="7" customFormat="1" x14ac:dyDescent="0.25">
      <c r="A125" s="4"/>
      <c r="B125" s="5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6"/>
      <c r="S125" s="4"/>
      <c r="T125" s="4"/>
      <c r="U125" s="4"/>
      <c r="V125" s="16"/>
      <c r="W125" s="17"/>
    </row>
    <row r="126" spans="1:23" s="7" customFormat="1" x14ac:dyDescent="0.25">
      <c r="A126" s="4"/>
      <c r="B126" s="5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6"/>
      <c r="S126" s="4"/>
      <c r="T126" s="4"/>
      <c r="U126" s="4"/>
      <c r="V126" s="16"/>
      <c r="W126" s="17"/>
    </row>
    <row r="127" spans="1:23" s="7" customFormat="1" x14ac:dyDescent="0.25">
      <c r="A127" s="4"/>
      <c r="B127" s="5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6"/>
      <c r="S127" s="4"/>
      <c r="T127" s="4"/>
      <c r="U127" s="4"/>
      <c r="V127" s="16"/>
      <c r="W127" s="17"/>
    </row>
    <row r="128" spans="1:23" s="7" customFormat="1" x14ac:dyDescent="0.25">
      <c r="A128" s="4"/>
      <c r="B128" s="5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6"/>
      <c r="S128" s="4"/>
      <c r="T128" s="4"/>
      <c r="U128" s="4"/>
      <c r="V128" s="16"/>
      <c r="W128" s="17"/>
    </row>
    <row r="129" spans="1:23" s="7" customFormat="1" x14ac:dyDescent="0.25">
      <c r="A129" s="4"/>
      <c r="B129" s="5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6"/>
      <c r="S129" s="4"/>
      <c r="T129" s="4"/>
      <c r="U129" s="4"/>
      <c r="V129" s="16"/>
      <c r="W129" s="17"/>
    </row>
    <row r="130" spans="1:23" s="7" customFormat="1" x14ac:dyDescent="0.25">
      <c r="A130" s="4"/>
      <c r="B130" s="5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6"/>
      <c r="S130" s="4"/>
      <c r="T130" s="4"/>
      <c r="U130" s="4"/>
      <c r="V130" s="16"/>
      <c r="W130" s="17"/>
    </row>
    <row r="131" spans="1:23" s="7" customFormat="1" x14ac:dyDescent="0.25">
      <c r="A131" s="4"/>
      <c r="B131" s="5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6"/>
      <c r="S131" s="4"/>
      <c r="T131" s="4"/>
      <c r="U131" s="4"/>
      <c r="V131" s="16"/>
      <c r="W131" s="17"/>
    </row>
    <row r="132" spans="1:23" s="7" customFormat="1" x14ac:dyDescent="0.25">
      <c r="A132" s="4"/>
      <c r="B132" s="5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6"/>
      <c r="S132" s="4"/>
      <c r="T132" s="4"/>
      <c r="U132" s="4"/>
      <c r="V132" s="16"/>
      <c r="W132" s="17"/>
    </row>
    <row r="133" spans="1:23" s="7" customFormat="1" x14ac:dyDescent="0.25">
      <c r="A133" s="4"/>
      <c r="B133" s="5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6"/>
      <c r="S133" s="4"/>
      <c r="T133" s="4"/>
      <c r="U133" s="4"/>
      <c r="V133" s="16"/>
      <c r="W133" s="17"/>
    </row>
    <row r="134" spans="1:23" s="7" customFormat="1" x14ac:dyDescent="0.25">
      <c r="A134" s="4"/>
      <c r="B134" s="5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6"/>
      <c r="S134" s="4"/>
      <c r="T134" s="4"/>
      <c r="U134" s="4"/>
      <c r="V134" s="16"/>
      <c r="W134" s="17"/>
    </row>
    <row r="135" spans="1:23" s="7" customFormat="1" x14ac:dyDescent="0.25">
      <c r="A135" s="4"/>
      <c r="B135" s="5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6"/>
      <c r="S135" s="4"/>
      <c r="T135" s="4"/>
      <c r="U135" s="4"/>
      <c r="V135" s="16"/>
      <c r="W135" s="17"/>
    </row>
    <row r="136" spans="1:23" s="7" customFormat="1" x14ac:dyDescent="0.25">
      <c r="A136" s="4"/>
      <c r="B136" s="5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6"/>
      <c r="S136" s="4"/>
      <c r="T136" s="4"/>
      <c r="U136" s="4"/>
      <c r="V136" s="16"/>
      <c r="W136" s="17"/>
    </row>
    <row r="137" spans="1:23" s="7" customFormat="1" x14ac:dyDescent="0.25">
      <c r="A137" s="4"/>
      <c r="B137" s="5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6"/>
      <c r="S137" s="4"/>
      <c r="T137" s="4"/>
      <c r="U137" s="4"/>
      <c r="V137" s="16"/>
      <c r="W137" s="17"/>
    </row>
    <row r="138" spans="1:23" s="7" customFormat="1" x14ac:dyDescent="0.25">
      <c r="A138" s="4"/>
      <c r="B138" s="5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6"/>
      <c r="S138" s="4"/>
      <c r="T138" s="4"/>
      <c r="U138" s="4"/>
      <c r="V138" s="16"/>
      <c r="W138" s="17"/>
    </row>
    <row r="139" spans="1:23" s="7" customFormat="1" x14ac:dyDescent="0.25">
      <c r="A139" s="4"/>
      <c r="B139" s="5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6"/>
      <c r="S139" s="4"/>
      <c r="T139" s="4"/>
      <c r="U139" s="4"/>
      <c r="V139" s="16"/>
      <c r="W139" s="17"/>
    </row>
    <row r="140" spans="1:23" s="7" customFormat="1" x14ac:dyDescent="0.25">
      <c r="A140" s="4"/>
      <c r="B140" s="5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6"/>
      <c r="S140" s="4"/>
      <c r="T140" s="4"/>
      <c r="U140" s="4"/>
      <c r="V140" s="16"/>
      <c r="W140" s="17"/>
    </row>
    <row r="141" spans="1:23" s="7" customFormat="1" x14ac:dyDescent="0.25">
      <c r="A141" s="4"/>
      <c r="B141" s="5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6"/>
      <c r="S141" s="4"/>
      <c r="T141" s="4"/>
      <c r="U141" s="4"/>
      <c r="V141" s="16"/>
      <c r="W141" s="17"/>
    </row>
    <row r="142" spans="1:23" s="7" customFormat="1" x14ac:dyDescent="0.25">
      <c r="A142" s="4"/>
      <c r="B142" s="5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6"/>
      <c r="S142" s="4"/>
      <c r="T142" s="4"/>
      <c r="U142" s="4"/>
      <c r="V142" s="16"/>
      <c r="W142" s="17"/>
    </row>
    <row r="143" spans="1:23" s="7" customFormat="1" x14ac:dyDescent="0.25">
      <c r="A143" s="4"/>
      <c r="B143" s="5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6"/>
      <c r="S143" s="4"/>
      <c r="T143" s="4"/>
      <c r="U143" s="4"/>
      <c r="V143" s="16"/>
      <c r="W143" s="17"/>
    </row>
    <row r="144" spans="1:23" s="7" customFormat="1" x14ac:dyDescent="0.25">
      <c r="A144" s="4"/>
      <c r="B144" s="5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6"/>
      <c r="S144" s="4"/>
      <c r="T144" s="4"/>
      <c r="U144" s="4"/>
      <c r="V144" s="16"/>
      <c r="W144" s="17"/>
    </row>
    <row r="145" spans="1:23" s="7" customFormat="1" x14ac:dyDescent="0.25">
      <c r="A145" s="4"/>
      <c r="B145" s="5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6"/>
      <c r="S145" s="4"/>
      <c r="T145" s="4"/>
      <c r="U145" s="4"/>
      <c r="V145" s="16"/>
      <c r="W145" s="17"/>
    </row>
    <row r="146" spans="1:23" s="7" customFormat="1" x14ac:dyDescent="0.25">
      <c r="A146" s="4"/>
      <c r="B146" s="5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6"/>
      <c r="S146" s="4"/>
      <c r="T146" s="4"/>
      <c r="U146" s="4"/>
      <c r="V146" s="16"/>
      <c r="W146" s="17"/>
    </row>
    <row r="147" spans="1:23" s="7" customFormat="1" x14ac:dyDescent="0.25">
      <c r="A147" s="4"/>
      <c r="B147" s="5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6"/>
      <c r="S147" s="4"/>
      <c r="T147" s="4"/>
      <c r="U147" s="4"/>
      <c r="V147" s="16"/>
      <c r="W147" s="17"/>
    </row>
    <row r="148" spans="1:23" s="7" customFormat="1" x14ac:dyDescent="0.25">
      <c r="A148" s="4"/>
      <c r="B148" s="5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6"/>
      <c r="S148" s="4"/>
      <c r="T148" s="4"/>
      <c r="U148" s="4"/>
      <c r="V148" s="16"/>
      <c r="W148" s="17"/>
    </row>
    <row r="149" spans="1:23" s="7" customFormat="1" x14ac:dyDescent="0.25">
      <c r="A149" s="4"/>
      <c r="B149" s="5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6"/>
      <c r="S149" s="4"/>
      <c r="T149" s="4"/>
      <c r="U149" s="4"/>
      <c r="V149" s="16"/>
      <c r="W149" s="17"/>
    </row>
    <row r="150" spans="1:23" s="7" customFormat="1" x14ac:dyDescent="0.25">
      <c r="A150" s="4"/>
      <c r="B150" s="5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6"/>
      <c r="S150" s="4"/>
      <c r="T150" s="4"/>
      <c r="U150" s="4"/>
      <c r="V150" s="16"/>
      <c r="W150" s="17"/>
    </row>
    <row r="151" spans="1:23" s="7" customFormat="1" x14ac:dyDescent="0.25">
      <c r="A151" s="4"/>
      <c r="B151" s="5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6"/>
      <c r="S151" s="4"/>
      <c r="T151" s="4"/>
      <c r="U151" s="4"/>
      <c r="V151" s="16"/>
      <c r="W151" s="17"/>
    </row>
    <row r="152" spans="1:23" s="7" customFormat="1" x14ac:dyDescent="0.25">
      <c r="A152" s="4"/>
      <c r="B152" s="5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6"/>
      <c r="S152" s="4"/>
      <c r="T152" s="4"/>
      <c r="U152" s="4"/>
      <c r="V152" s="16"/>
      <c r="W152" s="17"/>
    </row>
    <row r="153" spans="1:23" s="7" customFormat="1" x14ac:dyDescent="0.25">
      <c r="A153" s="4"/>
      <c r="B153" s="5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6"/>
      <c r="S153" s="4"/>
      <c r="T153" s="4"/>
      <c r="U153" s="4"/>
      <c r="V153" s="16"/>
      <c r="W153" s="17"/>
    </row>
    <row r="154" spans="1:23" s="7" customFormat="1" x14ac:dyDescent="0.25">
      <c r="A154" s="4"/>
      <c r="B154" s="5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6"/>
      <c r="S154" s="4"/>
      <c r="T154" s="4"/>
      <c r="U154" s="4"/>
      <c r="V154" s="16"/>
      <c r="W154" s="17"/>
    </row>
    <row r="155" spans="1:23" s="7" customFormat="1" x14ac:dyDescent="0.25">
      <c r="A155" s="4"/>
      <c r="B155" s="5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6"/>
      <c r="S155" s="4"/>
      <c r="T155" s="4"/>
      <c r="U155" s="4"/>
      <c r="V155" s="16"/>
      <c r="W155" s="17"/>
    </row>
    <row r="156" spans="1:23" s="7" customFormat="1" x14ac:dyDescent="0.25">
      <c r="A156" s="4"/>
      <c r="B156" s="5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6"/>
      <c r="S156" s="4"/>
      <c r="T156" s="4"/>
      <c r="U156" s="4"/>
      <c r="V156" s="16"/>
      <c r="W156" s="17"/>
    </row>
    <row r="157" spans="1:23" s="7" customFormat="1" x14ac:dyDescent="0.25">
      <c r="A157" s="4"/>
      <c r="B157" s="5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6"/>
      <c r="S157" s="4"/>
      <c r="T157" s="4"/>
      <c r="U157" s="4"/>
      <c r="V157" s="16"/>
      <c r="W157" s="17"/>
    </row>
    <row r="158" spans="1:23" s="7" customFormat="1" x14ac:dyDescent="0.25">
      <c r="A158" s="4"/>
      <c r="B158" s="5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6"/>
      <c r="S158" s="4"/>
      <c r="T158" s="4"/>
      <c r="U158" s="4"/>
      <c r="V158" s="16"/>
      <c r="W158" s="17"/>
    </row>
    <row r="159" spans="1:23" s="7" customFormat="1" x14ac:dyDescent="0.25">
      <c r="A159" s="4"/>
      <c r="B159" s="5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6"/>
      <c r="S159" s="4"/>
      <c r="T159" s="4"/>
      <c r="U159" s="4"/>
      <c r="V159" s="16"/>
      <c r="W159" s="17"/>
    </row>
    <row r="160" spans="1:23" s="7" customFormat="1" x14ac:dyDescent="0.25">
      <c r="A160" s="4"/>
      <c r="B160" s="5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6"/>
      <c r="S160" s="4"/>
      <c r="T160" s="4"/>
      <c r="U160" s="4"/>
      <c r="V160" s="16"/>
      <c r="W160" s="17"/>
    </row>
    <row r="161" spans="1:23" s="7" customFormat="1" x14ac:dyDescent="0.25">
      <c r="A161" s="4"/>
      <c r="B161" s="5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6"/>
      <c r="S161" s="4"/>
      <c r="T161" s="4"/>
      <c r="U161" s="4"/>
      <c r="V161" s="16"/>
      <c r="W161" s="17"/>
    </row>
    <row r="162" spans="1:23" s="7" customFormat="1" x14ac:dyDescent="0.25">
      <c r="A162" s="4"/>
      <c r="B162" s="5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6"/>
      <c r="S162" s="4"/>
      <c r="T162" s="4"/>
      <c r="U162" s="4"/>
      <c r="V162" s="16"/>
      <c r="W162" s="17"/>
    </row>
    <row r="163" spans="1:23" s="7" customFormat="1" x14ac:dyDescent="0.25">
      <c r="A163" s="4"/>
      <c r="B163" s="5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6"/>
      <c r="S163" s="4"/>
      <c r="T163" s="4"/>
      <c r="U163" s="4"/>
      <c r="V163" s="16"/>
      <c r="W163" s="17"/>
    </row>
    <row r="164" spans="1:23" s="7" customFormat="1" x14ac:dyDescent="0.25">
      <c r="A164" s="4"/>
      <c r="B164" s="5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6"/>
      <c r="S164" s="4"/>
      <c r="T164" s="4"/>
      <c r="U164" s="4"/>
      <c r="V164" s="16"/>
      <c r="W164" s="17"/>
    </row>
    <row r="165" spans="1:23" s="7" customFormat="1" x14ac:dyDescent="0.25">
      <c r="A165" s="4"/>
      <c r="B165" s="5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6"/>
      <c r="S165" s="4"/>
      <c r="T165" s="4"/>
      <c r="U165" s="4"/>
      <c r="V165" s="16"/>
      <c r="W165" s="17"/>
    </row>
    <row r="166" spans="1:23" s="7" customFormat="1" x14ac:dyDescent="0.25">
      <c r="A166" s="4"/>
      <c r="B166" s="5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6"/>
      <c r="S166" s="4"/>
      <c r="T166" s="4"/>
      <c r="U166" s="4"/>
      <c r="V166" s="16"/>
      <c r="W166" s="17"/>
    </row>
    <row r="167" spans="1:23" s="7" customFormat="1" x14ac:dyDescent="0.25">
      <c r="A167" s="4"/>
      <c r="B167" s="5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6"/>
      <c r="S167" s="4"/>
      <c r="T167" s="4"/>
      <c r="U167" s="4"/>
      <c r="V167" s="16"/>
      <c r="W167" s="17"/>
    </row>
    <row r="168" spans="1:23" s="7" customFormat="1" x14ac:dyDescent="0.25">
      <c r="A168" s="4"/>
      <c r="B168" s="5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6"/>
      <c r="S168" s="4"/>
      <c r="T168" s="4"/>
      <c r="U168" s="4"/>
      <c r="V168" s="16"/>
      <c r="W168" s="17"/>
    </row>
    <row r="169" spans="1:23" s="7" customFormat="1" x14ac:dyDescent="0.25">
      <c r="A169" s="4"/>
      <c r="B169" s="5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6"/>
      <c r="S169" s="4"/>
      <c r="T169" s="4"/>
      <c r="U169" s="4"/>
      <c r="V169" s="16"/>
      <c r="W169" s="17"/>
    </row>
    <row r="170" spans="1:23" s="7" customFormat="1" x14ac:dyDescent="0.25">
      <c r="A170" s="4"/>
      <c r="B170" s="5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6"/>
      <c r="S170" s="4"/>
      <c r="T170" s="4"/>
      <c r="U170" s="4"/>
      <c r="V170" s="16"/>
      <c r="W170" s="17"/>
    </row>
    <row r="171" spans="1:23" s="7" customFormat="1" x14ac:dyDescent="0.25">
      <c r="A171" s="4"/>
      <c r="B171" s="5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6"/>
      <c r="S171" s="4"/>
      <c r="T171" s="4"/>
      <c r="U171" s="4"/>
      <c r="V171" s="16"/>
      <c r="W171" s="17"/>
    </row>
    <row r="172" spans="1:23" s="7" customFormat="1" x14ac:dyDescent="0.25">
      <c r="A172" s="4"/>
      <c r="B172" s="5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6"/>
      <c r="S172" s="4"/>
      <c r="T172" s="4"/>
      <c r="U172" s="4"/>
      <c r="V172" s="16"/>
      <c r="W172" s="17"/>
    </row>
    <row r="173" spans="1:23" s="7" customFormat="1" x14ac:dyDescent="0.25">
      <c r="A173" s="4"/>
      <c r="B173" s="5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6"/>
      <c r="S173" s="4"/>
      <c r="T173" s="4"/>
      <c r="U173" s="4"/>
      <c r="V173" s="16"/>
      <c r="W173" s="17"/>
    </row>
    <row r="174" spans="1:23" s="7" customFormat="1" x14ac:dyDescent="0.25">
      <c r="A174" s="4"/>
      <c r="B174" s="5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6"/>
      <c r="S174" s="4"/>
      <c r="T174" s="4"/>
      <c r="U174" s="4"/>
      <c r="V174" s="16"/>
      <c r="W174" s="17"/>
    </row>
    <row r="175" spans="1:23" s="7" customFormat="1" x14ac:dyDescent="0.25">
      <c r="A175" s="4"/>
      <c r="B175" s="5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6"/>
      <c r="S175" s="4"/>
      <c r="T175" s="4"/>
      <c r="U175" s="4"/>
      <c r="V175" s="16"/>
      <c r="W175" s="17"/>
    </row>
    <row r="176" spans="1:23" s="7" customFormat="1" x14ac:dyDescent="0.25">
      <c r="A176" s="4"/>
      <c r="B176" s="5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6"/>
      <c r="S176" s="4"/>
      <c r="T176" s="4"/>
      <c r="U176" s="4"/>
      <c r="V176" s="16"/>
      <c r="W176" s="17"/>
    </row>
    <row r="177" spans="1:23" s="7" customFormat="1" x14ac:dyDescent="0.25">
      <c r="A177" s="4"/>
      <c r="B177" s="5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6"/>
      <c r="S177" s="4"/>
      <c r="T177" s="4"/>
      <c r="U177" s="4"/>
      <c r="V177" s="16"/>
      <c r="W177" s="17"/>
    </row>
    <row r="178" spans="1:23" s="7" customFormat="1" x14ac:dyDescent="0.25">
      <c r="A178" s="4"/>
      <c r="B178" s="5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6"/>
      <c r="S178" s="4"/>
      <c r="T178" s="4"/>
      <c r="U178" s="4"/>
      <c r="V178" s="16"/>
      <c r="W178" s="17"/>
    </row>
    <row r="179" spans="1:23" s="7" customFormat="1" x14ac:dyDescent="0.25">
      <c r="A179" s="4"/>
      <c r="B179" s="5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6"/>
      <c r="S179" s="4"/>
      <c r="T179" s="4"/>
      <c r="U179" s="4"/>
      <c r="V179" s="16"/>
      <c r="W179" s="17"/>
    </row>
    <row r="180" spans="1:23" s="7" customFormat="1" x14ac:dyDescent="0.25">
      <c r="A180" s="4"/>
      <c r="B180" s="5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6"/>
      <c r="S180" s="4"/>
      <c r="T180" s="4"/>
      <c r="U180" s="4"/>
      <c r="V180" s="16"/>
      <c r="W180" s="17"/>
    </row>
    <row r="181" spans="1:23" s="7" customFormat="1" x14ac:dyDescent="0.25">
      <c r="A181" s="4"/>
      <c r="B181" s="5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6"/>
      <c r="S181" s="4"/>
      <c r="T181" s="4"/>
      <c r="U181" s="4"/>
      <c r="V181" s="16"/>
      <c r="W181" s="17"/>
    </row>
    <row r="182" spans="1:23" s="7" customFormat="1" x14ac:dyDescent="0.25">
      <c r="A182" s="4"/>
      <c r="B182" s="5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6"/>
      <c r="S182" s="4"/>
      <c r="T182" s="4"/>
      <c r="U182" s="4"/>
      <c r="V182" s="16"/>
      <c r="W182" s="17"/>
    </row>
    <row r="183" spans="1:23" s="7" customFormat="1" x14ac:dyDescent="0.25">
      <c r="A183" s="4"/>
      <c r="B183" s="5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6"/>
      <c r="S183" s="4"/>
      <c r="T183" s="4"/>
      <c r="U183" s="4"/>
      <c r="V183" s="16"/>
      <c r="W183" s="17"/>
    </row>
    <row r="184" spans="1:23" s="7" customFormat="1" x14ac:dyDescent="0.25">
      <c r="A184" s="4"/>
      <c r="B184" s="5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6"/>
      <c r="S184" s="4"/>
      <c r="T184" s="4"/>
      <c r="U184" s="4"/>
      <c r="V184" s="16"/>
      <c r="W184" s="17"/>
    </row>
    <row r="185" spans="1:23" s="7" customFormat="1" x14ac:dyDescent="0.25">
      <c r="A185" s="4"/>
      <c r="B185" s="5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6"/>
      <c r="S185" s="4"/>
      <c r="T185" s="4"/>
      <c r="U185" s="4"/>
      <c r="V185" s="16"/>
      <c r="W185" s="17"/>
    </row>
    <row r="186" spans="1:23" s="7" customFormat="1" x14ac:dyDescent="0.25">
      <c r="A186" s="2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"/>
      <c r="S186" s="2"/>
      <c r="T186" s="2"/>
      <c r="U186" s="2"/>
      <c r="V186" s="16"/>
      <c r="W186" s="17"/>
    </row>
    <row r="187" spans="1:23" s="7" customFormat="1" x14ac:dyDescent="0.25">
      <c r="A187" s="2"/>
      <c r="B187" s="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"/>
      <c r="S187" s="2"/>
      <c r="T187" s="2"/>
      <c r="U187" s="2"/>
      <c r="V187" s="16"/>
      <c r="W187" s="17"/>
    </row>
    <row r="188" spans="1:23" s="7" customFormat="1" x14ac:dyDescent="0.25">
      <c r="A188" s="2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"/>
      <c r="S188" s="2"/>
      <c r="T188" s="2"/>
      <c r="U188" s="2"/>
      <c r="V188" s="16"/>
      <c r="W188" s="17"/>
    </row>
    <row r="189" spans="1:23" s="7" customFormat="1" x14ac:dyDescent="0.25">
      <c r="A189" s="2"/>
      <c r="B189" s="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"/>
      <c r="S189" s="2"/>
      <c r="T189" s="2"/>
      <c r="U189" s="2"/>
      <c r="V189" s="16"/>
      <c r="W189" s="17"/>
    </row>
  </sheetData>
  <sheetProtection selectLockedCells="1"/>
  <protectedRanges>
    <protectedRange sqref="W1:X2" name="Plage2"/>
    <protectedRange sqref="E1:P1048576" name="Plage1"/>
  </protectedRanges>
  <phoneticPr fontId="4" type="noConversion"/>
  <conditionalFormatting sqref="R1">
    <cfRule type="expression" dxfId="13" priority="1" stopIfTrue="1">
      <formula>$C1="F"</formula>
    </cfRule>
  </conditionalFormatting>
  <conditionalFormatting sqref="A4:W47">
    <cfRule type="expression" dxfId="0" priority="2" stopIfTrue="1">
      <formula>$C4="F"</formula>
    </cfRule>
  </conditionalFormatting>
  <pageMargins left="0.25" right="0.25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T1</vt:lpstr>
      <vt:lpstr>'T1'!Criteria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BSA</cp:lastModifiedBy>
  <cp:lastPrinted>2023-02-27T13:50:14Z</cp:lastPrinted>
  <dcterms:created xsi:type="dcterms:W3CDTF">2023-02-09T19:32:51Z</dcterms:created>
  <dcterms:modified xsi:type="dcterms:W3CDTF">2024-01-01T21:16:24Z</dcterms:modified>
</cp:coreProperties>
</file>