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6FAECEF-02CC-4646-B0E7-71024A138675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0" i="1" l="1"/>
  <c r="M82" i="1" s="1"/>
  <c r="N3" i="1" s="1"/>
  <c r="O3" i="1" s="1"/>
  <c r="O2" i="1"/>
  <c r="D15" i="1"/>
  <c r="E8" i="1"/>
  <c r="E9" i="1"/>
  <c r="E10" i="1" s="1"/>
  <c r="E7" i="1"/>
  <c r="D7" i="1"/>
  <c r="D8" i="1"/>
  <c r="D9" i="1"/>
  <c r="D10" i="1"/>
  <c r="D6" i="1"/>
  <c r="D16" i="1"/>
  <c r="N4" i="1" l="1"/>
  <c r="O4" i="1" s="1"/>
  <c r="N5" i="1" l="1"/>
  <c r="O5" i="1"/>
  <c r="N6" i="1" s="1"/>
  <c r="O6" i="1" s="1"/>
  <c r="N7" i="1" l="1"/>
  <c r="O7" i="1"/>
  <c r="N8" i="1" l="1"/>
  <c r="O8" i="1" s="1"/>
  <c r="N9" i="1" l="1"/>
  <c r="O9" i="1" s="1"/>
  <c r="N10" i="1" l="1"/>
  <c r="O10" i="1" s="1"/>
  <c r="N11" i="1" l="1"/>
  <c r="O11" i="1" s="1"/>
  <c r="N12" i="1" l="1"/>
  <c r="O12" i="1" s="1"/>
  <c r="N13" i="1" l="1"/>
  <c r="O13" i="1" s="1"/>
  <c r="N14" i="1" l="1"/>
  <c r="O14" i="1" s="1"/>
  <c r="N15" i="1" l="1"/>
  <c r="O15" i="1" s="1"/>
  <c r="N16" i="1" l="1"/>
  <c r="O16" i="1" s="1"/>
  <c r="N17" i="1" l="1"/>
  <c r="O17" i="1" s="1"/>
  <c r="N18" i="1" l="1"/>
  <c r="O18" i="1" s="1"/>
  <c r="N19" i="1" l="1"/>
  <c r="O19" i="1" s="1"/>
  <c r="N20" i="1" l="1"/>
  <c r="O20" i="1" s="1"/>
  <c r="N21" i="1" l="1"/>
  <c r="O21" i="1" s="1"/>
  <c r="N22" i="1" l="1"/>
  <c r="O22" i="1" s="1"/>
  <c r="N23" i="1" l="1"/>
  <c r="O23" i="1" s="1"/>
  <c r="N24" i="1" l="1"/>
  <c r="O24" i="1" s="1"/>
  <c r="N25" i="1" l="1"/>
  <c r="O25" i="1" s="1"/>
  <c r="N26" i="1" l="1"/>
  <c r="O26" i="1" s="1"/>
  <c r="N27" i="1" l="1"/>
  <c r="O27" i="1" s="1"/>
  <c r="N28" i="1" l="1"/>
  <c r="O28" i="1" s="1"/>
  <c r="N29" i="1" l="1"/>
  <c r="O29" i="1" s="1"/>
  <c r="N30" i="1" l="1"/>
  <c r="O30" i="1" s="1"/>
  <c r="N31" i="1" l="1"/>
  <c r="O31" i="1" s="1"/>
  <c r="N32" i="1" l="1"/>
  <c r="O32" i="1" s="1"/>
  <c r="N33" i="1" l="1"/>
  <c r="O33" i="1" s="1"/>
  <c r="N34" i="1" l="1"/>
  <c r="O34" i="1" s="1"/>
  <c r="N35" i="1" l="1"/>
  <c r="O35" i="1" s="1"/>
  <c r="N36" i="1" l="1"/>
  <c r="O36" i="1" s="1"/>
  <c r="N37" i="1" l="1"/>
  <c r="O37" i="1" s="1"/>
  <c r="N38" i="1" l="1"/>
  <c r="O38" i="1" s="1"/>
  <c r="N39" i="1" l="1"/>
  <c r="O39" i="1" s="1"/>
  <c r="N40" i="1" l="1"/>
  <c r="O40" i="1" s="1"/>
  <c r="N41" i="1" l="1"/>
  <c r="O41" i="1" s="1"/>
  <c r="N42" i="1" l="1"/>
  <c r="O42" i="1" s="1"/>
  <c r="N43" i="1" l="1"/>
  <c r="O43" i="1" s="1"/>
  <c r="N44" i="1" l="1"/>
  <c r="O44" i="1" s="1"/>
  <c r="N45" i="1" l="1"/>
  <c r="O45" i="1" s="1"/>
  <c r="N46" i="1" l="1"/>
  <c r="O46" i="1" s="1"/>
  <c r="N47" i="1" l="1"/>
  <c r="O47" i="1" s="1"/>
  <c r="N48" i="1" l="1"/>
  <c r="O48" i="1" s="1"/>
  <c r="N49" i="1" l="1"/>
  <c r="O49" i="1" s="1"/>
  <c r="N50" i="1" l="1"/>
  <c r="O50" i="1" s="1"/>
  <c r="N51" i="1" l="1"/>
  <c r="O51" i="1" s="1"/>
  <c r="N52" i="1" l="1"/>
  <c r="O52" i="1" s="1"/>
  <c r="N53" i="1" l="1"/>
  <c r="O53" i="1" s="1"/>
  <c r="N54" i="1" l="1"/>
  <c r="O54" i="1" s="1"/>
  <c r="N55" i="1" l="1"/>
  <c r="O55" i="1" s="1"/>
  <c r="N56" i="1" l="1"/>
  <c r="O56" i="1" s="1"/>
  <c r="N57" i="1" l="1"/>
  <c r="O57" i="1" s="1"/>
  <c r="N58" i="1" l="1"/>
  <c r="O58" i="1" s="1"/>
  <c r="N59" i="1" l="1"/>
  <c r="O59" i="1" s="1"/>
  <c r="N60" i="1" l="1"/>
  <c r="O60" i="1" s="1"/>
  <c r="N61" i="1" l="1"/>
  <c r="O61" i="1" s="1"/>
  <c r="N62" i="1" l="1"/>
  <c r="O62" i="1" s="1"/>
  <c r="N63" i="1" l="1"/>
  <c r="O63" i="1" s="1"/>
  <c r="N64" i="1" l="1"/>
  <c r="O64" i="1" s="1"/>
  <c r="N65" i="1" l="1"/>
  <c r="O65" i="1" s="1"/>
  <c r="N66" i="1" l="1"/>
  <c r="O66" i="1" s="1"/>
  <c r="N67" i="1" l="1"/>
  <c r="O67" i="1" s="1"/>
  <c r="N68" i="1" l="1"/>
  <c r="O68" i="1" s="1"/>
  <c r="N69" i="1" l="1"/>
  <c r="O69" i="1" s="1"/>
  <c r="N70" i="1" l="1"/>
  <c r="O70" i="1" s="1"/>
  <c r="N71" i="1" l="1"/>
  <c r="O71" i="1" s="1"/>
  <c r="N72" i="1" l="1"/>
  <c r="O72" i="1" s="1"/>
  <c r="N73" i="1" l="1"/>
  <c r="O73" i="1" s="1"/>
  <c r="N74" i="1" l="1"/>
  <c r="O74" i="1" s="1"/>
  <c r="N75" i="1" l="1"/>
  <c r="O75" i="1" s="1"/>
  <c r="N76" i="1" l="1"/>
  <c r="O76" i="1" s="1"/>
  <c r="N77" i="1" l="1"/>
  <c r="O77" i="1" s="1"/>
  <c r="N78" i="1" l="1"/>
  <c r="O78" i="1" s="1"/>
  <c r="N79" i="1" l="1"/>
  <c r="O79" i="1" s="1"/>
  <c r="N80" i="1" l="1"/>
  <c r="O80" i="1" s="1"/>
</calcChain>
</file>

<file path=xl/sharedStrings.xml><?xml version="1.0" encoding="utf-8"?>
<sst xmlns="http://schemas.openxmlformats.org/spreadsheetml/2006/main" count="18" uniqueCount="18">
  <si>
    <t>versement initial</t>
  </si>
  <si>
    <t>versement supplémentaire 01</t>
  </si>
  <si>
    <t>versement supplémentaire 02</t>
  </si>
  <si>
    <t>Montant</t>
  </si>
  <si>
    <t>Dates</t>
  </si>
  <si>
    <t xml:space="preserve">total cumulé </t>
  </si>
  <si>
    <t xml:space="preserve">Epargne constaté </t>
  </si>
  <si>
    <t>Rendement taux annuel moyen ?</t>
  </si>
  <si>
    <t>date</t>
  </si>
  <si>
    <t>montant</t>
  </si>
  <si>
    <t>hiver 2019</t>
  </si>
  <si>
    <t>hiver 2020</t>
  </si>
  <si>
    <t>hiver 2021</t>
  </si>
  <si>
    <t>hiver 2022</t>
  </si>
  <si>
    <t>hiver 2023</t>
  </si>
  <si>
    <t>TRI.Paiements</t>
  </si>
  <si>
    <t>intérêt</t>
  </si>
  <si>
    <t>versement /retrait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</si>
</sst>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9" formatCode="#,##0.0000000\ &quot;€&quot;"/>
    <numFmt numFmtId="171" formatCode="d/mm/yy;@"/>
    <numFmt numFmtId="178" formatCode="0.00_ ;[Red]\-0.00\ "/>
  </numFmts>
  <fonts count="6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name val="Calibri"/>
      <family val="2"/>
      <scheme val="minor"/>
    </font>
    <font>
      <b/>
      <i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0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0" borderId="0" xfId="0" applyFont="1"/>
    <xf numFmtId="10" fontId="3" fillId="0" borderId="0" xfId="1" applyNumberFormat="1" applyFont="1"/>
    <xf numFmtId="169" fontId="0" fillId="0" borderId="0" xfId="0" applyNumberFormat="1"/>
    <xf numFmtId="171" fontId="0" fillId="0" borderId="0" xfId="0" applyNumberFormat="1"/>
    <xf numFmtId="171" fontId="0" fillId="0" borderId="0" xfId="0" applyNumberFormat="1" applyAlignment="1">
      <alignment horizontal="center" vertical="center"/>
    </xf>
    <xf numFmtId="14" fontId="5" fillId="0" borderId="0" xfId="0" applyNumberFormat="1" applyFont="1"/>
    <xf numFmtId="10" fontId="5" fillId="0" borderId="0" xfId="0" applyNumberFormat="1" applyFont="1"/>
    <xf numFmtId="178" fontId="0" fillId="0" borderId="0" xfId="0" applyNumberFormat="1"/>
    <xf numFmtId="178" fontId="0" fillId="2" borderId="0" xfId="0" applyNumberFormat="1" applyFill="1"/>
    <xf numFmtId="14" fontId="0" fillId="2" borderId="0" xfId="0" applyNumberFormat="1" applyFill="1"/>
    <xf numFmtId="0" fontId="0" fillId="0" borderId="1" xfId="0" applyFont="1" applyBorder="1" applyAlignment="1">
      <alignment horizontal="left" vertical="center"/>
    </xf>
    <xf numFmtId="0" fontId="0" fillId="0" borderId="2" xfId="0" applyBorder="1"/>
    <xf numFmtId="178" fontId="0" fillId="0" borderId="1" xfId="0" applyNumberFormat="1" applyBorder="1"/>
    <xf numFmtId="178" fontId="0" fillId="0" borderId="2" xfId="0" applyNumberFormat="1" applyBorder="1"/>
    <xf numFmtId="178" fontId="0" fillId="2" borderId="2" xfId="0" applyNumberFormat="1" applyFill="1" applyBorder="1"/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O87"/>
  <sheetViews>
    <sheetView tabSelected="1" topLeftCell="A54" workbookViewId="0">
      <selection activeCell="Q21" sqref="Q20:Q21"/>
    </sheetView>
  </sheetViews>
  <sheetFormatPr defaultColWidth="11.42578125" defaultRowHeight="15" x14ac:dyDescent="0.25"/>
  <cols>
    <col min="1" max="1" width="11.28515625" customWidth="1"/>
    <col min="2" max="2" width="3.7109375" customWidth="1"/>
    <col min="3" max="3" width="32.85546875" customWidth="1"/>
    <col min="4" max="4" width="11.42578125" style="1"/>
    <col min="5" max="5" width="11.42578125" style="8"/>
    <col min="7" max="7" width="30.5703125" customWidth="1"/>
    <col min="12" max="12" width="20.42578125" bestFit="1" customWidth="1"/>
    <col min="13" max="13" width="17.7109375" bestFit="1" customWidth="1"/>
  </cols>
  <sheetData>
    <row r="1" spans="2:15" x14ac:dyDescent="0.25">
      <c r="L1" t="s">
        <v>8</v>
      </c>
      <c r="M1" t="s">
        <v>17</v>
      </c>
      <c r="N1" s="15" t="s">
        <v>16</v>
      </c>
      <c r="O1" s="16" t="s">
        <v>9</v>
      </c>
    </row>
    <row r="2" spans="2:15" x14ac:dyDescent="0.25">
      <c r="D2" s="2" t="s">
        <v>3</v>
      </c>
      <c r="E2" s="9" t="s">
        <v>4</v>
      </c>
      <c r="H2" s="2"/>
      <c r="I2" s="3"/>
      <c r="L2" s="4">
        <v>40179</v>
      </c>
      <c r="M2" s="12">
        <v>10000</v>
      </c>
      <c r="N2" s="17"/>
      <c r="O2" s="18">
        <f>SUM(O1,M2,N2)</f>
        <v>10000</v>
      </c>
    </row>
    <row r="3" spans="2:15" x14ac:dyDescent="0.25">
      <c r="C3" t="s">
        <v>0</v>
      </c>
      <c r="D3" s="1">
        <v>1000</v>
      </c>
      <c r="E3" s="8">
        <v>43616</v>
      </c>
      <c r="H3" s="1"/>
      <c r="I3" s="4"/>
      <c r="L3" s="4">
        <v>40254</v>
      </c>
      <c r="M3" s="12">
        <v>-199</v>
      </c>
      <c r="N3" s="17">
        <f ca="1">O2*(POWER(1+$M$82,(L3-L2)/365)-1)</f>
        <v>74.216310429751076</v>
      </c>
      <c r="O3" s="18">
        <f t="shared" ref="O3:O26" ca="1" si="0">SUM(O2,M3,N3)</f>
        <v>9875.2163104297506</v>
      </c>
    </row>
    <row r="4" spans="2:15" x14ac:dyDescent="0.25">
      <c r="C4" t="s">
        <v>1</v>
      </c>
      <c r="D4" s="1">
        <v>1200</v>
      </c>
      <c r="E4" s="8">
        <v>43831</v>
      </c>
      <c r="H4" s="1"/>
      <c r="I4" s="4"/>
      <c r="L4" s="4">
        <v>40323</v>
      </c>
      <c r="M4" s="12">
        <v>764</v>
      </c>
      <c r="N4" s="17">
        <f t="shared" ref="N4:N67" ca="1" si="1">O3*(POWER(1+$M$82,(L4-L3)/365)-1)</f>
        <v>67.407031515363585</v>
      </c>
      <c r="O4" s="18">
        <f t="shared" ref="O4:O67" ca="1" si="2">SUM(O3,M4,N4)</f>
        <v>10706.623341945115</v>
      </c>
    </row>
    <row r="5" spans="2:15" x14ac:dyDescent="0.25">
      <c r="C5" t="s">
        <v>2</v>
      </c>
      <c r="D5" s="1">
        <v>900</v>
      </c>
      <c r="E5" s="8">
        <v>45038</v>
      </c>
      <c r="H5" s="1"/>
      <c r="I5" s="4"/>
      <c r="L5" s="4">
        <v>40356</v>
      </c>
      <c r="M5" s="12">
        <v>-277</v>
      </c>
      <c r="N5" s="17">
        <f t="shared" ca="1" si="1"/>
        <v>34.8902922516125</v>
      </c>
      <c r="O5" s="18">
        <f t="shared" ca="1" si="2"/>
        <v>10464.513634196726</v>
      </c>
    </row>
    <row r="6" spans="2:15" x14ac:dyDescent="0.25">
      <c r="B6">
        <v>1</v>
      </c>
      <c r="C6" t="s">
        <v>10</v>
      </c>
      <c r="D6" s="1">
        <f>+$D$13/5</f>
        <v>-680</v>
      </c>
      <c r="E6" s="8">
        <v>43830</v>
      </c>
      <c r="H6" s="1"/>
      <c r="I6" s="4"/>
      <c r="L6" s="4">
        <v>40431</v>
      </c>
      <c r="M6" s="12">
        <v>204</v>
      </c>
      <c r="N6" s="17">
        <f t="shared" ca="1" si="1"/>
        <v>77.663759237190689</v>
      </c>
      <c r="O6" s="18">
        <f t="shared" ca="1" si="2"/>
        <v>10746.177393433916</v>
      </c>
    </row>
    <row r="7" spans="2:15" x14ac:dyDescent="0.25">
      <c r="B7">
        <v>1</v>
      </c>
      <c r="C7" t="s">
        <v>11</v>
      </c>
      <c r="D7" s="1">
        <f t="shared" ref="D7:D10" si="3">+$D$13/5</f>
        <v>-680</v>
      </c>
      <c r="E7" s="8">
        <f>EDATE(E6,12)</f>
        <v>44196</v>
      </c>
      <c r="H7" s="1"/>
      <c r="L7" s="4">
        <v>40474</v>
      </c>
      <c r="M7" s="12">
        <v>793</v>
      </c>
      <c r="N7" s="17">
        <f t="shared" ca="1" si="1"/>
        <v>45.653578236497168</v>
      </c>
      <c r="O7" s="18">
        <f t="shared" ca="1" si="2"/>
        <v>11584.830971670413</v>
      </c>
    </row>
    <row r="8" spans="2:15" x14ac:dyDescent="0.25">
      <c r="B8">
        <v>1</v>
      </c>
      <c r="C8" t="s">
        <v>12</v>
      </c>
      <c r="D8" s="1">
        <f t="shared" si="3"/>
        <v>-680</v>
      </c>
      <c r="E8" s="8">
        <f t="shared" ref="E8:E10" si="4">EDATE(E7,12)</f>
        <v>44561</v>
      </c>
      <c r="H8" s="1"/>
      <c r="L8" s="4">
        <v>40529</v>
      </c>
      <c r="M8" s="12">
        <v>54</v>
      </c>
      <c r="N8" s="17">
        <f t="shared" ca="1" si="1"/>
        <v>62.988586260562116</v>
      </c>
      <c r="O8" s="18">
        <f t="shared" ca="1" si="2"/>
        <v>11701.819557930976</v>
      </c>
    </row>
    <row r="9" spans="2:15" x14ac:dyDescent="0.25">
      <c r="B9">
        <v>1</v>
      </c>
      <c r="C9" t="s">
        <v>13</v>
      </c>
      <c r="D9" s="1">
        <f t="shared" si="3"/>
        <v>-680</v>
      </c>
      <c r="E9" s="8">
        <f t="shared" si="4"/>
        <v>44926</v>
      </c>
      <c r="L9" s="4">
        <v>40617</v>
      </c>
      <c r="M9" s="12">
        <v>-217</v>
      </c>
      <c r="N9" s="17">
        <f t="shared" ca="1" si="1"/>
        <v>101.96540506147041</v>
      </c>
      <c r="O9" s="18">
        <f t="shared" ca="1" si="2"/>
        <v>11586.784962992446</v>
      </c>
    </row>
    <row r="10" spans="2:15" x14ac:dyDescent="0.25">
      <c r="B10">
        <v>1</v>
      </c>
      <c r="C10" t="s">
        <v>14</v>
      </c>
      <c r="D10" s="1">
        <f t="shared" si="3"/>
        <v>-680</v>
      </c>
      <c r="E10" s="8">
        <f t="shared" si="4"/>
        <v>45291</v>
      </c>
      <c r="L10" s="4">
        <v>40655</v>
      </c>
      <c r="M10" s="12">
        <v>-15</v>
      </c>
      <c r="N10" s="17">
        <f t="shared" ca="1" si="1"/>
        <v>43.490238702270318</v>
      </c>
      <c r="O10" s="18">
        <f t="shared" ca="1" si="2"/>
        <v>11615.275201694716</v>
      </c>
    </row>
    <row r="11" spans="2:15" x14ac:dyDescent="0.25">
      <c r="L11" s="4">
        <v>40748</v>
      </c>
      <c r="M11" s="12">
        <v>138</v>
      </c>
      <c r="N11" s="17">
        <f t="shared" ca="1" si="1"/>
        <v>106.98833621662297</v>
      </c>
      <c r="O11" s="18">
        <f t="shared" ca="1" si="2"/>
        <v>11860.26353791134</v>
      </c>
    </row>
    <row r="12" spans="2:15" x14ac:dyDescent="0.25">
      <c r="L12" s="4">
        <v>40783</v>
      </c>
      <c r="M12" s="12">
        <v>281</v>
      </c>
      <c r="N12" s="17">
        <f t="shared" ca="1" si="1"/>
        <v>40.996177739571664</v>
      </c>
      <c r="O12" s="18">
        <f t="shared" ca="1" si="2"/>
        <v>12182.259715650911</v>
      </c>
    </row>
    <row r="13" spans="2:15" x14ac:dyDescent="0.25">
      <c r="C13" t="s">
        <v>6</v>
      </c>
      <c r="D13" s="1">
        <v>-3400</v>
      </c>
      <c r="E13" s="8">
        <v>45278</v>
      </c>
      <c r="L13" s="4">
        <v>40883</v>
      </c>
      <c r="M13" s="12">
        <v>759</v>
      </c>
      <c r="N13" s="17">
        <f t="shared" ca="1" si="1"/>
        <v>120.69851650892194</v>
      </c>
      <c r="O13" s="18">
        <f t="shared" ca="1" si="2"/>
        <v>13061.958232159834</v>
      </c>
    </row>
    <row r="14" spans="2:15" x14ac:dyDescent="0.25">
      <c r="L14" s="4">
        <v>40928</v>
      </c>
      <c r="M14" s="12">
        <v>759</v>
      </c>
      <c r="N14" s="17">
        <f t="shared" ca="1" si="1"/>
        <v>58.078583238760629</v>
      </c>
      <c r="O14" s="18">
        <f t="shared" ca="1" si="2"/>
        <v>13879.036815398595</v>
      </c>
    </row>
    <row r="15" spans="2:15" ht="21" x14ac:dyDescent="0.35">
      <c r="C15" s="5" t="s">
        <v>7</v>
      </c>
      <c r="D15" s="6">
        <f>XIRR(D3:D10,E3:E10)</f>
        <v>7.6603290438652036E-2</v>
      </c>
      <c r="G15" s="5"/>
      <c r="L15" s="4">
        <v>41012</v>
      </c>
      <c r="M15" s="12">
        <v>-906</v>
      </c>
      <c r="N15" s="17">
        <f t="shared" ca="1" si="1"/>
        <v>115.41696198384798</v>
      </c>
      <c r="O15" s="18">
        <f t="shared" ca="1" si="2"/>
        <v>13088.453777382443</v>
      </c>
    </row>
    <row r="16" spans="2:15" x14ac:dyDescent="0.25">
      <c r="C16" t="s">
        <v>5</v>
      </c>
      <c r="D16" s="1">
        <f>SUM(D3:D5)</f>
        <v>3100</v>
      </c>
      <c r="L16" s="4">
        <v>41049</v>
      </c>
      <c r="M16" s="12">
        <v>-470</v>
      </c>
      <c r="N16" s="17">
        <f t="shared" ca="1" si="1"/>
        <v>47.831488225705975</v>
      </c>
      <c r="O16" s="18">
        <f t="shared" ca="1" si="2"/>
        <v>12666.285265608149</v>
      </c>
    </row>
    <row r="17" spans="3:15" x14ac:dyDescent="0.25">
      <c r="L17" s="4">
        <v>41107</v>
      </c>
      <c r="M17" s="12">
        <v>472</v>
      </c>
      <c r="N17" s="17">
        <f t="shared" ca="1" si="1"/>
        <v>72.635848367988586</v>
      </c>
      <c r="O17" s="18">
        <f t="shared" ca="1" si="2"/>
        <v>13210.921113976137</v>
      </c>
    </row>
    <row r="18" spans="3:15" x14ac:dyDescent="0.25">
      <c r="L18" s="4">
        <v>41154</v>
      </c>
      <c r="M18" s="12">
        <v>463</v>
      </c>
      <c r="N18" s="17">
        <f t="shared" ca="1" si="1"/>
        <v>61.357692100888997</v>
      </c>
      <c r="O18" s="18">
        <f t="shared" ca="1" si="2"/>
        <v>13735.278806077027</v>
      </c>
    </row>
    <row r="19" spans="3:15" x14ac:dyDescent="0.25">
      <c r="L19" s="4">
        <v>41240</v>
      </c>
      <c r="M19" s="12">
        <v>-973</v>
      </c>
      <c r="N19" s="17">
        <f t="shared" ca="1" si="1"/>
        <v>116.95258680129474</v>
      </c>
      <c r="O19" s="18">
        <f t="shared" ca="1" si="2"/>
        <v>12879.231392878322</v>
      </c>
    </row>
    <row r="20" spans="3:15" x14ac:dyDescent="0.25">
      <c r="L20" s="4">
        <v>41321</v>
      </c>
      <c r="M20" s="12">
        <v>-307</v>
      </c>
      <c r="N20" s="17">
        <f t="shared" ca="1" si="1"/>
        <v>103.26227219691638</v>
      </c>
      <c r="O20" s="18">
        <f t="shared" ca="1" si="2"/>
        <v>12675.493665075239</v>
      </c>
    </row>
    <row r="21" spans="3:15" x14ac:dyDescent="0.25">
      <c r="L21" s="4">
        <v>41394</v>
      </c>
      <c r="M21" s="12">
        <v>-397</v>
      </c>
      <c r="N21" s="17">
        <f t="shared" ca="1" si="1"/>
        <v>91.555190457070495</v>
      </c>
      <c r="O21" s="18">
        <f t="shared" ca="1" si="2"/>
        <v>12370.04885553231</v>
      </c>
    </row>
    <row r="22" spans="3:15" x14ac:dyDescent="0.25">
      <c r="D22" s="7"/>
      <c r="L22" s="4">
        <v>41448</v>
      </c>
      <c r="M22" s="12">
        <v>-833</v>
      </c>
      <c r="N22" s="17">
        <f t="shared" ca="1" si="1"/>
        <v>66.031812288255793</v>
      </c>
      <c r="O22" s="18">
        <f t="shared" ca="1" si="2"/>
        <v>11603.080667820566</v>
      </c>
    </row>
    <row r="23" spans="3:15" x14ac:dyDescent="0.25">
      <c r="D23" s="7"/>
      <c r="L23" s="4">
        <v>41530</v>
      </c>
      <c r="M23" s="12">
        <v>-213</v>
      </c>
      <c r="N23" s="17">
        <f t="shared" ca="1" si="1"/>
        <v>94.183605815924793</v>
      </c>
      <c r="O23" s="18">
        <f t="shared" ca="1" si="2"/>
        <v>11484.264273636491</v>
      </c>
    </row>
    <row r="24" spans="3:15" x14ac:dyDescent="0.25">
      <c r="D24" s="7"/>
      <c r="L24" s="4">
        <v>41626</v>
      </c>
      <c r="M24" s="12">
        <v>805</v>
      </c>
      <c r="N24" s="17">
        <f t="shared" ca="1" si="1"/>
        <v>109.21007799799997</v>
      </c>
      <c r="O24" s="18">
        <f t="shared" ca="1" si="2"/>
        <v>12398.47435163449</v>
      </c>
    </row>
    <row r="25" spans="3:15" x14ac:dyDescent="0.25">
      <c r="D25" s="7"/>
      <c r="L25" s="4">
        <v>41663</v>
      </c>
      <c r="M25" s="12">
        <v>932</v>
      </c>
      <c r="N25" s="17">
        <f t="shared" ca="1" si="1"/>
        <v>45.309972442407478</v>
      </c>
      <c r="O25" s="18">
        <f t="shared" ca="1" si="2"/>
        <v>13375.784324076898</v>
      </c>
    </row>
    <row r="26" spans="3:15" x14ac:dyDescent="0.25">
      <c r="D26" s="7"/>
      <c r="L26" s="4">
        <v>41759</v>
      </c>
      <c r="M26" s="12">
        <v>-468</v>
      </c>
      <c r="N26" s="17">
        <f t="shared" ca="1" si="1"/>
        <v>127.19756481660194</v>
      </c>
      <c r="O26" s="18">
        <f t="shared" ca="1" si="2"/>
        <v>13034.981888893501</v>
      </c>
    </row>
    <row r="27" spans="3:15" x14ac:dyDescent="0.25">
      <c r="C27" s="1"/>
      <c r="L27" s="4">
        <v>41856</v>
      </c>
      <c r="M27" s="12">
        <v>-410</v>
      </c>
      <c r="N27" s="17">
        <f t="shared" ca="1" si="1"/>
        <v>125.25408974525946</v>
      </c>
      <c r="O27" s="18">
        <f t="shared" ca="1" si="2"/>
        <v>12750.235978638761</v>
      </c>
    </row>
    <row r="28" spans="3:15" x14ac:dyDescent="0.25">
      <c r="L28" s="4">
        <v>41908</v>
      </c>
      <c r="M28" s="12">
        <v>925</v>
      </c>
      <c r="N28" s="17">
        <f t="shared" ca="1" si="1"/>
        <v>65.534011694939267</v>
      </c>
      <c r="O28" s="18">
        <f t="shared" ca="1" si="2"/>
        <v>13740.7699903337</v>
      </c>
    </row>
    <row r="29" spans="3:15" x14ac:dyDescent="0.25">
      <c r="L29" s="4">
        <v>41984</v>
      </c>
      <c r="M29" s="12">
        <v>-458</v>
      </c>
      <c r="N29" s="17">
        <f t="shared" ca="1" si="1"/>
        <v>103.34374462375884</v>
      </c>
      <c r="O29" s="18">
        <f t="shared" ca="1" si="2"/>
        <v>13386.113734957458</v>
      </c>
    </row>
    <row r="30" spans="3:15" x14ac:dyDescent="0.25">
      <c r="L30" s="4">
        <v>42076</v>
      </c>
      <c r="M30" s="12">
        <v>-206</v>
      </c>
      <c r="N30" s="17">
        <f t="shared" ca="1" si="1"/>
        <v>121.96771236297835</v>
      </c>
      <c r="O30" s="18">
        <f t="shared" ca="1" si="2"/>
        <v>13302.081447320437</v>
      </c>
    </row>
    <row r="31" spans="3:15" x14ac:dyDescent="0.25">
      <c r="L31" s="4">
        <v>42106</v>
      </c>
      <c r="M31" s="12">
        <v>26</v>
      </c>
      <c r="N31" s="17">
        <f t="shared" ca="1" si="1"/>
        <v>39.401680180081378</v>
      </c>
      <c r="O31" s="18">
        <f t="shared" ca="1" si="2"/>
        <v>13367.483127500518</v>
      </c>
    </row>
    <row r="32" spans="3:15" x14ac:dyDescent="0.25">
      <c r="L32" s="4">
        <v>42200</v>
      </c>
      <c r="M32" s="12">
        <v>-239</v>
      </c>
      <c r="N32" s="17">
        <f t="shared" ca="1" si="1"/>
        <v>124.4580295399918</v>
      </c>
      <c r="O32" s="18">
        <f t="shared" ca="1" si="2"/>
        <v>13252.94115704051</v>
      </c>
    </row>
    <row r="33" spans="12:15" x14ac:dyDescent="0.25">
      <c r="L33" s="4">
        <v>42249</v>
      </c>
      <c r="M33" s="12">
        <v>-654</v>
      </c>
      <c r="N33" s="17">
        <f t="shared" ca="1" si="1"/>
        <v>64.178455164401043</v>
      </c>
      <c r="O33" s="18">
        <f t="shared" ca="1" si="2"/>
        <v>12663.119612204911</v>
      </c>
    </row>
    <row r="34" spans="12:15" x14ac:dyDescent="0.25">
      <c r="L34" s="4">
        <v>42280</v>
      </c>
      <c r="M34" s="12">
        <v>-289</v>
      </c>
      <c r="N34" s="17">
        <f t="shared" ca="1" si="1"/>
        <v>38.76124395826897</v>
      </c>
      <c r="O34" s="18">
        <f t="shared" ca="1" si="2"/>
        <v>12412.880856163179</v>
      </c>
    </row>
    <row r="35" spans="12:15" x14ac:dyDescent="0.25">
      <c r="L35" s="4">
        <v>42361</v>
      </c>
      <c r="M35" s="12">
        <v>267</v>
      </c>
      <c r="N35" s="17">
        <f t="shared" ca="1" si="1"/>
        <v>99.523196890909716</v>
      </c>
      <c r="O35" s="18">
        <f t="shared" ca="1" si="2"/>
        <v>12779.40405305409</v>
      </c>
    </row>
    <row r="36" spans="12:15" x14ac:dyDescent="0.25">
      <c r="L36" s="4">
        <v>42433</v>
      </c>
      <c r="M36" s="12">
        <v>752</v>
      </c>
      <c r="N36" s="17">
        <f t="shared" ca="1" si="1"/>
        <v>91.036780769133841</v>
      </c>
      <c r="O36" s="18">
        <f t="shared" ca="1" si="2"/>
        <v>13622.440833823224</v>
      </c>
    </row>
    <row r="37" spans="12:15" x14ac:dyDescent="0.25">
      <c r="L37" s="4">
        <v>42475</v>
      </c>
      <c r="M37" s="12">
        <v>765</v>
      </c>
      <c r="N37" s="17">
        <f t="shared" ca="1" si="1"/>
        <v>56.524295558696807</v>
      </c>
      <c r="O37" s="18">
        <f t="shared" ca="1" si="2"/>
        <v>14443.965129381921</v>
      </c>
    </row>
    <row r="38" spans="12:15" x14ac:dyDescent="0.25">
      <c r="L38" s="4">
        <v>42511</v>
      </c>
      <c r="M38" s="12">
        <v>935</v>
      </c>
      <c r="N38" s="17">
        <f t="shared" ca="1" si="1"/>
        <v>51.356017332127209</v>
      </c>
      <c r="O38" s="18">
        <f t="shared" ca="1" si="2"/>
        <v>15430.321146714048</v>
      </c>
    </row>
    <row r="39" spans="12:15" x14ac:dyDescent="0.25">
      <c r="L39" s="4">
        <v>42576</v>
      </c>
      <c r="M39" s="12">
        <v>-913</v>
      </c>
      <c r="N39" s="17">
        <f t="shared" ca="1" si="1"/>
        <v>99.200094844022303</v>
      </c>
      <c r="O39" s="18">
        <f t="shared" ca="1" si="2"/>
        <v>14616.52124155807</v>
      </c>
    </row>
    <row r="40" spans="12:15" x14ac:dyDescent="0.25">
      <c r="L40" s="4">
        <v>42662</v>
      </c>
      <c r="M40" s="12">
        <v>49</v>
      </c>
      <c r="N40" s="17">
        <f t="shared" ca="1" si="1"/>
        <v>124.45615362972939</v>
      </c>
      <c r="O40" s="18">
        <f t="shared" ca="1" si="2"/>
        <v>14789.9773951878</v>
      </c>
    </row>
    <row r="41" spans="12:15" x14ac:dyDescent="0.25">
      <c r="L41" s="4">
        <v>42756</v>
      </c>
      <c r="M41" s="12">
        <v>534</v>
      </c>
      <c r="N41" s="17">
        <f t="shared" ca="1" si="1"/>
        <v>137.70217070700565</v>
      </c>
      <c r="O41" s="18">
        <f t="shared" ca="1" si="2"/>
        <v>15461.679565894805</v>
      </c>
    </row>
    <row r="42" spans="12:15" x14ac:dyDescent="0.25">
      <c r="L42" s="4">
        <v>42815</v>
      </c>
      <c r="M42" s="12">
        <v>-28</v>
      </c>
      <c r="N42" s="17">
        <f t="shared" ca="1" si="1"/>
        <v>90.199444763481935</v>
      </c>
      <c r="O42" s="18">
        <f t="shared" ca="1" si="2"/>
        <v>15523.879010658287</v>
      </c>
    </row>
    <row r="43" spans="12:15" x14ac:dyDescent="0.25">
      <c r="L43" s="4">
        <v>42866</v>
      </c>
      <c r="M43" s="12">
        <v>337</v>
      </c>
      <c r="N43" s="17">
        <f t="shared" ca="1" si="1"/>
        <v>78.251773069139745</v>
      </c>
      <c r="O43" s="18">
        <f t="shared" ca="1" si="2"/>
        <v>15939.130783727427</v>
      </c>
    </row>
    <row r="44" spans="12:15" x14ac:dyDescent="0.25">
      <c r="L44" s="4">
        <v>42904</v>
      </c>
      <c r="M44" s="12">
        <v>401</v>
      </c>
      <c r="N44" s="17">
        <f t="shared" ca="1" si="1"/>
        <v>59.826483766208021</v>
      </c>
      <c r="O44" s="18">
        <f t="shared" ca="1" si="2"/>
        <v>16399.957267493635</v>
      </c>
    </row>
    <row r="45" spans="12:15" x14ac:dyDescent="0.25">
      <c r="L45" s="4">
        <v>43000</v>
      </c>
      <c r="M45" s="12">
        <v>198</v>
      </c>
      <c r="N45" s="17">
        <f t="shared" ca="1" si="1"/>
        <v>155.95606036848139</v>
      </c>
      <c r="O45" s="18">
        <f t="shared" ca="1" si="2"/>
        <v>16753.913327862116</v>
      </c>
    </row>
    <row r="46" spans="12:15" x14ac:dyDescent="0.25">
      <c r="L46" s="4">
        <v>43036</v>
      </c>
      <c r="M46" s="12">
        <v>-399</v>
      </c>
      <c r="N46" s="17">
        <f t="shared" ca="1" si="1"/>
        <v>59.569118004611404</v>
      </c>
      <c r="O46" s="18">
        <f t="shared" ca="1" si="2"/>
        <v>16414.482445866728</v>
      </c>
    </row>
    <row r="47" spans="12:15" x14ac:dyDescent="0.25">
      <c r="L47" s="4">
        <v>43104</v>
      </c>
      <c r="M47" s="12">
        <v>305</v>
      </c>
      <c r="N47" s="17">
        <f t="shared" ca="1" si="1"/>
        <v>110.41400620531402</v>
      </c>
      <c r="O47" s="18">
        <f t="shared" ca="1" si="2"/>
        <v>16829.896452072044</v>
      </c>
    </row>
    <row r="48" spans="12:15" x14ac:dyDescent="0.25">
      <c r="L48" s="4">
        <v>43183</v>
      </c>
      <c r="M48" s="12">
        <v>-104</v>
      </c>
      <c r="N48" s="17">
        <f t="shared" ca="1" si="1"/>
        <v>131.59287466128254</v>
      </c>
      <c r="O48" s="18">
        <f t="shared" ca="1" si="2"/>
        <v>16857.489326733325</v>
      </c>
    </row>
    <row r="49" spans="12:15" x14ac:dyDescent="0.25">
      <c r="L49" s="4">
        <v>43221</v>
      </c>
      <c r="M49" s="12">
        <v>-152</v>
      </c>
      <c r="N49" s="17">
        <f t="shared" ca="1" si="1"/>
        <v>63.27348242693752</v>
      </c>
      <c r="O49" s="18">
        <f t="shared" ca="1" si="2"/>
        <v>16768.762809160264</v>
      </c>
    </row>
    <row r="50" spans="12:15" x14ac:dyDescent="0.25">
      <c r="L50" s="4">
        <v>43275</v>
      </c>
      <c r="M50" s="12">
        <v>-133</v>
      </c>
      <c r="N50" s="17">
        <f t="shared" ca="1" si="1"/>
        <v>89.512322146209272</v>
      </c>
      <c r="O50" s="18">
        <f t="shared" ca="1" si="2"/>
        <v>16725.275131306473</v>
      </c>
    </row>
    <row r="51" spans="12:15" x14ac:dyDescent="0.25">
      <c r="L51" s="4">
        <v>43339</v>
      </c>
      <c r="M51" s="12">
        <v>-254</v>
      </c>
      <c r="N51" s="17">
        <f t="shared" ca="1" si="1"/>
        <v>105.86577452540149</v>
      </c>
      <c r="O51" s="18">
        <f t="shared" ca="1" si="2"/>
        <v>16577.140905831875</v>
      </c>
    </row>
    <row r="52" spans="12:15" x14ac:dyDescent="0.25">
      <c r="L52" s="4">
        <v>43378</v>
      </c>
      <c r="M52" s="12">
        <v>918</v>
      </c>
      <c r="N52" s="17">
        <f t="shared" ca="1" si="1"/>
        <v>63.861763296229874</v>
      </c>
      <c r="O52" s="18">
        <f t="shared" ca="1" si="2"/>
        <v>17559.002669128105</v>
      </c>
    </row>
    <row r="53" spans="12:15" x14ac:dyDescent="0.25">
      <c r="L53" s="4">
        <v>43469</v>
      </c>
      <c r="M53" s="12">
        <v>-387</v>
      </c>
      <c r="N53" s="17">
        <f t="shared" ca="1" si="1"/>
        <v>158.24220894534227</v>
      </c>
      <c r="O53" s="18">
        <f t="shared" ca="1" si="2"/>
        <v>17330.244878073448</v>
      </c>
    </row>
    <row r="54" spans="12:15" x14ac:dyDescent="0.25">
      <c r="L54" s="4">
        <v>43499</v>
      </c>
      <c r="M54" s="12">
        <v>569</v>
      </c>
      <c r="N54" s="17">
        <f t="shared" ca="1" si="1"/>
        <v>51.333377323884484</v>
      </c>
      <c r="O54" s="18">
        <f t="shared" ca="1" si="2"/>
        <v>17950.578255397333</v>
      </c>
    </row>
    <row r="55" spans="12:15" x14ac:dyDescent="0.25">
      <c r="L55" s="4">
        <v>43530</v>
      </c>
      <c r="M55" s="12">
        <v>742</v>
      </c>
      <c r="N55" s="17">
        <f t="shared" ca="1" si="1"/>
        <v>54.945918877591915</v>
      </c>
      <c r="O55" s="18">
        <f t="shared" ca="1" si="2"/>
        <v>18747.524174274924</v>
      </c>
    </row>
    <row r="56" spans="12:15" x14ac:dyDescent="0.25">
      <c r="L56" s="4">
        <v>43616</v>
      </c>
      <c r="M56" s="12">
        <v>-528</v>
      </c>
      <c r="N56" s="17">
        <f t="shared" ca="1" si="1"/>
        <v>159.63064741948884</v>
      </c>
      <c r="O56" s="18">
        <f t="shared" ca="1" si="2"/>
        <v>18379.154821694414</v>
      </c>
    </row>
    <row r="57" spans="12:15" x14ac:dyDescent="0.25">
      <c r="L57" s="4">
        <v>43703</v>
      </c>
      <c r="M57" s="12">
        <v>-880</v>
      </c>
      <c r="N57" s="17">
        <f t="shared" ca="1" si="1"/>
        <v>158.32158505348298</v>
      </c>
      <c r="O57" s="18">
        <f t="shared" ca="1" si="2"/>
        <v>17657.476406747897</v>
      </c>
    </row>
    <row r="58" spans="12:15" x14ac:dyDescent="0.25">
      <c r="L58" s="4">
        <v>43758</v>
      </c>
      <c r="M58" s="12">
        <v>-44</v>
      </c>
      <c r="N58" s="17">
        <f t="shared" ca="1" si="1"/>
        <v>96.006534623604423</v>
      </c>
      <c r="O58" s="18">
        <f t="shared" ca="1" si="2"/>
        <v>17709.482941371502</v>
      </c>
    </row>
    <row r="59" spans="12:15" x14ac:dyDescent="0.25">
      <c r="L59" s="4">
        <v>43800</v>
      </c>
      <c r="M59" s="12">
        <v>990</v>
      </c>
      <c r="N59" s="17">
        <f t="shared" ca="1" si="1"/>
        <v>73.482869933584482</v>
      </c>
      <c r="O59" s="18">
        <f t="shared" ca="1" si="2"/>
        <v>18772.965811305086</v>
      </c>
    </row>
    <row r="60" spans="12:15" x14ac:dyDescent="0.25">
      <c r="L60" s="4">
        <v>43845</v>
      </c>
      <c r="M60" s="12">
        <v>-623</v>
      </c>
      <c r="N60" s="17">
        <f t="shared" ca="1" si="1"/>
        <v>83.471960186325333</v>
      </c>
      <c r="O60" s="18">
        <f t="shared" ca="1" si="2"/>
        <v>18233.437771491412</v>
      </c>
    </row>
    <row r="61" spans="12:15" x14ac:dyDescent="0.25">
      <c r="L61" s="4">
        <v>43896</v>
      </c>
      <c r="M61" s="12">
        <v>759</v>
      </c>
      <c r="N61" s="17">
        <f t="shared" ca="1" si="1"/>
        <v>91.90994298431626</v>
      </c>
      <c r="O61" s="18">
        <f t="shared" ca="1" si="2"/>
        <v>19084.347714475727</v>
      </c>
    </row>
    <row r="62" spans="12:15" x14ac:dyDescent="0.25">
      <c r="L62" s="4">
        <v>43936</v>
      </c>
      <c r="M62" s="12">
        <v>-648</v>
      </c>
      <c r="N62" s="17">
        <f t="shared" ca="1" si="1"/>
        <v>75.409385910704543</v>
      </c>
      <c r="O62" s="18">
        <f t="shared" ca="1" si="2"/>
        <v>18511.757100386432</v>
      </c>
    </row>
    <row r="63" spans="12:15" x14ac:dyDescent="0.25">
      <c r="L63" s="4">
        <v>43983</v>
      </c>
      <c r="M63" s="12">
        <v>-606</v>
      </c>
      <c r="N63" s="17">
        <f t="shared" ca="1" si="1"/>
        <v>85.9772518973205</v>
      </c>
      <c r="O63" s="18">
        <f t="shared" ca="1" si="2"/>
        <v>17991.734352283755</v>
      </c>
    </row>
    <row r="64" spans="12:15" x14ac:dyDescent="0.25">
      <c r="L64" s="4">
        <v>44078</v>
      </c>
      <c r="M64" s="12">
        <v>-917</v>
      </c>
      <c r="N64" s="17">
        <f t="shared" ca="1" si="1"/>
        <v>169.30255012772454</v>
      </c>
      <c r="O64" s="18">
        <f t="shared" ca="1" si="2"/>
        <v>17244.036902411481</v>
      </c>
    </row>
    <row r="65" spans="12:15" x14ac:dyDescent="0.25">
      <c r="L65" s="4">
        <v>44143</v>
      </c>
      <c r="M65" s="12">
        <v>422</v>
      </c>
      <c r="N65" s="17">
        <f t="shared" ca="1" si="1"/>
        <v>110.86030419900372</v>
      </c>
      <c r="O65" s="18">
        <f t="shared" ca="1" si="2"/>
        <v>17776.897206610483</v>
      </c>
    </row>
    <row r="66" spans="12:15" x14ac:dyDescent="0.25">
      <c r="L66" s="4">
        <v>44184</v>
      </c>
      <c r="M66" s="12">
        <v>-21</v>
      </c>
      <c r="N66" s="17">
        <f t="shared" ca="1" si="1"/>
        <v>72.002791271419937</v>
      </c>
      <c r="O66" s="18">
        <f t="shared" ca="1" si="2"/>
        <v>17827.899997881905</v>
      </c>
    </row>
    <row r="67" spans="12:15" x14ac:dyDescent="0.25">
      <c r="L67" s="4">
        <v>44243</v>
      </c>
      <c r="M67" s="12">
        <v>263</v>
      </c>
      <c r="N67" s="17">
        <f t="shared" ca="1" si="1"/>
        <v>104.00336355792055</v>
      </c>
      <c r="O67" s="18">
        <f t="shared" ca="1" si="2"/>
        <v>18194.903361439825</v>
      </c>
    </row>
    <row r="68" spans="12:15" x14ac:dyDescent="0.25">
      <c r="L68" s="4">
        <v>44326</v>
      </c>
      <c r="M68" s="12">
        <v>264</v>
      </c>
      <c r="N68" s="17">
        <f t="shared" ref="N68:N80" ca="1" si="5">O67*(POWER(1+$M$82,(L68-L67)/365)-1)</f>
        <v>149.49870563367949</v>
      </c>
      <c r="O68" s="18">
        <f t="shared" ref="O68:O80" ca="1" si="6">SUM(O67,M68,N68)</f>
        <v>18608.402067073504</v>
      </c>
    </row>
    <row r="69" spans="12:15" x14ac:dyDescent="0.25">
      <c r="L69" s="4">
        <v>44421</v>
      </c>
      <c r="M69" s="12">
        <v>-830</v>
      </c>
      <c r="N69" s="17">
        <f t="shared" ca="1" si="5"/>
        <v>175.10540463030276</v>
      </c>
      <c r="O69" s="18">
        <f t="shared" ca="1" si="6"/>
        <v>17953.507471703808</v>
      </c>
    </row>
    <row r="70" spans="12:15" x14ac:dyDescent="0.25">
      <c r="L70" s="4">
        <v>44463</v>
      </c>
      <c r="M70" s="12">
        <v>646</v>
      </c>
      <c r="N70" s="17">
        <f t="shared" ca="1" si="5"/>
        <v>74.495413489055679</v>
      </c>
      <c r="O70" s="18">
        <f t="shared" ca="1" si="6"/>
        <v>18674.002885192862</v>
      </c>
    </row>
    <row r="71" spans="12:15" x14ac:dyDescent="0.25">
      <c r="L71" s="4">
        <v>44523</v>
      </c>
      <c r="M71" s="12">
        <v>882</v>
      </c>
      <c r="N71" s="17">
        <f t="shared" ca="1" si="5"/>
        <v>110.79120486007726</v>
      </c>
      <c r="O71" s="18">
        <f t="shared" ca="1" si="6"/>
        <v>19666.794090052939</v>
      </c>
    </row>
    <row r="72" spans="12:15" x14ac:dyDescent="0.25">
      <c r="L72" s="4">
        <v>44621</v>
      </c>
      <c r="M72" s="12">
        <v>942</v>
      </c>
      <c r="N72" s="17">
        <f t="shared" ca="1" si="5"/>
        <v>190.93732684162833</v>
      </c>
      <c r="O72" s="18">
        <f t="shared" ca="1" si="6"/>
        <v>20799.731416894567</v>
      </c>
    </row>
    <row r="73" spans="12:15" x14ac:dyDescent="0.25">
      <c r="L73" s="4">
        <v>44715</v>
      </c>
      <c r="M73" s="12">
        <v>951</v>
      </c>
      <c r="N73" s="17">
        <f t="shared" ca="1" si="5"/>
        <v>193.65602054003111</v>
      </c>
      <c r="O73" s="18">
        <f t="shared" ca="1" si="6"/>
        <v>21944.387437434598</v>
      </c>
    </row>
    <row r="74" spans="12:15" x14ac:dyDescent="0.25">
      <c r="L74" s="4">
        <v>44778</v>
      </c>
      <c r="M74" s="12">
        <v>781</v>
      </c>
      <c r="N74" s="17">
        <f t="shared" ca="1" si="5"/>
        <v>136.72405033846323</v>
      </c>
      <c r="O74" s="18">
        <f t="shared" ca="1" si="6"/>
        <v>22862.111487773062</v>
      </c>
    </row>
    <row r="75" spans="12:15" x14ac:dyDescent="0.25">
      <c r="L75" s="4">
        <v>44858</v>
      </c>
      <c r="M75" s="12">
        <v>143</v>
      </c>
      <c r="N75" s="17">
        <f t="shared" ca="1" si="5"/>
        <v>181.0304373891706</v>
      </c>
      <c r="O75" s="18">
        <f t="shared" ca="1" si="6"/>
        <v>23186.141925162232</v>
      </c>
    </row>
    <row r="76" spans="12:15" x14ac:dyDescent="0.25">
      <c r="L76" s="4">
        <v>44919</v>
      </c>
      <c r="M76" s="12">
        <v>990</v>
      </c>
      <c r="N76" s="17">
        <f t="shared" ca="1" si="5"/>
        <v>139.86091594437571</v>
      </c>
      <c r="O76" s="18">
        <f t="shared" ca="1" si="6"/>
        <v>24316.002841106609</v>
      </c>
    </row>
    <row r="77" spans="12:15" x14ac:dyDescent="0.25">
      <c r="L77" s="4">
        <v>44998</v>
      </c>
      <c r="M77" s="12">
        <v>-192</v>
      </c>
      <c r="N77" s="17">
        <f t="shared" ca="1" si="5"/>
        <v>190.12670239805198</v>
      </c>
      <c r="O77" s="18">
        <f t="shared" ca="1" si="6"/>
        <v>24314.12954350466</v>
      </c>
    </row>
    <row r="78" spans="12:15" x14ac:dyDescent="0.25">
      <c r="L78" s="4">
        <v>45035</v>
      </c>
      <c r="M78" s="12">
        <v>389</v>
      </c>
      <c r="N78" s="17">
        <f t="shared" ca="1" si="5"/>
        <v>88.85549208174055</v>
      </c>
      <c r="O78" s="18">
        <f t="shared" ca="1" si="6"/>
        <v>24791.9850355864</v>
      </c>
    </row>
    <row r="79" spans="12:15" x14ac:dyDescent="0.25">
      <c r="L79" s="4">
        <v>45113</v>
      </c>
      <c r="M79" s="12">
        <v>-411</v>
      </c>
      <c r="N79" s="17">
        <f t="shared" ca="1" si="5"/>
        <v>191.38518077320666</v>
      </c>
      <c r="O79" s="18">
        <f t="shared" ca="1" si="6"/>
        <v>24572.370216359606</v>
      </c>
    </row>
    <row r="80" spans="12:15" x14ac:dyDescent="0.25">
      <c r="L80" s="14">
        <f ca="1">TODAY()</f>
        <v>45288</v>
      </c>
      <c r="M80" s="13">
        <v>-25000</v>
      </c>
      <c r="N80" s="17">
        <f t="shared" ca="1" si="5"/>
        <v>427.6302709663841</v>
      </c>
      <c r="O80" s="19">
        <f t="shared" ca="1" si="6"/>
        <v>4.8732599037748514E-4</v>
      </c>
    </row>
    <row r="81" spans="12:13" x14ac:dyDescent="0.25">
      <c r="L81" s="4"/>
    </row>
    <row r="82" spans="12:13" ht="21" x14ac:dyDescent="0.35">
      <c r="L82" s="10" t="s">
        <v>15</v>
      </c>
      <c r="M82" s="11">
        <f ca="1">XIRR(M2:M80,L2:L80)</f>
        <v>3.6640539765357971E-2</v>
      </c>
    </row>
    <row r="83" spans="12:13" x14ac:dyDescent="0.25">
      <c r="L83" s="4"/>
    </row>
    <row r="84" spans="12:13" x14ac:dyDescent="0.25">
      <c r="L84" s="4"/>
    </row>
    <row r="85" spans="12:13" x14ac:dyDescent="0.25">
      <c r="L85" s="4"/>
    </row>
    <row r="86" spans="12:13" x14ac:dyDescent="0.25">
      <c r="L86" s="4"/>
    </row>
    <row r="87" spans="12:13" x14ac:dyDescent="0.25">
      <c r="L87" s="4"/>
    </row>
  </sheetData>
  <phoneticPr fontId="4" type="noConversion"/>
  <pageMargins left="0.7" right="0.7" top="0.75" bottom="0.75" header="0.3" footer="0.3"/>
  <pageSetup paperSize="9" orientation="portrait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BSA</cp:lastModifiedBy>
  <dcterms:created xsi:type="dcterms:W3CDTF">2023-12-18T13:54:39Z</dcterms:created>
  <dcterms:modified xsi:type="dcterms:W3CDTF">2023-12-28T10:33:30Z</dcterms:modified>
</cp:coreProperties>
</file>