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5750966-BDE8-4E37-AF28-2B16327499B0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Feuil1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" l="1"/>
  <c r="H5" i="2" a="1"/>
  <c r="H5" i="2" s="1"/>
  <c r="G4" i="2" a="1"/>
  <c r="G4" i="2" s="1"/>
  <c r="G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<sst xmlns="http://schemas.openxmlformats.org/spreadsheetml/2006/main" count="53" uniqueCount="46">
  <si>
    <t xml:space="preserve">Pax </t>
  </si>
  <si>
    <t xml:space="preserve">Origine </t>
  </si>
  <si>
    <t xml:space="preserve">Destination </t>
  </si>
  <si>
    <t xml:space="preserve">Départ </t>
  </si>
  <si>
    <t xml:space="preserve">Arrivée </t>
  </si>
  <si>
    <t xml:space="preserve">N° de vol </t>
  </si>
  <si>
    <t xml:space="preserve">CI </t>
  </si>
  <si>
    <t xml:space="preserve">Cabine </t>
  </si>
  <si>
    <t>Statut</t>
  </si>
  <si>
    <t>Paris, aéroport Paris-Charles de Gaulle (CDG) - France</t>
  </si>
  <si>
    <t>Le Caire, Cairo International Airport (CAI) - Égypte</t>
  </si>
  <si>
    <t>15/10/202419:50</t>
  </si>
  <si>
    <t>00:05 +1</t>
  </si>
  <si>
    <t>AF570</t>
  </si>
  <si>
    <t>N</t>
  </si>
  <si>
    <t xml:space="preserve">Economy </t>
  </si>
  <si>
    <t>OK</t>
  </si>
  <si>
    <t>26/10/202402:10</t>
  </si>
  <si>
    <t>AF551</t>
  </si>
  <si>
    <t xml:space="preserve">OK </t>
  </si>
  <si>
    <t>Détail du tarif par passager en EUR</t>
  </si>
  <si>
    <t xml:space="preserve">Prix </t>
  </si>
  <si>
    <t xml:space="preserve">Taxes * </t>
  </si>
  <si>
    <t xml:space="preserve">FEES ** </t>
  </si>
  <si>
    <t>Total</t>
  </si>
  <si>
    <t xml:space="preserve">187,37 [Taxes] </t>
  </si>
  <si>
    <t>Détail du tarif pour le groupe en EUR</t>
  </si>
  <si>
    <r>
      <rPr>
        <sz val="11"/>
        <color rgb="FF000000"/>
        <rFont val="Calibri"/>
        <family val="2"/>
        <scheme val="minor"/>
      </rPr>
      <t xml:space="preserve">Acompte : </t>
    </r>
    <r>
      <rPr>
        <sz val="11"/>
        <color rgb="FFFF0000"/>
        <rFont val="Calibri"/>
        <family val="2"/>
        <scheme val="minor"/>
      </rPr>
      <t>2 000</t>
    </r>
    <r>
      <rPr>
        <sz val="11"/>
        <color rgb="FF000000"/>
        <rFont val="Calibri"/>
        <family val="2"/>
        <scheme val="minor"/>
      </rPr>
      <t xml:space="preserve"> EUR à nous retourner avant le 01/12/2023 </t>
    </r>
  </si>
  <si>
    <t>Imputation</t>
  </si>
  <si>
    <t>Nbr Pax initial</t>
  </si>
  <si>
    <t>Code chantier</t>
  </si>
  <si>
    <t>Code Tigre</t>
  </si>
  <si>
    <t>Destination</t>
  </si>
  <si>
    <t>Date départ</t>
  </si>
  <si>
    <t>Montant EMD</t>
  </si>
  <si>
    <t>N° EMD</t>
  </si>
  <si>
    <t>Echéance</t>
  </si>
  <si>
    <t>Verser acompte</t>
  </si>
  <si>
    <t>PRIX UNITAIRE HT</t>
  </si>
  <si>
    <t xml:space="preserve"> </t>
  </si>
  <si>
    <t>41X414P</t>
  </si>
  <si>
    <t>CAI</t>
  </si>
  <si>
    <t>15/10/2024</t>
  </si>
  <si>
    <t>01/12/2023</t>
  </si>
  <si>
    <t>méthode1</t>
  </si>
  <si>
    <t>méthode2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</si>
</sst>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2" borderId="0" xfId="0" applyNumberForma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workbookViewId="0">
      <selection activeCell="A9" sqref="A9:A14"/>
    </sheetView>
  </sheetViews>
  <sheetFormatPr defaultColWidth="8.7109375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25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25">
      <c r="B3" t="s">
        <v>9</v>
      </c>
      <c r="C3" t="s">
        <v>17</v>
      </c>
      <c r="D3">
        <v>0.28472222222222221</v>
      </c>
      <c r="E3" t="s">
        <v>18</v>
      </c>
      <c r="F3" t="s">
        <v>14</v>
      </c>
      <c r="G3" t="s">
        <v>15</v>
      </c>
      <c r="H3" t="s">
        <v>19</v>
      </c>
    </row>
    <row r="4" spans="1:9" x14ac:dyDescent="0.25">
      <c r="A4" t="s">
        <v>20</v>
      </c>
    </row>
    <row r="5" spans="1:9" x14ac:dyDescent="0.25">
      <c r="A5" t="s">
        <v>21</v>
      </c>
      <c r="B5" t="s">
        <v>22</v>
      </c>
      <c r="C5" t="s">
        <v>23</v>
      </c>
      <c r="D5" t="s">
        <v>24</v>
      </c>
    </row>
    <row r="6" spans="1:9" x14ac:dyDescent="0.25">
      <c r="A6">
        <v>400</v>
      </c>
      <c r="B6" t="s">
        <v>25</v>
      </c>
      <c r="C6">
        <v>0</v>
      </c>
      <c r="D6">
        <v>587.37</v>
      </c>
    </row>
    <row r="7" spans="1:9" x14ac:dyDescent="0.25">
      <c r="A7" t="s">
        <v>26</v>
      </c>
    </row>
    <row r="8" spans="1:9" x14ac:dyDescent="0.25">
      <c r="A8" t="s">
        <v>21</v>
      </c>
      <c r="B8" t="s">
        <v>22</v>
      </c>
      <c r="C8" t="s">
        <v>23</v>
      </c>
      <c r="D8" t="s">
        <v>24</v>
      </c>
    </row>
    <row r="9" spans="1:9" x14ac:dyDescent="0.25">
      <c r="A9">
        <v>10000</v>
      </c>
      <c r="B9">
        <v>4684.25</v>
      </c>
      <c r="C9">
        <v>0</v>
      </c>
      <c r="D9">
        <v>14684.25</v>
      </c>
    </row>
    <row r="10" spans="1:9" x14ac:dyDescent="0.25">
      <c r="A10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EAD2-5619-4FFF-BFED-510E046C14D5}">
  <dimension ref="A1:M5"/>
  <sheetViews>
    <sheetView tabSelected="1" workbookViewId="0">
      <selection activeCell="H11" sqref="H11"/>
    </sheetView>
  </sheetViews>
  <sheetFormatPr defaultColWidth="8.7109375" defaultRowHeight="15" x14ac:dyDescent="0.25"/>
  <cols>
    <col min="7" max="7" width="13.140625" bestFit="1" customWidth="1"/>
    <col min="8" max="8" width="9.42578125" bestFit="1" customWidth="1"/>
  </cols>
  <sheetData>
    <row r="1" spans="1:13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  <c r="I1" t="s">
        <v>36</v>
      </c>
      <c r="J1" t="s">
        <v>37</v>
      </c>
      <c r="K1" t="s">
        <v>38</v>
      </c>
    </row>
    <row r="2" spans="1:13" x14ac:dyDescent="0.25">
      <c r="A2" t="s">
        <v>39</v>
      </c>
      <c r="B2">
        <v>25</v>
      </c>
      <c r="C2" t="s">
        <v>40</v>
      </c>
      <c r="D2">
        <v>6075003</v>
      </c>
      <c r="E2" t="s">
        <v>41</v>
      </c>
      <c r="F2" t="s">
        <v>42</v>
      </c>
      <c r="G2" t="str">
        <f>MID(VLOOKUP("*Acompte :*",Feuil1!$A$5:$A$14,1,0),SEARCH("Acompte :",VLOOKUP("*Acompte :*",Feuil1!$A$5:$A$14,1,0),1)+9,8)</f>
        <v xml:space="preserve"> 2 000 E</v>
      </c>
      <c r="I2" t="s">
        <v>43</v>
      </c>
      <c r="K2">
        <v>400</v>
      </c>
    </row>
    <row r="4" spans="1:13" x14ac:dyDescent="0.25">
      <c r="E4" t="s">
        <v>44</v>
      </c>
      <c r="G4" s="2" cm="1">
        <f t="array" ref="G4">--SUBSTITUTE(MID(SUBSTITUTE(INDEX(Feuil1!$A:$A,_xlfn.AGGREGATE(15,6,ROW(Feuil1!$A$10:$A$14)/((ISNUMBER(SEARCH("Acompte :",Feuil1!$A$10:$A$14)))* (ISNUMBER(SEARCH("EUR",Feuil1!$A$10:$A$14)))),1)),"EUR",REPT(" ",99)),10,99)," ","")</f>
        <v>2000</v>
      </c>
    </row>
    <row r="5" spans="1:13" x14ac:dyDescent="0.25">
      <c r="E5" t="s">
        <v>45</v>
      </c>
      <c r="G5" s="3">
        <f>--SUBSTITUTE(MID(LEFT(H5,SEARCH(" EUR ",H5)-1),10,99)," ","")</f>
        <v>2000</v>
      </c>
      <c r="H5" s="3" t="str" cm="1">
        <f t="array" ref="H5">_xlfn._xlws.FILTER(Feuil1!$A$9:$A$14,(LEFT(Feuil1!$A$9:$A$14,9)="acompte :")*ISNUMBER(SEARCH("EUR",Feuil1!$A$9:$A$14)))</f>
        <v xml:space="preserve">Acompte : 2 000 EUR à nous retourner avant le 01/12/2023 </v>
      </c>
      <c r="I5" s="3"/>
      <c r="J5" s="3"/>
      <c r="K5" s="3"/>
      <c r="L5" s="3"/>
      <c r="M5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Maréchal</dc:creator>
  <cp:keywords/>
  <dc:description/>
  <cp:lastModifiedBy>BSA</cp:lastModifiedBy>
  <cp:revision/>
  <dcterms:created xsi:type="dcterms:W3CDTF">2023-11-05T23:06:04Z</dcterms:created>
  <dcterms:modified xsi:type="dcterms:W3CDTF">2023-11-06T01:50:20Z</dcterms:modified>
  <cp:category/>
  <cp:contentStatus/>
</cp:coreProperties>
</file>