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B53BD66-E099-41DD-95D3-6015847B1439}" xr6:coauthVersionLast="47" xr6:coauthVersionMax="47" xr10:uidLastSave="{00000000-0000-0000-0000-000000000000}"/>
  <bookViews>
    <workbookView xWindow="-120" yWindow="-120" windowWidth="29040" windowHeight="15855" activeTab="3" xr2:uid="{0E77126E-8B43-43E0-B708-176A5A7ED099}"/>
  </bookViews>
  <sheets>
    <sheet name="DATA" sheetId="2" r:id="rId1"/>
    <sheet name="JOUEURS" sheetId="1" r:id="rId2"/>
    <sheet name="ECRAN PRINCIPAL" sheetId="3" r:id="rId3"/>
    <sheet name="TABLES" sheetId="4" r:id="rId4"/>
  </sheets>
  <definedNames>
    <definedName name="SIEGES">TABLES!$A$3:$A$12</definedName>
    <definedName name="Table1_Siege1">OFFSET(TABLES,1,,1,1)</definedName>
    <definedName name="TABLES">TABLES!$B$2:$P$2</definedName>
    <definedName name="Tournoi">OFFSET(TABLES,1,,ROWS(SIEGES),)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4" l="1"/>
  <c r="N1" i="4"/>
  <c r="O1" i="4"/>
  <c r="P1" i="4"/>
  <c r="A1" i="4"/>
  <c r="C1" i="4"/>
  <c r="D1" i="4"/>
  <c r="E1" i="4"/>
  <c r="F1" i="4"/>
  <c r="G1" i="4"/>
  <c r="H1" i="4"/>
  <c r="I1" i="4"/>
  <c r="J1" i="4"/>
  <c r="K1" i="4"/>
  <c r="L1" i="4"/>
  <c r="B1" i="4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C2" i="1" a="1"/>
  <c r="C2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B3" i="3"/>
  <c r="B2" i="3"/>
  <c r="B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<sst xmlns="http://schemas.openxmlformats.org/spreadsheetml/2006/main" count="184" uniqueCount="92">
  <si>
    <t>PIERRE</t>
  </si>
  <si>
    <t>PAUL</t>
  </si>
  <si>
    <t>JACQUES</t>
  </si>
  <si>
    <t>MICHEL</t>
  </si>
  <si>
    <t>VERONIQUE</t>
  </si>
  <si>
    <t>AMZA</t>
  </si>
  <si>
    <t>RAPHAEL</t>
  </si>
  <si>
    <t>HELENE</t>
  </si>
  <si>
    <t>SAMIRA</t>
  </si>
  <si>
    <t>GIORGIO</t>
  </si>
  <si>
    <t>RAUL</t>
  </si>
  <si>
    <t>ZINEDINE</t>
  </si>
  <si>
    <t>SERGIO</t>
  </si>
  <si>
    <t>LEA</t>
  </si>
  <si>
    <t>LEO</t>
  </si>
  <si>
    <t>HERVE</t>
  </si>
  <si>
    <t>TABLE 1</t>
  </si>
  <si>
    <t>TABLE 2</t>
  </si>
  <si>
    <t>TABLE 3</t>
  </si>
  <si>
    <t>TABLE 4</t>
  </si>
  <si>
    <t>TABLE 5</t>
  </si>
  <si>
    <t>TABLE 6</t>
  </si>
  <si>
    <t>Numéro</t>
  </si>
  <si>
    <t>Nom</t>
  </si>
  <si>
    <t>Table</t>
  </si>
  <si>
    <t>Siege</t>
  </si>
  <si>
    <t>YOANN</t>
  </si>
  <si>
    <t>SIEGE</t>
  </si>
  <si>
    <t>TARTUFFE</t>
  </si>
  <si>
    <t>TEST SI DANS LISTE DATA</t>
  </si>
  <si>
    <t>TEST SI DÉJÀ INSCRIT DANS TOURNOI</t>
  </si>
  <si>
    <t>Nbre de joueurs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</si>
  <si>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</si>
  <si>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</si>
  <si>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</si>
  <si>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</si>
  <si>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</si>
  <si>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</si>
  <si>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</si>
  <si>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</si>
  <si>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</si>
  <si>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</si>
  <si>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</si>
  <si>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</si>
  <si>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</si>
  <si>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</si>
  <si>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</si>
  <si>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</si>
  <si>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</si>
  <si>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</si>
  <si>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</si>
  <si>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</si>
  <si>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</si>
  <si>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</si>
  <si>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</si>
  <si>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</si>
  <si>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</si>
  <si>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</si>
  <si>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</si>
  <si>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</si>
  <si>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</si>
  <si>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</si>
  <si>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</si>
  <si>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</si>
  <si>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</si>
  <si>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</si>
  <si>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</si>
  <si>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</si>
  <si>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</si>
  <si>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</si>
  <si>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</si>
  <si>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</si>
  <si>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</si>
  <si>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</si>
  <si>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</si>
  <si>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</si>
  <si>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</si>
  <si>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</si>
  <si>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</si>
  <si>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TABLE 7</t>
  </si>
  <si>
    <t>TABLE 8</t>
  </si>
  <si>
    <t>TABLE 9</t>
  </si>
  <si>
    <t>TABLE 10</t>
  </si>
  <si>
    <t>TABLE 11</t>
  </si>
  <si>
    <t>TABLE 12</t>
  </si>
  <si>
    <t>Eliminer</t>
  </si>
  <si>
    <t>R</t>
  </si>
  <si>
    <t>S</t>
  </si>
  <si>
    <t>TABLE 13</t>
  </si>
  <si>
    <t>TABLE 14</t>
  </si>
  <si>
    <t>TABLE 15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</si>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</sst>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Wingdings 2"/>
      <family val="1"/>
      <charset val="2"/>
    </font>
    <font>
      <b/>
      <sz val="14"/>
      <color theme="1"/>
      <name val="Calibri"/>
      <family val="2"/>
      <scheme val="minor"/>
    </font>
    <font>
      <b/>
      <sz val="14"/>
      <color theme="1"/>
      <name val="Wingdings 2"/>
      <family val="1"/>
      <charset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quotePrefix="1" applyFont="1"/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Standaard" xfId="0" builtinId="0"/>
  </cellStyles>
  <dxfs count="8">
    <dxf>
      <fill>
        <patternFill>
          <bgColor rgb="FFFF6699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Wingdings 2"/>
        <family val="1"/>
        <charset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2</xdr:row>
          <xdr:rowOff>161925</xdr:rowOff>
        </xdr:from>
        <xdr:to>
          <xdr:col>2</xdr:col>
          <xdr:colOff>638175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INSCRIPTION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2</xdr:row>
          <xdr:rowOff>171450</xdr:rowOff>
        </xdr:from>
        <xdr:to>
          <xdr:col>5</xdr:col>
          <xdr:colOff>228600</xdr:colOff>
          <xdr:row>5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ELIMINATION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6</xdr:row>
          <xdr:rowOff>171450</xdr:rowOff>
        </xdr:from>
        <xdr:to>
          <xdr:col>5</xdr:col>
          <xdr:colOff>266700</xdr:colOff>
          <xdr:row>10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DES PLACES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447674</xdr:colOff>
      <xdr:row>3</xdr:row>
      <xdr:rowOff>104775</xdr:rowOff>
    </xdr:from>
    <xdr:to>
      <xdr:col>19</xdr:col>
      <xdr:colOff>190499</xdr:colOff>
      <xdr:row>5</xdr:row>
      <xdr:rowOff>171450</xdr:rowOff>
    </xdr:to>
    <xdr:sp macro="[0]!Redistribuer" textlink="">
      <xdr:nvSpPr>
        <xdr:cNvPr id="2" name="Rechthoek 1">
          <a:extLst>
            <a:ext uri="{FF2B5EF4-FFF2-40B4-BE49-F238E27FC236}">
              <a16:creationId xmlns:a16="http://schemas.microsoft.com/office/drawing/2014/main" id="{7A86F3D4-01C4-F8C1-BA8E-417A763D6AE7}"/>
            </a:ext>
          </a:extLst>
        </xdr:cNvPr>
        <xdr:cNvSpPr/>
      </xdr:nvSpPr>
      <xdr:spPr>
        <a:xfrm>
          <a:off x="14135099" y="752475"/>
          <a:ext cx="2028825" cy="4476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2400"/>
            <a:t>Redistribuer</a:t>
          </a:r>
        </a:p>
      </xdr:txBody>
    </xdr:sp>
    <xdr:clientData/>
  </xdr:twoCellAnchor>
  <xdr:twoCellAnchor>
    <xdr:from>
      <xdr:col>17</xdr:col>
      <xdr:colOff>142876</xdr:colOff>
      <xdr:row>0</xdr:row>
      <xdr:rowOff>228600</xdr:rowOff>
    </xdr:from>
    <xdr:to>
      <xdr:col>18</xdr:col>
      <xdr:colOff>447676</xdr:colOff>
      <xdr:row>2</xdr:row>
      <xdr:rowOff>0</xdr:rowOff>
    </xdr:to>
    <xdr:sp macro="[0]!Tirage" textlink="">
      <xdr:nvSpPr>
        <xdr:cNvPr id="3" name="Rechthoek 2">
          <a:extLst>
            <a:ext uri="{FF2B5EF4-FFF2-40B4-BE49-F238E27FC236}">
              <a16:creationId xmlns:a16="http://schemas.microsoft.com/office/drawing/2014/main" id="{8A6D8AAA-4390-4E23-B63B-4513684BD09F}"/>
            </a:ext>
          </a:extLst>
        </xdr:cNvPr>
        <xdr:cNvSpPr/>
      </xdr:nvSpPr>
      <xdr:spPr>
        <a:xfrm>
          <a:off x="14592301" y="228600"/>
          <a:ext cx="1066800" cy="4476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2400"/>
            <a:t>Tirage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BA0C61-486F-467A-B38F-1F710DFC3721}" name="TBL_Joueurs" displayName="TBL_Joueurs" ref="A1:E53" totalsRowShown="0" headerRowDxfId="5" dataDxfId="4">
  <tableColumns count="5">
    <tableColumn id="1" xr3:uid="{20DC9372-2CF8-4FFE-8041-92E0524BF730}" name="Numéro" dataDxfId="7"/>
    <tableColumn id="2" xr3:uid="{2C8ABA2E-24BA-4BB0-A3B7-C462312699AE}" name="Nom" dataDxfId="6"/>
    <tableColumn id="3" xr3:uid="{04A2AD65-B17E-4244-984A-5526DE3FC5C5}" name="Table" dataDxfId="2">
      <calculatedColumnFormula array="1">IFERROR(INDEX(TABLES!$2:$2,_xlfn.AGGREGATE(15,6,COLUMN(Tournoi)/(Tournoi=$B2),1)),"-")</calculatedColumnFormula>
    </tableColumn>
    <tableColumn id="4" xr3:uid="{E2700357-2CD2-4923-9F0C-99338F2D0BA1}" name="Siege" dataDxfId="1">
      <calculatedColumnFormula array="1">IFERROR(INDEX(TABLES!$A:$A,_xlfn.AGGREGATE(15,6,ROW(Tournoi)/(Tournoi=$B2),1)),"-")</calculatedColumnFormula>
    </tableColumn>
    <tableColumn id="5" xr3:uid="{C815F1F2-C9BB-4475-9740-03D654026DF7}" name="Eliminer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4138-9BA2-440C-B2F1-84C1D8E77694}">
  <sheetPr codeName="Feuil1"/>
  <dimension ref="A1:A18"/>
  <sheetViews>
    <sheetView workbookViewId="0">
      <selection activeCell="D23" sqref="D23"/>
    </sheetView>
  </sheetViews>
  <sheetFormatPr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26</v>
      </c>
    </row>
    <row r="18" spans="1:1" x14ac:dyDescent="0.25">
      <c r="A18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F8EA-DD2D-4C65-8B47-9624C07EC2F1}">
  <sheetPr codeName="Feuil2"/>
  <dimension ref="A1:H53"/>
  <sheetViews>
    <sheetView workbookViewId="0">
      <selection activeCell="E18" sqref="E18"/>
    </sheetView>
  </sheetViews>
  <sheetFormatPr defaultColWidth="11.42578125" defaultRowHeight="15.75" x14ac:dyDescent="0.25"/>
  <cols>
    <col min="1" max="4" width="11.42578125" style="1"/>
    <col min="5" max="5" width="11.42578125" style="7"/>
    <col min="7" max="7" width="2.140625" bestFit="1" customWidth="1"/>
    <col min="8" max="8" width="3.7109375" bestFit="1" customWidth="1"/>
  </cols>
  <sheetData>
    <row r="1" spans="1:8" x14ac:dyDescent="0.25">
      <c r="A1" s="1" t="s">
        <v>22</v>
      </c>
      <c r="B1" s="1" t="s">
        <v>23</v>
      </c>
      <c r="C1" s="1" t="s">
        <v>24</v>
      </c>
      <c r="D1" s="1" t="s">
        <v>25</v>
      </c>
      <c r="E1" s="5" t="s">
        <v>85</v>
      </c>
    </row>
    <row r="2" spans="1:8" ht="18.75" x14ac:dyDescent="0.3">
      <c r="A2" s="1">
        <v>1</v>
      </c>
      <c r="B2" s="1" t="s">
        <v>2</v>
      </c>
      <c r="C2" s="1" t="str" cm="1">
        <f t="array" aca="1" ref="C2" ca="1">IFERROR(INDEX(TABLES!$2:$2,_xlfn.AGGREGATE(15,6,COLUMN(Tournoi)/(Tournoi=$B2),1)),"-")</f>
        <v>TABLE 8</v>
      </c>
      <c r="D2" s="1" cm="1">
        <f t="array" aca="1" ref="D2" ca="1">IFERROR(INDEX(TABLES!$A:$A,_xlfn.AGGREGATE(15,6,ROW(Tournoi)/(Tournoi=$B2),1)),"-")</f>
        <v>1</v>
      </c>
      <c r="E2" s="6" t="s">
        <v>86</v>
      </c>
      <c r="G2" s="8" t="s">
        <v>86</v>
      </c>
      <c r="H2" s="9" t="s">
        <v>86</v>
      </c>
    </row>
    <row r="3" spans="1:8" ht="18.75" x14ac:dyDescent="0.3">
      <c r="A3" s="1">
        <v>2</v>
      </c>
      <c r="B3" s="1" t="s">
        <v>4</v>
      </c>
      <c r="C3" s="1" t="str" cm="1">
        <f t="array" aca="1" ref="C3" ca="1">IFERROR(INDEX(TABLES!$2:$2,_xlfn.AGGREGATE(15,6,COLUMN(Tournoi)/(Tournoi=$B3),1)),"-")</f>
        <v>-</v>
      </c>
      <c r="D3" s="1" t="str" cm="1">
        <f t="array" aca="1" ref="D3" ca="1">IFERROR(INDEX(TABLES!$A:$A,_xlfn.AGGREGATE(15,6,ROW(Tournoi)/(Tournoi=$B3),1)),"-")</f>
        <v>-</v>
      </c>
      <c r="E3" s="6" t="s">
        <v>86</v>
      </c>
      <c r="G3" s="8" t="s">
        <v>87</v>
      </c>
      <c r="H3" s="9" t="s">
        <v>87</v>
      </c>
    </row>
    <row r="4" spans="1:8" x14ac:dyDescent="0.25">
      <c r="A4" s="1">
        <v>3</v>
      </c>
      <c r="B4" s="1" t="s">
        <v>6</v>
      </c>
      <c r="C4" s="1" t="str" cm="1">
        <f t="array" aca="1" ref="C4" ca="1">IFERROR(INDEX(TABLES!$2:$2,_xlfn.AGGREGATE(15,6,COLUMN(Tournoi)/(Tournoi=$B4),1)),"-")</f>
        <v>-</v>
      </c>
      <c r="D4" s="1" t="str" cm="1">
        <f t="array" aca="1" ref="D4" ca="1">IFERROR(INDEX(TABLES!$A:$A,_xlfn.AGGREGATE(15,6,ROW(Tournoi)/(Tournoi=$B4),1)),"-")</f>
        <v>-</v>
      </c>
      <c r="E4" s="6" t="s">
        <v>86</v>
      </c>
    </row>
    <row r="5" spans="1:8" x14ac:dyDescent="0.25">
      <c r="A5" s="1">
        <v>4</v>
      </c>
      <c r="B5" s="1" t="s">
        <v>5</v>
      </c>
      <c r="C5" s="1" t="str" cm="1">
        <f t="array" aca="1" ref="C5" ca="1">IFERROR(INDEX(TABLES!$2:$2,_xlfn.AGGREGATE(15,6,COLUMN(Tournoi)/(Tournoi=$B5),1)),"-")</f>
        <v>TABLE 9</v>
      </c>
      <c r="D5" s="1" cm="1">
        <f t="array" aca="1" ref="D5" ca="1">IFERROR(INDEX(TABLES!$A:$A,_xlfn.AGGREGATE(15,6,ROW(Tournoi)/(Tournoi=$B5),1)),"-")</f>
        <v>2</v>
      </c>
      <c r="E5" s="6" t="s">
        <v>86</v>
      </c>
    </row>
    <row r="6" spans="1:8" x14ac:dyDescent="0.25">
      <c r="A6" s="1">
        <v>5</v>
      </c>
      <c r="B6" s="1" t="s">
        <v>3</v>
      </c>
      <c r="C6" s="1" t="str" cm="1">
        <f t="array" aca="1" ref="C6" ca="1">IFERROR(INDEX(TABLES!$2:$2,_xlfn.AGGREGATE(15,6,COLUMN(Tournoi)/(Tournoi=$B6),1)),"-")</f>
        <v>TABLE 12</v>
      </c>
      <c r="D6" s="1" cm="1">
        <f t="array" aca="1" ref="D6" ca="1">IFERROR(INDEX(TABLES!$A:$A,_xlfn.AGGREGATE(15,6,ROW(Tournoi)/(Tournoi=$B6),1)),"-")</f>
        <v>3</v>
      </c>
      <c r="E6" s="6" t="s">
        <v>86</v>
      </c>
    </row>
    <row r="7" spans="1:8" x14ac:dyDescent="0.25">
      <c r="A7" s="1">
        <v>6</v>
      </c>
      <c r="B7" s="1" t="s">
        <v>32</v>
      </c>
      <c r="C7" s="1" t="str" cm="1">
        <f t="array" aca="1" ref="C7" ca="1">IFERROR(INDEX(TABLES!$2:$2,_xlfn.AGGREGATE(15,6,COLUMN(Tournoi)/(Tournoi=$B7),1)),"-")</f>
        <v>-</v>
      </c>
      <c r="D7" s="1" t="str" cm="1">
        <f t="array" aca="1" ref="D7" ca="1">IFERROR(INDEX(TABLES!$A:$A,_xlfn.AGGREGATE(15,6,ROW(Tournoi)/(Tournoi=$B7),1)),"-")</f>
        <v>-</v>
      </c>
      <c r="E7" s="6" t="s">
        <v>86</v>
      </c>
    </row>
    <row r="8" spans="1:8" x14ac:dyDescent="0.25">
      <c r="A8" s="1">
        <v>7</v>
      </c>
      <c r="B8" s="1" t="s">
        <v>33</v>
      </c>
      <c r="C8" s="1" t="str" cm="1">
        <f t="array" aca="1" ref="C8" ca="1">IFERROR(INDEX(TABLES!$2:$2,_xlfn.AGGREGATE(15,6,COLUMN(Tournoi)/(Tournoi=$B8),1)),"-")</f>
        <v>-</v>
      </c>
      <c r="D8" s="1" t="str" cm="1">
        <f t="array" aca="1" ref="D8" ca="1">IFERROR(INDEX(TABLES!$A:$A,_xlfn.AGGREGATE(15,6,ROW(Tournoi)/(Tournoi=$B8),1)),"-")</f>
        <v>-</v>
      </c>
      <c r="E8" s="6" t="s">
        <v>86</v>
      </c>
    </row>
    <row r="9" spans="1:8" x14ac:dyDescent="0.25">
      <c r="A9" s="1">
        <v>8</v>
      </c>
      <c r="B9" s="1" t="s">
        <v>34</v>
      </c>
      <c r="C9" s="1" t="str" cm="1">
        <f t="array" aca="1" ref="C9" ca="1">IFERROR(INDEX(TABLES!$2:$2,_xlfn.AGGREGATE(15,6,COLUMN(Tournoi)/(Tournoi=$B9),1)),"-")</f>
        <v>-</v>
      </c>
      <c r="D9" s="1" t="str" cm="1">
        <f t="array" aca="1" ref="D9" ca="1">IFERROR(INDEX(TABLES!$A:$A,_xlfn.AGGREGATE(15,6,ROW(Tournoi)/(Tournoi=$B9),1)),"-")</f>
        <v>-</v>
      </c>
      <c r="E9" s="6" t="s">
        <v>86</v>
      </c>
    </row>
    <row r="10" spans="1:8" x14ac:dyDescent="0.25">
      <c r="A10" s="1">
        <v>9</v>
      </c>
      <c r="B10" s="1" t="s">
        <v>35</v>
      </c>
      <c r="C10" s="1" t="str" cm="1">
        <f t="array" aca="1" ref="C10" ca="1">IFERROR(INDEX(TABLES!$2:$2,_xlfn.AGGREGATE(15,6,COLUMN(Tournoi)/(Tournoi=$B10),1)),"-")</f>
        <v>TABLE 11</v>
      </c>
      <c r="D10" s="1" cm="1">
        <f t="array" aca="1" ref="D10" ca="1">IFERROR(INDEX(TABLES!$A:$A,_xlfn.AGGREGATE(15,6,ROW(Tournoi)/(Tournoi=$B10),1)),"-")</f>
        <v>4</v>
      </c>
      <c r="E10" s="6" t="s">
        <v>86</v>
      </c>
    </row>
    <row r="11" spans="1:8" x14ac:dyDescent="0.25">
      <c r="A11" s="1">
        <v>10</v>
      </c>
      <c r="B11" s="1" t="s">
        <v>36</v>
      </c>
      <c r="C11" s="1" t="str" cm="1">
        <f t="array" aca="1" ref="C11" ca="1">IFERROR(INDEX(TABLES!$2:$2,_xlfn.AGGREGATE(15,6,COLUMN(Tournoi)/(Tournoi=$B11),1)),"-")</f>
        <v>-</v>
      </c>
      <c r="D11" s="1" t="str" cm="1">
        <f t="array" aca="1" ref="D11" ca="1">IFERROR(INDEX(TABLES!$A:$A,_xlfn.AGGREGATE(15,6,ROW(Tournoi)/(Tournoi=$B11),1)),"-")</f>
        <v>-</v>
      </c>
      <c r="E11" s="6" t="s">
        <v>86</v>
      </c>
    </row>
    <row r="12" spans="1:8" x14ac:dyDescent="0.25">
      <c r="A12" s="1">
        <v>11</v>
      </c>
      <c r="B12" s="1" t="s">
        <v>37</v>
      </c>
      <c r="C12" s="1" t="str" cm="1">
        <f t="array" aca="1" ref="C12" ca="1">IFERROR(INDEX(TABLES!$2:$2,_xlfn.AGGREGATE(15,6,COLUMN(Tournoi)/(Tournoi=$B12),1)),"-")</f>
        <v>TABLE 10</v>
      </c>
      <c r="D12" s="1" cm="1">
        <f t="array" aca="1" ref="D12" ca="1">IFERROR(INDEX(TABLES!$A:$A,_xlfn.AGGREGATE(15,6,ROW(Tournoi)/(Tournoi=$B12),1)),"-")</f>
        <v>3</v>
      </c>
      <c r="E12" s="6" t="s">
        <v>86</v>
      </c>
    </row>
    <row r="13" spans="1:8" x14ac:dyDescent="0.25">
      <c r="A13" s="1">
        <v>12</v>
      </c>
      <c r="B13" s="1" t="s">
        <v>38</v>
      </c>
      <c r="C13" s="1" t="str" cm="1">
        <f t="array" aca="1" ref="C13" ca="1">IFERROR(INDEX(TABLES!$2:$2,_xlfn.AGGREGATE(15,6,COLUMN(Tournoi)/(Tournoi=$B13),1)),"-")</f>
        <v>TABLE 7</v>
      </c>
      <c r="D13" s="1" cm="1">
        <f t="array" aca="1" ref="D13" ca="1">IFERROR(INDEX(TABLES!$A:$A,_xlfn.AGGREGATE(15,6,ROW(Tournoi)/(Tournoi=$B13),1)),"-")</f>
        <v>4</v>
      </c>
      <c r="E13" s="6" t="s">
        <v>86</v>
      </c>
    </row>
    <row r="14" spans="1:8" x14ac:dyDescent="0.25">
      <c r="A14" s="1">
        <v>13</v>
      </c>
      <c r="B14" s="1" t="s">
        <v>39</v>
      </c>
      <c r="C14" s="1" t="str" cm="1">
        <f t="array" aca="1" ref="C14" ca="1">IFERROR(INDEX(TABLES!$2:$2,_xlfn.AGGREGATE(15,6,COLUMN(Tournoi)/(Tournoi=$B14),1)),"-")</f>
        <v>TABLE 12</v>
      </c>
      <c r="D14" s="1" cm="1">
        <f t="array" aca="1" ref="D14" ca="1">IFERROR(INDEX(TABLES!$A:$A,_xlfn.AGGREGATE(15,6,ROW(Tournoi)/(Tournoi=$B14),1)),"-")</f>
        <v>1</v>
      </c>
      <c r="E14" s="6" t="s">
        <v>86</v>
      </c>
    </row>
    <row r="15" spans="1:8" x14ac:dyDescent="0.25">
      <c r="A15" s="1">
        <v>14</v>
      </c>
      <c r="B15" s="1" t="s">
        <v>40</v>
      </c>
      <c r="C15" s="1" t="str" cm="1">
        <f t="array" aca="1" ref="C15" ca="1">IFERROR(INDEX(TABLES!$2:$2,_xlfn.AGGREGATE(15,6,COLUMN(Tournoi)/(Tournoi=$B15),1)),"-")</f>
        <v>TABLE 4</v>
      </c>
      <c r="D15" s="1" cm="1">
        <f t="array" aca="1" ref="D15" ca="1">IFERROR(INDEX(TABLES!$A:$A,_xlfn.AGGREGATE(15,6,ROW(Tournoi)/(Tournoi=$B15),1)),"-")</f>
        <v>2</v>
      </c>
      <c r="E15" s="6" t="s">
        <v>86</v>
      </c>
    </row>
    <row r="16" spans="1:8" x14ac:dyDescent="0.25">
      <c r="A16" s="1">
        <v>15</v>
      </c>
      <c r="B16" s="1" t="s">
        <v>41</v>
      </c>
      <c r="C16" s="1" t="str" cm="1">
        <f t="array" aca="1" ref="C16" ca="1">IFERROR(INDEX(TABLES!$2:$2,_xlfn.AGGREGATE(15,6,COLUMN(Tournoi)/(Tournoi=$B16),1)),"-")</f>
        <v>-</v>
      </c>
      <c r="D16" s="1" t="str" cm="1">
        <f t="array" aca="1" ref="D16" ca="1">IFERROR(INDEX(TABLES!$A:$A,_xlfn.AGGREGATE(15,6,ROW(Tournoi)/(Tournoi=$B16),1)),"-")</f>
        <v>-</v>
      </c>
      <c r="E16" s="6" t="s">
        <v>86</v>
      </c>
    </row>
    <row r="17" spans="1:5" x14ac:dyDescent="0.25">
      <c r="A17" s="1">
        <v>16</v>
      </c>
      <c r="B17" s="1" t="s">
        <v>42</v>
      </c>
      <c r="C17" s="1" t="str" cm="1">
        <f t="array" aca="1" ref="C17" ca="1">IFERROR(INDEX(TABLES!$2:$2,_xlfn.AGGREGATE(15,6,COLUMN(Tournoi)/(Tournoi=$B17),1)),"-")</f>
        <v>TABLE 4</v>
      </c>
      <c r="D17" s="1" cm="1">
        <f t="array" aca="1" ref="D17" ca="1">IFERROR(INDEX(TABLES!$A:$A,_xlfn.AGGREGATE(15,6,ROW(Tournoi)/(Tournoi=$B17),1)),"-")</f>
        <v>4</v>
      </c>
      <c r="E17" s="6" t="s">
        <v>86</v>
      </c>
    </row>
    <row r="18" spans="1:5" x14ac:dyDescent="0.25">
      <c r="A18" s="1">
        <v>17</v>
      </c>
      <c r="B18" s="1" t="s">
        <v>43</v>
      </c>
      <c r="C18" s="1" t="str" cm="1">
        <f t="array" aca="1" ref="C18" ca="1">IFERROR(INDEX(TABLES!$2:$2,_xlfn.AGGREGATE(15,6,COLUMN(Tournoi)/(Tournoi=$B18),1)),"-")</f>
        <v>TABLE 12</v>
      </c>
      <c r="D18" s="1" cm="1">
        <f t="array" aca="1" ref="D18" ca="1">IFERROR(INDEX(TABLES!$A:$A,_xlfn.AGGREGATE(15,6,ROW(Tournoi)/(Tournoi=$B18),1)),"-")</f>
        <v>2</v>
      </c>
      <c r="E18" s="6" t="s">
        <v>86</v>
      </c>
    </row>
    <row r="19" spans="1:5" x14ac:dyDescent="0.25">
      <c r="A19" s="1">
        <v>18</v>
      </c>
      <c r="B19" s="1" t="s">
        <v>44</v>
      </c>
      <c r="C19" s="1" t="str" cm="1">
        <f t="array" aca="1" ref="C19" ca="1">IFERROR(INDEX(TABLES!$2:$2,_xlfn.AGGREGATE(15,6,COLUMN(Tournoi)/(Tournoi=$B19),1)),"-")</f>
        <v>TABLE 9</v>
      </c>
      <c r="D19" s="1" cm="1">
        <f t="array" aca="1" ref="D19" ca="1">IFERROR(INDEX(TABLES!$A:$A,_xlfn.AGGREGATE(15,6,ROW(Tournoi)/(Tournoi=$B19),1)),"-")</f>
        <v>4</v>
      </c>
      <c r="E19" s="6" t="s">
        <v>86</v>
      </c>
    </row>
    <row r="20" spans="1:5" x14ac:dyDescent="0.25">
      <c r="A20" s="1">
        <v>19</v>
      </c>
      <c r="B20" s="1" t="s">
        <v>45</v>
      </c>
      <c r="C20" s="1" t="str" cm="1">
        <f t="array" aca="1" ref="C20" ca="1">IFERROR(INDEX(TABLES!$2:$2,_xlfn.AGGREGATE(15,6,COLUMN(Tournoi)/(Tournoi=$B20),1)),"-")</f>
        <v>-</v>
      </c>
      <c r="D20" s="1" t="str" cm="1">
        <f t="array" aca="1" ref="D20" ca="1">IFERROR(INDEX(TABLES!$A:$A,_xlfn.AGGREGATE(15,6,ROW(Tournoi)/(Tournoi=$B20),1)),"-")</f>
        <v>-</v>
      </c>
      <c r="E20" s="6" t="s">
        <v>86</v>
      </c>
    </row>
    <row r="21" spans="1:5" x14ac:dyDescent="0.25">
      <c r="A21" s="1">
        <v>20</v>
      </c>
      <c r="B21" s="1" t="s">
        <v>46</v>
      </c>
      <c r="C21" s="1" t="str" cm="1">
        <f t="array" aca="1" ref="C21" ca="1">IFERROR(INDEX(TABLES!$2:$2,_xlfn.AGGREGATE(15,6,COLUMN(Tournoi)/(Tournoi=$B21),1)),"-")</f>
        <v>-</v>
      </c>
      <c r="D21" s="1" t="str" cm="1">
        <f t="array" aca="1" ref="D21" ca="1">IFERROR(INDEX(TABLES!$A:$A,_xlfn.AGGREGATE(15,6,ROW(Tournoi)/(Tournoi=$B21),1)),"-")</f>
        <v>-</v>
      </c>
      <c r="E21" s="6" t="s">
        <v>86</v>
      </c>
    </row>
    <row r="22" spans="1:5" x14ac:dyDescent="0.25">
      <c r="A22" s="1">
        <v>21</v>
      </c>
      <c r="B22" s="1" t="s">
        <v>47</v>
      </c>
      <c r="C22" s="1" t="str" cm="1">
        <f t="array" aca="1" ref="C22" ca="1">IFERROR(INDEX(TABLES!$2:$2,_xlfn.AGGREGATE(15,6,COLUMN(Tournoi)/(Tournoi=$B22),1)),"-")</f>
        <v>TABLE 8</v>
      </c>
      <c r="D22" s="1" cm="1">
        <f t="array" aca="1" ref="D22" ca="1">IFERROR(INDEX(TABLES!$A:$A,_xlfn.AGGREGATE(15,6,ROW(Tournoi)/(Tournoi=$B22),1)),"-")</f>
        <v>3</v>
      </c>
      <c r="E22" s="6" t="s">
        <v>86</v>
      </c>
    </row>
    <row r="23" spans="1:5" x14ac:dyDescent="0.25">
      <c r="A23" s="1">
        <v>22</v>
      </c>
      <c r="B23" s="1" t="s">
        <v>48</v>
      </c>
      <c r="C23" s="1" t="str" cm="1">
        <f t="array" aca="1" ref="C23" ca="1">IFERROR(INDEX(TABLES!$2:$2,_xlfn.AGGREGATE(15,6,COLUMN(Tournoi)/(Tournoi=$B23),1)),"-")</f>
        <v>TABLE 11</v>
      </c>
      <c r="D23" s="1" cm="1">
        <f t="array" aca="1" ref="D23" ca="1">IFERROR(INDEX(TABLES!$A:$A,_xlfn.AGGREGATE(15,6,ROW(Tournoi)/(Tournoi=$B23),1)),"-")</f>
        <v>2</v>
      </c>
      <c r="E23" s="6" t="s">
        <v>86</v>
      </c>
    </row>
    <row r="24" spans="1:5" x14ac:dyDescent="0.25">
      <c r="A24" s="1">
        <v>23</v>
      </c>
      <c r="B24" s="1" t="s">
        <v>49</v>
      </c>
      <c r="C24" s="1" t="str" cm="1">
        <f t="array" aca="1" ref="C24" ca="1">IFERROR(INDEX(TABLES!$2:$2,_xlfn.AGGREGATE(15,6,COLUMN(Tournoi)/(Tournoi=$B24),1)),"-")</f>
        <v>-</v>
      </c>
      <c r="D24" s="1" t="str" cm="1">
        <f t="array" aca="1" ref="D24" ca="1">IFERROR(INDEX(TABLES!$A:$A,_xlfn.AGGREGATE(15,6,ROW(Tournoi)/(Tournoi=$B24),1)),"-")</f>
        <v>-</v>
      </c>
      <c r="E24" s="6" t="s">
        <v>86</v>
      </c>
    </row>
    <row r="25" spans="1:5" x14ac:dyDescent="0.25">
      <c r="A25" s="1">
        <v>24</v>
      </c>
      <c r="B25" s="1" t="s">
        <v>50</v>
      </c>
      <c r="C25" s="1" t="str" cm="1">
        <f t="array" aca="1" ref="C25" ca="1">IFERROR(INDEX(TABLES!$2:$2,_xlfn.AGGREGATE(15,6,COLUMN(Tournoi)/(Tournoi=$B25),1)),"-")</f>
        <v>TABLE 13</v>
      </c>
      <c r="D25" s="1" cm="1">
        <f t="array" aca="1" ref="D25" ca="1">IFERROR(INDEX(TABLES!$A:$A,_xlfn.AGGREGATE(15,6,ROW(Tournoi)/(Tournoi=$B25),1)),"-")</f>
        <v>1</v>
      </c>
      <c r="E25" s="6" t="s">
        <v>86</v>
      </c>
    </row>
    <row r="26" spans="1:5" x14ac:dyDescent="0.25">
      <c r="A26" s="1">
        <v>25</v>
      </c>
      <c r="B26" s="1" t="s">
        <v>51</v>
      </c>
      <c r="C26" s="1" t="str" cm="1">
        <f t="array" aca="1" ref="C26" ca="1">IFERROR(INDEX(TABLES!$2:$2,_xlfn.AGGREGATE(15,6,COLUMN(Tournoi)/(Tournoi=$B26),1)),"-")</f>
        <v>-</v>
      </c>
      <c r="D26" s="1" t="str" cm="1">
        <f t="array" aca="1" ref="D26" ca="1">IFERROR(INDEX(TABLES!$A:$A,_xlfn.AGGREGATE(15,6,ROW(Tournoi)/(Tournoi=$B26),1)),"-")</f>
        <v>-</v>
      </c>
      <c r="E26" s="6" t="s">
        <v>86</v>
      </c>
    </row>
    <row r="27" spans="1:5" x14ac:dyDescent="0.25">
      <c r="A27" s="1">
        <v>26</v>
      </c>
      <c r="B27" s="1" t="s">
        <v>52</v>
      </c>
      <c r="C27" s="1" t="str" cm="1">
        <f t="array" aca="1" ref="C27" ca="1">IFERROR(INDEX(TABLES!$2:$2,_xlfn.AGGREGATE(15,6,COLUMN(Tournoi)/(Tournoi=$B27),1)),"-")</f>
        <v>TABLE 4</v>
      </c>
      <c r="D27" s="1" cm="1">
        <f t="array" aca="1" ref="D27" ca="1">IFERROR(INDEX(TABLES!$A:$A,_xlfn.AGGREGATE(15,6,ROW(Tournoi)/(Tournoi=$B27),1)),"-")</f>
        <v>3</v>
      </c>
      <c r="E27" s="6" t="s">
        <v>86</v>
      </c>
    </row>
    <row r="28" spans="1:5" x14ac:dyDescent="0.25">
      <c r="A28" s="1">
        <v>27</v>
      </c>
      <c r="B28" s="1" t="s">
        <v>53</v>
      </c>
      <c r="C28" s="1" t="str" cm="1">
        <f t="array" aca="1" ref="C28" ca="1">IFERROR(INDEX(TABLES!$2:$2,_xlfn.AGGREGATE(15,6,COLUMN(Tournoi)/(Tournoi=$B28),1)),"-")</f>
        <v>-</v>
      </c>
      <c r="D28" s="1" t="str" cm="1">
        <f t="array" aca="1" ref="D28" ca="1">IFERROR(INDEX(TABLES!$A:$A,_xlfn.AGGREGATE(15,6,ROW(Tournoi)/(Tournoi=$B28),1)),"-")</f>
        <v>-</v>
      </c>
      <c r="E28" s="6" t="s">
        <v>86</v>
      </c>
    </row>
    <row r="29" spans="1:5" x14ac:dyDescent="0.25">
      <c r="A29" s="1">
        <v>28</v>
      </c>
      <c r="B29" s="1" t="s">
        <v>54</v>
      </c>
      <c r="C29" s="1" t="str" cm="1">
        <f t="array" aca="1" ref="C29" ca="1">IFERROR(INDEX(TABLES!$2:$2,_xlfn.AGGREGATE(15,6,COLUMN(Tournoi)/(Tournoi=$B29),1)),"-")</f>
        <v>-</v>
      </c>
      <c r="D29" s="1" t="str" cm="1">
        <f t="array" aca="1" ref="D29" ca="1">IFERROR(INDEX(TABLES!$A:$A,_xlfn.AGGREGATE(15,6,ROW(Tournoi)/(Tournoi=$B29),1)),"-")</f>
        <v>-</v>
      </c>
      <c r="E29" s="6" t="s">
        <v>86</v>
      </c>
    </row>
    <row r="30" spans="1:5" x14ac:dyDescent="0.25">
      <c r="A30" s="1">
        <v>29</v>
      </c>
      <c r="B30" s="1" t="s">
        <v>55</v>
      </c>
      <c r="C30" s="1" t="str" cm="1">
        <f t="array" aca="1" ref="C30" ca="1">IFERROR(INDEX(TABLES!$2:$2,_xlfn.AGGREGATE(15,6,COLUMN(Tournoi)/(Tournoi=$B30),1)),"-")</f>
        <v>TABLE 11</v>
      </c>
      <c r="D30" s="1" cm="1">
        <f t="array" aca="1" ref="D30" ca="1">IFERROR(INDEX(TABLES!$A:$A,_xlfn.AGGREGATE(15,6,ROW(Tournoi)/(Tournoi=$B30),1)),"-")</f>
        <v>1</v>
      </c>
      <c r="E30" s="6" t="s">
        <v>86</v>
      </c>
    </row>
    <row r="31" spans="1:5" x14ac:dyDescent="0.25">
      <c r="A31" s="1">
        <v>30</v>
      </c>
      <c r="B31" s="1" t="s">
        <v>56</v>
      </c>
      <c r="C31" s="1" t="str" cm="1">
        <f t="array" aca="1" ref="C31" ca="1">IFERROR(INDEX(TABLES!$2:$2,_xlfn.AGGREGATE(15,6,COLUMN(Tournoi)/(Tournoi=$B31),1)),"-")</f>
        <v>TABLE 12</v>
      </c>
      <c r="D31" s="1" cm="1">
        <f t="array" aca="1" ref="D31" ca="1">IFERROR(INDEX(TABLES!$A:$A,_xlfn.AGGREGATE(15,6,ROW(Tournoi)/(Tournoi=$B31),1)),"-")</f>
        <v>4</v>
      </c>
      <c r="E31" s="6" t="s">
        <v>86</v>
      </c>
    </row>
    <row r="32" spans="1:5" x14ac:dyDescent="0.25">
      <c r="A32" s="1">
        <v>31</v>
      </c>
      <c r="B32" s="1" t="s">
        <v>57</v>
      </c>
      <c r="C32" s="1" t="str" cm="1">
        <f t="array" aca="1" ref="C32" ca="1">IFERROR(INDEX(TABLES!$2:$2,_xlfn.AGGREGATE(15,6,COLUMN(Tournoi)/(Tournoi=$B32),1)),"-")</f>
        <v>TABLE 4</v>
      </c>
      <c r="D32" s="1" cm="1">
        <f t="array" aca="1" ref="D32" ca="1">IFERROR(INDEX(TABLES!$A:$A,_xlfn.AGGREGATE(15,6,ROW(Tournoi)/(Tournoi=$B32),1)),"-")</f>
        <v>1</v>
      </c>
      <c r="E32" s="6" t="s">
        <v>86</v>
      </c>
    </row>
    <row r="33" spans="1:5" x14ac:dyDescent="0.25">
      <c r="A33" s="1">
        <v>32</v>
      </c>
      <c r="B33" s="1" t="s">
        <v>58</v>
      </c>
      <c r="C33" s="1" t="str" cm="1">
        <f t="array" aca="1" ref="C33" ca="1">IFERROR(INDEX(TABLES!$2:$2,_xlfn.AGGREGATE(15,6,COLUMN(Tournoi)/(Tournoi=$B33),1)),"-")</f>
        <v>-</v>
      </c>
      <c r="D33" s="1" t="str" cm="1">
        <f t="array" aca="1" ref="D33" ca="1">IFERROR(INDEX(TABLES!$A:$A,_xlfn.AGGREGATE(15,6,ROW(Tournoi)/(Tournoi=$B33),1)),"-")</f>
        <v>-</v>
      </c>
      <c r="E33" s="6" t="s">
        <v>86</v>
      </c>
    </row>
    <row r="34" spans="1:5" x14ac:dyDescent="0.25">
      <c r="A34" s="1">
        <v>33</v>
      </c>
      <c r="B34" s="1" t="s">
        <v>59</v>
      </c>
      <c r="C34" s="1" t="str" cm="1">
        <f t="array" aca="1" ref="C34" ca="1">IFERROR(INDEX(TABLES!$2:$2,_xlfn.AGGREGATE(15,6,COLUMN(Tournoi)/(Tournoi=$B34),1)),"-")</f>
        <v>-</v>
      </c>
      <c r="D34" s="1" t="str" cm="1">
        <f t="array" aca="1" ref="D34" ca="1">IFERROR(INDEX(TABLES!$A:$A,_xlfn.AGGREGATE(15,6,ROW(Tournoi)/(Tournoi=$B34),1)),"-")</f>
        <v>-</v>
      </c>
      <c r="E34" s="6" t="s">
        <v>86</v>
      </c>
    </row>
    <row r="35" spans="1:5" x14ac:dyDescent="0.25">
      <c r="A35" s="1">
        <v>34</v>
      </c>
      <c r="B35" s="1" t="s">
        <v>60</v>
      </c>
      <c r="C35" s="1" t="str" cm="1">
        <f t="array" aca="1" ref="C35" ca="1">IFERROR(INDEX(TABLES!$2:$2,_xlfn.AGGREGATE(15,6,COLUMN(Tournoi)/(Tournoi=$B35),1)),"-")</f>
        <v>TABLE 8</v>
      </c>
      <c r="D35" s="1" cm="1">
        <f t="array" aca="1" ref="D35" ca="1">IFERROR(INDEX(TABLES!$A:$A,_xlfn.AGGREGATE(15,6,ROW(Tournoi)/(Tournoi=$B35),1)),"-")</f>
        <v>4</v>
      </c>
      <c r="E35" s="6" t="s">
        <v>86</v>
      </c>
    </row>
    <row r="36" spans="1:5" x14ac:dyDescent="0.25">
      <c r="A36" s="1">
        <v>35</v>
      </c>
      <c r="B36" s="1" t="s">
        <v>61</v>
      </c>
      <c r="C36" s="1" t="str" cm="1">
        <f t="array" aca="1" ref="C36" ca="1">IFERROR(INDEX(TABLES!$2:$2,_xlfn.AGGREGATE(15,6,COLUMN(Tournoi)/(Tournoi=$B36),1)),"-")</f>
        <v>TABLE 11</v>
      </c>
      <c r="D36" s="1" cm="1">
        <f t="array" aca="1" ref="D36" ca="1">IFERROR(INDEX(TABLES!$A:$A,_xlfn.AGGREGATE(15,6,ROW(Tournoi)/(Tournoi=$B36),1)),"-")</f>
        <v>3</v>
      </c>
      <c r="E36" s="6" t="s">
        <v>86</v>
      </c>
    </row>
    <row r="37" spans="1:5" x14ac:dyDescent="0.25">
      <c r="A37" s="1">
        <v>36</v>
      </c>
      <c r="B37" s="1" t="s">
        <v>62</v>
      </c>
      <c r="C37" s="1" t="str" cm="1">
        <f t="array" aca="1" ref="C37" ca="1">IFERROR(INDEX(TABLES!$2:$2,_xlfn.AGGREGATE(15,6,COLUMN(Tournoi)/(Tournoi=$B37),1)),"-")</f>
        <v>TABLE 9</v>
      </c>
      <c r="D37" s="1" cm="1">
        <f t="array" aca="1" ref="D37" ca="1">IFERROR(INDEX(TABLES!$A:$A,_xlfn.AGGREGATE(15,6,ROW(Tournoi)/(Tournoi=$B37),1)),"-")</f>
        <v>3</v>
      </c>
      <c r="E37" s="6" t="s">
        <v>86</v>
      </c>
    </row>
    <row r="38" spans="1:5" x14ac:dyDescent="0.25">
      <c r="A38" s="1">
        <v>37</v>
      </c>
      <c r="B38" s="1" t="s">
        <v>63</v>
      </c>
      <c r="C38" s="1" t="str" cm="1">
        <f t="array" aca="1" ref="C38" ca="1">IFERROR(INDEX(TABLES!$2:$2,_xlfn.AGGREGATE(15,6,COLUMN(Tournoi)/(Tournoi=$B38),1)),"-")</f>
        <v>-</v>
      </c>
      <c r="D38" s="1" t="str" cm="1">
        <f t="array" aca="1" ref="D38" ca="1">IFERROR(INDEX(TABLES!$A:$A,_xlfn.AGGREGATE(15,6,ROW(Tournoi)/(Tournoi=$B38),1)),"-")</f>
        <v>-</v>
      </c>
      <c r="E38" s="6" t="s">
        <v>86</v>
      </c>
    </row>
    <row r="39" spans="1:5" x14ac:dyDescent="0.25">
      <c r="A39" s="1">
        <v>38</v>
      </c>
      <c r="B39" s="1" t="s">
        <v>64</v>
      </c>
      <c r="C39" s="1" t="str" cm="1">
        <f t="array" aca="1" ref="C39" ca="1">IFERROR(INDEX(TABLES!$2:$2,_xlfn.AGGREGATE(15,6,COLUMN(Tournoi)/(Tournoi=$B39),1)),"-")</f>
        <v>TABLE 13</v>
      </c>
      <c r="D39" s="1" cm="1">
        <f t="array" aca="1" ref="D39" ca="1">IFERROR(INDEX(TABLES!$A:$A,_xlfn.AGGREGATE(15,6,ROW(Tournoi)/(Tournoi=$B39),1)),"-")</f>
        <v>3</v>
      </c>
      <c r="E39" s="6" t="s">
        <v>86</v>
      </c>
    </row>
    <row r="40" spans="1:5" x14ac:dyDescent="0.25">
      <c r="A40" s="1">
        <v>39</v>
      </c>
      <c r="B40" s="1" t="s">
        <v>65</v>
      </c>
      <c r="C40" s="1" t="str" cm="1">
        <f t="array" aca="1" ref="C40" ca="1">IFERROR(INDEX(TABLES!$2:$2,_xlfn.AGGREGATE(15,6,COLUMN(Tournoi)/(Tournoi=$B40),1)),"-")</f>
        <v>-</v>
      </c>
      <c r="D40" s="1" t="str" cm="1">
        <f t="array" aca="1" ref="D40" ca="1">IFERROR(INDEX(TABLES!$A:$A,_xlfn.AGGREGATE(15,6,ROW(Tournoi)/(Tournoi=$B40),1)),"-")</f>
        <v>-</v>
      </c>
      <c r="E40" s="6" t="s">
        <v>86</v>
      </c>
    </row>
    <row r="41" spans="1:5" x14ac:dyDescent="0.25">
      <c r="A41" s="1">
        <v>40</v>
      </c>
      <c r="B41" s="1" t="s">
        <v>66</v>
      </c>
      <c r="C41" s="1" t="str" cm="1">
        <f t="array" aca="1" ref="C41" ca="1">IFERROR(INDEX(TABLES!$2:$2,_xlfn.AGGREGATE(15,6,COLUMN(Tournoi)/(Tournoi=$B41),1)),"-")</f>
        <v>TABLE 10</v>
      </c>
      <c r="D41" s="1" cm="1">
        <f t="array" aca="1" ref="D41" ca="1">IFERROR(INDEX(TABLES!$A:$A,_xlfn.AGGREGATE(15,6,ROW(Tournoi)/(Tournoi=$B41),1)),"-")</f>
        <v>4</v>
      </c>
      <c r="E41" s="6" t="s">
        <v>86</v>
      </c>
    </row>
    <row r="42" spans="1:5" x14ac:dyDescent="0.25">
      <c r="A42" s="1">
        <v>41</v>
      </c>
      <c r="B42" s="1" t="s">
        <v>67</v>
      </c>
      <c r="C42" s="1" t="str" cm="1">
        <f t="array" aca="1" ref="C42" ca="1">IFERROR(INDEX(TABLES!$2:$2,_xlfn.AGGREGATE(15,6,COLUMN(Tournoi)/(Tournoi=$B42),1)),"-")</f>
        <v>TABLE 13</v>
      </c>
      <c r="D42" s="1" cm="1">
        <f t="array" aca="1" ref="D42" ca="1">IFERROR(INDEX(TABLES!$A:$A,_xlfn.AGGREGATE(15,6,ROW(Tournoi)/(Tournoi=$B42),1)),"-")</f>
        <v>4</v>
      </c>
      <c r="E42" s="6" t="s">
        <v>86</v>
      </c>
    </row>
    <row r="43" spans="1:5" x14ac:dyDescent="0.25">
      <c r="A43" s="1">
        <v>42</v>
      </c>
      <c r="B43" s="1" t="s">
        <v>68</v>
      </c>
      <c r="C43" s="1" t="str" cm="1">
        <f t="array" aca="1" ref="C43" ca="1">IFERROR(INDEX(TABLES!$2:$2,_xlfn.AGGREGATE(15,6,COLUMN(Tournoi)/(Tournoi=$B43),1)),"-")</f>
        <v>TABLE 10</v>
      </c>
      <c r="D43" s="1" cm="1">
        <f t="array" aca="1" ref="D43" ca="1">IFERROR(INDEX(TABLES!$A:$A,_xlfn.AGGREGATE(15,6,ROW(Tournoi)/(Tournoi=$B43),1)),"-")</f>
        <v>1</v>
      </c>
      <c r="E43" s="6" t="s">
        <v>86</v>
      </c>
    </row>
    <row r="44" spans="1:5" x14ac:dyDescent="0.25">
      <c r="A44" s="1">
        <v>43</v>
      </c>
      <c r="B44" s="1" t="s">
        <v>69</v>
      </c>
      <c r="C44" s="1" t="str" cm="1">
        <f t="array" aca="1" ref="C44" ca="1">IFERROR(INDEX(TABLES!$2:$2,_xlfn.AGGREGATE(15,6,COLUMN(Tournoi)/(Tournoi=$B44),1)),"-")</f>
        <v>-</v>
      </c>
      <c r="D44" s="1" t="str" cm="1">
        <f t="array" aca="1" ref="D44" ca="1">IFERROR(INDEX(TABLES!$A:$A,_xlfn.AGGREGATE(15,6,ROW(Tournoi)/(Tournoi=$B44),1)),"-")</f>
        <v>-</v>
      </c>
      <c r="E44" s="6" t="s">
        <v>86</v>
      </c>
    </row>
    <row r="45" spans="1:5" x14ac:dyDescent="0.25">
      <c r="A45" s="1">
        <v>44</v>
      </c>
      <c r="B45" s="1" t="s">
        <v>70</v>
      </c>
      <c r="C45" s="1" t="str" cm="1">
        <f t="array" aca="1" ref="C45" ca="1">IFERROR(INDEX(TABLES!$2:$2,_xlfn.AGGREGATE(15,6,COLUMN(Tournoi)/(Tournoi=$B45),1)),"-")</f>
        <v>-</v>
      </c>
      <c r="D45" s="1" t="str" cm="1">
        <f t="array" aca="1" ref="D45" ca="1">IFERROR(INDEX(TABLES!$A:$A,_xlfn.AGGREGATE(15,6,ROW(Tournoi)/(Tournoi=$B45),1)),"-")</f>
        <v>-</v>
      </c>
      <c r="E45" s="6" t="s">
        <v>86</v>
      </c>
    </row>
    <row r="46" spans="1:5" x14ac:dyDescent="0.25">
      <c r="A46" s="1">
        <v>45</v>
      </c>
      <c r="B46" s="1" t="s">
        <v>71</v>
      </c>
      <c r="C46" s="1" t="str" cm="1">
        <f t="array" aca="1" ref="C46" ca="1">IFERROR(INDEX(TABLES!$2:$2,_xlfn.AGGREGATE(15,6,COLUMN(Tournoi)/(Tournoi=$B46),1)),"-")</f>
        <v>TABLE 7</v>
      </c>
      <c r="D46" s="1" cm="1">
        <f t="array" aca="1" ref="D46" ca="1">IFERROR(INDEX(TABLES!$A:$A,_xlfn.AGGREGATE(15,6,ROW(Tournoi)/(Tournoi=$B46),1)),"-")</f>
        <v>1</v>
      </c>
      <c r="E46" s="6" t="s">
        <v>86</v>
      </c>
    </row>
    <row r="47" spans="1:5" x14ac:dyDescent="0.25">
      <c r="A47" s="1">
        <v>46</v>
      </c>
      <c r="B47" s="1" t="s">
        <v>72</v>
      </c>
      <c r="C47" s="1" t="str" cm="1">
        <f t="array" aca="1" ref="C47" ca="1">IFERROR(INDEX(TABLES!$2:$2,_xlfn.AGGREGATE(15,6,COLUMN(Tournoi)/(Tournoi=$B47),1)),"-")</f>
        <v>TABLE 9</v>
      </c>
      <c r="D47" s="1" cm="1">
        <f t="array" aca="1" ref="D47" ca="1">IFERROR(INDEX(TABLES!$A:$A,_xlfn.AGGREGATE(15,6,ROW(Tournoi)/(Tournoi=$B47),1)),"-")</f>
        <v>1</v>
      </c>
      <c r="E47" s="6" t="s">
        <v>86</v>
      </c>
    </row>
    <row r="48" spans="1:5" x14ac:dyDescent="0.25">
      <c r="A48" s="1">
        <v>47</v>
      </c>
      <c r="B48" s="1" t="s">
        <v>73</v>
      </c>
      <c r="C48" s="1" t="str" cm="1">
        <f t="array" aca="1" ref="C48" ca="1">IFERROR(INDEX(TABLES!$2:$2,_xlfn.AGGREGATE(15,6,COLUMN(Tournoi)/(Tournoi=$B48),1)),"-")</f>
        <v>TABLE 10</v>
      </c>
      <c r="D48" s="1" cm="1">
        <f t="array" aca="1" ref="D48" ca="1">IFERROR(INDEX(TABLES!$A:$A,_xlfn.AGGREGATE(15,6,ROW(Tournoi)/(Tournoi=$B48),1)),"-")</f>
        <v>2</v>
      </c>
      <c r="E48" s="6" t="s">
        <v>86</v>
      </c>
    </row>
    <row r="49" spans="1:5" x14ac:dyDescent="0.25">
      <c r="A49" s="1">
        <v>48</v>
      </c>
      <c r="B49" s="1" t="s">
        <v>74</v>
      </c>
      <c r="C49" s="1" t="str" cm="1">
        <f t="array" aca="1" ref="C49" ca="1">IFERROR(INDEX(TABLES!$2:$2,_xlfn.AGGREGATE(15,6,COLUMN(Tournoi)/(Tournoi=$B49),1)),"-")</f>
        <v>TABLE 8</v>
      </c>
      <c r="D49" s="1" cm="1">
        <f t="array" aca="1" ref="D49" ca="1">IFERROR(INDEX(TABLES!$A:$A,_xlfn.AGGREGATE(15,6,ROW(Tournoi)/(Tournoi=$B49),1)),"-")</f>
        <v>2</v>
      </c>
      <c r="E49" s="6" t="s">
        <v>86</v>
      </c>
    </row>
    <row r="50" spans="1:5" x14ac:dyDescent="0.25">
      <c r="A50" s="1">
        <v>49</v>
      </c>
      <c r="B50" s="1" t="s">
        <v>75</v>
      </c>
      <c r="C50" s="1" t="str" cm="1">
        <f t="array" aca="1" ref="C50" ca="1">IFERROR(INDEX(TABLES!$2:$2,_xlfn.AGGREGATE(15,6,COLUMN(Tournoi)/(Tournoi=$B50),1)),"-")</f>
        <v>TABLE 7</v>
      </c>
      <c r="D50" s="1" cm="1">
        <f t="array" aca="1" ref="D50" ca="1">IFERROR(INDEX(TABLES!$A:$A,_xlfn.AGGREGATE(15,6,ROW(Tournoi)/(Tournoi=$B50),1)),"-")</f>
        <v>2</v>
      </c>
      <c r="E50" s="6" t="s">
        <v>86</v>
      </c>
    </row>
    <row r="51" spans="1:5" x14ac:dyDescent="0.25">
      <c r="A51" s="1">
        <v>50</v>
      </c>
      <c r="B51" s="1" t="s">
        <v>76</v>
      </c>
      <c r="C51" s="1" t="str" cm="1">
        <f t="array" aca="1" ref="C51" ca="1">IFERROR(INDEX(TABLES!$2:$2,_xlfn.AGGREGATE(15,6,COLUMN(Tournoi)/(Tournoi=$B51),1)),"-")</f>
        <v>TABLE 7</v>
      </c>
      <c r="D51" s="1" cm="1">
        <f t="array" aca="1" ref="D51" ca="1">IFERROR(INDEX(TABLES!$A:$A,_xlfn.AGGREGATE(15,6,ROW(Tournoi)/(Tournoi=$B51),1)),"-")</f>
        <v>3</v>
      </c>
      <c r="E51" s="6" t="s">
        <v>86</v>
      </c>
    </row>
    <row r="52" spans="1:5" x14ac:dyDescent="0.25">
      <c r="A52" s="1">
        <v>51</v>
      </c>
      <c r="B52" s="1" t="s">
        <v>77</v>
      </c>
      <c r="C52" s="1" t="str" cm="1">
        <f t="array" aca="1" ref="C52" ca="1">IFERROR(INDEX(TABLES!$2:$2,_xlfn.AGGREGATE(15,6,COLUMN(Tournoi)/(Tournoi=$B52),1)),"-")</f>
        <v>-</v>
      </c>
      <c r="D52" s="1" t="str" cm="1">
        <f t="array" aca="1" ref="D52" ca="1">IFERROR(INDEX(TABLES!$A:$A,_xlfn.AGGREGATE(15,6,ROW(Tournoi)/(Tournoi=$B52),1)),"-")</f>
        <v>-</v>
      </c>
      <c r="E52" s="6" t="s">
        <v>86</v>
      </c>
    </row>
    <row r="53" spans="1:5" x14ac:dyDescent="0.25">
      <c r="A53" s="1">
        <v>52</v>
      </c>
      <c r="B53" s="1" t="s">
        <v>78</v>
      </c>
      <c r="C53" s="1" t="str" cm="1">
        <f t="array" aca="1" ref="C53" ca="1">IFERROR(INDEX(TABLES!$2:$2,_xlfn.AGGREGATE(15,6,COLUMN(Tournoi)/(Tournoi=$B53),1)),"-")</f>
        <v>-</v>
      </c>
      <c r="D53" s="1" t="str" cm="1">
        <f t="array" aca="1" ref="D53" ca="1">IFERROR(INDEX(TABLES!$A:$A,_xlfn.AGGREGATE(15,6,ROW(Tournoi)/(Tournoi=$B53),1)),"-")</f>
        <v>-</v>
      </c>
      <c r="E53" s="6" t="s">
        <v>86</v>
      </c>
    </row>
  </sheetData>
  <phoneticPr fontId="3" type="noConversion"/>
  <conditionalFormatting sqref="E2:E53">
    <cfRule type="expression" dxfId="0" priority="1">
      <formula>E2="S"</formula>
    </cfRule>
  </conditionalFormatting>
  <dataValidations count="1">
    <dataValidation type="list" allowBlank="1" showInputMessage="1" showErrorMessage="1" sqref="E2:E53" xr:uid="{D5CDDC6D-44CA-4BCF-ABC9-3393FD17FEAE}">
      <formula1>"R,S"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F365-9CF1-4487-9A0E-303455D44670}">
  <sheetPr codeName="Feuil3"/>
  <dimension ref="A1:C3"/>
  <sheetViews>
    <sheetView workbookViewId="0">
      <selection activeCell="B3" sqref="B3"/>
    </sheetView>
  </sheetViews>
  <sheetFormatPr defaultColWidth="11.42578125" defaultRowHeight="15" x14ac:dyDescent="0.25"/>
  <cols>
    <col min="1" max="1" width="14.140625" customWidth="1"/>
  </cols>
  <sheetData>
    <row r="1" spans="1:3" x14ac:dyDescent="0.25">
      <c r="A1" s="2" t="s">
        <v>3</v>
      </c>
      <c r="B1" s="2" t="str">
        <f>IF(ISERROR(VLOOKUP(A1,DATA!A:A,1,FALSE)),0,VLOOKUP(A1,DATA!A:A,1,FALSE))</f>
        <v>MICHEL</v>
      </c>
      <c r="C1" s="3" t="s">
        <v>29</v>
      </c>
    </row>
    <row r="2" spans="1:3" x14ac:dyDescent="0.25">
      <c r="A2" s="2" t="s">
        <v>3</v>
      </c>
      <c r="B2" s="2" t="str">
        <f>IF(ISERROR(VLOOKUP(A2,JOUEURS!B:B,1,FALSE)),0,VLOOKUP(A2,JOUEURS!B:B,1,FALSE))</f>
        <v>MICHEL</v>
      </c>
      <c r="C2" s="4" t="s">
        <v>30</v>
      </c>
    </row>
    <row r="3" spans="1:3" x14ac:dyDescent="0.25">
      <c r="A3" s="2" t="s">
        <v>31</v>
      </c>
      <c r="B3" s="2">
        <f>COUNTA(JOUEURS!B:B)-1</f>
        <v>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criptions">
                <anchor moveWithCells="1" sizeWithCells="1">
                  <from>
                    <xdr:col>0</xdr:col>
                    <xdr:colOff>514350</xdr:colOff>
                    <xdr:row>2</xdr:row>
                    <xdr:rowOff>161925</xdr:rowOff>
                  </from>
                  <to>
                    <xdr:col>2</xdr:col>
                    <xdr:colOff>638175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LIMINE">
                <anchor moveWithCells="1" sizeWithCells="1">
                  <from>
                    <xdr:col>3</xdr:col>
                    <xdr:colOff>95250</xdr:colOff>
                    <xdr:row>2</xdr:row>
                    <xdr:rowOff>171450</xdr:rowOff>
                  </from>
                  <to>
                    <xdr:col>5</xdr:col>
                    <xdr:colOff>228600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irage">
                <anchor moveWithCells="1" sizeWithCells="1">
                  <from>
                    <xdr:col>0</xdr:col>
                    <xdr:colOff>542925</xdr:colOff>
                    <xdr:row>6</xdr:row>
                    <xdr:rowOff>171450</xdr:rowOff>
                  </from>
                  <to>
                    <xdr:col>5</xdr:col>
                    <xdr:colOff>266700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67A5-9D55-4C38-A9BB-5C641E7D61F1}">
  <sheetPr codeName="Feuil4"/>
  <dimension ref="A1:R12"/>
  <sheetViews>
    <sheetView tabSelected="1" workbookViewId="0">
      <selection activeCell="C14" sqref="C14"/>
    </sheetView>
  </sheetViews>
  <sheetFormatPr defaultColWidth="11.42578125" defaultRowHeight="15" x14ac:dyDescent="0.25"/>
  <cols>
    <col min="2" max="7" width="19.5703125" style="1" customWidth="1"/>
    <col min="8" max="8" width="19.28515625" customWidth="1"/>
  </cols>
  <sheetData>
    <row r="1" spans="1:18" ht="21" x14ac:dyDescent="0.35">
      <c r="A1" s="10">
        <f ca="1">COUNTA(Tournoi)</f>
        <v>32</v>
      </c>
      <c r="B1" s="1">
        <f ca="1">COUNTA(OFFSET(B2,1,,20,))</f>
        <v>0</v>
      </c>
      <c r="C1" s="1">
        <f t="shared" ref="C1:P1" ca="1" si="0">COUNTA(OFFSET(C2,1,,20,))</f>
        <v>0</v>
      </c>
      <c r="D1" s="1">
        <f t="shared" ca="1" si="0"/>
        <v>0</v>
      </c>
      <c r="E1" s="1">
        <f t="shared" ca="1" si="0"/>
        <v>4</v>
      </c>
      <c r="F1" s="1">
        <f t="shared" ca="1" si="0"/>
        <v>0</v>
      </c>
      <c r="G1" s="1">
        <f t="shared" ca="1" si="0"/>
        <v>0</v>
      </c>
      <c r="H1" s="1">
        <f t="shared" ca="1" si="0"/>
        <v>4</v>
      </c>
      <c r="I1" s="1">
        <f t="shared" ca="1" si="0"/>
        <v>4</v>
      </c>
      <c r="J1" s="1">
        <f t="shared" ca="1" si="0"/>
        <v>4</v>
      </c>
      <c r="K1" s="1">
        <f t="shared" ca="1" si="0"/>
        <v>4</v>
      </c>
      <c r="L1" s="1">
        <f t="shared" ca="1" si="0"/>
        <v>4</v>
      </c>
      <c r="M1" s="1">
        <f t="shared" ref="M1" ca="1" si="1">COUNTA(OFFSET(M2,1,,20,))</f>
        <v>4</v>
      </c>
      <c r="N1" s="1">
        <f t="shared" ref="N1" ca="1" si="2">COUNTA(OFFSET(N2,1,,20,))</f>
        <v>4</v>
      </c>
      <c r="O1" s="1">
        <f t="shared" ref="O1" ca="1" si="3">COUNTA(OFFSET(O2,1,,20,))</f>
        <v>0</v>
      </c>
      <c r="P1" s="1">
        <f t="shared" ref="P1" ca="1" si="4">COUNTA(OFFSET(P2,1,,20,))</f>
        <v>0</v>
      </c>
      <c r="Q1" s="1"/>
      <c r="R1" s="1"/>
    </row>
    <row r="2" spans="1:18" x14ac:dyDescent="0.25">
      <c r="A2" s="1" t="s">
        <v>27</v>
      </c>
      <c r="B2" s="11" t="s">
        <v>16</v>
      </c>
      <c r="C2" s="11" t="s">
        <v>17</v>
      </c>
      <c r="D2" s="11" t="s">
        <v>18</v>
      </c>
      <c r="E2" s="11" t="s">
        <v>19</v>
      </c>
      <c r="F2" s="11" t="s">
        <v>20</v>
      </c>
      <c r="G2" s="11" t="s">
        <v>21</v>
      </c>
      <c r="H2" s="11" t="s">
        <v>79</v>
      </c>
      <c r="I2" s="11" t="s">
        <v>80</v>
      </c>
      <c r="J2" s="11" t="s">
        <v>81</v>
      </c>
      <c r="K2" s="11" t="s">
        <v>82</v>
      </c>
      <c r="L2" s="11" t="s">
        <v>83</v>
      </c>
      <c r="M2" s="11" t="s">
        <v>84</v>
      </c>
      <c r="N2" s="11" t="s">
        <v>88</v>
      </c>
      <c r="O2" s="11" t="s">
        <v>89</v>
      </c>
      <c r="P2" s="11" t="s">
        <v>90</v>
      </c>
    </row>
    <row r="3" spans="1:18" x14ac:dyDescent="0.25">
      <c r="A3" s="12">
        <v>1</v>
      </c>
      <c r="E3" s="1" t="s">
        <v>57</v>
      </c>
      <c r="H3" t="s">
        <v>71</v>
      </c>
      <c r="I3" t="s">
        <v>2</v>
      </c>
      <c r="J3" t="s">
        <v>72</v>
      </c>
      <c r="K3" t="s">
        <v>68</v>
      </c>
      <c r="L3" t="s">
        <v>55</v>
      </c>
      <c r="M3" t="s">
        <v>39</v>
      </c>
      <c r="N3" t="s">
        <v>50</v>
      </c>
    </row>
    <row r="4" spans="1:18" x14ac:dyDescent="0.25">
      <c r="A4" s="12">
        <v>2</v>
      </c>
      <c r="E4" s="1" t="s">
        <v>40</v>
      </c>
      <c r="H4" t="s">
        <v>75</v>
      </c>
      <c r="I4" t="s">
        <v>74</v>
      </c>
      <c r="J4" t="s">
        <v>5</v>
      </c>
      <c r="K4" t="s">
        <v>73</v>
      </c>
      <c r="L4" t="s">
        <v>48</v>
      </c>
      <c r="M4" t="s">
        <v>43</v>
      </c>
      <c r="N4" t="s">
        <v>91</v>
      </c>
    </row>
    <row r="5" spans="1:18" x14ac:dyDescent="0.25">
      <c r="A5" s="12">
        <v>3</v>
      </c>
      <c r="E5" s="1" t="s">
        <v>52</v>
      </c>
      <c r="H5" t="s">
        <v>76</v>
      </c>
      <c r="I5" t="s">
        <v>47</v>
      </c>
      <c r="J5" t="s">
        <v>62</v>
      </c>
      <c r="K5" t="s">
        <v>37</v>
      </c>
      <c r="L5" t="s">
        <v>61</v>
      </c>
      <c r="M5" t="s">
        <v>3</v>
      </c>
      <c r="N5" t="s">
        <v>64</v>
      </c>
    </row>
    <row r="6" spans="1:18" x14ac:dyDescent="0.25">
      <c r="A6" s="12">
        <v>4</v>
      </c>
      <c r="E6" s="1" t="s">
        <v>42</v>
      </c>
      <c r="H6" t="s">
        <v>38</v>
      </c>
      <c r="I6" t="s">
        <v>60</v>
      </c>
      <c r="J6" t="s">
        <v>44</v>
      </c>
      <c r="K6" t="s">
        <v>66</v>
      </c>
      <c r="L6" t="s">
        <v>35</v>
      </c>
      <c r="M6" t="s">
        <v>56</v>
      </c>
      <c r="N6" t="s">
        <v>67</v>
      </c>
    </row>
    <row r="7" spans="1:18" x14ac:dyDescent="0.25">
      <c r="A7" s="12">
        <v>5</v>
      </c>
    </row>
    <row r="8" spans="1:18" x14ac:dyDescent="0.25">
      <c r="A8" s="12">
        <v>6</v>
      </c>
    </row>
    <row r="9" spans="1:18" x14ac:dyDescent="0.25">
      <c r="A9" s="12">
        <v>7</v>
      </c>
    </row>
    <row r="10" spans="1:18" x14ac:dyDescent="0.25">
      <c r="A10" s="12">
        <v>8</v>
      </c>
    </row>
    <row r="11" spans="1:18" x14ac:dyDescent="0.25">
      <c r="A11" s="12">
        <v>9</v>
      </c>
    </row>
    <row r="12" spans="1:18" x14ac:dyDescent="0.25">
      <c r="A12" s="12">
        <v>10</v>
      </c>
    </row>
  </sheetData>
  <phoneticPr fontId="3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DATA</vt:lpstr>
      <vt:lpstr>JOUEURS</vt:lpstr>
      <vt:lpstr>ECRAN PRINCIPAL</vt:lpstr>
      <vt:lpstr>TABLES</vt:lpstr>
      <vt:lpstr>SIEGES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FOURNIER</dc:creator>
  <cp:lastModifiedBy>BSA</cp:lastModifiedBy>
  <dcterms:created xsi:type="dcterms:W3CDTF">2023-10-16T15:32:44Z</dcterms:created>
  <dcterms:modified xsi:type="dcterms:W3CDTF">2023-10-18T21:44:05Z</dcterms:modified>
</cp:coreProperties>
</file>