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C11F428-16F4-42B8-A109-7B89389027C1}" xr6:coauthVersionLast="47" xr6:coauthVersionMax="47" xr10:uidLastSave="{00000000-0000-0000-0000-000000000000}"/>
  <bookViews>
    <workbookView xWindow="-120" yWindow="-120" windowWidth="29040" windowHeight="15855" xr2:uid="{0F5C1BFF-061E-4CC2-91C6-B61F442EE898}"/>
  </bookViews>
  <sheets>
    <sheet name="Tes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12" i="1" l="1"/>
  <c r="X12" i="1"/>
  <c r="Y12" i="1"/>
  <c r="Z12" i="1"/>
  <c r="AA12" i="1"/>
  <c r="AB12" i="1"/>
  <c r="R9" i="1"/>
  <c r="S9" i="1" s="1"/>
  <c r="T9" i="1" s="1"/>
  <c r="U9" i="1" s="1"/>
  <c r="V9" i="1" s="1"/>
  <c r="W9" i="1" s="1"/>
  <c r="X9" i="1" s="1"/>
  <c r="Y9" i="1" s="1"/>
  <c r="Z9" i="1" s="1"/>
  <c r="AA9" i="1" s="1"/>
  <c r="AB9" i="1" s="1"/>
  <c r="AB2" i="1"/>
  <c r="R2" i="1"/>
  <c r="S2" i="1" s="1"/>
  <c r="T2" i="1" s="1"/>
  <c r="U2" i="1" s="1"/>
  <c r="V2" i="1" s="1"/>
  <c r="W2" i="1" s="1"/>
  <c r="X2" i="1" s="1"/>
  <c r="Y2" i="1" s="1"/>
  <c r="Z2" i="1" s="1"/>
  <c r="AA2" i="1" s="1"/>
  <c r="Q2" i="1"/>
  <c r="O3" i="1"/>
  <c r="O4" i="1"/>
  <c r="O5" i="1"/>
  <c r="O7" i="1"/>
  <c r="C9" i="1"/>
  <c r="C10" i="1" s="1"/>
  <c r="B10" i="1"/>
  <c r="B15" i="1"/>
  <c r="B16" i="1"/>
  <c r="B17" i="1"/>
  <c r="P7" i="1"/>
  <c r="Q7" i="1" s="1"/>
  <c r="R7" i="1" s="1"/>
  <c r="S7" i="1" s="1"/>
  <c r="T7" i="1" s="1"/>
  <c r="U7" i="1" s="1"/>
  <c r="V7" i="1" s="1"/>
  <c r="P15" i="1"/>
  <c r="Q9" i="1"/>
  <c r="P5" i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P4" i="1"/>
  <c r="Q4" i="1" s="1"/>
  <c r="R4" i="1" s="1"/>
  <c r="S4" i="1" s="1"/>
  <c r="T4" i="1" s="1"/>
  <c r="U4" i="1" s="1"/>
  <c r="V4" i="1" s="1"/>
  <c r="W4" i="1" s="1"/>
  <c r="X4" i="1" s="1"/>
  <c r="Y4" i="1" s="1"/>
  <c r="Z4" i="1" s="1"/>
  <c r="P3" i="1"/>
  <c r="Q3" i="1" s="1"/>
  <c r="R3" i="1" s="1"/>
  <c r="S3" i="1" s="1"/>
  <c r="T3" i="1" s="1"/>
  <c r="D9" i="1" l="1"/>
  <c r="P16" i="1"/>
  <c r="W7" i="1"/>
  <c r="B18" i="1" s="1"/>
  <c r="AA4" i="1"/>
  <c r="AB4" i="1" s="1"/>
  <c r="U3" i="1"/>
  <c r="V3" i="1" s="1"/>
  <c r="Q15" i="1"/>
  <c r="R15" i="1"/>
  <c r="P17" i="1" l="1"/>
  <c r="P18" i="1"/>
  <c r="X7" i="1"/>
  <c r="D10" i="1"/>
  <c r="E9" i="1"/>
  <c r="Q18" i="1"/>
  <c r="R18" i="1"/>
  <c r="S18" i="1"/>
  <c r="S15" i="1"/>
  <c r="W3" i="1"/>
  <c r="E10" i="1" l="1"/>
  <c r="F9" i="1"/>
  <c r="Y7" i="1"/>
  <c r="X3" i="1"/>
  <c r="T18" i="1"/>
  <c r="T15" i="1"/>
  <c r="Z7" i="1" l="1"/>
  <c r="G9" i="1"/>
  <c r="F10" i="1"/>
  <c r="U15" i="1"/>
  <c r="U18" i="1"/>
  <c r="Y3" i="1"/>
  <c r="H9" i="1" l="1"/>
  <c r="G10" i="1"/>
  <c r="AA7" i="1"/>
  <c r="Z3" i="1"/>
  <c r="V15" i="1"/>
  <c r="V18" i="1"/>
  <c r="AB7" i="1" l="1"/>
  <c r="I9" i="1"/>
  <c r="H10" i="1"/>
  <c r="W18" i="1"/>
  <c r="W15" i="1"/>
  <c r="AA3" i="1"/>
  <c r="X11" i="1" l="1" a="1"/>
  <c r="X11" i="1" s="1"/>
  <c r="X10" i="1" s="1" a="1"/>
  <c r="X10" i="1" s="1"/>
  <c r="J9" i="1"/>
  <c r="I10" i="1"/>
  <c r="AB3" i="1"/>
  <c r="X18" i="1"/>
  <c r="X15" i="1"/>
  <c r="Y11" i="1" a="1"/>
  <c r="Y11" i="1" s="1"/>
  <c r="Y10" i="1" s="1" a="1"/>
  <c r="Y10" i="1" s="1"/>
  <c r="J10" i="1" l="1"/>
  <c r="K9" i="1"/>
  <c r="Y18" i="1"/>
  <c r="Y15" i="1"/>
  <c r="Z11" i="1" l="1" a="1"/>
  <c r="Z11" i="1" s="1"/>
  <c r="Z10" i="1" s="1" a="1"/>
  <c r="Z10" i="1" s="1"/>
  <c r="K10" i="1"/>
  <c r="L9" i="1"/>
  <c r="Z18" i="1"/>
  <c r="Z15" i="1"/>
  <c r="AA11" i="1" a="1"/>
  <c r="AA11" i="1" s="1"/>
  <c r="AA10" i="1" s="1" a="1"/>
  <c r="AA10" i="1" s="1"/>
  <c r="L10" i="1" l="1"/>
  <c r="M9" i="1"/>
  <c r="AA18" i="1"/>
  <c r="AA15" i="1"/>
  <c r="AB11" i="1" l="1" a="1"/>
  <c r="AB11" i="1" s="1"/>
  <c r="AB10" i="1" s="1" a="1"/>
  <c r="AB10" i="1" s="1"/>
  <c r="P11" i="1" a="1"/>
  <c r="P11" i="1" s="1"/>
  <c r="P10" i="1" s="1" a="1"/>
  <c r="P10" i="1" s="1"/>
  <c r="P12" i="1" s="1"/>
  <c r="T11" i="1" a="1"/>
  <c r="T11" i="1" s="1"/>
  <c r="T10" i="1" s="1" a="1"/>
  <c r="T10" i="1" s="1"/>
  <c r="T12" i="1" s="1"/>
  <c r="S11" i="1" a="1"/>
  <c r="S11" i="1" s="1"/>
  <c r="S10" i="1" s="1" a="1"/>
  <c r="S10" i="1" s="1"/>
  <c r="S12" i="1" s="1"/>
  <c r="V11" i="1" a="1"/>
  <c r="V11" i="1" s="1"/>
  <c r="V10" i="1" s="1" a="1"/>
  <c r="V10" i="1" s="1"/>
  <c r="V12" i="1" s="1"/>
  <c r="U11" i="1" a="1"/>
  <c r="U11" i="1" s="1"/>
  <c r="U10" i="1" s="1" a="1"/>
  <c r="U10" i="1" s="1"/>
  <c r="U12" i="1" s="1"/>
  <c r="W11" i="1" a="1"/>
  <c r="W11" i="1" s="1"/>
  <c r="W10" i="1" s="1" a="1"/>
  <c r="W10" i="1" s="1"/>
  <c r="R11" i="1" a="1"/>
  <c r="R11" i="1" s="1"/>
  <c r="R10" i="1" s="1" a="1"/>
  <c r="R10" i="1" s="1"/>
  <c r="R12" i="1" s="1"/>
  <c r="Q11" i="1" a="1"/>
  <c r="Q11" i="1" s="1"/>
  <c r="Q10" i="1" s="1" a="1"/>
  <c r="Q10" i="1" s="1"/>
  <c r="Q12" i="1" s="1"/>
  <c r="P14" i="1"/>
  <c r="M10" i="1"/>
  <c r="N9" i="1"/>
  <c r="N14" i="1"/>
  <c r="AB18" i="1"/>
  <c r="AB15" i="1"/>
  <c r="N1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<sst xmlns="http://schemas.openxmlformats.org/spreadsheetml/2006/main" count="19" uniqueCount="19">
  <si>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Prevision de ventes</t>
  </si>
  <si>
    <t>Cumul prev des ventes</t>
  </si>
  <si>
    <t>Stock disponible</t>
  </si>
  <si>
    <t>Couverture de stock en jours</t>
  </si>
  <si>
    <t>Oct</t>
  </si>
  <si>
    <t>Nov</t>
  </si>
  <si>
    <t>Dec</t>
  </si>
  <si>
    <t>Jan</t>
  </si>
  <si>
    <t>Fev</t>
  </si>
  <si>
    <t>Mar</t>
  </si>
  <si>
    <t>Apr</t>
  </si>
  <si>
    <t>May</t>
  </si>
  <si>
    <t>Jun</t>
  </si>
  <si>
    <t>Jul</t>
  </si>
  <si>
    <t>Aug</t>
  </si>
  <si>
    <t>Sep</t>
  </si>
  <si>
    <t>Moyenne</t>
  </si>
  <si>
    <t>Nombre de jours dans le mois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</si>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</sst>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\ mm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2" fillId="4" borderId="0" xfId="0" applyFont="1" applyFill="1"/>
    <xf numFmtId="0" fontId="0" fillId="0" borderId="3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 wrapText="1"/>
    </xf>
    <xf numFmtId="165" fontId="1" fillId="6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" fontId="2" fillId="4" borderId="4" xfId="0" applyNumberFormat="1" applyFont="1" applyFill="1" applyBorder="1"/>
  </cellXfs>
  <cellStyles count="1">
    <cellStyle name="Standaard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24A7F-4D2F-4639-984A-8B1F04B8FA46}">
  <dimension ref="A1:AB23"/>
  <sheetViews>
    <sheetView tabSelected="1" zoomScale="85" zoomScaleNormal="85" workbookViewId="0">
      <selection activeCell="P25" sqref="P25:AB26"/>
    </sheetView>
  </sheetViews>
  <sheetFormatPr defaultColWidth="8.7109375" defaultRowHeight="15" x14ac:dyDescent="0.25"/>
  <cols>
    <col min="1" max="1" width="25.85546875" bestFit="1" customWidth="1"/>
    <col min="2" max="14" width="10" hidden="1" customWidth="1"/>
    <col min="15" max="15" width="11.140625" hidden="1" customWidth="1"/>
    <col min="16" max="28" width="10.85546875" customWidth="1"/>
  </cols>
  <sheetData>
    <row r="1" spans="1:28" x14ac:dyDescent="0.25">
      <c r="A1" t="s">
        <v>17</v>
      </c>
      <c r="B1">
        <v>31</v>
      </c>
      <c r="C1">
        <v>30</v>
      </c>
      <c r="D1">
        <v>31</v>
      </c>
      <c r="E1">
        <v>31</v>
      </c>
      <c r="F1">
        <v>28</v>
      </c>
      <c r="G1">
        <v>31</v>
      </c>
      <c r="H1">
        <v>30</v>
      </c>
      <c r="I1">
        <v>31</v>
      </c>
      <c r="J1">
        <v>30</v>
      </c>
      <c r="K1">
        <v>31</v>
      </c>
      <c r="L1">
        <v>31</v>
      </c>
      <c r="M1">
        <v>30</v>
      </c>
      <c r="N1">
        <v>31</v>
      </c>
      <c r="P1">
        <v>31</v>
      </c>
      <c r="Q1">
        <v>30</v>
      </c>
      <c r="R1">
        <v>31</v>
      </c>
      <c r="S1">
        <v>31</v>
      </c>
      <c r="T1">
        <v>28</v>
      </c>
      <c r="U1">
        <v>31</v>
      </c>
      <c r="V1">
        <v>30</v>
      </c>
      <c r="W1">
        <v>31</v>
      </c>
      <c r="X1">
        <v>30</v>
      </c>
      <c r="Y1">
        <v>31</v>
      </c>
      <c r="Z1">
        <v>31</v>
      </c>
      <c r="AA1">
        <v>30</v>
      </c>
      <c r="AB1">
        <v>31</v>
      </c>
    </row>
    <row r="2" spans="1:28" s="15" customFormat="1" x14ac:dyDescent="0.25">
      <c r="A2" s="11" t="s">
        <v>18</v>
      </c>
      <c r="B2" s="12" t="s">
        <v>4</v>
      </c>
      <c r="C2" s="13" t="s">
        <v>5</v>
      </c>
      <c r="D2" s="13" t="s">
        <v>6</v>
      </c>
      <c r="E2" s="13" t="s">
        <v>7</v>
      </c>
      <c r="F2" s="13" t="s">
        <v>8</v>
      </c>
      <c r="G2" s="13" t="s">
        <v>9</v>
      </c>
      <c r="H2" s="13" t="s">
        <v>10</v>
      </c>
      <c r="I2" s="13" t="s">
        <v>11</v>
      </c>
      <c r="J2" s="13" t="s">
        <v>12</v>
      </c>
      <c r="K2" s="13" t="s">
        <v>13</v>
      </c>
      <c r="L2" s="13" t="s">
        <v>14</v>
      </c>
      <c r="M2" s="13" t="s">
        <v>15</v>
      </c>
      <c r="N2" s="13"/>
      <c r="O2" s="14" t="s">
        <v>16</v>
      </c>
      <c r="P2" s="11">
        <v>45200</v>
      </c>
      <c r="Q2" s="11">
        <f>+EDATE(P2,1)</f>
        <v>45231</v>
      </c>
      <c r="R2" s="11">
        <f t="shared" ref="R2:AA2" si="0">+EDATE(Q2,1)</f>
        <v>45261</v>
      </c>
      <c r="S2" s="11">
        <f t="shared" si="0"/>
        <v>45292</v>
      </c>
      <c r="T2" s="11">
        <f t="shared" si="0"/>
        <v>45323</v>
      </c>
      <c r="U2" s="11">
        <f t="shared" si="0"/>
        <v>45352</v>
      </c>
      <c r="V2" s="11">
        <f t="shared" si="0"/>
        <v>45383</v>
      </c>
      <c r="W2" s="11">
        <f t="shared" si="0"/>
        <v>45413</v>
      </c>
      <c r="X2" s="11">
        <f t="shared" si="0"/>
        <v>45444</v>
      </c>
      <c r="Y2" s="11">
        <f t="shared" si="0"/>
        <v>45474</v>
      </c>
      <c r="Z2" s="11">
        <f t="shared" si="0"/>
        <v>45505</v>
      </c>
      <c r="AA2" s="11">
        <f t="shared" si="0"/>
        <v>45536</v>
      </c>
      <c r="AB2" s="11">
        <f>+EDATE(AA2,1)</f>
        <v>45566</v>
      </c>
    </row>
    <row r="3" spans="1:28" hidden="1" x14ac:dyDescent="0.25">
      <c r="A3" s="8">
        <v>41560658101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f>AVERAGE(B3:N3)</f>
        <v>0</v>
      </c>
      <c r="P3" s="2">
        <f>B3</f>
        <v>0</v>
      </c>
      <c r="Q3" s="2">
        <f t="shared" ref="Q3:AB5" si="1">P3+C3</f>
        <v>0</v>
      </c>
      <c r="R3" s="2">
        <f t="shared" si="1"/>
        <v>0</v>
      </c>
      <c r="S3" s="2">
        <f t="shared" si="1"/>
        <v>0</v>
      </c>
      <c r="T3" s="2">
        <f t="shared" si="1"/>
        <v>0</v>
      </c>
      <c r="U3" s="2">
        <f t="shared" si="1"/>
        <v>0</v>
      </c>
      <c r="V3" s="2">
        <f t="shared" si="1"/>
        <v>0</v>
      </c>
      <c r="W3" s="2">
        <f t="shared" si="1"/>
        <v>0</v>
      </c>
      <c r="X3" s="2">
        <f t="shared" si="1"/>
        <v>0</v>
      </c>
      <c r="Y3" s="2">
        <f t="shared" si="1"/>
        <v>0</v>
      </c>
      <c r="Z3" s="2">
        <f t="shared" si="1"/>
        <v>0</v>
      </c>
      <c r="AA3" s="2">
        <f t="shared" si="1"/>
        <v>0</v>
      </c>
      <c r="AB3" s="2">
        <f t="shared" si="1"/>
        <v>0</v>
      </c>
    </row>
    <row r="4" spans="1:28" hidden="1" x14ac:dyDescent="0.25">
      <c r="A4" s="1">
        <v>41560660101</v>
      </c>
      <c r="B4" s="1">
        <v>106</v>
      </c>
      <c r="C4" s="1">
        <v>76</v>
      </c>
      <c r="D4" s="1">
        <v>37</v>
      </c>
      <c r="E4" s="1">
        <v>67</v>
      </c>
      <c r="F4" s="1">
        <v>40</v>
      </c>
      <c r="G4" s="1">
        <v>39</v>
      </c>
      <c r="H4" s="1">
        <v>35</v>
      </c>
      <c r="I4" s="1">
        <v>50</v>
      </c>
      <c r="J4" s="1">
        <v>35</v>
      </c>
      <c r="K4" s="1">
        <v>32</v>
      </c>
      <c r="L4" s="1">
        <v>31</v>
      </c>
      <c r="M4" s="1">
        <v>53</v>
      </c>
      <c r="N4" s="1">
        <v>35</v>
      </c>
      <c r="O4" s="1">
        <f>AVERAGE(B4:N4)</f>
        <v>48.92307692307692</v>
      </c>
      <c r="P4" s="2">
        <f>B4</f>
        <v>106</v>
      </c>
      <c r="Q4" s="2">
        <f t="shared" si="1"/>
        <v>182</v>
      </c>
      <c r="R4" s="2">
        <f t="shared" si="1"/>
        <v>219</v>
      </c>
      <c r="S4" s="2">
        <f t="shared" si="1"/>
        <v>286</v>
      </c>
      <c r="T4" s="2">
        <f t="shared" si="1"/>
        <v>326</v>
      </c>
      <c r="U4" s="2">
        <f t="shared" si="1"/>
        <v>365</v>
      </c>
      <c r="V4" s="2">
        <f t="shared" si="1"/>
        <v>400</v>
      </c>
      <c r="W4" s="2">
        <f t="shared" si="1"/>
        <v>450</v>
      </c>
      <c r="X4" s="2">
        <f t="shared" si="1"/>
        <v>485</v>
      </c>
      <c r="Y4" s="2">
        <f t="shared" si="1"/>
        <v>517</v>
      </c>
      <c r="Z4" s="2">
        <f t="shared" si="1"/>
        <v>548</v>
      </c>
      <c r="AA4" s="2">
        <f t="shared" si="1"/>
        <v>601</v>
      </c>
      <c r="AB4" s="2">
        <f t="shared" si="1"/>
        <v>636</v>
      </c>
    </row>
    <row r="5" spans="1:28" hidden="1" x14ac:dyDescent="0.25">
      <c r="A5" s="1">
        <v>41560663101</v>
      </c>
      <c r="B5" s="1">
        <v>74</v>
      </c>
      <c r="C5" s="1">
        <v>59</v>
      </c>
      <c r="D5" s="1">
        <v>31</v>
      </c>
      <c r="E5" s="1">
        <v>45</v>
      </c>
      <c r="F5" s="1">
        <v>31</v>
      </c>
      <c r="G5" s="1">
        <v>28</v>
      </c>
      <c r="H5" s="1">
        <v>25</v>
      </c>
      <c r="I5" s="1">
        <v>26</v>
      </c>
      <c r="J5" s="1">
        <v>25</v>
      </c>
      <c r="K5" s="1">
        <v>27</v>
      </c>
      <c r="L5" s="1">
        <v>25</v>
      </c>
      <c r="M5" s="1">
        <v>33</v>
      </c>
      <c r="N5" s="1">
        <v>27</v>
      </c>
      <c r="O5" s="1">
        <f>AVERAGE(B5:N5)</f>
        <v>35.07692307692308</v>
      </c>
      <c r="P5" s="2">
        <f>B5</f>
        <v>74</v>
      </c>
      <c r="Q5" s="2">
        <f t="shared" si="1"/>
        <v>133</v>
      </c>
      <c r="R5" s="2">
        <f t="shared" si="1"/>
        <v>164</v>
      </c>
      <c r="S5" s="2">
        <f t="shared" si="1"/>
        <v>209</v>
      </c>
      <c r="T5" s="2">
        <f t="shared" si="1"/>
        <v>240</v>
      </c>
      <c r="U5" s="2">
        <f t="shared" si="1"/>
        <v>268</v>
      </c>
      <c r="V5" s="2">
        <f t="shared" si="1"/>
        <v>293</v>
      </c>
      <c r="W5" s="2">
        <f t="shared" si="1"/>
        <v>319</v>
      </c>
      <c r="X5" s="2">
        <f t="shared" si="1"/>
        <v>344</v>
      </c>
      <c r="Y5" s="2">
        <f t="shared" si="1"/>
        <v>371</v>
      </c>
      <c r="Z5" s="2">
        <f t="shared" si="1"/>
        <v>396</v>
      </c>
      <c r="AA5" s="2">
        <f t="shared" si="1"/>
        <v>429</v>
      </c>
      <c r="AB5" s="2">
        <f t="shared" si="1"/>
        <v>456</v>
      </c>
    </row>
    <row r="6" spans="1:28" x14ac:dyDescent="0.25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>
        <v>104</v>
      </c>
      <c r="Q6" s="1">
        <v>94</v>
      </c>
      <c r="R6" s="1">
        <v>48</v>
      </c>
      <c r="S6" s="1">
        <v>72</v>
      </c>
      <c r="T6" s="1">
        <v>42</v>
      </c>
      <c r="U6" s="1">
        <v>38</v>
      </c>
      <c r="V6" s="1">
        <v>40</v>
      </c>
      <c r="W6" s="1">
        <v>41</v>
      </c>
      <c r="X6" s="1">
        <v>33</v>
      </c>
      <c r="Y6" s="1">
        <v>35</v>
      </c>
      <c r="Z6" s="1">
        <v>30</v>
      </c>
      <c r="AA6" s="1">
        <v>44</v>
      </c>
      <c r="AB6" s="1">
        <v>34</v>
      </c>
    </row>
    <row r="7" spans="1:28" x14ac:dyDescent="0.25">
      <c r="A7" s="1" t="s">
        <v>1</v>
      </c>
      <c r="B7" s="1">
        <v>104</v>
      </c>
      <c r="C7" s="1">
        <v>94</v>
      </c>
      <c r="D7" s="1">
        <v>48</v>
      </c>
      <c r="E7" s="1">
        <v>72</v>
      </c>
      <c r="F7" s="1">
        <v>42</v>
      </c>
      <c r="G7" s="1">
        <v>38</v>
      </c>
      <c r="H7" s="1">
        <v>36</v>
      </c>
      <c r="I7" s="1">
        <v>41</v>
      </c>
      <c r="J7" s="1">
        <v>33</v>
      </c>
      <c r="K7" s="1">
        <v>35</v>
      </c>
      <c r="L7" s="1">
        <v>30</v>
      </c>
      <c r="M7" s="1">
        <v>44</v>
      </c>
      <c r="N7" s="1">
        <v>34</v>
      </c>
      <c r="O7" s="1">
        <f>AVERAGE(B7:N7)</f>
        <v>50.07692307692308</v>
      </c>
      <c r="P7" s="1">
        <f>P6</f>
        <v>104</v>
      </c>
      <c r="Q7" s="1">
        <f>P7+Q6</f>
        <v>198</v>
      </c>
      <c r="R7" s="1">
        <f>Q7+R6</f>
        <v>246</v>
      </c>
      <c r="S7" s="1">
        <f t="shared" ref="S7:AA7" si="2">R7+S6</f>
        <v>318</v>
      </c>
      <c r="T7" s="1">
        <f t="shared" si="2"/>
        <v>360</v>
      </c>
      <c r="U7" s="1">
        <f t="shared" si="2"/>
        <v>398</v>
      </c>
      <c r="V7" s="1">
        <f t="shared" si="2"/>
        <v>438</v>
      </c>
      <c r="W7" s="1">
        <f t="shared" si="2"/>
        <v>479</v>
      </c>
      <c r="X7" s="1">
        <f t="shared" si="2"/>
        <v>512</v>
      </c>
      <c r="Y7" s="1">
        <f t="shared" si="2"/>
        <v>547</v>
      </c>
      <c r="Z7" s="1">
        <f t="shared" si="2"/>
        <v>577</v>
      </c>
      <c r="AA7" s="1">
        <f t="shared" si="2"/>
        <v>621</v>
      </c>
      <c r="AB7" s="1">
        <f>AA7+AB6</f>
        <v>655</v>
      </c>
    </row>
    <row r="8" spans="1:28" s="5" customFormat="1" x14ac:dyDescent="0.25">
      <c r="A8" s="1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3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s="5" customFormat="1" ht="15.75" thickBot="1" x14ac:dyDescent="0.3">
      <c r="A9" s="1" t="s">
        <v>2</v>
      </c>
      <c r="B9" s="3">
        <v>434</v>
      </c>
      <c r="C9" s="3">
        <f>B9-B7</f>
        <v>330</v>
      </c>
      <c r="D9" s="3">
        <f t="shared" ref="D9:N9" si="3">C9-C7</f>
        <v>236</v>
      </c>
      <c r="E9" s="3">
        <f t="shared" si="3"/>
        <v>188</v>
      </c>
      <c r="F9" s="3">
        <f t="shared" si="3"/>
        <v>116</v>
      </c>
      <c r="G9" s="3">
        <f t="shared" si="3"/>
        <v>74</v>
      </c>
      <c r="H9" s="3">
        <f t="shared" si="3"/>
        <v>36</v>
      </c>
      <c r="I9" s="3">
        <f t="shared" si="3"/>
        <v>0</v>
      </c>
      <c r="J9" s="3">
        <f t="shared" si="3"/>
        <v>-41</v>
      </c>
      <c r="K9" s="3">
        <f t="shared" si="3"/>
        <v>-74</v>
      </c>
      <c r="L9" s="3">
        <f t="shared" si="3"/>
        <v>-109</v>
      </c>
      <c r="M9" s="3">
        <f t="shared" si="3"/>
        <v>-139</v>
      </c>
      <c r="N9" s="3">
        <f t="shared" si="3"/>
        <v>-183</v>
      </c>
      <c r="O9" s="3"/>
      <c r="P9" s="10">
        <v>434</v>
      </c>
      <c r="Q9" s="3">
        <f>P9-P6</f>
        <v>330</v>
      </c>
      <c r="R9" s="3">
        <f t="shared" ref="R9:AB9" si="4">Q9-Q6</f>
        <v>236</v>
      </c>
      <c r="S9" s="3">
        <f t="shared" si="4"/>
        <v>188</v>
      </c>
      <c r="T9" s="3">
        <f t="shared" si="4"/>
        <v>116</v>
      </c>
      <c r="U9" s="3">
        <f t="shared" si="4"/>
        <v>74</v>
      </c>
      <c r="V9" s="3">
        <f t="shared" si="4"/>
        <v>36</v>
      </c>
      <c r="W9" s="3">
        <f t="shared" si="4"/>
        <v>-4</v>
      </c>
      <c r="X9" s="3">
        <f t="shared" si="4"/>
        <v>-45</v>
      </c>
      <c r="Y9" s="3">
        <f t="shared" si="4"/>
        <v>-78</v>
      </c>
      <c r="Z9" s="3">
        <f t="shared" si="4"/>
        <v>-113</v>
      </c>
      <c r="AA9" s="3">
        <f t="shared" si="4"/>
        <v>-143</v>
      </c>
      <c r="AB9" s="3">
        <f t="shared" si="4"/>
        <v>-187</v>
      </c>
    </row>
    <row r="10" spans="1:28" s="5" customFormat="1" ht="15.75" thickBot="1" x14ac:dyDescent="0.3">
      <c r="A10" s="1" t="s">
        <v>3</v>
      </c>
      <c r="B10" s="3">
        <f>IFERROR(INDEX($B$1:$N$1,MATCH(B$9,B$7:$N7,1)),"&lt;1")</f>
        <v>31</v>
      </c>
      <c r="C10" s="3">
        <f>IFERROR(INDEX($B$1:$N$1,MATCH(C$9,C$7:$N7,1)),"&lt;1")</f>
        <v>30</v>
      </c>
      <c r="D10" s="3">
        <f>IFERROR(INDEX($B$1:$N$1,MATCH(D$9,D$7:$N7,1)),"&lt;1")</f>
        <v>31</v>
      </c>
      <c r="E10" s="3">
        <f>IFERROR(INDEX($B$1:$N$1,MATCH(E$9,E$7:$N7,1)),"&lt;1")</f>
        <v>31</v>
      </c>
      <c r="F10" s="3">
        <f>IFERROR(INDEX($B$1:$N$1,MATCH(F$9,F$7:$N7,1)),"&lt;1")</f>
        <v>30</v>
      </c>
      <c r="G10" s="3">
        <f>IFERROR(INDEX($B$1:$N$1,MATCH(G$9,G$7:$N7,1)),"&lt;1")</f>
        <v>31</v>
      </c>
      <c r="H10" s="3">
        <f>IFERROR(INDEX($B$1:$N$1,MATCH(H$9,H$7:$N7,1)),"&lt;1")</f>
        <v>28</v>
      </c>
      <c r="I10" s="3" t="str">
        <f>IFERROR(INDEX($B$1:$N$1,MATCH(I$9,I$7:$N7,1)),"&lt;1")</f>
        <v>&lt;1</v>
      </c>
      <c r="J10" s="3" t="str">
        <f>IFERROR(INDEX($B$1:$N$1,MATCH(J$9,J$7:$N7,1)),"&lt;1")</f>
        <v>&lt;1</v>
      </c>
      <c r="K10" s="3" t="str">
        <f>IFERROR(INDEX($B$1:$N$1,MATCH(K$9,K$7:$N7,1)),"&lt;1")</f>
        <v>&lt;1</v>
      </c>
      <c r="L10" s="3" t="str">
        <f>IFERROR(INDEX($B$1:$N$1,MATCH(L$9,L$7:$N7,1)),"&lt;1")</f>
        <v>&lt;1</v>
      </c>
      <c r="M10" s="3" t="str">
        <f>IFERROR(INDEX($B$1:$N$1,MATCH(M$9,M$7:$N7,1)),"&lt;1")</f>
        <v>&lt;1</v>
      </c>
      <c r="N10" s="3" t="str">
        <f>IFERROR(INDEX($B$1:$N$1,MATCH(N$9,N$7:$N7,1)),"&lt;1")</f>
        <v>&lt;1</v>
      </c>
      <c r="O10" s="9"/>
      <c r="P10" s="17" cm="1">
        <f t="array" aca="1" ref="P10" ca="1">IF(P11&gt;0,INDEX(2:2,P11)-P2+OFFSET($A$9,,P$11-1,,)/OFFSET($A$6,,P$11-1,,)*OFFSET($A$1,,P$11-1,,),"-")</f>
        <v>210</v>
      </c>
      <c r="Q10" s="17" cm="1">
        <f t="array" aca="1" ref="Q10" ca="1">IF(Q11&gt;0,INDEX(2:2,Q11)-Q2+OFFSET($A$9,,Q$11-1,,)/OFFSET($A$6,,Q$11-1,,)*OFFSET($A$1,,Q$11-1,,),"-")</f>
        <v>179</v>
      </c>
      <c r="R10" s="17" cm="1">
        <f t="array" aca="1" ref="R10" ca="1">IF(R11&gt;0,INDEX(2:2,R11)-R2+OFFSET($A$9,,R$11-1,,)/OFFSET($A$6,,R$11-1,,)*OFFSET($A$1,,R$11-1,,),"-")</f>
        <v>149</v>
      </c>
      <c r="S10" s="17" cm="1">
        <f t="array" aca="1" ref="S10" ca="1">IF(S11&gt;0,INDEX(2:2,S11)-S2+OFFSET($A$9,,S$11-1,,)/OFFSET($A$6,,S$11-1,,)*OFFSET($A$1,,S$11-1,,),"-")</f>
        <v>118</v>
      </c>
      <c r="T10" s="17" cm="1">
        <f t="array" aca="1" ref="T10" ca="1">IF(T11&gt;0,INDEX(2:2,T11)-T2+OFFSET($A$9,,T$11-1,,)/OFFSET($A$6,,T$11-1,,)*OFFSET($A$1,,T$11-1,,),"-")</f>
        <v>87</v>
      </c>
      <c r="U10" s="17" cm="1">
        <f t="array" aca="1" ref="U10" ca="1">IF(U11&gt;0,INDEX(2:2,U11)-U2+OFFSET($A$9,,U$11-1,,)/OFFSET($A$6,,U$11-1,,)*OFFSET($A$1,,U$11-1,,),"-")</f>
        <v>58</v>
      </c>
      <c r="V10" s="17" cm="1">
        <f t="array" aca="1" ref="V10" ca="1">IF(V11&gt;0,INDEX(2:2,V11)-V2+OFFSET($A$9,,V$11-1,,)/OFFSET($A$6,,V$11-1,,)*OFFSET($A$1,,V$11-1,,),"-")</f>
        <v>27</v>
      </c>
      <c r="W10" s="17" t="str" cm="1">
        <f t="array" aca="1" ref="W10" ca="1">IF(W11&gt;0,INDEX(2:2,W11)-W2+OFFSET($A$9,,W$11-1,,)/OFFSET($A$6,,W$11-1,,)*OFFSET($A$1,,W$11-1,,),"-")</f>
        <v>-</v>
      </c>
      <c r="X10" s="17" t="str" cm="1">
        <f t="array" aca="1" ref="X10" ca="1">IF(X11&gt;0,INDEX(2:2,X11)-X2+OFFSET($A$9,,X$11-1,,)/OFFSET($A$6,,X$11-1,,)*OFFSET($A$1,,X$11-1,,),"-")</f>
        <v>-</v>
      </c>
      <c r="Y10" s="17" t="str" cm="1">
        <f t="array" aca="1" ref="Y10" ca="1">IF(Y11&gt;0,INDEX(2:2,Y11)-Y2+OFFSET($A$9,,Y$11-1,,)/OFFSET($A$6,,Y$11-1,,)*OFFSET($A$1,,Y$11-1,,),"-")</f>
        <v>-</v>
      </c>
      <c r="Z10" s="17" t="str" cm="1">
        <f t="array" aca="1" ref="Z10" ca="1">IF(Z11&gt;0,INDEX(2:2,Z11)-Z2+OFFSET($A$9,,Z$11-1,,)/OFFSET($A$6,,Z$11-1,,)*OFFSET($A$1,,Z$11-1,,),"-")</f>
        <v>-</v>
      </c>
      <c r="AA10" s="17" t="str" cm="1">
        <f t="array" aca="1" ref="AA10" ca="1">IF(AA11&gt;0,INDEX(2:2,AA11)-AA2+OFFSET($A$9,,AA$11-1,,)/OFFSET($A$6,,AA$11-1,,)*OFFSET($A$1,,AA$11-1,,),"-")</f>
        <v>-</v>
      </c>
      <c r="AB10" s="17" t="str" cm="1">
        <f t="array" aca="1" ref="AB10" ca="1">IF(AB11&gt;0,INDEX(2:2,AB11)-AB2+OFFSET($A$9,,AB$11-1,,)/OFFSET($A$6,,AB$11-1,,)*OFFSET($A$1,,AB$11-1,,),"-")</f>
        <v>-</v>
      </c>
    </row>
    <row r="11" spans="1:28" x14ac:dyDescent="0.25">
      <c r="P11" s="6" cm="1">
        <f t="array" ref="P11">IF(P9&gt;=0,_xlfn.AGGREGATE(15,6,COLUMN(P$2:$AB$2)/(P$6:$AB$6&gt;=P$9:$AB$9),1),0)</f>
        <v>22</v>
      </c>
      <c r="Q11" s="6" cm="1">
        <f t="array" ref="Q11">IF(Q9&gt;=0,_xlfn.AGGREGATE(15,6,COLUMN(Q$2:$AB$2)/(Q$6:$AB$6&gt;=Q$9:$AB$9),1),0)</f>
        <v>22</v>
      </c>
      <c r="R11" s="6" cm="1">
        <f t="array" ref="R11">IF(R9&gt;=0,_xlfn.AGGREGATE(15,6,COLUMN(R$2:$AB$2)/(R$6:$AB$6&gt;=R$9:$AB$9),1),0)</f>
        <v>22</v>
      </c>
      <c r="S11" s="6" cm="1">
        <f t="array" ref="S11">IF(S9&gt;=0,_xlfn.AGGREGATE(15,6,COLUMN(S$2:$AB$2)/(S$6:$AB$6&gt;=S$9:$AB$9),1),0)</f>
        <v>22</v>
      </c>
      <c r="T11" s="6" cm="1">
        <f t="array" ref="T11">IF(T9&gt;=0,_xlfn.AGGREGATE(15,6,COLUMN(T$2:$AB$2)/(T$6:$AB$6&gt;=T$9:$AB$9),1),0)</f>
        <v>22</v>
      </c>
      <c r="U11" s="6" cm="1">
        <f t="array" ref="U11">IF(U9&gt;=0,_xlfn.AGGREGATE(15,6,COLUMN(U$2:$AB$2)/(U$6:$AB$6&gt;=U$9:$AB$9),1),0)</f>
        <v>22</v>
      </c>
      <c r="V11" s="6" cm="1">
        <f t="array" ref="V11">IF(V9&gt;=0,_xlfn.AGGREGATE(15,6,COLUMN(V$2:$AB$2)/(V$6:$AB$6&gt;=V$9:$AB$9),1),0)</f>
        <v>22</v>
      </c>
      <c r="W11" s="6" cm="1">
        <f t="array" ref="W11">IF(W9&gt;=0,_xlfn.AGGREGATE(15,6,COLUMN(W$2:$AB$2)/(W$6:$AB$6&gt;=W$9:$AB$9),1),0)</f>
        <v>0</v>
      </c>
      <c r="X11" s="6" cm="1">
        <f t="array" ref="X11">IF(X9&gt;=0,_xlfn.AGGREGATE(15,6,COLUMN(X$2:$AB$2)/(X$6:$AB$6&gt;=X$9:$AB$9),1),0)</f>
        <v>0</v>
      </c>
      <c r="Y11" s="6" cm="1">
        <f t="array" ref="Y11">IF(Y9&gt;=0,_xlfn.AGGREGATE(15,6,COLUMN(Y$2:$AB$2)/(Y$6:$AB$6&gt;=Y$9:$AB$9),1),0)</f>
        <v>0</v>
      </c>
      <c r="Z11" s="6" cm="1">
        <f t="array" ref="Z11">IF(Z9&gt;=0,_xlfn.AGGREGATE(15,6,COLUMN(Z$2:$AB$2)/(Z$6:$AB$6&gt;=Z$9:$AB$9),1),0)</f>
        <v>0</v>
      </c>
      <c r="AA11" s="6" cm="1">
        <f t="array" ref="AA11">IF(AA9&gt;=0,_xlfn.AGGREGATE(15,6,COLUMN(AA$2:$AB$2)/(AA$6:$AB$6&gt;=AA$9:$AB$9),1),0)</f>
        <v>0</v>
      </c>
      <c r="AB11" s="6" cm="1">
        <f t="array" ref="AB11">IF(AB9&gt;=0,_xlfn.AGGREGATE(15,6,COLUMN(AB$2:$AB$2)/(AB$6:$AB$6&gt;=AB$9:$AB$9),1),0)</f>
        <v>0</v>
      </c>
    </row>
    <row r="12" spans="1:28" x14ac:dyDescent="0.25">
      <c r="P12" s="16">
        <f ca="1">IF(P11&gt;0,P2+P10,"-")</f>
        <v>45410</v>
      </c>
      <c r="Q12" s="16">
        <f t="shared" ref="Q12:AB12" ca="1" si="5">IF(Q11&gt;0,Q2+Q10,"-")</f>
        <v>45410</v>
      </c>
      <c r="R12" s="16">
        <f t="shared" ca="1" si="5"/>
        <v>45410</v>
      </c>
      <c r="S12" s="16">
        <f t="shared" ca="1" si="5"/>
        <v>45410</v>
      </c>
      <c r="T12" s="16">
        <f t="shared" ca="1" si="5"/>
        <v>45410</v>
      </c>
      <c r="U12" s="16">
        <f t="shared" ca="1" si="5"/>
        <v>45410</v>
      </c>
      <c r="V12" s="16">
        <f t="shared" ca="1" si="5"/>
        <v>45410</v>
      </c>
      <c r="W12" s="16" t="str">
        <f t="shared" si="5"/>
        <v>-</v>
      </c>
      <c r="X12" s="16" t="str">
        <f t="shared" si="5"/>
        <v>-</v>
      </c>
      <c r="Y12" s="16" t="str">
        <f t="shared" si="5"/>
        <v>-</v>
      </c>
      <c r="Z12" s="16" t="str">
        <f t="shared" si="5"/>
        <v>-</v>
      </c>
      <c r="AA12" s="16" t="str">
        <f t="shared" si="5"/>
        <v>-</v>
      </c>
      <c r="AB12" s="16" t="str">
        <f t="shared" si="5"/>
        <v>-</v>
      </c>
    </row>
    <row r="13" spans="1:28" hidden="1" x14ac:dyDescent="0.25"/>
    <row r="14" spans="1:28" hidden="1" x14ac:dyDescent="0.25">
      <c r="N14">
        <f>INDEX(P1:AB7,1,MATCH(P9,P9:AB9,1))</f>
        <v>31</v>
      </c>
      <c r="P14" s="7">
        <f>SUM(INDEX($P$1:$AB$7,1,MATCH(P9,P9:AB9,1)):INDEX(P1:AB7,1,MATCH(P9,P7:AB7,1)))</f>
        <v>245</v>
      </c>
    </row>
    <row r="15" spans="1:28" hidden="1" x14ac:dyDescent="0.25">
      <c r="B15">
        <f>INDEX(B$1:$N$7,1,MATCH(B$9,B$9:$N$9,0))</f>
        <v>31</v>
      </c>
      <c r="P15">
        <f>INDEX(P$1:$AB$7,1,MATCH(P$9,P$9:$AB$9,0))</f>
        <v>31</v>
      </c>
      <c r="Q15">
        <f>INDEX(Q$1:$AB$7,1,MATCH(Q$9,Q$9:$AB$9,0))</f>
        <v>30</v>
      </c>
      <c r="R15">
        <f>INDEX(R$1:$AB$7,1,MATCH(R$9,R$9:$AB$9,0))</f>
        <v>31</v>
      </c>
      <c r="S15">
        <f>INDEX(S1:AB7,1,MATCH(S9,S9:AB9,0))</f>
        <v>31</v>
      </c>
      <c r="T15">
        <f>INDEX(T1:AB7,1,MATCH(T9,T9:AB9,0))</f>
        <v>28</v>
      </c>
      <c r="U15">
        <f>INDEX(U1:AB7,1,MATCH(U9,U9:AB9,0))</f>
        <v>31</v>
      </c>
      <c r="V15">
        <f>INDEX(V1:AB7,1,MATCH(V9,V9:AB9,0))</f>
        <v>30</v>
      </c>
      <c r="W15">
        <f>INDEX(W1:AB7,1,MATCH(W9,W9:AB9,0))</f>
        <v>31</v>
      </c>
      <c r="X15">
        <f>INDEX(X1:AB7,1,MATCH(X9,X9:AB9,0))</f>
        <v>30</v>
      </c>
      <c r="Y15">
        <f>INDEX(Y1:AB7,1,MATCH(Y9,Y9:AB9,0))</f>
        <v>31</v>
      </c>
      <c r="Z15">
        <f>INDEX(Z1:AB7,1,MATCH(Z9,Z9:AB9,0))</f>
        <v>31</v>
      </c>
      <c r="AA15">
        <f>INDEX(AA1:AB7,1,MATCH(AA9,AA9:AB9,0))</f>
        <v>30</v>
      </c>
      <c r="AB15">
        <f>INDEX(AB1:AB7,1,MATCH(AB9,AB9:AB9,0))</f>
        <v>31</v>
      </c>
    </row>
    <row r="16" spans="1:28" hidden="1" x14ac:dyDescent="0.25">
      <c r="B16">
        <f>INDEX(B7:N7,1,7)</f>
        <v>36</v>
      </c>
      <c r="P16">
        <f>INDEX(P7:AB7,1,7)</f>
        <v>438</v>
      </c>
    </row>
    <row r="17" spans="2:28" hidden="1" x14ac:dyDescent="0.25">
      <c r="B17">
        <f>MATCH(434,B7:N7,1)</f>
        <v>13</v>
      </c>
      <c r="P17">
        <f>MATCH(434,P7:AB7,1)</f>
        <v>6</v>
      </c>
    </row>
    <row r="18" spans="2:28" hidden="1" x14ac:dyDescent="0.25">
      <c r="B18">
        <f>INDEX(B$1:$AB$7,1,MATCH(B$9,B$7:$AB$7,1))</f>
        <v>31</v>
      </c>
      <c r="P18">
        <f>INDEX(P$1:$AB$7,1,MATCH(P$9,P$7:$AB$7,1))</f>
        <v>31</v>
      </c>
      <c r="Q18">
        <f>INDEX(Q$1:$AB$7,1,MATCH(Q$9,Q$7:$AB$7,1))</f>
        <v>31</v>
      </c>
      <c r="R18" t="e">
        <f>INDEX(R$1:$AB$7,1,MATCH(R$9,R$7:$AB$7,1))</f>
        <v>#N/A</v>
      </c>
      <c r="S18" t="e">
        <f>INDEX(S$1:$AB$7,1,MATCH(S$9,S$7:$AB$7,1))</f>
        <v>#N/A</v>
      </c>
      <c r="T18" t="e">
        <f>INDEX(T$1:$AB$7,1,MATCH(T$9,T$7:$AB$7,1))</f>
        <v>#N/A</v>
      </c>
      <c r="U18" t="e">
        <f>INDEX(U$1:$AB$7,1,MATCH(U$9,U$7:$AB$7,1))</f>
        <v>#N/A</v>
      </c>
      <c r="V18" t="e">
        <f>INDEX(V$1:$AB$7,1,MATCH(V$9,V$7:$AB$7,1))</f>
        <v>#N/A</v>
      </c>
      <c r="W18" t="e">
        <f>INDEX(W$1:$AB$7,1,MATCH(W$9,W$7:$AB$7,1))</f>
        <v>#N/A</v>
      </c>
      <c r="X18" t="e">
        <f>INDEX(X$1:$AB$7,1,MATCH(X$9,X$7:$AB$7,1))</f>
        <v>#N/A</v>
      </c>
      <c r="Y18" t="e">
        <f>INDEX(Y$1:$AB$7,1,MATCH(Y$9,Y$7:$AB$7,1))</f>
        <v>#N/A</v>
      </c>
      <c r="Z18" t="e">
        <f>INDEX(Z$1:$AB$7,1,MATCH(Z$9,Z$7:$AB$7,1))</f>
        <v>#N/A</v>
      </c>
      <c r="AA18" t="e">
        <f>INDEX(AA$1:$AB$7,1,MATCH(AA$9,AA$7:$AB$7,1))</f>
        <v>#N/A</v>
      </c>
      <c r="AB18" t="e">
        <f>INDEX(AB$1:$AB$7,1,MATCH(AB$9,AB$7:$AB$7,1))</f>
        <v>#N/A</v>
      </c>
    </row>
    <row r="19" spans="2:28" hidden="1" x14ac:dyDescent="0.25"/>
    <row r="20" spans="2:28" hidden="1" x14ac:dyDescent="0.25"/>
    <row r="21" spans="2:28" hidden="1" x14ac:dyDescent="0.25"/>
    <row r="22" spans="2:28" hidden="1" x14ac:dyDescent="0.25"/>
    <row r="23" spans="2:28" hidden="1" x14ac:dyDescent="0.25"/>
  </sheetData>
  <conditionalFormatting sqref="A1 A3:A1048576">
    <cfRule type="duplicateValues" dxfId="2" priority="1"/>
    <cfRule type="duplicateValues" dxfId="1" priority="2"/>
  </conditionalFormatting>
  <conditionalFormatting sqref="A3:A10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Test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Ursula Mariale</dc:creator>
  <cp:lastModifiedBy>BSA</cp:lastModifiedBy>
  <dcterms:created xsi:type="dcterms:W3CDTF">2023-10-08T11:02:04Z</dcterms:created>
  <dcterms:modified xsi:type="dcterms:W3CDTF">2023-10-08T14:03:00Z</dcterms:modified>
</cp:coreProperties>
</file>