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array.xml" ContentType="application/vnd.ms-excel.rdarray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ythonScripts.xml" ContentType="application/vnd.ms-excel.pythonscript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7B5AE74-669C-4CEA-8AF6-3E2780AA641C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Resa" sheetId="1" r:id="rId1"/>
    <sheet name="Blad1" sheetId="32" r:id="rId2"/>
    <sheet name="LANGUES" sheetId="13" r:id="rId3"/>
    <sheet name="EXCU 1" sheetId="25" r:id="rId4"/>
    <sheet name="EXCU 2" sheetId="15" r:id="rId5"/>
    <sheet name="EXCU 3" sheetId="17" r:id="rId6"/>
    <sheet name="EXCU 4" sheetId="16" r:id="rId7"/>
    <sheet name="EXCU 5" sheetId="19" r:id="rId8"/>
    <sheet name="EXCU 6" sheetId="20" r:id="rId9"/>
    <sheet name="EXCU 7" sheetId="21" r:id="rId10"/>
    <sheet name="EXCU 8" sheetId="22" r:id="rId11"/>
    <sheet name="EXCU 9" sheetId="23" r:id="rId12"/>
    <sheet name="EXCU 10" sheetId="27" r:id="rId13"/>
    <sheet name="EXCU 11" sheetId="28" r:id="rId14"/>
    <sheet name="EXCU 12" sheetId="29" r:id="rId15"/>
    <sheet name="EXCU 13" sheetId="30" r:id="rId16"/>
    <sheet name="EXCU 14" sheetId="31" r:id="rId17"/>
  </sheets>
  <functionGroups builtInGroupCount="19"/>
  <definedNames>
    <definedName name="_xlnm._FilterDatabase" localSheetId="0" hidden="1">Resa!$P$7:$P$123</definedName>
    <definedName name="BS">Blad1!$E$1:$E$20</definedName>
    <definedName name="Pays">Resa!$R$161:$R$199</definedName>
    <definedName name="Valeurs_Max">Resa!$A$5:$N$6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0" i="1" l="1"/>
  <c r="C160" i="1"/>
  <c r="D160" i="1"/>
  <c r="E160" i="1"/>
  <c r="F160" i="1"/>
  <c r="G160" i="1"/>
  <c r="H160" i="1"/>
  <c r="I160" i="1"/>
  <c r="J160" i="1"/>
  <c r="K160" i="1"/>
  <c r="L160" i="1"/>
  <c r="M160" i="1"/>
  <c r="N160" i="1"/>
  <c r="B161" i="1"/>
  <c r="C161" i="1"/>
  <c r="D161" i="1"/>
  <c r="E161" i="1"/>
  <c r="F161" i="1"/>
  <c r="G161" i="1"/>
  <c r="H161" i="1"/>
  <c r="I161" i="1"/>
  <c r="J161" i="1"/>
  <c r="K161" i="1"/>
  <c r="L161" i="1"/>
  <c r="M161" i="1"/>
  <c r="N161" i="1"/>
  <c r="B162" i="1"/>
  <c r="C162" i="1"/>
  <c r="D162" i="1"/>
  <c r="E162" i="1"/>
  <c r="F162" i="1"/>
  <c r="G162" i="1"/>
  <c r="H162" i="1"/>
  <c r="I162" i="1"/>
  <c r="J162" i="1"/>
  <c r="K162" i="1"/>
  <c r="L162" i="1"/>
  <c r="M162" i="1"/>
  <c r="N162" i="1"/>
  <c r="B163" i="1"/>
  <c r="C163" i="1"/>
  <c r="D163" i="1"/>
  <c r="E163" i="1"/>
  <c r="F163" i="1"/>
  <c r="G163" i="1"/>
  <c r="H163" i="1"/>
  <c r="I163" i="1"/>
  <c r="J163" i="1"/>
  <c r="K163" i="1"/>
  <c r="L163" i="1"/>
  <c r="M163" i="1"/>
  <c r="N163" i="1"/>
  <c r="B164" i="1"/>
  <c r="C164" i="1"/>
  <c r="D164" i="1"/>
  <c r="E164" i="1"/>
  <c r="F164" i="1"/>
  <c r="G164" i="1"/>
  <c r="H164" i="1"/>
  <c r="I164" i="1"/>
  <c r="J164" i="1"/>
  <c r="K164" i="1"/>
  <c r="L164" i="1"/>
  <c r="M164" i="1"/>
  <c r="N164" i="1"/>
  <c r="B165" i="1"/>
  <c r="C165" i="1"/>
  <c r="D165" i="1"/>
  <c r="E165" i="1"/>
  <c r="F165" i="1"/>
  <c r="G165" i="1"/>
  <c r="H165" i="1"/>
  <c r="I165" i="1"/>
  <c r="J165" i="1"/>
  <c r="K165" i="1"/>
  <c r="L165" i="1"/>
  <c r="M165" i="1"/>
  <c r="N165" i="1"/>
  <c r="B166" i="1"/>
  <c r="C166" i="1"/>
  <c r="D166" i="1"/>
  <c r="E166" i="1"/>
  <c r="F166" i="1"/>
  <c r="G166" i="1"/>
  <c r="H166" i="1"/>
  <c r="I166" i="1"/>
  <c r="J166" i="1"/>
  <c r="K166" i="1"/>
  <c r="L166" i="1"/>
  <c r="M166" i="1"/>
  <c r="N166" i="1"/>
  <c r="B167" i="1"/>
  <c r="C167" i="1"/>
  <c r="D167" i="1"/>
  <c r="E167" i="1"/>
  <c r="F167" i="1"/>
  <c r="G167" i="1"/>
  <c r="H167" i="1"/>
  <c r="I167" i="1"/>
  <c r="J167" i="1"/>
  <c r="K167" i="1"/>
  <c r="L167" i="1"/>
  <c r="M167" i="1"/>
  <c r="N167" i="1"/>
  <c r="B168" i="1"/>
  <c r="C168" i="1"/>
  <c r="D168" i="1"/>
  <c r="E168" i="1"/>
  <c r="F168" i="1"/>
  <c r="G168" i="1"/>
  <c r="H168" i="1"/>
  <c r="I168" i="1"/>
  <c r="J168" i="1"/>
  <c r="K168" i="1"/>
  <c r="L168" i="1"/>
  <c r="M168" i="1"/>
  <c r="N168" i="1"/>
  <c r="A161" i="1"/>
  <c r="A162" i="1"/>
  <c r="A163" i="1"/>
  <c r="A164" i="1"/>
  <c r="A165" i="1"/>
  <c r="A166" i="1"/>
  <c r="A167" i="1"/>
  <c r="A168" i="1"/>
  <c r="A160" i="1"/>
  <c r="X4" i="1" l="1"/>
  <c r="X5" i="1" s="1"/>
  <c r="W4" i="1"/>
  <c r="W5" i="1" s="1"/>
  <c r="V4" i="1"/>
  <c r="V5" i="1" s="1"/>
  <c r="U4" i="1"/>
  <c r="U5" i="1" s="1"/>
  <c r="T4" i="1"/>
  <c r="T5" i="1" s="1"/>
  <c r="AN31" i="1" a="1"/>
  <c r="AN31" i="1" l="1"/>
  <c r="I4" i="17" a="1"/>
  <c r="I4" i="17" s="1"/>
  <c r="K4" i="17" s="1" a="1"/>
  <c r="K4" i="17" s="1"/>
  <c r="I5" i="17" a="1"/>
  <c r="I5" i="17" s="1"/>
  <c r="K5" i="17" s="1" a="1"/>
  <c r="K5" i="17" s="1"/>
  <c r="I6" i="17" a="1"/>
  <c r="I6" i="17" s="1"/>
  <c r="K6" i="17" s="1" a="1"/>
  <c r="K6" i="17" s="1"/>
  <c r="I7" i="17" a="1"/>
  <c r="I7" i="17" s="1"/>
  <c r="K7" i="17" s="1" a="1"/>
  <c r="K7" i="17" s="1"/>
  <c r="I8" i="17" a="1"/>
  <c r="I8" i="17" s="1"/>
  <c r="K8" i="17" s="1" a="1"/>
  <c r="K8" i="17" s="1"/>
  <c r="I9" i="17" a="1"/>
  <c r="I9" i="17" s="1"/>
  <c r="K9" i="17" s="1" a="1"/>
  <c r="K9" i="17" s="1"/>
  <c r="I10" i="17" a="1"/>
  <c r="I10" i="17" s="1"/>
  <c r="K10" i="17" s="1" a="1"/>
  <c r="K10" i="17" s="1"/>
  <c r="I11" i="17" a="1"/>
  <c r="I11" i="17" s="1"/>
  <c r="K11" i="17" s="1" a="1"/>
  <c r="K11" i="17" s="1"/>
  <c r="I12" i="17" a="1"/>
  <c r="I12" i="17" s="1"/>
  <c r="K12" i="17" s="1" a="1"/>
  <c r="K12" i="17" s="1"/>
  <c r="I13" i="17" a="1"/>
  <c r="I13" i="17" s="1"/>
  <c r="K13" i="17" s="1" a="1"/>
  <c r="K13" i="17" s="1"/>
  <c r="I14" i="17" a="1"/>
  <c r="I14" i="17" s="1"/>
  <c r="K14" i="17" s="1" a="1"/>
  <c r="K14" i="17" s="1"/>
  <c r="I15" i="17" a="1"/>
  <c r="I15" i="17" s="1"/>
  <c r="K15" i="17" s="1" a="1"/>
  <c r="K15" i="17" s="1"/>
  <c r="I16" i="17" a="1"/>
  <c r="I16" i="17" s="1"/>
  <c r="K16" i="17" s="1" a="1"/>
  <c r="K16" i="17" s="1"/>
  <c r="I17" i="17" a="1"/>
  <c r="I17" i="17" s="1"/>
  <c r="K17" i="17" s="1" a="1"/>
  <c r="K17" i="17" s="1"/>
  <c r="I18" i="17" a="1"/>
  <c r="I18" i="17" s="1"/>
  <c r="K18" i="17" s="1" a="1"/>
  <c r="K18" i="17" s="1"/>
  <c r="I19" i="17" a="1"/>
  <c r="I19" i="17" s="1"/>
  <c r="K19" i="17" s="1" a="1"/>
  <c r="K19" i="17" s="1"/>
  <c r="I20" i="17" a="1"/>
  <c r="I20" i="17" s="1"/>
  <c r="K20" i="17" s="1" a="1"/>
  <c r="K20" i="17" s="1"/>
  <c r="I21" i="17" a="1"/>
  <c r="I21" i="17" s="1"/>
  <c r="K21" i="17" s="1" a="1"/>
  <c r="K21" i="17" s="1"/>
  <c r="I22" i="17" a="1"/>
  <c r="I22" i="17" s="1"/>
  <c r="K22" i="17" s="1" a="1"/>
  <c r="K22" i="17" s="1"/>
  <c r="I23" i="17" a="1"/>
  <c r="I23" i="17" s="1"/>
  <c r="K23" i="17" s="1" a="1"/>
  <c r="K23" i="17" s="1"/>
  <c r="I24" i="17" a="1"/>
  <c r="I24" i="17" s="1"/>
  <c r="K24" i="17" s="1" a="1"/>
  <c r="K24" i="17" s="1"/>
  <c r="I25" i="17" a="1"/>
  <c r="I25" i="17" s="1"/>
  <c r="K25" i="17" s="1" a="1"/>
  <c r="K25" i="17" s="1"/>
  <c r="I26" i="17" a="1"/>
  <c r="I26" i="17" s="1"/>
  <c r="K26" i="17" s="1" a="1"/>
  <c r="K26" i="17" s="1"/>
  <c r="I27" i="17" a="1"/>
  <c r="I27" i="17" s="1"/>
  <c r="K27" i="17" s="1" a="1"/>
  <c r="K27" i="17" s="1"/>
  <c r="I28" i="17" a="1"/>
  <c r="I28" i="17" s="1"/>
  <c r="K28" i="17" s="1" a="1"/>
  <c r="K28" i="17" s="1"/>
  <c r="I29" i="17" a="1"/>
  <c r="I29" i="17" s="1"/>
  <c r="K29" i="17" s="1" a="1"/>
  <c r="K29" i="17" s="1"/>
  <c r="I30" i="17" a="1"/>
  <c r="I30" i="17" s="1"/>
  <c r="K30" i="17" s="1" a="1"/>
  <c r="K30" i="17" s="1"/>
  <c r="I4" i="21" a="1"/>
  <c r="I4" i="21" s="1"/>
  <c r="I5" i="21" a="1"/>
  <c r="I5" i="21" s="1"/>
  <c r="I6" i="21" a="1"/>
  <c r="I6" i="21" s="1"/>
  <c r="I7" i="21" a="1"/>
  <c r="I7" i="21" s="1"/>
  <c r="I8" i="21" a="1"/>
  <c r="I8" i="21" s="1"/>
  <c r="I9" i="21" a="1"/>
  <c r="I9" i="21" s="1"/>
  <c r="I10" i="21" a="1"/>
  <c r="I10" i="21" s="1"/>
  <c r="I11" i="21" a="1"/>
  <c r="I11" i="21" s="1"/>
  <c r="I12" i="21" a="1"/>
  <c r="I12" i="21" s="1"/>
  <c r="I13" i="21" a="1"/>
  <c r="I13" i="21" s="1"/>
  <c r="I14" i="21" a="1"/>
  <c r="I14" i="21" s="1"/>
  <c r="I15" i="21" a="1"/>
  <c r="I15" i="21" s="1"/>
  <c r="I16" i="21" a="1"/>
  <c r="I16" i="21" s="1"/>
  <c r="I17" i="21" a="1"/>
  <c r="I17" i="21" s="1"/>
  <c r="I18" i="21" a="1"/>
  <c r="I18" i="21" s="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4" i="22" a="1"/>
  <c r="I4" i="22" s="1"/>
  <c r="I5" i="22" a="1"/>
  <c r="I5" i="22" s="1"/>
  <c r="I6" i="22" a="1"/>
  <c r="I6" i="22" s="1"/>
  <c r="I7" i="22" a="1"/>
  <c r="I7" i="22" s="1"/>
  <c r="I8" i="22" a="1"/>
  <c r="I8" i="22" s="1"/>
  <c r="I9" i="22" a="1"/>
  <c r="I9" i="22" s="1"/>
  <c r="I10" i="22" a="1"/>
  <c r="I10" i="22" s="1"/>
  <c r="I11" i="22" a="1"/>
  <c r="I11" i="22" s="1"/>
  <c r="I12" i="22" a="1"/>
  <c r="I12" i="22" s="1"/>
  <c r="I13" i="22" a="1"/>
  <c r="I13" i="22" s="1"/>
  <c r="I14" i="22" a="1"/>
  <c r="I14" i="22" s="1"/>
  <c r="I15" i="22" a="1"/>
  <c r="I15" i="22" s="1"/>
  <c r="I16" i="22" a="1"/>
  <c r="I16" i="22" s="1"/>
  <c r="I17" i="22" a="1"/>
  <c r="I17" i="22" s="1"/>
  <c r="I18" i="22" a="1"/>
  <c r="I18" i="22" s="1"/>
  <c r="I19" i="22" a="1"/>
  <c r="I19" i="22" s="1"/>
  <c r="I20" i="22" a="1"/>
  <c r="I20" i="22" s="1"/>
  <c r="I21" i="22" a="1"/>
  <c r="I21" i="22" s="1"/>
  <c r="I22" i="22" a="1"/>
  <c r="I22" i="22" s="1"/>
  <c r="I23" i="22" a="1"/>
  <c r="I23" i="22" s="1"/>
  <c r="I24" i="22" a="1"/>
  <c r="I24" i="22" s="1"/>
  <c r="I25" i="22" a="1"/>
  <c r="I25" i="22" s="1"/>
  <c r="I26" i="22" a="1"/>
  <c r="I26" i="22" s="1"/>
  <c r="I27" i="22" a="1"/>
  <c r="I27" i="22" s="1"/>
  <c r="I28" i="22" a="1"/>
  <c r="I28" i="22" s="1"/>
  <c r="I3" i="21" a="1"/>
  <c r="I3" i="21" s="1"/>
  <c r="I3" i="17" a="1"/>
  <c r="I3" i="17" s="1"/>
  <c r="E4" i="22" a="1"/>
  <c r="E4" i="22" s="1"/>
  <c r="E5" i="22" a="1"/>
  <c r="E5" i="22" s="1"/>
  <c r="E6" i="22" a="1"/>
  <c r="E6" i="22" s="1"/>
  <c r="E7" i="22" a="1"/>
  <c r="E7" i="22" s="1"/>
  <c r="E8" i="22" a="1"/>
  <c r="E8" i="22" s="1"/>
  <c r="E9" i="22" a="1"/>
  <c r="E9" i="22" s="1"/>
  <c r="E10" i="22" a="1"/>
  <c r="E10" i="22" s="1"/>
  <c r="E11" i="22" a="1"/>
  <c r="E11" i="22" s="1"/>
  <c r="E12" i="22" a="1"/>
  <c r="E12" i="22" s="1"/>
  <c r="E13" i="22" a="1"/>
  <c r="E13" i="22" s="1"/>
  <c r="E14" i="22" a="1"/>
  <c r="E14" i="22" s="1"/>
  <c r="E15" i="22" a="1"/>
  <c r="E15" i="22" s="1"/>
  <c r="E16" i="22" a="1"/>
  <c r="E16" i="22" s="1"/>
  <c r="E17" i="22" a="1"/>
  <c r="E17" i="22" s="1"/>
  <c r="E18" i="22" a="1"/>
  <c r="E18" i="22" s="1"/>
  <c r="E19" i="22" a="1"/>
  <c r="E19" i="22" s="1"/>
  <c r="E20" i="22" a="1"/>
  <c r="E20" i="22" s="1"/>
  <c r="E21" i="22" a="1"/>
  <c r="E21" i="22" s="1"/>
  <c r="E22" i="22" a="1"/>
  <c r="E22" i="22" s="1"/>
  <c r="E23" i="22" a="1"/>
  <c r="E23" i="22" s="1"/>
  <c r="E24" i="22" a="1"/>
  <c r="E24" i="22" s="1"/>
  <c r="E25" i="22" a="1"/>
  <c r="E25" i="22" s="1"/>
  <c r="E26" i="22" a="1"/>
  <c r="E26" i="22" s="1"/>
  <c r="E27" i="22" a="1"/>
  <c r="E27" i="22" s="1"/>
  <c r="E4" i="21" a="1"/>
  <c r="E4" i="21" s="1"/>
  <c r="E5" i="21" a="1"/>
  <c r="E5" i="21" s="1"/>
  <c r="E6" i="21" a="1"/>
  <c r="E6" i="21" s="1"/>
  <c r="E7" i="21" a="1"/>
  <c r="E7" i="21" s="1"/>
  <c r="E8" i="21" a="1"/>
  <c r="E8" i="21" s="1"/>
  <c r="E9" i="21" a="1"/>
  <c r="E9" i="21" s="1"/>
  <c r="E10" i="21" a="1"/>
  <c r="E10" i="21" s="1"/>
  <c r="E11" i="21" a="1"/>
  <c r="E11" i="21" s="1"/>
  <c r="E12" i="21" a="1"/>
  <c r="E12" i="21" s="1"/>
  <c r="E13" i="21" a="1"/>
  <c r="E13" i="21" s="1"/>
  <c r="E14" i="21" a="1"/>
  <c r="E14" i="21" s="1"/>
  <c r="E15" i="21" a="1"/>
  <c r="E15" i="21" s="1"/>
  <c r="E16" i="21" a="1"/>
  <c r="E16" i="21" s="1"/>
  <c r="E17" i="21" a="1"/>
  <c r="E17" i="21" s="1"/>
  <c r="E18" i="21" a="1"/>
  <c r="E18" i="21" s="1"/>
  <c r="E19" i="21" a="1"/>
  <c r="E19" i="21" s="1"/>
  <c r="E20" i="21" a="1"/>
  <c r="E20" i="21" s="1"/>
  <c r="E21" i="21" a="1"/>
  <c r="E21" i="21" s="1"/>
  <c r="E22" i="21" a="1"/>
  <c r="E22" i="21" s="1"/>
  <c r="E23" i="21" a="1"/>
  <c r="E23" i="21" s="1"/>
  <c r="E24" i="21" a="1"/>
  <c r="E24" i="21" s="1"/>
  <c r="E25" i="21" a="1"/>
  <c r="E25" i="21" s="1"/>
  <c r="E26" i="21" a="1"/>
  <c r="E26" i="21" s="1"/>
  <c r="E27" i="21" a="1"/>
  <c r="E27" i="21" s="1"/>
  <c r="I4" i="20" a="1"/>
  <c r="I4" i="20" s="1"/>
  <c r="I5" i="20" a="1"/>
  <c r="I5" i="20" s="1"/>
  <c r="I6" i="20" a="1"/>
  <c r="I6" i="20" s="1"/>
  <c r="I7" i="20" a="1"/>
  <c r="I7" i="20" s="1"/>
  <c r="I8" i="20" a="1"/>
  <c r="I8" i="20" s="1"/>
  <c r="I9" i="20" a="1"/>
  <c r="I9" i="20" s="1"/>
  <c r="I10" i="20" a="1"/>
  <c r="I10" i="20" s="1"/>
  <c r="I11" i="20" a="1"/>
  <c r="I11" i="20" s="1"/>
  <c r="I12" i="20" a="1"/>
  <c r="I12" i="20" s="1"/>
  <c r="I13" i="20" a="1"/>
  <c r="I13" i="20" s="1"/>
  <c r="I14" i="20" a="1"/>
  <c r="I14" i="20" s="1"/>
  <c r="I15" i="20" a="1"/>
  <c r="I15" i="20" s="1"/>
  <c r="I16" i="20" a="1"/>
  <c r="I16" i="20" s="1"/>
  <c r="I17" i="20" a="1"/>
  <c r="I17" i="20" s="1"/>
  <c r="I18" i="20" a="1"/>
  <c r="I18" i="20" s="1"/>
  <c r="I19" i="20" a="1"/>
  <c r="I19" i="20" s="1"/>
  <c r="I20" i="20" a="1"/>
  <c r="I20" i="20" s="1"/>
  <c r="I21" i="20" a="1"/>
  <c r="I21" i="20" s="1"/>
  <c r="I22" i="20" a="1"/>
  <c r="I22" i="20" s="1"/>
  <c r="I23" i="20" a="1"/>
  <c r="I23" i="20" s="1"/>
  <c r="I24" i="20" a="1"/>
  <c r="I24" i="20" s="1"/>
  <c r="I25" i="20" a="1"/>
  <c r="I25" i="20" s="1"/>
  <c r="I26" i="20" a="1"/>
  <c r="I26" i="20" s="1"/>
  <c r="I27" i="20" a="1"/>
  <c r="I27" i="20" s="1"/>
  <c r="I28" i="20" a="1"/>
  <c r="I28" i="20" s="1"/>
  <c r="I29" i="20" a="1"/>
  <c r="I29" i="20" s="1"/>
  <c r="E4" i="20" a="1"/>
  <c r="E4" i="20" s="1"/>
  <c r="E5" i="20" a="1"/>
  <c r="E5" i="20" s="1"/>
  <c r="E6" i="20" a="1"/>
  <c r="E6" i="20" s="1"/>
  <c r="E7" i="20" a="1"/>
  <c r="E7" i="20" s="1"/>
  <c r="E8" i="20" a="1"/>
  <c r="E8" i="20" s="1"/>
  <c r="E9" i="20" a="1"/>
  <c r="E9" i="20" s="1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I4" i="16" a="1"/>
  <c r="I4" i="16" s="1"/>
  <c r="I5" i="16" a="1"/>
  <c r="I5" i="16" s="1"/>
  <c r="I6" i="16" a="1"/>
  <c r="I6" i="16" s="1"/>
  <c r="I7" i="16" a="1"/>
  <c r="I7" i="16" s="1"/>
  <c r="I8" i="16" a="1"/>
  <c r="I8" i="16" s="1"/>
  <c r="I9" i="16" a="1"/>
  <c r="I9" i="16" s="1"/>
  <c r="I10" i="16" a="1"/>
  <c r="I10" i="16" s="1"/>
  <c r="I11" i="16" a="1"/>
  <c r="I11" i="16" s="1"/>
  <c r="I12" i="16" a="1"/>
  <c r="I12" i="16" s="1"/>
  <c r="I13" i="16" a="1"/>
  <c r="I13" i="16" s="1"/>
  <c r="I14" i="16" a="1"/>
  <c r="I14" i="16" s="1"/>
  <c r="I15" i="16" a="1"/>
  <c r="I15" i="16" s="1"/>
  <c r="I16" i="16" a="1"/>
  <c r="I16" i="16" s="1"/>
  <c r="I17" i="16" a="1"/>
  <c r="I17" i="16" s="1"/>
  <c r="I18" i="16" a="1"/>
  <c r="I18" i="16" s="1"/>
  <c r="I19" i="16" a="1"/>
  <c r="I19" i="16" s="1"/>
  <c r="I20" i="16" a="1"/>
  <c r="I20" i="16" s="1"/>
  <c r="I21" i="16" a="1"/>
  <c r="I21" i="16" s="1"/>
  <c r="I22" i="16" a="1"/>
  <c r="I22" i="16" s="1"/>
  <c r="I23" i="16" a="1"/>
  <c r="I23" i="16" s="1"/>
  <c r="I24" i="16" a="1"/>
  <c r="I24" i="16" s="1"/>
  <c r="I25" i="16" a="1"/>
  <c r="I25" i="16" s="1"/>
  <c r="I26" i="16" a="1"/>
  <c r="I26" i="16" s="1"/>
  <c r="I27" i="16" a="1"/>
  <c r="I27" i="16" s="1"/>
  <c r="I28" i="16" a="1"/>
  <c r="I28" i="16" s="1"/>
  <c r="I29" i="16" a="1"/>
  <c r="I29" i="16" s="1"/>
  <c r="I4" i="19" a="1"/>
  <c r="I4" i="19" s="1"/>
  <c r="I5" i="19" a="1"/>
  <c r="I5" i="19" s="1"/>
  <c r="I6" i="19" a="1"/>
  <c r="I6" i="19" s="1"/>
  <c r="I7" i="19" a="1"/>
  <c r="I7" i="19" s="1"/>
  <c r="I8" i="19" a="1"/>
  <c r="I8" i="19" s="1"/>
  <c r="I9" i="19" a="1"/>
  <c r="I9" i="19" s="1"/>
  <c r="I10" i="19" a="1"/>
  <c r="I10" i="19" s="1"/>
  <c r="I11" i="19" a="1"/>
  <c r="I11" i="19" s="1"/>
  <c r="I12" i="19" a="1"/>
  <c r="I12" i="19" s="1"/>
  <c r="I13" i="19" a="1"/>
  <c r="I13" i="19" s="1"/>
  <c r="I14" i="19" a="1"/>
  <c r="I14" i="19" s="1"/>
  <c r="I15" i="19" a="1"/>
  <c r="I15" i="19" s="1"/>
  <c r="I16" i="19" a="1"/>
  <c r="I16" i="19" s="1"/>
  <c r="I17" i="19" a="1"/>
  <c r="I17" i="19" s="1"/>
  <c r="I18" i="19" a="1"/>
  <c r="I18" i="19" s="1"/>
  <c r="I19" i="19" a="1"/>
  <c r="I19" i="19" s="1"/>
  <c r="I20" i="19" a="1"/>
  <c r="I20" i="19" s="1"/>
  <c r="I21" i="19" a="1"/>
  <c r="I21" i="19" s="1"/>
  <c r="I22" i="19" a="1"/>
  <c r="I22" i="19" s="1"/>
  <c r="I23" i="19" a="1"/>
  <c r="I23" i="19" s="1"/>
  <c r="I24" i="19" a="1"/>
  <c r="I24" i="19" s="1"/>
  <c r="I25" i="19" a="1"/>
  <c r="I25" i="19" s="1"/>
  <c r="I26" i="19" a="1"/>
  <c r="I26" i="19" s="1"/>
  <c r="I27" i="19" a="1"/>
  <c r="I27" i="19" s="1"/>
  <c r="I28" i="19" a="1"/>
  <c r="I28" i="19" s="1"/>
  <c r="I29" i="19" a="1"/>
  <c r="I29" i="19" s="1"/>
  <c r="E4" i="19" a="1"/>
  <c r="E4" i="19" s="1"/>
  <c r="E5" i="19" a="1"/>
  <c r="E5" i="19" s="1"/>
  <c r="E6" i="19" a="1"/>
  <c r="E6" i="19" s="1"/>
  <c r="E7" i="19" a="1"/>
  <c r="E7" i="19" s="1"/>
  <c r="E8" i="19" a="1"/>
  <c r="E8" i="19" s="1"/>
  <c r="E9" i="19" a="1"/>
  <c r="E9" i="19" s="1"/>
  <c r="E10" i="19" a="1"/>
  <c r="E10" i="19" s="1"/>
  <c r="E11" i="19" a="1"/>
  <c r="E11" i="19" s="1"/>
  <c r="E12" i="19" a="1"/>
  <c r="E12" i="19" s="1"/>
  <c r="E13" i="19" a="1"/>
  <c r="E13" i="19" s="1"/>
  <c r="E14" i="19" a="1"/>
  <c r="E14" i="19" s="1"/>
  <c r="E15" i="19" a="1"/>
  <c r="E15" i="19" s="1"/>
  <c r="E16" i="19" a="1"/>
  <c r="E16" i="19" s="1"/>
  <c r="E17" i="19" a="1"/>
  <c r="E17" i="19" s="1"/>
  <c r="E18" i="19" a="1"/>
  <c r="E18" i="19" s="1"/>
  <c r="E19" i="19" a="1"/>
  <c r="E19" i="19" s="1"/>
  <c r="E20" i="19" a="1"/>
  <c r="E20" i="19" s="1"/>
  <c r="E21" i="19" a="1"/>
  <c r="E21" i="19" s="1"/>
  <c r="E22" i="19" a="1"/>
  <c r="E22" i="19" s="1"/>
  <c r="E23" i="19" a="1"/>
  <c r="E23" i="19" s="1"/>
  <c r="E24" i="19" a="1"/>
  <c r="E24" i="19" s="1"/>
  <c r="E25" i="19" a="1"/>
  <c r="E25" i="19" s="1"/>
  <c r="E26" i="19" a="1"/>
  <c r="E26" i="19" s="1"/>
  <c r="E27" i="19" a="1"/>
  <c r="E27" i="19" s="1"/>
  <c r="E4" i="16" a="1"/>
  <c r="E4" i="16" s="1"/>
  <c r="E5" i="16" a="1"/>
  <c r="E5" i="16" s="1"/>
  <c r="E6" i="16" a="1"/>
  <c r="E6" i="16" s="1"/>
  <c r="E7" i="16" a="1"/>
  <c r="E7" i="16" s="1"/>
  <c r="E8" i="16" a="1"/>
  <c r="E8" i="16" s="1"/>
  <c r="E9" i="16" a="1"/>
  <c r="E9" i="16" s="1"/>
  <c r="E10" i="16" a="1"/>
  <c r="E10" i="16" s="1"/>
  <c r="E11" i="16" a="1"/>
  <c r="E11" i="16" s="1"/>
  <c r="E12" i="16" a="1"/>
  <c r="E12" i="16" s="1"/>
  <c r="E13" i="16" a="1"/>
  <c r="E13" i="16" s="1"/>
  <c r="E14" i="16" a="1"/>
  <c r="E14" i="16" s="1"/>
  <c r="E15" i="16" a="1"/>
  <c r="E15" i="16" s="1"/>
  <c r="E16" i="16" a="1"/>
  <c r="E16" i="16" s="1"/>
  <c r="E17" i="16" a="1"/>
  <c r="E17" i="16" s="1"/>
  <c r="E18" i="16" a="1"/>
  <c r="E18" i="16" s="1"/>
  <c r="E19" i="16" a="1"/>
  <c r="E19" i="16" s="1"/>
  <c r="E20" i="16" a="1"/>
  <c r="E20" i="16" s="1"/>
  <c r="E21" i="16" a="1"/>
  <c r="E21" i="16" s="1"/>
  <c r="E22" i="16" a="1"/>
  <c r="E22" i="16" s="1"/>
  <c r="E23" i="16" a="1"/>
  <c r="E23" i="16" s="1"/>
  <c r="E24" i="16" a="1"/>
  <c r="E24" i="16" s="1"/>
  <c r="E25" i="16" a="1"/>
  <c r="E25" i="16" s="1"/>
  <c r="E26" i="16" a="1"/>
  <c r="E26" i="16" s="1"/>
  <c r="E27" i="16" a="1"/>
  <c r="E27" i="16" s="1"/>
  <c r="E4" i="17" a="1"/>
  <c r="E4" i="17" s="1"/>
  <c r="E5" i="17" a="1"/>
  <c r="E5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E25" i="17" a="1"/>
  <c r="E25" i="17" s="1"/>
  <c r="E26" i="17" a="1"/>
  <c r="E26" i="17" s="1"/>
  <c r="E27" i="17" a="1"/>
  <c r="E27" i="17" s="1"/>
  <c r="I4" i="15" a="1"/>
  <c r="I4" i="15" s="1"/>
  <c r="I5" i="15" a="1"/>
  <c r="I5" i="15" s="1"/>
  <c r="I6" i="15" a="1"/>
  <c r="I6" i="15" s="1"/>
  <c r="I7" i="15" a="1"/>
  <c r="I7" i="15" s="1"/>
  <c r="I8" i="15" a="1"/>
  <c r="I8" i="15" s="1"/>
  <c r="I9" i="15" a="1"/>
  <c r="I9" i="15" s="1"/>
  <c r="I10" i="15" a="1"/>
  <c r="I10" i="15" s="1"/>
  <c r="I11" i="15" a="1"/>
  <c r="I11" i="15" s="1"/>
  <c r="I12" i="15" a="1"/>
  <c r="I12" i="15" s="1"/>
  <c r="I13" i="15" a="1"/>
  <c r="I13" i="15" s="1"/>
  <c r="I14" i="15" a="1"/>
  <c r="I14" i="15" s="1"/>
  <c r="I15" i="15" a="1"/>
  <c r="I15" i="15" s="1"/>
  <c r="I16" i="15" a="1"/>
  <c r="I16" i="15" s="1"/>
  <c r="I17" i="15" a="1"/>
  <c r="I17" i="15" s="1"/>
  <c r="I18" i="15" a="1"/>
  <c r="I18" i="15" s="1"/>
  <c r="I19" i="15" a="1"/>
  <c r="I19" i="15" s="1"/>
  <c r="I20" i="15" a="1"/>
  <c r="I20" i="15" s="1"/>
  <c r="I21" i="15" a="1"/>
  <c r="I21" i="15" s="1"/>
  <c r="I22" i="15" a="1"/>
  <c r="I22" i="15" s="1"/>
  <c r="I23" i="15" a="1"/>
  <c r="I23" i="15" s="1"/>
  <c r="I24" i="15" a="1"/>
  <c r="I24" i="15" s="1"/>
  <c r="I25" i="15" a="1"/>
  <c r="I25" i="15" s="1"/>
  <c r="I26" i="15" a="1"/>
  <c r="I26" i="15" s="1"/>
  <c r="I27" i="15" a="1"/>
  <c r="I27" i="15" s="1"/>
  <c r="I28" i="15" a="1"/>
  <c r="I28" i="15" s="1"/>
  <c r="E4" i="15" a="1"/>
  <c r="E4" i="15" s="1"/>
  <c r="E5" i="15" a="1"/>
  <c r="E5" i="15" s="1"/>
  <c r="E6" i="15" a="1"/>
  <c r="E6" i="15" s="1"/>
  <c r="E7" i="15" a="1"/>
  <c r="E7" i="15" s="1"/>
  <c r="E8" i="15" a="1"/>
  <c r="E8" i="15" s="1"/>
  <c r="E9" i="15" a="1"/>
  <c r="E9" i="15" s="1"/>
  <c r="E10" i="15" a="1"/>
  <c r="E10" i="15" s="1"/>
  <c r="E11" i="15" a="1"/>
  <c r="E11" i="15" s="1"/>
  <c r="E12" i="15" a="1"/>
  <c r="E12" i="15" s="1"/>
  <c r="E13" i="15" a="1"/>
  <c r="E13" i="15" s="1"/>
  <c r="E14" i="15" a="1"/>
  <c r="E14" i="15" s="1"/>
  <c r="E15" i="15" a="1"/>
  <c r="E15" i="15" s="1"/>
  <c r="E16" i="15" a="1"/>
  <c r="E16" i="15" s="1"/>
  <c r="E17" i="15" a="1"/>
  <c r="E17" i="15" s="1"/>
  <c r="E18" i="15" a="1"/>
  <c r="E18" i="15" s="1"/>
  <c r="E19" i="15" a="1"/>
  <c r="E19" i="15" s="1"/>
  <c r="E20" i="15" a="1"/>
  <c r="E20" i="15" s="1"/>
  <c r="E21" i="15" a="1"/>
  <c r="E21" i="15" s="1"/>
  <c r="E22" i="15" a="1"/>
  <c r="E22" i="15" s="1"/>
  <c r="E23" i="15" a="1"/>
  <c r="E23" i="15" s="1"/>
  <c r="E24" i="15" a="1"/>
  <c r="E24" i="15" s="1"/>
  <c r="E25" i="15" a="1"/>
  <c r="E25" i="15" s="1"/>
  <c r="E26" i="15" a="1"/>
  <c r="E26" i="15" s="1"/>
  <c r="E27" i="15" a="1"/>
  <c r="E27" i="15" s="1"/>
  <c r="E4" i="25" a="1"/>
  <c r="E4" i="25" s="1"/>
  <c r="E5" i="25" a="1"/>
  <c r="E5" i="25" s="1"/>
  <c r="E6" i="25" a="1"/>
  <c r="E6" i="25" s="1"/>
  <c r="E7" i="25" a="1"/>
  <c r="E7" i="25" s="1"/>
  <c r="E8" i="25" a="1"/>
  <c r="E8" i="25" s="1"/>
  <c r="E9" i="25" a="1"/>
  <c r="E9" i="25" s="1"/>
  <c r="E10" i="25" a="1"/>
  <c r="E10" i="25" s="1"/>
  <c r="E11" i="25" a="1"/>
  <c r="E11" i="25" s="1"/>
  <c r="E12" i="25" a="1"/>
  <c r="E12" i="25" s="1"/>
  <c r="E13" i="25" a="1"/>
  <c r="E13" i="25" s="1"/>
  <c r="E14" i="25" a="1"/>
  <c r="E14" i="25" s="1"/>
  <c r="E15" i="25" a="1"/>
  <c r="E15" i="25" s="1"/>
  <c r="E16" i="25" a="1"/>
  <c r="E16" i="25" s="1"/>
  <c r="E17" i="25" a="1"/>
  <c r="E17" i="25" s="1"/>
  <c r="E18" i="25" a="1"/>
  <c r="E18" i="25" s="1"/>
  <c r="E19" i="25" a="1"/>
  <c r="E19" i="25" s="1"/>
  <c r="E20" i="25" a="1"/>
  <c r="E20" i="25" s="1"/>
  <c r="E21" i="25" a="1"/>
  <c r="E21" i="25" s="1"/>
  <c r="E22" i="25" a="1"/>
  <c r="E22" i="25" s="1"/>
  <c r="E23" i="25" a="1"/>
  <c r="E23" i="25" s="1"/>
  <c r="E24" i="25" a="1"/>
  <c r="E24" i="25" s="1"/>
  <c r="E25" i="25" a="1"/>
  <c r="E25" i="25" s="1"/>
  <c r="E26" i="25" a="1"/>
  <c r="E26" i="25" s="1"/>
  <c r="E27" i="25" a="1"/>
  <c r="E27" i="25" s="1"/>
  <c r="AA4" i="1" l="1"/>
  <c r="AA5" i="1" s="1"/>
  <c r="Z4" i="1"/>
  <c r="Z5" i="1" s="1"/>
  <c r="Y4" i="1"/>
  <c r="Y5" i="1" s="1"/>
  <c r="I35" i="13" l="1"/>
  <c r="C35" i="13"/>
  <c r="D35" i="13"/>
  <c r="E35" i="13"/>
  <c r="F35" i="13"/>
  <c r="G35" i="13"/>
  <c r="H35" i="13"/>
  <c r="B35" i="13"/>
  <c r="AD4" i="1"/>
  <c r="AD5" i="1" s="1"/>
  <c r="I3" i="20" l="1" a="1"/>
  <c r="I3" i="20" s="1"/>
  <c r="J29" i="19"/>
  <c r="I3" i="19" a="1"/>
  <c r="I3" i="19" s="1"/>
  <c r="I3" i="16" a="1"/>
  <c r="I3" i="16" s="1"/>
  <c r="AP12" i="1"/>
  <c r="AP13" i="1"/>
  <c r="AP14" i="1"/>
  <c r="AP9" i="1"/>
  <c r="AP10" i="1"/>
  <c r="AP11" i="1"/>
  <c r="AH102" i="1"/>
  <c r="K29" i="19" l="1" a="1"/>
  <c r="K29" i="19" s="1"/>
  <c r="J29" i="20"/>
  <c r="K29" i="20" a="1"/>
  <c r="K29" i="20" s="1"/>
  <c r="J28" i="19"/>
  <c r="K28" i="19" a="1"/>
  <c r="K28" i="19" s="1"/>
  <c r="J29" i="16"/>
  <c r="K29" i="16" a="1"/>
  <c r="K29" i="16" s="1"/>
  <c r="AH8" i="1"/>
  <c r="AH9" i="1"/>
  <c r="J7" i="1" l="1"/>
  <c r="AB4" i="1" l="1"/>
  <c r="AB5" i="1" s="1"/>
  <c r="AC4" i="1"/>
  <c r="AC5" i="1" s="1"/>
  <c r="A32" i="13"/>
  <c r="A33" i="13"/>
  <c r="A34" i="13"/>
  <c r="A31" i="13"/>
  <c r="A30" i="13"/>
  <c r="Y161" i="1"/>
  <c r="Y162" i="1"/>
  <c r="Y163" i="1"/>
  <c r="Y164" i="1"/>
  <c r="Y165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4" i="1"/>
  <c r="Y185" i="1"/>
  <c r="Y186" i="1"/>
  <c r="Y189" i="1"/>
  <c r="Y190" i="1"/>
  <c r="Y193" i="1"/>
  <c r="Y194" i="1"/>
  <c r="Y195" i="1"/>
  <c r="Y196" i="1"/>
  <c r="Y199" i="1"/>
  <c r="A3" i="25" a="1"/>
  <c r="A3" i="25" s="1"/>
  <c r="E3" i="25" a="1"/>
  <c r="E3" i="25" s="1"/>
  <c r="G3" i="25" s="1" a="1"/>
  <c r="G3" i="25" s="1"/>
  <c r="I3" i="25" a="1"/>
  <c r="I3" i="25" s="1"/>
  <c r="K3" i="25" s="1" a="1"/>
  <c r="K3" i="25" s="1"/>
  <c r="A4" i="25" a="1"/>
  <c r="A4" i="25" s="1"/>
  <c r="G4" i="25" a="1"/>
  <c r="G4" i="25" s="1"/>
  <c r="I4" i="25" a="1"/>
  <c r="I4" i="25" s="1"/>
  <c r="K4" i="25" s="1" a="1"/>
  <c r="K4" i="25" s="1"/>
  <c r="A5" i="25" a="1"/>
  <c r="A5" i="25" s="1"/>
  <c r="I5" i="25" a="1"/>
  <c r="I5" i="25" s="1"/>
  <c r="A6" i="25" a="1"/>
  <c r="A6" i="25" s="1"/>
  <c r="F6" i="25"/>
  <c r="I6" i="25" a="1"/>
  <c r="I6" i="25" s="1"/>
  <c r="K6" i="25" s="1" a="1"/>
  <c r="K6" i="25" s="1"/>
  <c r="A7" i="25" a="1"/>
  <c r="A7" i="25" s="1"/>
  <c r="G7" i="25" a="1"/>
  <c r="G7" i="25" s="1"/>
  <c r="I7" i="25" a="1"/>
  <c r="I7" i="25" s="1"/>
  <c r="K7" i="25" s="1" a="1"/>
  <c r="K7" i="25" s="1"/>
  <c r="A8" i="25" a="1"/>
  <c r="A8" i="25" s="1"/>
  <c r="G8" i="25" a="1"/>
  <c r="G8" i="25" s="1"/>
  <c r="I8" i="25" a="1"/>
  <c r="I8" i="25" s="1"/>
  <c r="K8" i="25" s="1" a="1"/>
  <c r="K8" i="25" s="1"/>
  <c r="A9" i="25" a="1"/>
  <c r="A9" i="25" s="1"/>
  <c r="G9" i="25" a="1"/>
  <c r="G9" i="25" s="1"/>
  <c r="I9" i="25" a="1"/>
  <c r="I9" i="25" s="1"/>
  <c r="J9" i="25" s="1"/>
  <c r="A10" i="25" a="1"/>
  <c r="A10" i="25" s="1"/>
  <c r="I10" i="25" a="1"/>
  <c r="I10" i="25" s="1"/>
  <c r="K10" i="25" s="1" a="1"/>
  <c r="K10" i="25" s="1"/>
  <c r="A11" i="25" a="1"/>
  <c r="A11" i="25" s="1"/>
  <c r="G11" i="25" a="1"/>
  <c r="G11" i="25" s="1"/>
  <c r="I11" i="25" a="1"/>
  <c r="I11" i="25" s="1"/>
  <c r="K11" i="25" s="1" a="1"/>
  <c r="K11" i="25" s="1"/>
  <c r="A12" i="25" a="1"/>
  <c r="A12" i="25" s="1"/>
  <c r="G12" i="25" a="1"/>
  <c r="G12" i="25" s="1"/>
  <c r="I12" i="25" a="1"/>
  <c r="I12" i="25" s="1"/>
  <c r="K12" i="25" s="1" a="1"/>
  <c r="K12" i="25" s="1"/>
  <c r="A13" i="25" a="1"/>
  <c r="A13" i="25" s="1"/>
  <c r="C13" i="25" s="1" a="1"/>
  <c r="C13" i="25" s="1"/>
  <c r="G13" i="25" a="1"/>
  <c r="G13" i="25" s="1"/>
  <c r="I13" i="25" a="1"/>
  <c r="I13" i="25" s="1"/>
  <c r="A14" i="25" a="1"/>
  <c r="A14" i="25" s="1"/>
  <c r="I14" i="25" a="1"/>
  <c r="I14" i="25" s="1"/>
  <c r="K14" i="25" s="1" a="1"/>
  <c r="K14" i="25" s="1"/>
  <c r="A15" i="25" a="1"/>
  <c r="A15" i="25" s="1"/>
  <c r="G15" i="25" a="1"/>
  <c r="G15" i="25" s="1"/>
  <c r="I15" i="25" a="1"/>
  <c r="I15" i="25" s="1"/>
  <c r="K15" i="25" s="1" a="1"/>
  <c r="K15" i="25" s="1"/>
  <c r="A16" i="25" a="1"/>
  <c r="A16" i="25" s="1"/>
  <c r="G16" i="25" a="1"/>
  <c r="G16" i="25" s="1"/>
  <c r="I16" i="25" a="1"/>
  <c r="I16" i="25" s="1"/>
  <c r="K16" i="25" s="1" a="1"/>
  <c r="K16" i="25" s="1"/>
  <c r="A17" i="25" a="1"/>
  <c r="A17" i="25" s="1"/>
  <c r="G17" i="25" a="1"/>
  <c r="G17" i="25" s="1"/>
  <c r="I17" i="25" a="1"/>
  <c r="I17" i="25" s="1"/>
  <c r="A18" i="25" a="1"/>
  <c r="A18" i="25" s="1"/>
  <c r="F18" i="25"/>
  <c r="I18" i="25" a="1"/>
  <c r="I18" i="25" s="1"/>
  <c r="K18" i="25" s="1" a="1"/>
  <c r="K18" i="25" s="1"/>
  <c r="A19" i="25" a="1"/>
  <c r="A19" i="25" s="1"/>
  <c r="G19" i="25" a="1"/>
  <c r="G19" i="25" s="1"/>
  <c r="I19" i="25" a="1"/>
  <c r="I19" i="25" s="1"/>
  <c r="K19" i="25" s="1" a="1"/>
  <c r="K19" i="25" s="1"/>
  <c r="A20" i="25" a="1"/>
  <c r="A20" i="25" s="1"/>
  <c r="G20" i="25" a="1"/>
  <c r="G20" i="25" s="1"/>
  <c r="I20" i="25" a="1"/>
  <c r="I20" i="25" s="1"/>
  <c r="K20" i="25" s="1" a="1"/>
  <c r="K20" i="25" s="1"/>
  <c r="A21" i="25" a="1"/>
  <c r="A21" i="25" s="1"/>
  <c r="G21" i="25" a="1"/>
  <c r="G21" i="25" s="1"/>
  <c r="I21" i="25" a="1"/>
  <c r="I21" i="25" s="1"/>
  <c r="A22" i="25" a="1"/>
  <c r="A22" i="25" s="1"/>
  <c r="I22" i="25" a="1"/>
  <c r="I22" i="25" s="1"/>
  <c r="K22" i="25" s="1" a="1"/>
  <c r="K22" i="25" s="1"/>
  <c r="A23" i="25" a="1"/>
  <c r="A23" i="25" s="1"/>
  <c r="G23" i="25" a="1"/>
  <c r="G23" i="25" s="1"/>
  <c r="I23" i="25" a="1"/>
  <c r="I23" i="25" s="1"/>
  <c r="K23" i="25" s="1" a="1"/>
  <c r="K23" i="25" s="1"/>
  <c r="A24" i="25" a="1"/>
  <c r="A24" i="25" s="1"/>
  <c r="G24" i="25" a="1"/>
  <c r="G24" i="25" s="1"/>
  <c r="I24" i="25" a="1"/>
  <c r="I24" i="25" s="1"/>
  <c r="K24" i="25" s="1" a="1"/>
  <c r="K24" i="25" s="1"/>
  <c r="A25" i="25" a="1"/>
  <c r="A25" i="25" s="1"/>
  <c r="G25" i="25" a="1"/>
  <c r="G25" i="25" s="1"/>
  <c r="I25" i="25" a="1"/>
  <c r="I25" i="25" s="1"/>
  <c r="J25" i="25" s="1"/>
  <c r="A26" i="25" a="1"/>
  <c r="A26" i="25" s="1"/>
  <c r="F26" i="25"/>
  <c r="I26" i="25" a="1"/>
  <c r="I26" i="25" s="1"/>
  <c r="K26" i="25" s="1" a="1"/>
  <c r="K26" i="25" s="1"/>
  <c r="A27" i="25" a="1"/>
  <c r="A27" i="25" s="1"/>
  <c r="G27" i="25" a="1"/>
  <c r="G27" i="25" s="1"/>
  <c r="I27" i="25" a="1"/>
  <c r="I27" i="25" s="1"/>
  <c r="K27" i="25" s="1" a="1"/>
  <c r="K27" i="25" s="1"/>
  <c r="I28" i="25" a="1"/>
  <c r="I28" i="25" s="1"/>
  <c r="K28" i="25" s="1" a="1"/>
  <c r="K28" i="25" s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K29" i="13"/>
  <c r="L29" i="13"/>
  <c r="M29" i="13"/>
  <c r="N29" i="13"/>
  <c r="O29" i="13"/>
  <c r="K10" i="13"/>
  <c r="L10" i="13"/>
  <c r="M10" i="13"/>
  <c r="N10" i="13"/>
  <c r="O10" i="13"/>
  <c r="C10" i="13"/>
  <c r="C29" i="13"/>
  <c r="D29" i="13"/>
  <c r="E29" i="13"/>
  <c r="F29" i="13"/>
  <c r="G29" i="13"/>
  <c r="H29" i="13"/>
  <c r="I29" i="13"/>
  <c r="J29" i="13"/>
  <c r="B29" i="13"/>
  <c r="B7" i="1"/>
  <c r="A1" i="15" s="1"/>
  <c r="C7" i="1"/>
  <c r="A1" i="17" s="1"/>
  <c r="D7" i="1"/>
  <c r="A1" i="16" s="1"/>
  <c r="E7" i="1"/>
  <c r="A1" i="19" s="1"/>
  <c r="F7" i="1"/>
  <c r="A1" i="20" s="1"/>
  <c r="G7" i="1"/>
  <c r="A1" i="21" s="1"/>
  <c r="H7" i="1"/>
  <c r="A1" i="22" s="1"/>
  <c r="I7" i="1"/>
  <c r="A1" i="23" s="1"/>
  <c r="A1" i="27"/>
  <c r="K7" i="1"/>
  <c r="A1" i="28" s="1"/>
  <c r="L7" i="1"/>
  <c r="A1" i="29" s="1"/>
  <c r="M7" i="1"/>
  <c r="A1" i="30" s="1"/>
  <c r="N7" i="1"/>
  <c r="A1" i="31" s="1"/>
  <c r="A7" i="1"/>
  <c r="A1" i="25" s="1"/>
  <c r="Y187" i="1" l="1"/>
  <c r="Y197" i="1"/>
  <c r="Y166" i="1"/>
  <c r="Y191" i="1"/>
  <c r="Y182" i="1"/>
  <c r="C17" i="25" a="1"/>
  <c r="C17" i="25" s="1"/>
  <c r="B17" i="25"/>
  <c r="J5" i="25"/>
  <c r="K5" i="25" a="1"/>
  <c r="K5" i="25" s="1"/>
  <c r="C9" i="25" a="1"/>
  <c r="C9" i="25" s="1"/>
  <c r="B9" i="25"/>
  <c r="F22" i="25"/>
  <c r="G22" i="25" a="1"/>
  <c r="G22" i="25" s="1"/>
  <c r="F5" i="25"/>
  <c r="G5" i="25" a="1"/>
  <c r="G5" i="25" s="1"/>
  <c r="C5" i="25" a="1"/>
  <c r="C5" i="25" s="1"/>
  <c r="B5" i="25"/>
  <c r="J21" i="25"/>
  <c r="K21" i="25" a="1"/>
  <c r="K21" i="25" s="1"/>
  <c r="J17" i="25"/>
  <c r="K17" i="25" a="1"/>
  <c r="K17" i="25" s="1"/>
  <c r="F14" i="25"/>
  <c r="G14" i="25" a="1"/>
  <c r="G14" i="25" s="1"/>
  <c r="C25" i="25" a="1"/>
  <c r="C25" i="25" s="1"/>
  <c r="B25" i="25"/>
  <c r="C21" i="25" a="1"/>
  <c r="C21" i="25" s="1"/>
  <c r="B21" i="25"/>
  <c r="F10" i="25"/>
  <c r="G10" i="25" a="1"/>
  <c r="G10" i="25" s="1"/>
  <c r="J13" i="25"/>
  <c r="K13" i="25" a="1"/>
  <c r="K13" i="25" s="1"/>
  <c r="B13" i="25"/>
  <c r="G6" i="25" a="1"/>
  <c r="G6" i="25" s="1"/>
  <c r="G18" i="25" a="1"/>
  <c r="G18" i="25" s="1"/>
  <c r="K9" i="25" a="1"/>
  <c r="K9" i="25" s="1"/>
  <c r="K25" i="25" a="1"/>
  <c r="K25" i="25" s="1"/>
  <c r="G26" i="25" a="1"/>
  <c r="G26" i="25" s="1"/>
  <c r="J7" i="25"/>
  <c r="J12" i="25"/>
  <c r="J28" i="25"/>
  <c r="B23" i="25"/>
  <c r="C23" i="25" a="1"/>
  <c r="C23" i="25" s="1"/>
  <c r="B15" i="25"/>
  <c r="C15" i="25" a="1"/>
  <c r="C15" i="25" s="1"/>
  <c r="J22" i="25"/>
  <c r="J20" i="25"/>
  <c r="B10" i="25"/>
  <c r="C10" i="25" a="1"/>
  <c r="C10" i="25" s="1"/>
  <c r="F7" i="25"/>
  <c r="F25" i="25"/>
  <c r="F17" i="25"/>
  <c r="F12" i="25"/>
  <c r="J27" i="25"/>
  <c r="J19" i="25"/>
  <c r="B12" i="25"/>
  <c r="C12" i="25" a="1"/>
  <c r="C12" i="25" s="1"/>
  <c r="J6" i="25"/>
  <c r="C27" i="25" a="1"/>
  <c r="C27" i="25" s="1"/>
  <c r="B27" i="25"/>
  <c r="B19" i="25"/>
  <c r="C19" i="25" a="1"/>
  <c r="C19" i="25" s="1"/>
  <c r="F11" i="25"/>
  <c r="F9" i="25"/>
  <c r="J4" i="25"/>
  <c r="J26" i="25"/>
  <c r="J18" i="25"/>
  <c r="B11" i="25"/>
  <c r="C11" i="25" a="1"/>
  <c r="C11" i="25" s="1"/>
  <c r="B24" i="25"/>
  <c r="C24" i="25" a="1"/>
  <c r="C24" i="25" s="1"/>
  <c r="B16" i="25"/>
  <c r="C16" i="25" a="1"/>
  <c r="C16" i="25" s="1"/>
  <c r="B20" i="25"/>
  <c r="C20" i="25" a="1"/>
  <c r="C20" i="25" s="1"/>
  <c r="F27" i="25"/>
  <c r="J11" i="25"/>
  <c r="B4" i="25"/>
  <c r="C4" i="25" a="1"/>
  <c r="C4" i="25" s="1"/>
  <c r="J3" i="25"/>
  <c r="B26" i="25"/>
  <c r="C26" i="25" a="1"/>
  <c r="C26" i="25" s="1"/>
  <c r="J23" i="25"/>
  <c r="B18" i="25"/>
  <c r="C18" i="25" a="1"/>
  <c r="C18" i="25" s="1"/>
  <c r="J15" i="25"/>
  <c r="F13" i="25"/>
  <c r="J8" i="25"/>
  <c r="F3" i="25"/>
  <c r="B8" i="25"/>
  <c r="C8" i="25" a="1"/>
  <c r="C8" i="25" s="1"/>
  <c r="F20" i="25"/>
  <c r="B7" i="25"/>
  <c r="C7" i="25" a="1"/>
  <c r="C7" i="25" s="1"/>
  <c r="B22" i="25"/>
  <c r="C22" i="25" a="1"/>
  <c r="C22" i="25" s="1"/>
  <c r="F19" i="25"/>
  <c r="B14" i="25"/>
  <c r="C14" i="25" a="1"/>
  <c r="C14" i="25" s="1"/>
  <c r="J24" i="25"/>
  <c r="J16" i="25"/>
  <c r="F4" i="25"/>
  <c r="F24" i="25"/>
  <c r="F16" i="25"/>
  <c r="B6" i="25"/>
  <c r="C6" i="25" a="1"/>
  <c r="C6" i="25" s="1"/>
  <c r="F21" i="25"/>
  <c r="F23" i="25"/>
  <c r="F15" i="25"/>
  <c r="F8" i="25"/>
  <c r="B3" i="25"/>
  <c r="C3" i="25" a="1"/>
  <c r="C3" i="25" s="1"/>
  <c r="J14" i="25"/>
  <c r="J10" i="25"/>
  <c r="A27" i="31" a="1"/>
  <c r="A27" i="31" s="1"/>
  <c r="A26" i="31" a="1"/>
  <c r="A26" i="31" s="1"/>
  <c r="A25" i="31" a="1"/>
  <c r="A25" i="31" s="1"/>
  <c r="A24" i="31" a="1"/>
  <c r="A24" i="31" s="1"/>
  <c r="A23" i="31" a="1"/>
  <c r="A23" i="31" s="1"/>
  <c r="A22" i="31" a="1"/>
  <c r="A22" i="31" s="1"/>
  <c r="A21" i="31" a="1"/>
  <c r="A21" i="31" s="1"/>
  <c r="A20" i="31" a="1"/>
  <c r="A20" i="31" s="1"/>
  <c r="A19" i="31" a="1"/>
  <c r="A19" i="31" s="1"/>
  <c r="A18" i="31" a="1"/>
  <c r="A18" i="31" s="1"/>
  <c r="A17" i="31" a="1"/>
  <c r="A17" i="31" s="1"/>
  <c r="A16" i="31" a="1"/>
  <c r="A16" i="31" s="1"/>
  <c r="A15" i="31" a="1"/>
  <c r="A15" i="31" s="1"/>
  <c r="A14" i="31" a="1"/>
  <c r="A14" i="31" s="1"/>
  <c r="A13" i="31" a="1"/>
  <c r="A13" i="31" s="1"/>
  <c r="A12" i="31" a="1"/>
  <c r="A12" i="31" s="1"/>
  <c r="A11" i="31" a="1"/>
  <c r="A11" i="31" s="1"/>
  <c r="A10" i="31" a="1"/>
  <c r="A10" i="31" s="1"/>
  <c r="A9" i="31" a="1"/>
  <c r="A9" i="31" s="1"/>
  <c r="A8" i="31" a="1"/>
  <c r="A8" i="31" s="1"/>
  <c r="A7" i="31" a="1"/>
  <c r="A7" i="31" s="1"/>
  <c r="A6" i="31" a="1"/>
  <c r="A6" i="31" s="1"/>
  <c r="A5" i="31" a="1"/>
  <c r="A5" i="31" s="1"/>
  <c r="A4" i="31" a="1"/>
  <c r="A4" i="31" s="1"/>
  <c r="A3" i="31" a="1"/>
  <c r="A3" i="31" s="1"/>
  <c r="A27" i="30" a="1"/>
  <c r="A27" i="30" s="1"/>
  <c r="A26" i="30" a="1"/>
  <c r="A26" i="30" s="1"/>
  <c r="A25" i="30" a="1"/>
  <c r="A25" i="30" s="1"/>
  <c r="A24" i="30" a="1"/>
  <c r="A24" i="30" s="1"/>
  <c r="A23" i="30" a="1"/>
  <c r="A23" i="30" s="1"/>
  <c r="A22" i="30" a="1"/>
  <c r="A22" i="30" s="1"/>
  <c r="A21" i="30" a="1"/>
  <c r="A21" i="30" s="1"/>
  <c r="A20" i="30" a="1"/>
  <c r="A20" i="30" s="1"/>
  <c r="A19" i="30" a="1"/>
  <c r="A19" i="30" s="1"/>
  <c r="A18" i="30" a="1"/>
  <c r="A18" i="30" s="1"/>
  <c r="A17" i="30" a="1"/>
  <c r="A17" i="30" s="1"/>
  <c r="A16" i="30" a="1"/>
  <c r="A16" i="30" s="1"/>
  <c r="A15" i="30" a="1"/>
  <c r="A15" i="30" s="1"/>
  <c r="A14" i="30" a="1"/>
  <c r="A14" i="30" s="1"/>
  <c r="A13" i="30" a="1"/>
  <c r="A13" i="30" s="1"/>
  <c r="A12" i="30" a="1"/>
  <c r="A12" i="30" s="1"/>
  <c r="A11" i="30" a="1"/>
  <c r="A11" i="30" s="1"/>
  <c r="A10" i="30" a="1"/>
  <c r="A10" i="30" s="1"/>
  <c r="A9" i="30" a="1"/>
  <c r="A9" i="30" s="1"/>
  <c r="A8" i="30" a="1"/>
  <c r="A8" i="30" s="1"/>
  <c r="A7" i="30" a="1"/>
  <c r="A7" i="30" s="1"/>
  <c r="A6" i="30" a="1"/>
  <c r="A6" i="30" s="1"/>
  <c r="A5" i="30" a="1"/>
  <c r="A5" i="30" s="1"/>
  <c r="A4" i="30" a="1"/>
  <c r="A4" i="30" s="1"/>
  <c r="A3" i="30" a="1"/>
  <c r="A3" i="30" s="1"/>
  <c r="A27" i="29" a="1"/>
  <c r="A27" i="29" s="1"/>
  <c r="A26" i="29" a="1"/>
  <c r="A26" i="29" s="1"/>
  <c r="A25" i="29" a="1"/>
  <c r="A25" i="29" s="1"/>
  <c r="A24" i="29" a="1"/>
  <c r="A24" i="29" s="1"/>
  <c r="A23" i="29" a="1"/>
  <c r="A23" i="29" s="1"/>
  <c r="A22" i="29" a="1"/>
  <c r="A22" i="29" s="1"/>
  <c r="A21" i="29" a="1"/>
  <c r="A21" i="29" s="1"/>
  <c r="A20" i="29" a="1"/>
  <c r="A20" i="29" s="1"/>
  <c r="A19" i="29" a="1"/>
  <c r="A19" i="29" s="1"/>
  <c r="A18" i="29" a="1"/>
  <c r="A18" i="29" s="1"/>
  <c r="A17" i="29" a="1"/>
  <c r="A17" i="29" s="1"/>
  <c r="A16" i="29" a="1"/>
  <c r="A16" i="29" s="1"/>
  <c r="A15" i="29" a="1"/>
  <c r="A15" i="29" s="1"/>
  <c r="A14" i="29" a="1"/>
  <c r="A14" i="29" s="1"/>
  <c r="A13" i="29" a="1"/>
  <c r="A13" i="29" s="1"/>
  <c r="A12" i="29" a="1"/>
  <c r="A12" i="29" s="1"/>
  <c r="A11" i="29" a="1"/>
  <c r="A11" i="29" s="1"/>
  <c r="A10" i="29" a="1"/>
  <c r="A10" i="29" s="1"/>
  <c r="A9" i="29" a="1"/>
  <c r="A9" i="29" s="1"/>
  <c r="A8" i="29" a="1"/>
  <c r="A8" i="29" s="1"/>
  <c r="A7" i="29" a="1"/>
  <c r="A7" i="29" s="1"/>
  <c r="A6" i="29" a="1"/>
  <c r="A6" i="29" s="1"/>
  <c r="A5" i="29" a="1"/>
  <c r="A5" i="29" s="1"/>
  <c r="A4" i="29" a="1"/>
  <c r="A4" i="29" s="1"/>
  <c r="A3" i="29" a="1"/>
  <c r="A3" i="29" s="1"/>
  <c r="A27" i="28" a="1"/>
  <c r="A27" i="28" s="1"/>
  <c r="A26" i="28" a="1"/>
  <c r="A26" i="28" s="1"/>
  <c r="A25" i="28" a="1"/>
  <c r="A25" i="28" s="1"/>
  <c r="A24" i="28" a="1"/>
  <c r="A24" i="28" s="1"/>
  <c r="A23" i="28" a="1"/>
  <c r="A23" i="28" s="1"/>
  <c r="A22" i="28" a="1"/>
  <c r="A22" i="28" s="1"/>
  <c r="A21" i="28" a="1"/>
  <c r="A21" i="28" s="1"/>
  <c r="A20" i="28" a="1"/>
  <c r="A20" i="28" s="1"/>
  <c r="A19" i="28" a="1"/>
  <c r="A19" i="28" s="1"/>
  <c r="A18" i="28" a="1"/>
  <c r="A18" i="28" s="1"/>
  <c r="A17" i="28" a="1"/>
  <c r="A17" i="28" s="1"/>
  <c r="A16" i="28" a="1"/>
  <c r="A16" i="28" s="1"/>
  <c r="A15" i="28" a="1"/>
  <c r="A15" i="28" s="1"/>
  <c r="A14" i="28" a="1"/>
  <c r="A14" i="28" s="1"/>
  <c r="A13" i="28" a="1"/>
  <c r="A13" i="28" s="1"/>
  <c r="A12" i="28" a="1"/>
  <c r="A12" i="28" s="1"/>
  <c r="A11" i="28" a="1"/>
  <c r="A11" i="28" s="1"/>
  <c r="A10" i="28" a="1"/>
  <c r="A10" i="28" s="1"/>
  <c r="A9" i="28" a="1"/>
  <c r="A9" i="28" s="1"/>
  <c r="A8" i="28" a="1"/>
  <c r="A8" i="28" s="1"/>
  <c r="A7" i="28" a="1"/>
  <c r="A7" i="28" s="1"/>
  <c r="A6" i="28" a="1"/>
  <c r="A6" i="28" s="1"/>
  <c r="A5" i="28" a="1"/>
  <c r="A5" i="28" s="1"/>
  <c r="A4" i="28" a="1"/>
  <c r="A4" i="28" s="1"/>
  <c r="A3" i="28" a="1"/>
  <c r="A3" i="28" s="1"/>
  <c r="A27" i="27" a="1"/>
  <c r="A27" i="27" s="1"/>
  <c r="A26" i="27" a="1"/>
  <c r="A26" i="27" s="1"/>
  <c r="A25" i="27" a="1"/>
  <c r="A25" i="27" s="1"/>
  <c r="A24" i="27" a="1"/>
  <c r="A24" i="27" s="1"/>
  <c r="A23" i="27" a="1"/>
  <c r="A23" i="27" s="1"/>
  <c r="A22" i="27" a="1"/>
  <c r="A22" i="27" s="1"/>
  <c r="A21" i="27" a="1"/>
  <c r="A21" i="27" s="1"/>
  <c r="A20" i="27" a="1"/>
  <c r="A20" i="27" s="1"/>
  <c r="A19" i="27" a="1"/>
  <c r="A19" i="27" s="1"/>
  <c r="A18" i="27" a="1"/>
  <c r="A18" i="27" s="1"/>
  <c r="A17" i="27" a="1"/>
  <c r="A17" i="27" s="1"/>
  <c r="A16" i="27" a="1"/>
  <c r="A16" i="27" s="1"/>
  <c r="A15" i="27" a="1"/>
  <c r="A15" i="27" s="1"/>
  <c r="A14" i="27" a="1"/>
  <c r="A14" i="27" s="1"/>
  <c r="A13" i="27" a="1"/>
  <c r="A13" i="27" s="1"/>
  <c r="A12" i="27" a="1"/>
  <c r="A12" i="27" s="1"/>
  <c r="A11" i="27" a="1"/>
  <c r="A11" i="27" s="1"/>
  <c r="A10" i="27" a="1"/>
  <c r="A10" i="27" s="1"/>
  <c r="A9" i="27" a="1"/>
  <c r="A9" i="27" s="1"/>
  <c r="A8" i="27" a="1"/>
  <c r="A8" i="27" s="1"/>
  <c r="A7" i="27" a="1"/>
  <c r="A7" i="27" s="1"/>
  <c r="A6" i="27" a="1"/>
  <c r="A6" i="27" s="1"/>
  <c r="A5" i="27" a="1"/>
  <c r="A5" i="27" s="1"/>
  <c r="A4" i="27" a="1"/>
  <c r="A4" i="27" s="1"/>
  <c r="A3" i="27" a="1"/>
  <c r="A3" i="27" s="1"/>
  <c r="A27" i="23" a="1"/>
  <c r="A27" i="23" s="1"/>
  <c r="A26" i="23" a="1"/>
  <c r="A26" i="23" s="1"/>
  <c r="A25" i="23" a="1"/>
  <c r="A25" i="23" s="1"/>
  <c r="A24" i="23" a="1"/>
  <c r="A24" i="23" s="1"/>
  <c r="A23" i="23" a="1"/>
  <c r="A23" i="23" s="1"/>
  <c r="A22" i="23" a="1"/>
  <c r="A22" i="23" s="1"/>
  <c r="A21" i="23" a="1"/>
  <c r="A21" i="23" s="1"/>
  <c r="A20" i="23" a="1"/>
  <c r="A20" i="23" s="1"/>
  <c r="A19" i="23" a="1"/>
  <c r="A19" i="23" s="1"/>
  <c r="A18" i="23" a="1"/>
  <c r="A18" i="23" s="1"/>
  <c r="A17" i="23" a="1"/>
  <c r="A17" i="23" s="1"/>
  <c r="A16" i="23" a="1"/>
  <c r="A16" i="23" s="1"/>
  <c r="A15" i="23" a="1"/>
  <c r="A15" i="23" s="1"/>
  <c r="A14" i="23" a="1"/>
  <c r="A14" i="23" s="1"/>
  <c r="A13" i="23" a="1"/>
  <c r="A13" i="23" s="1"/>
  <c r="A12" i="23" a="1"/>
  <c r="A12" i="23" s="1"/>
  <c r="A11" i="23" a="1"/>
  <c r="A11" i="23" s="1"/>
  <c r="A10" i="23" a="1"/>
  <c r="A10" i="23" s="1"/>
  <c r="A9" i="23" a="1"/>
  <c r="A9" i="23" s="1"/>
  <c r="A8" i="23" a="1"/>
  <c r="A8" i="23" s="1"/>
  <c r="A7" i="23" a="1"/>
  <c r="A7" i="23" s="1"/>
  <c r="A6" i="23" a="1"/>
  <c r="A6" i="23" s="1"/>
  <c r="A5" i="23" a="1"/>
  <c r="A5" i="23" s="1"/>
  <c r="A4" i="23" a="1"/>
  <c r="A4" i="23" s="1"/>
  <c r="A3" i="23" a="1"/>
  <c r="A3" i="23" s="1"/>
  <c r="A27" i="22" a="1"/>
  <c r="A27" i="22" s="1"/>
  <c r="A26" i="22" a="1"/>
  <c r="A26" i="22" s="1"/>
  <c r="A25" i="22" a="1"/>
  <c r="A25" i="22" s="1"/>
  <c r="A24" i="22" a="1"/>
  <c r="A24" i="22" s="1"/>
  <c r="A23" i="22" a="1"/>
  <c r="A23" i="22" s="1"/>
  <c r="A22" i="22" a="1"/>
  <c r="A22" i="22" s="1"/>
  <c r="A21" i="22" a="1"/>
  <c r="A21" i="22" s="1"/>
  <c r="A20" i="22" a="1"/>
  <c r="A20" i="22" s="1"/>
  <c r="A19" i="22" a="1"/>
  <c r="A19" i="22" s="1"/>
  <c r="A18" i="22" a="1"/>
  <c r="A18" i="22" s="1"/>
  <c r="A17" i="22" a="1"/>
  <c r="A17" i="22" s="1"/>
  <c r="A16" i="22" a="1"/>
  <c r="A16" i="22" s="1"/>
  <c r="A15" i="22" a="1"/>
  <c r="A15" i="22" s="1"/>
  <c r="A14" i="22" a="1"/>
  <c r="A14" i="22" s="1"/>
  <c r="A13" i="22" a="1"/>
  <c r="A13" i="22" s="1"/>
  <c r="A12" i="22" a="1"/>
  <c r="A12" i="22" s="1"/>
  <c r="A11" i="22" a="1"/>
  <c r="A11" i="22" s="1"/>
  <c r="A10" i="22" a="1"/>
  <c r="A10" i="22" s="1"/>
  <c r="A9" i="22" a="1"/>
  <c r="A9" i="22" s="1"/>
  <c r="A8" i="22" a="1"/>
  <c r="A8" i="22" s="1"/>
  <c r="A7" i="22" a="1"/>
  <c r="A7" i="22" s="1"/>
  <c r="A6" i="22" a="1"/>
  <c r="A6" i="22" s="1"/>
  <c r="A5" i="22" a="1"/>
  <c r="A5" i="22" s="1"/>
  <c r="A4" i="22" a="1"/>
  <c r="A4" i="22" s="1"/>
  <c r="A3" i="22" a="1"/>
  <c r="A3" i="22" s="1"/>
  <c r="A27" i="21" a="1"/>
  <c r="A27" i="21" s="1"/>
  <c r="A26" i="21" a="1"/>
  <c r="A26" i="21" s="1"/>
  <c r="A25" i="21" a="1"/>
  <c r="A25" i="21" s="1"/>
  <c r="A24" i="21" a="1"/>
  <c r="A24" i="21" s="1"/>
  <c r="A23" i="21" a="1"/>
  <c r="A23" i="21" s="1"/>
  <c r="A22" i="21" a="1"/>
  <c r="A22" i="21" s="1"/>
  <c r="A21" i="21" a="1"/>
  <c r="A21" i="21" s="1"/>
  <c r="A20" i="21" a="1"/>
  <c r="A20" i="21" s="1"/>
  <c r="A19" i="21" a="1"/>
  <c r="A19" i="21" s="1"/>
  <c r="A18" i="21" a="1"/>
  <c r="A18" i="21" s="1"/>
  <c r="A17" i="21" a="1"/>
  <c r="A17" i="21" s="1"/>
  <c r="A16" i="21" a="1"/>
  <c r="A16" i="21" s="1"/>
  <c r="A15" i="21" a="1"/>
  <c r="A15" i="21" s="1"/>
  <c r="A14" i="21" a="1"/>
  <c r="A14" i="21" s="1"/>
  <c r="A13" i="21" a="1"/>
  <c r="A13" i="21" s="1"/>
  <c r="A12" i="21" a="1"/>
  <c r="A12" i="21" s="1"/>
  <c r="A11" i="21" a="1"/>
  <c r="A11" i="21" s="1"/>
  <c r="A10" i="21" a="1"/>
  <c r="A10" i="21" s="1"/>
  <c r="A9" i="21" a="1"/>
  <c r="A9" i="21" s="1"/>
  <c r="A8" i="21" a="1"/>
  <c r="A8" i="21" s="1"/>
  <c r="A7" i="21" a="1"/>
  <c r="A7" i="21" s="1"/>
  <c r="A6" i="21" a="1"/>
  <c r="A6" i="21" s="1"/>
  <c r="A5" i="21" a="1"/>
  <c r="A5" i="21" s="1"/>
  <c r="A4" i="21" a="1"/>
  <c r="A4" i="21" s="1"/>
  <c r="A3" i="21" a="1"/>
  <c r="A3" i="21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A3" i="20" a="1"/>
  <c r="A3" i="20" s="1"/>
  <c r="A27" i="19" a="1"/>
  <c r="A27" i="19" s="1"/>
  <c r="A26" i="19" a="1"/>
  <c r="A26" i="19" s="1"/>
  <c r="A25" i="19" a="1"/>
  <c r="A25" i="19" s="1"/>
  <c r="A24" i="19" a="1"/>
  <c r="A24" i="19" s="1"/>
  <c r="A23" i="19" a="1"/>
  <c r="A23" i="19" s="1"/>
  <c r="A22" i="19" a="1"/>
  <c r="A22" i="19" s="1"/>
  <c r="A21" i="19" a="1"/>
  <c r="A21" i="19" s="1"/>
  <c r="A20" i="19" a="1"/>
  <c r="A20" i="19" s="1"/>
  <c r="A19" i="19" a="1"/>
  <c r="A19" i="19" s="1"/>
  <c r="A18" i="19" a="1"/>
  <c r="A18" i="19" s="1"/>
  <c r="A17" i="19" a="1"/>
  <c r="A17" i="19" s="1"/>
  <c r="A16" i="19" a="1"/>
  <c r="A16" i="19" s="1"/>
  <c r="A15" i="19" a="1"/>
  <c r="A15" i="19" s="1"/>
  <c r="A14" i="19" a="1"/>
  <c r="A14" i="19" s="1"/>
  <c r="A13" i="19" a="1"/>
  <c r="A13" i="19" s="1"/>
  <c r="A12" i="19" a="1"/>
  <c r="A12" i="19" s="1"/>
  <c r="A11" i="19" a="1"/>
  <c r="A11" i="19" s="1"/>
  <c r="A10" i="19" a="1"/>
  <c r="A10" i="19" s="1"/>
  <c r="A9" i="19" a="1"/>
  <c r="A9" i="19" s="1"/>
  <c r="A8" i="19" a="1"/>
  <c r="A8" i="19" s="1"/>
  <c r="A7" i="19" a="1"/>
  <c r="A7" i="19" s="1"/>
  <c r="A6" i="19" a="1"/>
  <c r="A6" i="19" s="1"/>
  <c r="A5" i="19" a="1"/>
  <c r="A5" i="19" s="1"/>
  <c r="A4" i="19" a="1"/>
  <c r="A4" i="19" s="1"/>
  <c r="A3" i="19" a="1"/>
  <c r="A3" i="19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A3" i="16" a="1"/>
  <c r="A3" i="16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A3" i="17" a="1"/>
  <c r="A3" i="17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J1" i="25" l="1"/>
  <c r="Y203" i="1"/>
  <c r="C32" i="25"/>
  <c r="C33" i="25"/>
  <c r="C34" i="25"/>
  <c r="C29" i="25"/>
  <c r="C30" i="25"/>
  <c r="C31" i="25"/>
  <c r="F18" i="21"/>
  <c r="J3" i="17"/>
  <c r="F23" i="16"/>
  <c r="B22" i="16"/>
  <c r="B15" i="20"/>
  <c r="B25" i="23"/>
  <c r="I10" i="27" a="1"/>
  <c r="I10" i="27" s="1"/>
  <c r="J10" i="27" s="1"/>
  <c r="I26" i="23" a="1"/>
  <c r="I26" i="23" s="1"/>
  <c r="J26" i="23" s="1"/>
  <c r="I22" i="27" a="1"/>
  <c r="I22" i="27" s="1"/>
  <c r="J22" i="27" s="1"/>
  <c r="B6" i="30"/>
  <c r="B14" i="19"/>
  <c r="J23" i="16"/>
  <c r="I9" i="30" a="1"/>
  <c r="I9" i="30" s="1"/>
  <c r="J9" i="30" s="1"/>
  <c r="F4" i="22"/>
  <c r="E4" i="30" a="1"/>
  <c r="E4" i="30" s="1"/>
  <c r="F4" i="30" s="1"/>
  <c r="B23" i="28"/>
  <c r="I11" i="27" a="1"/>
  <c r="I11" i="27" s="1"/>
  <c r="J11" i="27" s="1"/>
  <c r="I11" i="29" a="1"/>
  <c r="I11" i="29" s="1"/>
  <c r="J11" i="29" s="1"/>
  <c r="F23" i="21"/>
  <c r="E8" i="28" a="1"/>
  <c r="E8" i="28" s="1"/>
  <c r="F8" i="28" s="1"/>
  <c r="I9" i="31" a="1"/>
  <c r="I9" i="31" s="1"/>
  <c r="J9" i="31" s="1"/>
  <c r="B14" i="17"/>
  <c r="J19" i="17"/>
  <c r="E4" i="28" a="1"/>
  <c r="E4" i="28" s="1"/>
  <c r="F4" i="28" s="1"/>
  <c r="F21" i="17"/>
  <c r="E15" i="23" a="1"/>
  <c r="E15" i="23" s="1"/>
  <c r="F15" i="23" s="1"/>
  <c r="F8" i="19"/>
  <c r="B23" i="27"/>
  <c r="B3" i="19"/>
  <c r="F19" i="22"/>
  <c r="E22" i="30" a="1"/>
  <c r="E22" i="30" s="1"/>
  <c r="F22" i="30" s="1"/>
  <c r="I23" i="29" a="1"/>
  <c r="I23" i="29" s="1"/>
  <c r="J23" i="29" s="1"/>
  <c r="B3" i="22"/>
  <c r="B15" i="29"/>
  <c r="I11" i="30" a="1"/>
  <c r="I11" i="30" s="1"/>
  <c r="J11" i="30" s="1"/>
  <c r="F24" i="20"/>
  <c r="E6" i="31" a="1"/>
  <c r="E6" i="31" s="1"/>
  <c r="F6" i="31" s="1"/>
  <c r="I7" i="31" a="1"/>
  <c r="I7" i="31" s="1"/>
  <c r="J7" i="31" s="1"/>
  <c r="B7" i="27"/>
  <c r="F24" i="16"/>
  <c r="B5" i="20"/>
  <c r="I21" i="28" a="1"/>
  <c r="I21" i="28" s="1"/>
  <c r="J21" i="28" s="1"/>
  <c r="F18" i="16"/>
  <c r="F26" i="20"/>
  <c r="E19" i="27" a="1"/>
  <c r="E19" i="27" s="1"/>
  <c r="F19" i="27" s="1"/>
  <c r="B4" i="28"/>
  <c r="J12" i="17"/>
  <c r="F5" i="16"/>
  <c r="B22" i="29"/>
  <c r="B6" i="19"/>
  <c r="B10" i="30"/>
  <c r="J11" i="17"/>
  <c r="I15" i="23" a="1"/>
  <c r="I15" i="23" s="1"/>
  <c r="J15" i="23" s="1"/>
  <c r="E24" i="23" a="1"/>
  <c r="E24" i="23" s="1"/>
  <c r="F24" i="23" s="1"/>
  <c r="J26" i="21"/>
  <c r="J14" i="17"/>
  <c r="B19" i="28"/>
  <c r="E10" i="27" a="1"/>
  <c r="E10" i="27" s="1"/>
  <c r="F10" i="27" s="1"/>
  <c r="E20" i="29" a="1"/>
  <c r="E20" i="29" s="1"/>
  <c r="F20" i="29" s="1"/>
  <c r="B19" i="17"/>
  <c r="J24" i="17"/>
  <c r="B10" i="21"/>
  <c r="J19" i="21"/>
  <c r="B9" i="17"/>
  <c r="J8" i="16"/>
  <c r="F23" i="19"/>
  <c r="B16" i="21"/>
  <c r="B3" i="30"/>
  <c r="B23" i="29"/>
  <c r="F13" i="22"/>
  <c r="J20" i="22"/>
  <c r="B5" i="29"/>
  <c r="B11" i="20"/>
  <c r="B11" i="27"/>
  <c r="J10" i="22"/>
  <c r="E16" i="28" a="1"/>
  <c r="E16" i="28" s="1"/>
  <c r="F16" i="28" s="1"/>
  <c r="F23" i="20"/>
  <c r="E13" i="30" a="1"/>
  <c r="E13" i="30" s="1"/>
  <c r="F13" i="30" s="1"/>
  <c r="I13" i="30" a="1"/>
  <c r="I13" i="30" s="1"/>
  <c r="J13" i="30" s="1"/>
  <c r="B14" i="27"/>
  <c r="I21" i="29" a="1"/>
  <c r="I21" i="29" s="1"/>
  <c r="J21" i="29" s="1"/>
  <c r="B23" i="30"/>
  <c r="B6" i="31"/>
  <c r="I5" i="29" a="1"/>
  <c r="I5" i="29" s="1"/>
  <c r="J5" i="29" s="1"/>
  <c r="F9" i="20"/>
  <c r="B15" i="28"/>
  <c r="B3" i="23"/>
  <c r="B14" i="21"/>
  <c r="B13" i="20"/>
  <c r="B9" i="29"/>
  <c r="E13" i="29" a="1"/>
  <c r="E13" i="29" s="1"/>
  <c r="F13" i="29" s="1"/>
  <c r="F19" i="19"/>
  <c r="I26" i="28" a="1"/>
  <c r="I26" i="28" s="1"/>
  <c r="J26" i="28" s="1"/>
  <c r="B26" i="17"/>
  <c r="B19" i="19"/>
  <c r="I5" i="23" a="1"/>
  <c r="I5" i="23" s="1"/>
  <c r="J5" i="23" s="1"/>
  <c r="B7" i="17"/>
  <c r="E22" i="28" a="1"/>
  <c r="E22" i="28" s="1"/>
  <c r="F22" i="28" s="1"/>
  <c r="I6" i="30" a="1"/>
  <c r="I6" i="30" s="1"/>
  <c r="J6" i="30" s="1"/>
  <c r="B27" i="30"/>
  <c r="E26" i="23" a="1"/>
  <c r="E26" i="23" s="1"/>
  <c r="F26" i="23" s="1"/>
  <c r="E17" i="23" a="1"/>
  <c r="E17" i="23" s="1"/>
  <c r="F17" i="23" s="1"/>
  <c r="F27" i="21"/>
  <c r="E27" i="28" a="1"/>
  <c r="E27" i="28" s="1"/>
  <c r="F27" i="28" s="1"/>
  <c r="F21" i="20"/>
  <c r="B25" i="19"/>
  <c r="F12" i="22"/>
  <c r="E14" i="27" a="1"/>
  <c r="E14" i="27" s="1"/>
  <c r="F14" i="27" s="1"/>
  <c r="J14" i="19"/>
  <c r="J12" i="22"/>
  <c r="I13" i="31" a="1"/>
  <c r="I13" i="31" s="1"/>
  <c r="J13" i="31" s="1"/>
  <c r="I22" i="23" a="1"/>
  <c r="I22" i="23" s="1"/>
  <c r="J22" i="23" s="1"/>
  <c r="B15" i="30"/>
  <c r="B26" i="21"/>
  <c r="B18" i="22"/>
  <c r="B19" i="29"/>
  <c r="F4" i="21"/>
  <c r="I26" i="29" a="1"/>
  <c r="I26" i="29" s="1"/>
  <c r="J26" i="29" s="1"/>
  <c r="E16" i="23" a="1"/>
  <c r="E16" i="23" s="1"/>
  <c r="F16" i="23" s="1"/>
  <c r="E3" i="31" a="1"/>
  <c r="E3" i="31" s="1"/>
  <c r="F3" i="31" s="1"/>
  <c r="F22" i="21"/>
  <c r="E25" i="28" a="1"/>
  <c r="E25" i="28" s="1"/>
  <c r="F25" i="28" s="1"/>
  <c r="I10" i="23" a="1"/>
  <c r="I10" i="23" s="1"/>
  <c r="J10" i="23" s="1"/>
  <c r="F17" i="16"/>
  <c r="B8" i="16"/>
  <c r="J9" i="16"/>
  <c r="J27" i="20"/>
  <c r="I18" i="30" a="1"/>
  <c r="I18" i="30" s="1"/>
  <c r="J18" i="30" s="1"/>
  <c r="I25" i="23" a="1"/>
  <c r="I25" i="23" s="1"/>
  <c r="J25" i="23" s="1"/>
  <c r="J11" i="19"/>
  <c r="J18" i="17"/>
  <c r="E21" i="28" a="1"/>
  <c r="E21" i="28" s="1"/>
  <c r="F21" i="28" s="1"/>
  <c r="F15" i="22"/>
  <c r="B7" i="19"/>
  <c r="I3" i="27" a="1"/>
  <c r="I3" i="27" s="1"/>
  <c r="J3" i="27" s="1"/>
  <c r="F4" i="19"/>
  <c r="B12" i="23"/>
  <c r="B16" i="29"/>
  <c r="B5" i="31"/>
  <c r="E3" i="27" a="1"/>
  <c r="E3" i="27" s="1"/>
  <c r="F3" i="27" s="1"/>
  <c r="B27" i="31"/>
  <c r="I23" i="23" a="1"/>
  <c r="I23" i="23" s="1"/>
  <c r="J23" i="23" s="1"/>
  <c r="I5" i="28" a="1"/>
  <c r="I5" i="28" s="1"/>
  <c r="J5" i="28" s="1"/>
  <c r="B17" i="31"/>
  <c r="F18" i="17"/>
  <c r="B22" i="31"/>
  <c r="B6" i="29"/>
  <c r="F23" i="22"/>
  <c r="J15" i="16"/>
  <c r="B16" i="17"/>
  <c r="B26" i="29"/>
  <c r="I18" i="29" a="1"/>
  <c r="I18" i="29" s="1"/>
  <c r="J18" i="29" s="1"/>
  <c r="B10" i="29"/>
  <c r="B17" i="27"/>
  <c r="F8" i="16"/>
  <c r="I23" i="28" a="1"/>
  <c r="I23" i="28" s="1"/>
  <c r="J23" i="28" s="1"/>
  <c r="I14" i="31" a="1"/>
  <c r="I14" i="31" s="1"/>
  <c r="J14" i="31" s="1"/>
  <c r="J27" i="16"/>
  <c r="J22" i="16"/>
  <c r="B19" i="31"/>
  <c r="I25" i="30" a="1"/>
  <c r="I25" i="30" s="1"/>
  <c r="J25" i="30" s="1"/>
  <c r="B17" i="22"/>
  <c r="B22" i="28"/>
  <c r="B6" i="28"/>
  <c r="I17" i="23" a="1"/>
  <c r="I17" i="23" s="1"/>
  <c r="J17" i="23" s="1"/>
  <c r="F14" i="17"/>
  <c r="F25" i="17"/>
  <c r="E3" i="20" a="1"/>
  <c r="E3" i="20" s="1"/>
  <c r="F3" i="20" s="1"/>
  <c r="I24" i="23" a="1"/>
  <c r="I24" i="23" s="1"/>
  <c r="J24" i="23" s="1"/>
  <c r="B20" i="19"/>
  <c r="E18" i="28" a="1"/>
  <c r="E18" i="28" s="1"/>
  <c r="F18" i="28" s="1"/>
  <c r="I15" i="28" a="1"/>
  <c r="I15" i="28" s="1"/>
  <c r="J15" i="28" s="1"/>
  <c r="B7" i="20"/>
  <c r="F21" i="21"/>
  <c r="J5" i="17"/>
  <c r="F12" i="19"/>
  <c r="F7" i="22"/>
  <c r="B5" i="28"/>
  <c r="J19" i="20"/>
  <c r="B8" i="27"/>
  <c r="I10" i="31" a="1"/>
  <c r="I10" i="31" s="1"/>
  <c r="J10" i="31" s="1"/>
  <c r="B24" i="22"/>
  <c r="E3" i="16" a="1"/>
  <c r="E3" i="16" s="1"/>
  <c r="F3" i="16" s="1"/>
  <c r="B14" i="20"/>
  <c r="B17" i="21"/>
  <c r="F12" i="16"/>
  <c r="E18" i="29" a="1"/>
  <c r="E18" i="29" s="1"/>
  <c r="F18" i="29" s="1"/>
  <c r="E14" i="31" a="1"/>
  <c r="E14" i="31" s="1"/>
  <c r="F14" i="31" s="1"/>
  <c r="B24" i="27"/>
  <c r="I19" i="29" a="1"/>
  <c r="I19" i="29" s="1"/>
  <c r="J19" i="29" s="1"/>
  <c r="E23" i="28" a="1"/>
  <c r="E23" i="28" s="1"/>
  <c r="F23" i="28" s="1"/>
  <c r="I6" i="23" a="1"/>
  <c r="I6" i="23" s="1"/>
  <c r="J6" i="23" s="1"/>
  <c r="E17" i="31" a="1"/>
  <c r="E17" i="31" s="1"/>
  <c r="F17" i="31" s="1"/>
  <c r="J13" i="16"/>
  <c r="E10" i="23" a="1"/>
  <c r="E10" i="23" s="1"/>
  <c r="F10" i="23" s="1"/>
  <c r="F19" i="16"/>
  <c r="B15" i="16"/>
  <c r="B19" i="22"/>
  <c r="F15" i="17"/>
  <c r="B24" i="31"/>
  <c r="I12" i="29" a="1"/>
  <c r="I12" i="29" s="1"/>
  <c r="J12" i="29" s="1"/>
  <c r="I25" i="27" a="1"/>
  <c r="I25" i="27" s="1"/>
  <c r="J25" i="27" s="1"/>
  <c r="B8" i="19"/>
  <c r="J9" i="20"/>
  <c r="B16" i="22"/>
  <c r="F5" i="22"/>
  <c r="B14" i="30"/>
  <c r="B13" i="23"/>
  <c r="J20" i="20"/>
  <c r="B24" i="16"/>
  <c r="E26" i="30" a="1"/>
  <c r="E26" i="30" s="1"/>
  <c r="F26" i="30" s="1"/>
  <c r="J8" i="19"/>
  <c r="E21" i="30" a="1"/>
  <c r="E21" i="30" s="1"/>
  <c r="F21" i="30" s="1"/>
  <c r="B21" i="31"/>
  <c r="J15" i="19"/>
  <c r="B17" i="23"/>
  <c r="E20" i="27" a="1"/>
  <c r="E20" i="27" s="1"/>
  <c r="F20" i="27" s="1"/>
  <c r="J24" i="16"/>
  <c r="I18" i="28" a="1"/>
  <c r="I18" i="28" s="1"/>
  <c r="J18" i="28" s="1"/>
  <c r="E26" i="27" a="1"/>
  <c r="E26" i="27" s="1"/>
  <c r="F26" i="27" s="1"/>
  <c r="B13" i="22"/>
  <c r="F15" i="16"/>
  <c r="J27" i="17"/>
  <c r="B13" i="19"/>
  <c r="F4" i="20"/>
  <c r="J3" i="19"/>
  <c r="B17" i="19"/>
  <c r="B27" i="17"/>
  <c r="I6" i="28" a="1"/>
  <c r="I6" i="28" s="1"/>
  <c r="J6" i="28" s="1"/>
  <c r="B8" i="31"/>
  <c r="B26" i="27"/>
  <c r="B8" i="20"/>
  <c r="I6" i="27" a="1"/>
  <c r="I6" i="27" s="1"/>
  <c r="J6" i="27" s="1"/>
  <c r="E25" i="30" a="1"/>
  <c r="E25" i="30" s="1"/>
  <c r="F25" i="30" s="1"/>
  <c r="J6" i="17"/>
  <c r="E3" i="21" a="1"/>
  <c r="E3" i="21" s="1"/>
  <c r="F3" i="21" s="1"/>
  <c r="I22" i="31" a="1"/>
  <c r="I22" i="31" s="1"/>
  <c r="J22" i="31" s="1"/>
  <c r="I14" i="28" a="1"/>
  <c r="I14" i="28" s="1"/>
  <c r="J14" i="28" s="1"/>
  <c r="F18" i="22"/>
  <c r="J6" i="21"/>
  <c r="I7" i="27" a="1"/>
  <c r="I7" i="27" s="1"/>
  <c r="J7" i="27" s="1"/>
  <c r="E22" i="31" a="1"/>
  <c r="E22" i="31" s="1"/>
  <c r="F22" i="31" s="1"/>
  <c r="B3" i="16"/>
  <c r="B20" i="17"/>
  <c r="I17" i="28" a="1"/>
  <c r="I17" i="28" s="1"/>
  <c r="J17" i="28" s="1"/>
  <c r="B20" i="28"/>
  <c r="I15" i="29" a="1"/>
  <c r="I15" i="29" s="1"/>
  <c r="J15" i="29" s="1"/>
  <c r="E13" i="31" a="1"/>
  <c r="E13" i="31" s="1"/>
  <c r="F13" i="31" s="1"/>
  <c r="J24" i="20"/>
  <c r="J15" i="22"/>
  <c r="B4" i="21"/>
  <c r="F9" i="21"/>
  <c r="J16" i="21"/>
  <c r="F27" i="16"/>
  <c r="F20" i="22"/>
  <c r="I11" i="28" a="1"/>
  <c r="I11" i="28" s="1"/>
  <c r="J11" i="28" s="1"/>
  <c r="F5" i="21"/>
  <c r="J11" i="21"/>
  <c r="B10" i="28"/>
  <c r="F20" i="17"/>
  <c r="E6" i="27" a="1"/>
  <c r="E6" i="27" s="1"/>
  <c r="F6" i="27" s="1"/>
  <c r="B3" i="21"/>
  <c r="J16" i="16"/>
  <c r="E15" i="31" a="1"/>
  <c r="E15" i="31" s="1"/>
  <c r="F15" i="31" s="1"/>
  <c r="E13" i="28" a="1"/>
  <c r="E13" i="28" s="1"/>
  <c r="F13" i="28" s="1"/>
  <c r="E19" i="29" a="1"/>
  <c r="E19" i="29" s="1"/>
  <c r="F19" i="29" s="1"/>
  <c r="B20" i="20"/>
  <c r="B21" i="22"/>
  <c r="E8" i="27" a="1"/>
  <c r="E8" i="27" s="1"/>
  <c r="F8" i="27" s="1"/>
  <c r="B27" i="29"/>
  <c r="B8" i="28"/>
  <c r="B27" i="23"/>
  <c r="B9" i="31"/>
  <c r="F26" i="21"/>
  <c r="J21" i="21"/>
  <c r="F12" i="20"/>
  <c r="B20" i="21"/>
  <c r="B21" i="27"/>
  <c r="J5" i="22"/>
  <c r="F19" i="21"/>
  <c r="B23" i="16"/>
  <c r="J13" i="19"/>
  <c r="B12" i="17"/>
  <c r="J14" i="21"/>
  <c r="J12" i="16"/>
  <c r="J8" i="22"/>
  <c r="B7" i="28"/>
  <c r="F12" i="17"/>
  <c r="J10" i="16"/>
  <c r="I22" i="28" a="1"/>
  <c r="I22" i="28" s="1"/>
  <c r="J22" i="28" s="1"/>
  <c r="B18" i="19"/>
  <c r="E24" i="27" a="1"/>
  <c r="E24" i="27" s="1"/>
  <c r="F24" i="27" s="1"/>
  <c r="I14" i="30" a="1"/>
  <c r="I14" i="30" s="1"/>
  <c r="J14" i="30" s="1"/>
  <c r="I4" i="31" a="1"/>
  <c r="I4" i="31" s="1"/>
  <c r="J4" i="31" s="1"/>
  <c r="F25" i="16"/>
  <c r="B24" i="21"/>
  <c r="F21" i="16"/>
  <c r="F14" i="19"/>
  <c r="E4" i="31" a="1"/>
  <c r="E4" i="31" s="1"/>
  <c r="F4" i="31" s="1"/>
  <c r="B16" i="16"/>
  <c r="F17" i="22"/>
  <c r="E15" i="30" a="1"/>
  <c r="E15" i="30" s="1"/>
  <c r="F15" i="30" s="1"/>
  <c r="B9" i="20"/>
  <c r="J7" i="16"/>
  <c r="F23" i="17"/>
  <c r="I4" i="27" a="1"/>
  <c r="I4" i="27" s="1"/>
  <c r="J4" i="27" s="1"/>
  <c r="J13" i="21"/>
  <c r="B4" i="30"/>
  <c r="E27" i="29" a="1"/>
  <c r="E27" i="29" s="1"/>
  <c r="F27" i="29" s="1"/>
  <c r="I8" i="29" a="1"/>
  <c r="I8" i="29" s="1"/>
  <c r="J8" i="29" s="1"/>
  <c r="I19" i="31" a="1"/>
  <c r="I19" i="31" s="1"/>
  <c r="J19" i="31" s="1"/>
  <c r="J21" i="16"/>
  <c r="F14" i="16"/>
  <c r="J7" i="22"/>
  <c r="F9" i="19"/>
  <c r="B20" i="27"/>
  <c r="F22" i="20"/>
  <c r="B14" i="31"/>
  <c r="E11" i="23" a="1"/>
  <c r="E11" i="23" s="1"/>
  <c r="F11" i="23" s="1"/>
  <c r="B12" i="16"/>
  <c r="J20" i="19"/>
  <c r="B5" i="30"/>
  <c r="J26" i="20"/>
  <c r="B4" i="19"/>
  <c r="J21" i="19"/>
  <c r="B10" i="23"/>
  <c r="I7" i="29" a="1"/>
  <c r="I7" i="29" s="1"/>
  <c r="J7" i="29" s="1"/>
  <c r="J9" i="17"/>
  <c r="E16" i="31" a="1"/>
  <c r="E16" i="31" s="1"/>
  <c r="F16" i="31" s="1"/>
  <c r="J3" i="21"/>
  <c r="J20" i="16"/>
  <c r="B24" i="29"/>
  <c r="B4" i="17"/>
  <c r="B3" i="27"/>
  <c r="I13" i="29" a="1"/>
  <c r="I13" i="29" s="1"/>
  <c r="J13" i="29" s="1"/>
  <c r="J23" i="17"/>
  <c r="J23" i="20"/>
  <c r="B15" i="27"/>
  <c r="E13" i="27" a="1"/>
  <c r="E13" i="27" s="1"/>
  <c r="F13" i="27" s="1"/>
  <c r="B5" i="21"/>
  <c r="I19" i="23" a="1"/>
  <c r="I19" i="23" s="1"/>
  <c r="J19" i="23" s="1"/>
  <c r="J17" i="19"/>
  <c r="B8" i="21"/>
  <c r="I5" i="27" a="1"/>
  <c r="I5" i="27" s="1"/>
  <c r="J5" i="27" s="1"/>
  <c r="B17" i="17"/>
  <c r="I4" i="23" a="1"/>
  <c r="I4" i="23" s="1"/>
  <c r="J4" i="23" s="1"/>
  <c r="I22" i="29" a="1"/>
  <c r="I22" i="29" s="1"/>
  <c r="J22" i="29" s="1"/>
  <c r="F27" i="22"/>
  <c r="B6" i="17"/>
  <c r="J18" i="20"/>
  <c r="F5" i="17"/>
  <c r="F9" i="17"/>
  <c r="F20" i="21"/>
  <c r="B5" i="17"/>
  <c r="F19" i="20"/>
  <c r="B12" i="22"/>
  <c r="I8" i="30" a="1"/>
  <c r="I8" i="30" s="1"/>
  <c r="J8" i="30" s="1"/>
  <c r="B5" i="27"/>
  <c r="E6" i="23" a="1"/>
  <c r="E6" i="23" s="1"/>
  <c r="F6" i="23" s="1"/>
  <c r="J6" i="20"/>
  <c r="J8" i="20"/>
  <c r="B11" i="22"/>
  <c r="J20" i="17"/>
  <c r="F16" i="19"/>
  <c r="B7" i="30"/>
  <c r="I3" i="29" a="1"/>
  <c r="I3" i="29" s="1"/>
  <c r="J3" i="29" s="1"/>
  <c r="B26" i="19"/>
  <c r="J20" i="21"/>
  <c r="B21" i="21"/>
  <c r="J3" i="20"/>
  <c r="B23" i="23"/>
  <c r="B4" i="31"/>
  <c r="B24" i="17"/>
  <c r="B24" i="20"/>
  <c r="B14" i="22"/>
  <c r="J9" i="19"/>
  <c r="B8" i="23"/>
  <c r="B22" i="21"/>
  <c r="I27" i="29" a="1"/>
  <c r="I27" i="29" s="1"/>
  <c r="J27" i="29" s="1"/>
  <c r="E5" i="23" a="1"/>
  <c r="E5" i="23" s="1"/>
  <c r="F5" i="23" s="1"/>
  <c r="B18" i="16"/>
  <c r="E26" i="29" a="1"/>
  <c r="E26" i="29" s="1"/>
  <c r="F26" i="29" s="1"/>
  <c r="B11" i="17"/>
  <c r="B19" i="23"/>
  <c r="I16" i="31" a="1"/>
  <c r="I16" i="31" s="1"/>
  <c r="J16" i="31" s="1"/>
  <c r="B13" i="29"/>
  <c r="B20" i="29"/>
  <c r="J13" i="22"/>
  <c r="E12" i="29" a="1"/>
  <c r="E12" i="29" s="1"/>
  <c r="F12" i="29" s="1"/>
  <c r="B23" i="22"/>
  <c r="B20" i="23"/>
  <c r="I4" i="30" a="1"/>
  <c r="I4" i="30" s="1"/>
  <c r="J4" i="30" s="1"/>
  <c r="J27" i="19"/>
  <c r="I17" i="29" a="1"/>
  <c r="I17" i="29" s="1"/>
  <c r="J17" i="29" s="1"/>
  <c r="B20" i="30"/>
  <c r="F6" i="16"/>
  <c r="E11" i="30" a="1"/>
  <c r="E11" i="30" s="1"/>
  <c r="F11" i="30" s="1"/>
  <c r="B11" i="30"/>
  <c r="E12" i="27" a="1"/>
  <c r="E12" i="27" s="1"/>
  <c r="F12" i="27" s="1"/>
  <c r="B27" i="16"/>
  <c r="J5" i="19"/>
  <c r="B18" i="31"/>
  <c r="B5" i="23"/>
  <c r="E16" i="30" a="1"/>
  <c r="E16" i="30" s="1"/>
  <c r="F16" i="30" s="1"/>
  <c r="B14" i="16"/>
  <c r="E12" i="31" a="1"/>
  <c r="E12" i="31" s="1"/>
  <c r="F12" i="31" s="1"/>
  <c r="I8" i="27" a="1"/>
  <c r="I8" i="27" s="1"/>
  <c r="J8" i="27" s="1"/>
  <c r="J10" i="17"/>
  <c r="B13" i="21"/>
  <c r="E21" i="31" a="1"/>
  <c r="E21" i="31" s="1"/>
  <c r="F21" i="31" s="1"/>
  <c r="E24" i="31" a="1"/>
  <c r="E24" i="31" s="1"/>
  <c r="F24" i="31" s="1"/>
  <c r="F13" i="20"/>
  <c r="F8" i="21"/>
  <c r="F16" i="21"/>
  <c r="E7" i="23" a="1"/>
  <c r="E7" i="23" s="1"/>
  <c r="F7" i="23" s="1"/>
  <c r="B21" i="23"/>
  <c r="B6" i="27"/>
  <c r="I16" i="30" a="1"/>
  <c r="I16" i="30" s="1"/>
  <c r="J16" i="30" s="1"/>
  <c r="B7" i="23"/>
  <c r="I26" i="31" a="1"/>
  <c r="I26" i="31" s="1"/>
  <c r="J26" i="31" s="1"/>
  <c r="I3" i="22" a="1"/>
  <c r="I3" i="22" s="1"/>
  <c r="J3" i="22" s="1"/>
  <c r="B9" i="23"/>
  <c r="J5" i="20"/>
  <c r="B13" i="27"/>
  <c r="J18" i="16"/>
  <c r="E11" i="28" a="1"/>
  <c r="E11" i="28" s="1"/>
  <c r="F11" i="28" s="1"/>
  <c r="F6" i="20"/>
  <c r="E27" i="27" a="1"/>
  <c r="E27" i="27" s="1"/>
  <c r="F27" i="27" s="1"/>
  <c r="E13" i="23" a="1"/>
  <c r="E13" i="23" s="1"/>
  <c r="F13" i="23" s="1"/>
  <c r="J17" i="16"/>
  <c r="E26" i="28" a="1"/>
  <c r="E26" i="28" s="1"/>
  <c r="F26" i="28" s="1"/>
  <c r="E20" i="30" a="1"/>
  <c r="E20" i="30" s="1"/>
  <c r="F20" i="30" s="1"/>
  <c r="I23" i="31" a="1"/>
  <c r="I23" i="31" s="1"/>
  <c r="J23" i="31" s="1"/>
  <c r="J7" i="19"/>
  <c r="B9" i="22"/>
  <c r="I26" i="27" a="1"/>
  <c r="I26" i="27" s="1"/>
  <c r="J26" i="27" s="1"/>
  <c r="J11" i="16"/>
  <c r="F22" i="16"/>
  <c r="B26" i="20"/>
  <c r="J24" i="21"/>
  <c r="J14" i="22"/>
  <c r="J26" i="22"/>
  <c r="B3" i="17"/>
  <c r="B10" i="27"/>
  <c r="B4" i="27"/>
  <c r="F27" i="17"/>
  <c r="E3" i="29" a="1"/>
  <c r="E3" i="29" s="1"/>
  <c r="F3" i="29" s="1"/>
  <c r="B26" i="22"/>
  <c r="J6" i="19"/>
  <c r="F7" i="20"/>
  <c r="B16" i="31"/>
  <c r="B26" i="16"/>
  <c r="E14" i="30" a="1"/>
  <c r="E14" i="30" s="1"/>
  <c r="F14" i="30" s="1"/>
  <c r="B22" i="30"/>
  <c r="B18" i="20"/>
  <c r="E9" i="23" a="1"/>
  <c r="E9" i="23" s="1"/>
  <c r="F9" i="23" s="1"/>
  <c r="E4" i="29" a="1"/>
  <c r="E4" i="29" s="1"/>
  <c r="F4" i="29" s="1"/>
  <c r="B5" i="19"/>
  <c r="E9" i="30" a="1"/>
  <c r="E9" i="30" s="1"/>
  <c r="F9" i="30" s="1"/>
  <c r="E20" i="23" a="1"/>
  <c r="E20" i="23" s="1"/>
  <c r="F20" i="23" s="1"/>
  <c r="F11" i="17"/>
  <c r="B21" i="28"/>
  <c r="F11" i="19"/>
  <c r="B18" i="30"/>
  <c r="I23" i="27" a="1"/>
  <c r="I23" i="27" s="1"/>
  <c r="J23" i="27" s="1"/>
  <c r="B6" i="21"/>
  <c r="I20" i="28" a="1"/>
  <c r="I20" i="28" s="1"/>
  <c r="J20" i="28" s="1"/>
  <c r="J4" i="19"/>
  <c r="F18" i="19"/>
  <c r="B19" i="30"/>
  <c r="J10" i="20"/>
  <c r="I24" i="30" a="1"/>
  <c r="I24" i="30" s="1"/>
  <c r="J24" i="30" s="1"/>
  <c r="B15" i="17"/>
  <c r="E3" i="30" a="1"/>
  <c r="E3" i="30" s="1"/>
  <c r="F3" i="30" s="1"/>
  <c r="J16" i="19"/>
  <c r="E6" i="29" a="1"/>
  <c r="E6" i="29" s="1"/>
  <c r="F6" i="29" s="1"/>
  <c r="B10" i="16"/>
  <c r="I24" i="31" a="1"/>
  <c r="I24" i="31" s="1"/>
  <c r="J24" i="31" s="1"/>
  <c r="I18" i="23" a="1"/>
  <c r="I18" i="23" s="1"/>
  <c r="J18" i="23" s="1"/>
  <c r="B12" i="20"/>
  <c r="B19" i="21"/>
  <c r="B11" i="28"/>
  <c r="I21" i="23" a="1"/>
  <c r="I21" i="23" s="1"/>
  <c r="J21" i="23" s="1"/>
  <c r="E17" i="27" a="1"/>
  <c r="E17" i="27" s="1"/>
  <c r="F17" i="27" s="1"/>
  <c r="F24" i="21"/>
  <c r="J28" i="21"/>
  <c r="E8" i="30" a="1"/>
  <c r="E8" i="30" s="1"/>
  <c r="F8" i="30" s="1"/>
  <c r="E18" i="23" a="1"/>
  <c r="E18" i="23" s="1"/>
  <c r="F18" i="23" s="1"/>
  <c r="B17" i="20"/>
  <c r="I15" i="27" a="1"/>
  <c r="I15" i="27" s="1"/>
  <c r="J15" i="27" s="1"/>
  <c r="J21" i="17"/>
  <c r="E5" i="27" a="1"/>
  <c r="E5" i="27" s="1"/>
  <c r="F5" i="27" s="1"/>
  <c r="F25" i="21"/>
  <c r="J22" i="19"/>
  <c r="B21" i="16"/>
  <c r="E7" i="28" a="1"/>
  <c r="E7" i="28" s="1"/>
  <c r="F7" i="28" s="1"/>
  <c r="I6" i="31" a="1"/>
  <c r="I6" i="31" s="1"/>
  <c r="J6" i="31" s="1"/>
  <c r="B9" i="16"/>
  <c r="B16" i="20"/>
  <c r="B20" i="16"/>
  <c r="J7" i="21"/>
  <c r="F7" i="21"/>
  <c r="J21" i="20"/>
  <c r="F11" i="21"/>
  <c r="F7" i="19"/>
  <c r="I28" i="28" a="1"/>
  <c r="I28" i="28" s="1"/>
  <c r="J28" i="28" s="1"/>
  <c r="B22" i="27"/>
  <c r="I3" i="15" a="1"/>
  <c r="I3" i="15" s="1"/>
  <c r="E23" i="31" a="1"/>
  <c r="E23" i="31" s="1"/>
  <c r="F23" i="31" s="1"/>
  <c r="I25" i="28" a="1"/>
  <c r="I25" i="28" s="1"/>
  <c r="J25" i="28" s="1"/>
  <c r="B16" i="28"/>
  <c r="E24" i="29" a="1"/>
  <c r="E24" i="29" s="1"/>
  <c r="F24" i="29" s="1"/>
  <c r="J17" i="20"/>
  <c r="F10" i="20"/>
  <c r="J18" i="19"/>
  <c r="F25" i="20"/>
  <c r="E7" i="30" a="1"/>
  <c r="E7" i="30" s="1"/>
  <c r="F7" i="30" s="1"/>
  <c r="I21" i="30" a="1"/>
  <c r="I21" i="30" s="1"/>
  <c r="J21" i="30" s="1"/>
  <c r="B13" i="28"/>
  <c r="I22" i="30" a="1"/>
  <c r="I22" i="30" s="1"/>
  <c r="J22" i="30" s="1"/>
  <c r="F4" i="16"/>
  <c r="B25" i="27"/>
  <c r="I28" i="29" a="1"/>
  <c r="I28" i="29" s="1"/>
  <c r="J28" i="29" s="1"/>
  <c r="J27" i="22"/>
  <c r="B17" i="28"/>
  <c r="I5" i="31" a="1"/>
  <c r="I5" i="31" s="1"/>
  <c r="J5" i="31" s="1"/>
  <c r="E5" i="31" a="1"/>
  <c r="E5" i="31" s="1"/>
  <c r="F5" i="31" s="1"/>
  <c r="B25" i="17"/>
  <c r="B25" i="30"/>
  <c r="J14" i="20"/>
  <c r="I24" i="29" a="1"/>
  <c r="I24" i="29" s="1"/>
  <c r="J24" i="29" s="1"/>
  <c r="J22" i="22"/>
  <c r="B10" i="17"/>
  <c r="B4" i="23"/>
  <c r="I27" i="23" a="1"/>
  <c r="I27" i="23" s="1"/>
  <c r="J27" i="23" s="1"/>
  <c r="I11" i="31" a="1"/>
  <c r="I11" i="31" s="1"/>
  <c r="J11" i="31" s="1"/>
  <c r="B14" i="23"/>
  <c r="B24" i="28"/>
  <c r="E25" i="29" a="1"/>
  <c r="E25" i="29" s="1"/>
  <c r="F25" i="29" s="1"/>
  <c r="E16" i="29" a="1"/>
  <c r="E16" i="29" s="1"/>
  <c r="F16" i="29" s="1"/>
  <c r="I19" i="30" a="1"/>
  <c r="I19" i="30" s="1"/>
  <c r="J19" i="30" s="1"/>
  <c r="J16" i="17"/>
  <c r="B16" i="23"/>
  <c r="J4" i="22"/>
  <c r="J16" i="20"/>
  <c r="I12" i="27" a="1"/>
  <c r="I12" i="27" s="1"/>
  <c r="J12" i="27" s="1"/>
  <c r="F20" i="19"/>
  <c r="F13" i="16"/>
  <c r="E9" i="31" a="1"/>
  <c r="E9" i="31" s="1"/>
  <c r="F9" i="31" s="1"/>
  <c r="J22" i="17"/>
  <c r="J8" i="21"/>
  <c r="B11" i="23"/>
  <c r="I15" i="31" a="1"/>
  <c r="I15" i="31" s="1"/>
  <c r="J15" i="31" s="1"/>
  <c r="B9" i="30"/>
  <c r="E14" i="23" a="1"/>
  <c r="E14" i="23" s="1"/>
  <c r="F14" i="23" s="1"/>
  <c r="E7" i="27" a="1"/>
  <c r="E7" i="27" s="1"/>
  <c r="F7" i="27" s="1"/>
  <c r="I15" i="30" a="1"/>
  <c r="I15" i="30" s="1"/>
  <c r="J15" i="30" s="1"/>
  <c r="I7" i="30" a="1"/>
  <c r="I7" i="30" s="1"/>
  <c r="J7" i="30" s="1"/>
  <c r="F6" i="21"/>
  <c r="B7" i="22"/>
  <c r="J28" i="17"/>
  <c r="E3" i="19" a="1"/>
  <c r="E3" i="19" s="1"/>
  <c r="F3" i="19" s="1"/>
  <c r="E7" i="29" a="1"/>
  <c r="E7" i="29" s="1"/>
  <c r="F7" i="29" s="1"/>
  <c r="E19" i="28" a="1"/>
  <c r="E19" i="28" s="1"/>
  <c r="F19" i="28" s="1"/>
  <c r="I4" i="29" a="1"/>
  <c r="I4" i="29" s="1"/>
  <c r="J4" i="29" s="1"/>
  <c r="B12" i="29"/>
  <c r="B8" i="17"/>
  <c r="B11" i="21"/>
  <c r="B23" i="20"/>
  <c r="I8" i="23" a="1"/>
  <c r="I8" i="23" s="1"/>
  <c r="J8" i="23" s="1"/>
  <c r="I17" i="27" a="1"/>
  <c r="I17" i="27" s="1"/>
  <c r="J17" i="27" s="1"/>
  <c r="B13" i="31"/>
  <c r="F17" i="17"/>
  <c r="E4" i="27" a="1"/>
  <c r="E4" i="27" s="1"/>
  <c r="F4" i="27" s="1"/>
  <c r="E8" i="31" a="1"/>
  <c r="E8" i="31" s="1"/>
  <c r="F8" i="31" s="1"/>
  <c r="E5" i="28" a="1"/>
  <c r="E5" i="28" s="1"/>
  <c r="F5" i="28" s="1"/>
  <c r="B3" i="29"/>
  <c r="F15" i="19"/>
  <c r="I6" i="29" a="1"/>
  <c r="I6" i="29" s="1"/>
  <c r="J6" i="29" s="1"/>
  <c r="B10" i="20"/>
  <c r="B27" i="28"/>
  <c r="B12" i="28"/>
  <c r="J12" i="20"/>
  <c r="B12" i="31"/>
  <c r="J17" i="21"/>
  <c r="B8" i="22"/>
  <c r="F15" i="20"/>
  <c r="J15" i="17"/>
  <c r="B15" i="19"/>
  <c r="J8" i="17"/>
  <c r="F10" i="16"/>
  <c r="E21" i="23" a="1"/>
  <c r="E21" i="23" s="1"/>
  <c r="F21" i="23" s="1"/>
  <c r="B23" i="31"/>
  <c r="I7" i="23" a="1"/>
  <c r="I7" i="23" s="1"/>
  <c r="J7" i="23" s="1"/>
  <c r="I9" i="29" a="1"/>
  <c r="I9" i="29" s="1"/>
  <c r="J9" i="29" s="1"/>
  <c r="B27" i="22"/>
  <c r="B12" i="19"/>
  <c r="F10" i="19"/>
  <c r="E23" i="23" a="1"/>
  <c r="E23" i="23" s="1"/>
  <c r="F23" i="23" s="1"/>
  <c r="E11" i="27" a="1"/>
  <c r="E11" i="27" s="1"/>
  <c r="F11" i="27" s="1"/>
  <c r="J18" i="22"/>
  <c r="E6" i="28" a="1"/>
  <c r="E6" i="28" s="1"/>
  <c r="F6" i="28" s="1"/>
  <c r="E23" i="30" a="1"/>
  <c r="E23" i="30" s="1"/>
  <c r="F23" i="30" s="1"/>
  <c r="J18" i="21"/>
  <c r="I27" i="30" a="1"/>
  <c r="I27" i="30" s="1"/>
  <c r="J27" i="30" s="1"/>
  <c r="F19" i="17"/>
  <c r="I17" i="31" a="1"/>
  <c r="I17" i="31" s="1"/>
  <c r="J17" i="31" s="1"/>
  <c r="I28" i="30" a="1"/>
  <c r="I28" i="30" s="1"/>
  <c r="J28" i="30" s="1"/>
  <c r="E19" i="30" a="1"/>
  <c r="E19" i="30" s="1"/>
  <c r="F19" i="30" s="1"/>
  <c r="J23" i="21"/>
  <c r="B10" i="22"/>
  <c r="E18" i="31" a="1"/>
  <c r="E18" i="31" s="1"/>
  <c r="F18" i="31" s="1"/>
  <c r="J6" i="22"/>
  <c r="I12" i="28" a="1"/>
  <c r="I12" i="28" s="1"/>
  <c r="J12" i="28" s="1"/>
  <c r="I12" i="31" a="1"/>
  <c r="I12" i="31" s="1"/>
  <c r="J12" i="31" s="1"/>
  <c r="E26" i="31" a="1"/>
  <c r="E26" i="31" s="1"/>
  <c r="F26" i="31" s="1"/>
  <c r="B12" i="27"/>
  <c r="J9" i="21"/>
  <c r="F7" i="16"/>
  <c r="J26" i="17"/>
  <c r="I16" i="29" a="1"/>
  <c r="I16" i="29" s="1"/>
  <c r="J16" i="29" s="1"/>
  <c r="I27" i="31" a="1"/>
  <c r="I27" i="31" s="1"/>
  <c r="J27" i="31" s="1"/>
  <c r="J17" i="22"/>
  <c r="B3" i="28"/>
  <c r="E3" i="17" a="1"/>
  <c r="E3" i="17" s="1"/>
  <c r="F3" i="17" s="1"/>
  <c r="F24" i="17"/>
  <c r="B7" i="31"/>
  <c r="B20" i="22"/>
  <c r="B4" i="29"/>
  <c r="E27" i="23" a="1"/>
  <c r="E27" i="23" s="1"/>
  <c r="F27" i="23" s="1"/>
  <c r="B5" i="16"/>
  <c r="J10" i="21"/>
  <c r="E21" i="27" a="1"/>
  <c r="E21" i="27" s="1"/>
  <c r="F21" i="27" s="1"/>
  <c r="E12" i="23" a="1"/>
  <c r="E12" i="23" s="1"/>
  <c r="F12" i="23" s="1"/>
  <c r="B4" i="16"/>
  <c r="I18" i="31" a="1"/>
  <c r="I18" i="31" s="1"/>
  <c r="J18" i="31" s="1"/>
  <c r="F25" i="19"/>
  <c r="B18" i="23"/>
  <c r="E12" i="30" a="1"/>
  <c r="E12" i="30" s="1"/>
  <c r="F12" i="30" s="1"/>
  <c r="I17" i="30" a="1"/>
  <c r="I17" i="30" s="1"/>
  <c r="J17" i="30" s="1"/>
  <c r="F10" i="22"/>
  <c r="B3" i="31"/>
  <c r="B27" i="19"/>
  <c r="J12" i="19"/>
  <c r="J4" i="21"/>
  <c r="J14" i="16"/>
  <c r="B23" i="21"/>
  <c r="B7" i="21"/>
  <c r="B6" i="22"/>
  <c r="I10" i="29" a="1"/>
  <c r="I10" i="29" s="1"/>
  <c r="J10" i="29" s="1"/>
  <c r="E19" i="31" a="1"/>
  <c r="E19" i="31" s="1"/>
  <c r="F19" i="31" s="1"/>
  <c r="E23" i="29" a="1"/>
  <c r="E23" i="29" s="1"/>
  <c r="F23" i="29" s="1"/>
  <c r="B17" i="30"/>
  <c r="B8" i="30"/>
  <c r="B26" i="31"/>
  <c r="I16" i="23" a="1"/>
  <c r="I16" i="23" s="1"/>
  <c r="J16" i="23" s="1"/>
  <c r="F11" i="22"/>
  <c r="I27" i="27" a="1"/>
  <c r="I27" i="27" s="1"/>
  <c r="J27" i="27" s="1"/>
  <c r="B6" i="16"/>
  <c r="F25" i="22"/>
  <c r="B17" i="16"/>
  <c r="B21" i="19"/>
  <c r="B21" i="29"/>
  <c r="F16" i="16"/>
  <c r="B11" i="16"/>
  <c r="B27" i="20"/>
  <c r="F26" i="17"/>
  <c r="I12" i="30" a="1"/>
  <c r="I12" i="30" s="1"/>
  <c r="J12" i="30" s="1"/>
  <c r="E24" i="28" a="1"/>
  <c r="E24" i="28" s="1"/>
  <c r="F24" i="28" s="1"/>
  <c r="I20" i="27" a="1"/>
  <c r="I20" i="27" s="1"/>
  <c r="J20" i="27" s="1"/>
  <c r="E4" i="23" a="1"/>
  <c r="E4" i="23" s="1"/>
  <c r="F4" i="23" s="1"/>
  <c r="F9" i="16"/>
  <c r="B23" i="19"/>
  <c r="E10" i="29" a="1"/>
  <c r="E10" i="29" s="1"/>
  <c r="F10" i="29" s="1"/>
  <c r="J25" i="22"/>
  <c r="F6" i="19"/>
  <c r="B24" i="19"/>
  <c r="B17" i="29"/>
  <c r="B11" i="31"/>
  <c r="J6" i="16"/>
  <c r="B25" i="22"/>
  <c r="B15" i="21"/>
  <c r="B7" i="29"/>
  <c r="I7" i="28" a="1"/>
  <c r="I7" i="28" s="1"/>
  <c r="J7" i="28" s="1"/>
  <c r="F4" i="17"/>
  <c r="E14" i="28" a="1"/>
  <c r="E14" i="28" s="1"/>
  <c r="F14" i="28" s="1"/>
  <c r="F22" i="19"/>
  <c r="E27" i="30" a="1"/>
  <c r="E27" i="30" s="1"/>
  <c r="F27" i="30" s="1"/>
  <c r="F9" i="22"/>
  <c r="J13" i="17"/>
  <c r="J23" i="19"/>
  <c r="B10" i="19"/>
  <c r="J24" i="19"/>
  <c r="J28" i="20"/>
  <c r="E25" i="27" a="1"/>
  <c r="E25" i="27" s="1"/>
  <c r="F25" i="27" s="1"/>
  <c r="E11" i="31" a="1"/>
  <c r="E11" i="31" s="1"/>
  <c r="F11" i="31" s="1"/>
  <c r="B13" i="17"/>
  <c r="I28" i="27" a="1"/>
  <c r="I28" i="27" s="1"/>
  <c r="J28" i="27" s="1"/>
  <c r="F8" i="22"/>
  <c r="J11" i="22"/>
  <c r="F8" i="17"/>
  <c r="J16" i="22"/>
  <c r="B25" i="21"/>
  <c r="I26" i="30" a="1"/>
  <c r="I26" i="30" s="1"/>
  <c r="J26" i="30" s="1"/>
  <c r="E19" i="23" a="1"/>
  <c r="E19" i="23" s="1"/>
  <c r="F19" i="23" s="1"/>
  <c r="B11" i="19"/>
  <c r="I20" i="31" a="1"/>
  <c r="I20" i="31" s="1"/>
  <c r="J20" i="31" s="1"/>
  <c r="I14" i="29" a="1"/>
  <c r="I14" i="29" s="1"/>
  <c r="J14" i="29" s="1"/>
  <c r="J25" i="17"/>
  <c r="E12" i="28" a="1"/>
  <c r="E12" i="28" s="1"/>
  <c r="F12" i="28" s="1"/>
  <c r="F22" i="22"/>
  <c r="F13" i="19"/>
  <c r="J9" i="22"/>
  <c r="F26" i="16"/>
  <c r="E11" i="29" a="1"/>
  <c r="E11" i="29" s="1"/>
  <c r="F11" i="29" s="1"/>
  <c r="E14" i="29" a="1"/>
  <c r="E14" i="29" s="1"/>
  <c r="F14" i="29" s="1"/>
  <c r="E9" i="29" a="1"/>
  <c r="E9" i="29" s="1"/>
  <c r="F9" i="29" s="1"/>
  <c r="E3" i="22" a="1"/>
  <c r="E3" i="22" s="1"/>
  <c r="F3" i="22" s="1"/>
  <c r="E17" i="28" a="1"/>
  <c r="E17" i="28" s="1"/>
  <c r="F17" i="28" s="1"/>
  <c r="E10" i="28" a="1"/>
  <c r="E10" i="28" s="1"/>
  <c r="F10" i="28" s="1"/>
  <c r="E17" i="29" a="1"/>
  <c r="E17" i="29" s="1"/>
  <c r="F17" i="29" s="1"/>
  <c r="F12" i="21"/>
  <c r="F8" i="20"/>
  <c r="I24" i="28" a="1"/>
  <c r="I24" i="28" s="1"/>
  <c r="J24" i="28" s="1"/>
  <c r="J12" i="21"/>
  <c r="J26" i="16"/>
  <c r="J25" i="20"/>
  <c r="I3" i="28" a="1"/>
  <c r="I3" i="28" s="1"/>
  <c r="J3" i="28" s="1"/>
  <c r="B19" i="27"/>
  <c r="J22" i="20"/>
  <c r="J19" i="19"/>
  <c r="F16" i="20"/>
  <c r="J28" i="22"/>
  <c r="F21" i="22"/>
  <c r="I8" i="31" a="1"/>
  <c r="I8" i="31" s="1"/>
  <c r="J8" i="31" s="1"/>
  <c r="B9" i="28"/>
  <c r="E9" i="27" a="1"/>
  <c r="E9" i="27" s="1"/>
  <c r="F9" i="27" s="1"/>
  <c r="B25" i="20"/>
  <c r="B4" i="22"/>
  <c r="J7" i="17"/>
  <c r="B3" i="20"/>
  <c r="I19" i="28" a="1"/>
  <c r="I19" i="28" s="1"/>
  <c r="J19" i="28" s="1"/>
  <c r="B15" i="22"/>
  <c r="B22" i="23"/>
  <c r="E18" i="30" a="1"/>
  <c r="E18" i="30" s="1"/>
  <c r="F18" i="30" s="1"/>
  <c r="I3" i="30" a="1"/>
  <c r="I3" i="30" s="1"/>
  <c r="J3" i="30" s="1"/>
  <c r="F24" i="19"/>
  <c r="I9" i="28" a="1"/>
  <c r="I9" i="28" s="1"/>
  <c r="J9" i="28" s="1"/>
  <c r="F24" i="22"/>
  <c r="I25" i="31" a="1"/>
  <c r="I25" i="31" s="1"/>
  <c r="J25" i="31" s="1"/>
  <c r="I9" i="23" a="1"/>
  <c r="I9" i="23" s="1"/>
  <c r="J9" i="23" s="1"/>
  <c r="B16" i="30"/>
  <c r="E7" i="31" a="1"/>
  <c r="E7" i="31" s="1"/>
  <c r="F7" i="31" s="1"/>
  <c r="J15" i="21"/>
  <c r="B26" i="23"/>
  <c r="B24" i="30"/>
  <c r="E15" i="28" a="1"/>
  <c r="E15" i="28" s="1"/>
  <c r="F15" i="28" s="1"/>
  <c r="B23" i="17"/>
  <c r="I14" i="27" a="1"/>
  <c r="I14" i="27" s="1"/>
  <c r="J14" i="27" s="1"/>
  <c r="J4" i="16"/>
  <c r="E15" i="29" a="1"/>
  <c r="E15" i="29" s="1"/>
  <c r="F15" i="29" s="1"/>
  <c r="E9" i="28" a="1"/>
  <c r="E9" i="28" s="1"/>
  <c r="F9" i="28" s="1"/>
  <c r="J27" i="21"/>
  <c r="E24" i="30" a="1"/>
  <c r="E24" i="30" s="1"/>
  <c r="F24" i="30" s="1"/>
  <c r="E21" i="29" a="1"/>
  <c r="E21" i="29" s="1"/>
  <c r="F21" i="29" s="1"/>
  <c r="F6" i="22"/>
  <c r="F13" i="17"/>
  <c r="I20" i="30" a="1"/>
  <c r="I20" i="30" s="1"/>
  <c r="J20" i="30" s="1"/>
  <c r="I28" i="31" a="1"/>
  <c r="I28" i="31" s="1"/>
  <c r="J28" i="31" s="1"/>
  <c r="I20" i="29" a="1"/>
  <c r="I20" i="29" s="1"/>
  <c r="J20" i="29" s="1"/>
  <c r="B14" i="29"/>
  <c r="F22" i="17"/>
  <c r="E20" i="31" a="1"/>
  <c r="E20" i="31" s="1"/>
  <c r="F20" i="31" s="1"/>
  <c r="B12" i="30"/>
  <c r="E27" i="31" a="1"/>
  <c r="E27" i="31" s="1"/>
  <c r="F27" i="31" s="1"/>
  <c r="I10" i="30" a="1"/>
  <c r="I10" i="30" s="1"/>
  <c r="J10" i="30" s="1"/>
  <c r="J25" i="19"/>
  <c r="J5" i="16"/>
  <c r="B25" i="31"/>
  <c r="B19" i="16"/>
  <c r="I16" i="27" a="1"/>
  <c r="I16" i="27" s="1"/>
  <c r="J16" i="27" s="1"/>
  <c r="J3" i="16"/>
  <c r="J17" i="17"/>
  <c r="E3" i="15" a="1"/>
  <c r="E3" i="15" s="1"/>
  <c r="B21" i="17"/>
  <c r="E8" i="29" a="1"/>
  <c r="E8" i="29" s="1"/>
  <c r="F8" i="29" s="1"/>
  <c r="B18" i="27"/>
  <c r="J24" i="22"/>
  <c r="B18" i="21"/>
  <c r="J4" i="17"/>
  <c r="F17" i="19"/>
  <c r="B16" i="27"/>
  <c r="F7" i="17"/>
  <c r="I21" i="27" a="1"/>
  <c r="I21" i="27" s="1"/>
  <c r="J21" i="27" s="1"/>
  <c r="E16" i="27" a="1"/>
  <c r="E16" i="27" s="1"/>
  <c r="F16" i="27" s="1"/>
  <c r="I14" i="23" a="1"/>
  <c r="I14" i="23" s="1"/>
  <c r="J14" i="23" s="1"/>
  <c r="B14" i="28"/>
  <c r="B11" i="29"/>
  <c r="B22" i="20"/>
  <c r="F27" i="19"/>
  <c r="I4" i="28" a="1"/>
  <c r="I4" i="28" s="1"/>
  <c r="J4" i="28" s="1"/>
  <c r="E10" i="30" a="1"/>
  <c r="E10" i="30" s="1"/>
  <c r="F10" i="30" s="1"/>
  <c r="F5" i="19"/>
  <c r="J7" i="20"/>
  <c r="F17" i="21"/>
  <c r="E22" i="23" a="1"/>
  <c r="E22" i="23" s="1"/>
  <c r="F22" i="23" s="1"/>
  <c r="E23" i="27" a="1"/>
  <c r="E23" i="27" s="1"/>
  <c r="F23" i="27" s="1"/>
  <c r="F20" i="20"/>
  <c r="E15" i="27" a="1"/>
  <c r="E15" i="27" s="1"/>
  <c r="F15" i="27" s="1"/>
  <c r="I8" i="28" a="1"/>
  <c r="I8" i="28" s="1"/>
  <c r="J8" i="28" s="1"/>
  <c r="B25" i="28"/>
  <c r="I11" i="23" a="1"/>
  <c r="I11" i="23" s="1"/>
  <c r="J11" i="23" s="1"/>
  <c r="I5" i="30" a="1"/>
  <c r="I5" i="30" s="1"/>
  <c r="J5" i="30" s="1"/>
  <c r="B6" i="20"/>
  <c r="I10" i="28" a="1"/>
  <c r="I10" i="28" s="1"/>
  <c r="J10" i="28" s="1"/>
  <c r="F13" i="21"/>
  <c r="E22" i="29" a="1"/>
  <c r="E22" i="29" s="1"/>
  <c r="F22" i="29" s="1"/>
  <c r="F21" i="19"/>
  <c r="B25" i="16"/>
  <c r="F26" i="22"/>
  <c r="B20" i="31"/>
  <c r="B25" i="29"/>
  <c r="J15" i="20"/>
  <c r="B21" i="20"/>
  <c r="I9" i="27" a="1"/>
  <c r="I9" i="27" s="1"/>
  <c r="J9" i="27" s="1"/>
  <c r="B7" i="16"/>
  <c r="F26" i="19"/>
  <c r="B8" i="29"/>
  <c r="J19" i="22"/>
  <c r="F14" i="21"/>
  <c r="J19" i="16"/>
  <c r="J11" i="20"/>
  <c r="I25" i="29" a="1"/>
  <c r="I25" i="29" s="1"/>
  <c r="J25" i="29" s="1"/>
  <c r="E25" i="31" a="1"/>
  <c r="E25" i="31" s="1"/>
  <c r="F25" i="31" s="1"/>
  <c r="B9" i="27"/>
  <c r="B15" i="31"/>
  <c r="E5" i="29" a="1"/>
  <c r="E5" i="29" s="1"/>
  <c r="F5" i="29" s="1"/>
  <c r="F15" i="21"/>
  <c r="B13" i="30"/>
  <c r="B6" i="23"/>
  <c r="I28" i="23" a="1"/>
  <c r="I28" i="23" s="1"/>
  <c r="J28" i="23" s="1"/>
  <c r="J23" i="22"/>
  <c r="F16" i="22"/>
  <c r="B22" i="22"/>
  <c r="B10" i="31"/>
  <c r="F11" i="20"/>
  <c r="F17" i="20"/>
  <c r="I18" i="27" a="1"/>
  <c r="I18" i="27" s="1"/>
  <c r="J18" i="27" s="1"/>
  <c r="I16" i="28" a="1"/>
  <c r="I16" i="28" s="1"/>
  <c r="J16" i="28" s="1"/>
  <c r="I13" i="28" a="1"/>
  <c r="I13" i="28" s="1"/>
  <c r="J13" i="28" s="1"/>
  <c r="E17" i="30" a="1"/>
  <c r="E17" i="30" s="1"/>
  <c r="F17" i="30" s="1"/>
  <c r="F16" i="17"/>
  <c r="B18" i="28"/>
  <c r="E3" i="23" a="1"/>
  <c r="E3" i="23" s="1"/>
  <c r="F3" i="23" s="1"/>
  <c r="E18" i="27" a="1"/>
  <c r="E18" i="27" s="1"/>
  <c r="F18" i="27" s="1"/>
  <c r="E8" i="23" a="1"/>
  <c r="E8" i="23" s="1"/>
  <c r="F8" i="23" s="1"/>
  <c r="I3" i="31" a="1"/>
  <c r="I3" i="31" s="1"/>
  <c r="J3" i="31" s="1"/>
  <c r="I24" i="27" a="1"/>
  <c r="I24" i="27" s="1"/>
  <c r="J24" i="27" s="1"/>
  <c r="E5" i="30" a="1"/>
  <c r="E5" i="30" s="1"/>
  <c r="F5" i="30" s="1"/>
  <c r="B9" i="19"/>
  <c r="B27" i="27"/>
  <c r="B18" i="17"/>
  <c r="J22" i="21"/>
  <c r="J4" i="20"/>
  <c r="F20" i="16"/>
  <c r="J10" i="19"/>
  <c r="F6" i="17"/>
  <c r="B22" i="19"/>
  <c r="F18" i="20"/>
  <c r="F11" i="16"/>
  <c r="E20" i="28" a="1"/>
  <c r="E20" i="28" s="1"/>
  <c r="F20" i="28" s="1"/>
  <c r="B15" i="23"/>
  <c r="J5" i="21"/>
  <c r="B26" i="28"/>
  <c r="B12" i="21"/>
  <c r="B9" i="21"/>
  <c r="J13" i="20"/>
  <c r="F14" i="22"/>
  <c r="F27" i="20"/>
  <c r="B27" i="21"/>
  <c r="I3" i="23" a="1"/>
  <c r="I3" i="23" s="1"/>
  <c r="J3" i="23" s="1"/>
  <c r="I21" i="31" a="1"/>
  <c r="I21" i="31" s="1"/>
  <c r="J21" i="31" s="1"/>
  <c r="I13" i="27" a="1"/>
  <c r="I13" i="27" s="1"/>
  <c r="J13" i="27" s="1"/>
  <c r="I27" i="28" a="1"/>
  <c r="I27" i="28" s="1"/>
  <c r="J27" i="28" s="1"/>
  <c r="J25" i="16"/>
  <c r="B24" i="23"/>
  <c r="J28" i="16"/>
  <c r="B16" i="19"/>
  <c r="I12" i="23" a="1"/>
  <c r="I12" i="23" s="1"/>
  <c r="J12" i="23" s="1"/>
  <c r="I23" i="30" a="1"/>
  <c r="I23" i="30" s="1"/>
  <c r="J23" i="30" s="1"/>
  <c r="B5" i="22"/>
  <c r="I20" i="23" a="1"/>
  <c r="I20" i="23" s="1"/>
  <c r="J20" i="23" s="1"/>
  <c r="J26" i="19"/>
  <c r="B21" i="30"/>
  <c r="B13" i="16"/>
  <c r="E22" i="27" a="1"/>
  <c r="E22" i="27" s="1"/>
  <c r="F22" i="27" s="1"/>
  <c r="E10" i="31" a="1"/>
  <c r="E10" i="31" s="1"/>
  <c r="F10" i="31" s="1"/>
  <c r="E25" i="23" a="1"/>
  <c r="E25" i="23" s="1"/>
  <c r="F25" i="23" s="1"/>
  <c r="F5" i="20"/>
  <c r="E6" i="30" a="1"/>
  <c r="E6" i="30" s="1"/>
  <c r="F6" i="30" s="1"/>
  <c r="B26" i="30"/>
  <c r="B22" i="17"/>
  <c r="B4" i="20"/>
  <c r="F10" i="17"/>
  <c r="B19" i="20"/>
  <c r="B18" i="29"/>
  <c r="F14" i="20"/>
  <c r="I13" i="23" a="1"/>
  <c r="I13" i="23" s="1"/>
  <c r="J13" i="23" s="1"/>
  <c r="F10" i="21"/>
  <c r="I19" i="27" a="1"/>
  <c r="I19" i="27" s="1"/>
  <c r="J19" i="27" s="1"/>
  <c r="E3" i="28" a="1"/>
  <c r="E3" i="28" s="1"/>
  <c r="F3" i="28" s="1"/>
  <c r="J21" i="22"/>
  <c r="J25" i="21"/>
  <c r="J1" i="17" l="1"/>
  <c r="J1" i="16"/>
  <c r="J1" i="20"/>
  <c r="J1" i="19"/>
  <c r="J1" i="21"/>
  <c r="G27" i="20" a="1"/>
  <c r="G27" i="20" s="1"/>
  <c r="K5" i="16" a="1"/>
  <c r="K5" i="16" s="1"/>
  <c r="K28" i="20" a="1"/>
  <c r="K28" i="20" s="1"/>
  <c r="G19" i="17" a="1"/>
  <c r="G19" i="17" s="1"/>
  <c r="C25" i="30" a="1"/>
  <c r="C25" i="30" s="1"/>
  <c r="C10" i="27" a="1"/>
  <c r="C10" i="27" s="1"/>
  <c r="K18" i="20" a="1"/>
  <c r="K18" i="20" s="1"/>
  <c r="K16" i="16" a="1"/>
  <c r="K16" i="16" s="1"/>
  <c r="K15" i="19" a="1"/>
  <c r="K15" i="19" s="1"/>
  <c r="K15" i="16" a="1"/>
  <c r="K15" i="16" s="1"/>
  <c r="C14" i="27" a="1"/>
  <c r="C14" i="27" s="1"/>
  <c r="K12" i="23" a="1"/>
  <c r="K12" i="23" s="1"/>
  <c r="G11" i="20" a="1"/>
  <c r="G11" i="20" s="1"/>
  <c r="C25" i="28" a="1"/>
  <c r="C25" i="28" s="1"/>
  <c r="K25" i="19" a="1"/>
  <c r="K25" i="19" s="1"/>
  <c r="K8" i="31" a="1"/>
  <c r="K8" i="31" s="1"/>
  <c r="C25" i="21" a="1"/>
  <c r="C25" i="21" s="1"/>
  <c r="G4" i="23" a="1"/>
  <c r="G4" i="23" s="1"/>
  <c r="C7" i="31" a="1"/>
  <c r="C7" i="31" s="1"/>
  <c r="G26" i="31" a="1"/>
  <c r="G26" i="31" s="1"/>
  <c r="K27" i="30" a="1"/>
  <c r="K27" i="30" s="1"/>
  <c r="K7" i="23" a="1"/>
  <c r="K7" i="23" s="1"/>
  <c r="K12" i="20" a="1"/>
  <c r="K12" i="20" s="1"/>
  <c r="C13" i="31" a="1"/>
  <c r="C13" i="31" s="1"/>
  <c r="K27" i="15" a="1"/>
  <c r="K27" i="15" s="1"/>
  <c r="J27" i="15"/>
  <c r="G25" i="29" a="1"/>
  <c r="G25" i="29" s="1"/>
  <c r="C25" i="17" a="1"/>
  <c r="C25" i="17" s="1"/>
  <c r="K21" i="30" a="1"/>
  <c r="K21" i="30" s="1"/>
  <c r="G23" i="31" a="1"/>
  <c r="G23" i="31" s="1"/>
  <c r="C9" i="16" a="1"/>
  <c r="C9" i="16" s="1"/>
  <c r="K28" i="21" a="1"/>
  <c r="K28" i="21" s="1"/>
  <c r="K16" i="19" a="1"/>
  <c r="K16" i="19" s="1"/>
  <c r="K23" i="27" a="1"/>
  <c r="K23" i="27" s="1"/>
  <c r="C22" i="30" a="1"/>
  <c r="C22" i="30" s="1"/>
  <c r="C3" i="17" a="1"/>
  <c r="C3" i="17" s="1"/>
  <c r="G26" i="28" a="1"/>
  <c r="G26" i="28" s="1"/>
  <c r="K26" i="31" a="1"/>
  <c r="K26" i="31" s="1"/>
  <c r="G11" i="30" a="1"/>
  <c r="G11" i="30" s="1"/>
  <c r="K16" i="31" a="1"/>
  <c r="K16" i="31" s="1"/>
  <c r="C24" i="17" a="1"/>
  <c r="C24" i="17" s="1"/>
  <c r="K8" i="20" a="1"/>
  <c r="K8" i="20" s="1"/>
  <c r="C6" i="17" a="1"/>
  <c r="C6" i="17" s="1"/>
  <c r="C15" i="27" a="1"/>
  <c r="C15" i="27" s="1"/>
  <c r="K7" i="29" a="1"/>
  <c r="K7" i="29" s="1"/>
  <c r="C5" i="15" a="1"/>
  <c r="C5" i="15" s="1"/>
  <c r="B5" i="15"/>
  <c r="K7" i="16" a="1"/>
  <c r="K7" i="16" s="1"/>
  <c r="G24" i="27" a="1"/>
  <c r="G24" i="27" s="1"/>
  <c r="G19" i="21" a="1"/>
  <c r="G19" i="21" s="1"/>
  <c r="C8" i="28" a="1"/>
  <c r="C8" i="28" s="1"/>
  <c r="C3" i="21" a="1"/>
  <c r="C3" i="21" s="1"/>
  <c r="K15" i="22" a="1"/>
  <c r="K15" i="22" s="1"/>
  <c r="K14" i="28" a="1"/>
  <c r="K14" i="28" s="1"/>
  <c r="K3" i="19" a="1"/>
  <c r="K3" i="19" s="1"/>
  <c r="C21" i="31" a="1"/>
  <c r="C21" i="31" s="1"/>
  <c r="K25" i="27" a="1"/>
  <c r="K25" i="27" s="1"/>
  <c r="G23" i="28" a="1"/>
  <c r="G23" i="28" s="1"/>
  <c r="K10" i="31" a="1"/>
  <c r="K10" i="31" s="1"/>
  <c r="K24" i="23" a="1"/>
  <c r="K24" i="23" s="1"/>
  <c r="K22" i="16" a="1"/>
  <c r="K22" i="16" s="1"/>
  <c r="G23" i="22" a="1"/>
  <c r="G23" i="22" s="1"/>
  <c r="G4" i="19" a="1"/>
  <c r="G4" i="19" s="1"/>
  <c r="C8" i="16" a="1"/>
  <c r="C8" i="16" s="1"/>
  <c r="C26" i="21" a="1"/>
  <c r="C26" i="21" s="1"/>
  <c r="G17" i="23" a="1"/>
  <c r="G17" i="23" s="1"/>
  <c r="C9" i="29" a="1"/>
  <c r="C9" i="29" s="1"/>
  <c r="K13" i="30" a="1"/>
  <c r="K13" i="30" s="1"/>
  <c r="C16" i="21" a="1"/>
  <c r="C16" i="21" s="1"/>
  <c r="G26" i="20" a="1"/>
  <c r="G26" i="20" s="1"/>
  <c r="K22" i="15" a="1"/>
  <c r="K22" i="15" s="1"/>
  <c r="J22" i="15"/>
  <c r="K9" i="31" a="1"/>
  <c r="K9" i="31" s="1"/>
  <c r="C14" i="19" a="1"/>
  <c r="C14" i="19" s="1"/>
  <c r="G17" i="20" a="1"/>
  <c r="G17" i="20" s="1"/>
  <c r="G24" i="19" a="1"/>
  <c r="G24" i="19" s="1"/>
  <c r="G9" i="16" a="1"/>
  <c r="G9" i="16" s="1"/>
  <c r="K9" i="29" a="1"/>
  <c r="K9" i="29" s="1"/>
  <c r="C16" i="20" a="1"/>
  <c r="C16" i="20" s="1"/>
  <c r="C11" i="30" a="1"/>
  <c r="C11" i="30" s="1"/>
  <c r="C20" i="27" a="1"/>
  <c r="C20" i="27" s="1"/>
  <c r="C17" i="19" a="1"/>
  <c r="C17" i="19" s="1"/>
  <c r="C20" i="19" a="1"/>
  <c r="C20" i="19" s="1"/>
  <c r="G27" i="21" a="1"/>
  <c r="G27" i="21" s="1"/>
  <c r="G19" i="27" a="1"/>
  <c r="G19" i="27" s="1"/>
  <c r="G6" i="30" a="1"/>
  <c r="G6" i="30" s="1"/>
  <c r="G6" i="17" a="1"/>
  <c r="G6" i="17" s="1"/>
  <c r="G25" i="31" a="1"/>
  <c r="G25" i="31" s="1"/>
  <c r="C18" i="21" a="1"/>
  <c r="C18" i="21" s="1"/>
  <c r="C23" i="17" a="1"/>
  <c r="C23" i="17" s="1"/>
  <c r="K24" i="28" a="1"/>
  <c r="K24" i="28" s="1"/>
  <c r="K24" i="19" a="1"/>
  <c r="K24" i="19" s="1"/>
  <c r="C7" i="21" a="1"/>
  <c r="C7" i="21" s="1"/>
  <c r="G5" i="20" a="1"/>
  <c r="G5" i="20" s="1"/>
  <c r="K10" i="19" a="1"/>
  <c r="K10" i="19" s="1"/>
  <c r="C10" i="31" a="1"/>
  <c r="C10" i="31" s="1"/>
  <c r="K8" i="28" a="1"/>
  <c r="K8" i="28" s="1"/>
  <c r="K24" i="22" a="1"/>
  <c r="K24" i="22" s="1"/>
  <c r="G6" i="22" a="1"/>
  <c r="G6" i="22" s="1"/>
  <c r="G18" i="30" a="1"/>
  <c r="G18" i="30" s="1"/>
  <c r="C14" i="15" a="1"/>
  <c r="C14" i="15" s="1"/>
  <c r="B14" i="15"/>
  <c r="K9" i="22" a="1"/>
  <c r="K9" i="22" s="1"/>
  <c r="K16" i="22" a="1"/>
  <c r="K16" i="22" s="1"/>
  <c r="C10" i="19" a="1"/>
  <c r="C10" i="19" s="1"/>
  <c r="C25" i="22" a="1"/>
  <c r="C25" i="22" s="1"/>
  <c r="K20" i="27" a="1"/>
  <c r="K20" i="27" s="1"/>
  <c r="C6" i="16" a="1"/>
  <c r="C6" i="16" s="1"/>
  <c r="C23" i="21" a="1"/>
  <c r="C23" i="21" s="1"/>
  <c r="G25" i="19" a="1"/>
  <c r="G25" i="19" s="1"/>
  <c r="G24" i="17" a="1"/>
  <c r="G24" i="17" s="1"/>
  <c r="K12" i="31" a="1"/>
  <c r="K12" i="31" s="1"/>
  <c r="K18" i="21" a="1"/>
  <c r="K18" i="21" s="1"/>
  <c r="C23" i="31" a="1"/>
  <c r="C23" i="31" s="1"/>
  <c r="C12" i="28" a="1"/>
  <c r="C12" i="28" s="1"/>
  <c r="K17" i="27" a="1"/>
  <c r="K17" i="27" s="1"/>
  <c r="J16" i="15"/>
  <c r="K16" i="15" a="1"/>
  <c r="K16" i="15" s="1"/>
  <c r="C24" i="28" a="1"/>
  <c r="C24" i="28" s="1"/>
  <c r="G5" i="31" a="1"/>
  <c r="G5" i="31" s="1"/>
  <c r="G7" i="30" a="1"/>
  <c r="G7" i="30" s="1"/>
  <c r="J3" i="15"/>
  <c r="K3" i="15" a="1"/>
  <c r="K3" i="15" s="1"/>
  <c r="K6" i="31" a="1"/>
  <c r="K6" i="31" s="1"/>
  <c r="G24" i="21" a="1"/>
  <c r="G24" i="21" s="1"/>
  <c r="G3" i="30" a="1"/>
  <c r="G3" i="30" s="1"/>
  <c r="C18" i="30" a="1"/>
  <c r="C18" i="30" s="1"/>
  <c r="G14" i="30" a="1"/>
  <c r="G14" i="30" s="1"/>
  <c r="K26" i="22" a="1"/>
  <c r="K26" i="22" s="1"/>
  <c r="K17" i="16" a="1"/>
  <c r="K17" i="16" s="1"/>
  <c r="C7" i="23" a="1"/>
  <c r="C7" i="23" s="1"/>
  <c r="K8" i="27" a="1"/>
  <c r="K8" i="27" s="1"/>
  <c r="G6" i="16" a="1"/>
  <c r="G6" i="16" s="1"/>
  <c r="C19" i="23" a="1"/>
  <c r="C19" i="23" s="1"/>
  <c r="C4" i="31" a="1"/>
  <c r="C4" i="31" s="1"/>
  <c r="K6" i="20" a="1"/>
  <c r="K6" i="20" s="1"/>
  <c r="F17" i="15"/>
  <c r="G17" i="15" a="1"/>
  <c r="G17" i="15" s="1"/>
  <c r="K23" i="20" a="1"/>
  <c r="K23" i="20" s="1"/>
  <c r="C10" i="23" a="1"/>
  <c r="C10" i="23" s="1"/>
  <c r="G9" i="19" a="1"/>
  <c r="G9" i="19" s="1"/>
  <c r="C9" i="20" a="1"/>
  <c r="C9" i="20" s="1"/>
  <c r="C18" i="19" a="1"/>
  <c r="C18" i="19" s="1"/>
  <c r="K5" i="22" a="1"/>
  <c r="K5" i="22" s="1"/>
  <c r="C27" i="29" a="1"/>
  <c r="C27" i="29" s="1"/>
  <c r="G6" i="27" a="1"/>
  <c r="G6" i="27" s="1"/>
  <c r="K24" i="20" a="1"/>
  <c r="K24" i="20" s="1"/>
  <c r="K22" i="31" a="1"/>
  <c r="K22" i="31" s="1"/>
  <c r="G4" i="20" a="1"/>
  <c r="G4" i="20" s="1"/>
  <c r="G21" i="30" a="1"/>
  <c r="G21" i="30" s="1"/>
  <c r="K12" i="29" a="1"/>
  <c r="K12" i="29" s="1"/>
  <c r="K19" i="29" a="1"/>
  <c r="K19" i="29" s="1"/>
  <c r="C8" i="27" a="1"/>
  <c r="C8" i="27" s="1"/>
  <c r="G18" i="15" a="1"/>
  <c r="G18" i="15" s="1"/>
  <c r="F18" i="15"/>
  <c r="K27" i="16" a="1"/>
  <c r="K27" i="16" s="1"/>
  <c r="C6" i="29" a="1"/>
  <c r="C6" i="29" s="1"/>
  <c r="K3" i="27" a="1"/>
  <c r="K3" i="27" s="1"/>
  <c r="G17" i="16" a="1"/>
  <c r="G17" i="16" s="1"/>
  <c r="C15" i="30" a="1"/>
  <c r="C15" i="30" s="1"/>
  <c r="G26" i="23" a="1"/>
  <c r="G26" i="23" s="1"/>
  <c r="C13" i="20" a="1"/>
  <c r="C13" i="20" s="1"/>
  <c r="G13" i="30" a="1"/>
  <c r="G13" i="30" s="1"/>
  <c r="G23" i="19" a="1"/>
  <c r="G23" i="19" s="1"/>
  <c r="K26" i="21" a="1"/>
  <c r="K26" i="21" s="1"/>
  <c r="G18" i="16" a="1"/>
  <c r="G18" i="16" s="1"/>
  <c r="K23" i="29" a="1"/>
  <c r="K23" i="29" s="1"/>
  <c r="G12" i="15" a="1"/>
  <c r="G12" i="15" s="1"/>
  <c r="F12" i="15"/>
  <c r="C6" i="30" a="1"/>
  <c r="C6" i="30" s="1"/>
  <c r="G3" i="28" a="1"/>
  <c r="G3" i="28" s="1"/>
  <c r="C9" i="27" a="1"/>
  <c r="C9" i="27" s="1"/>
  <c r="G11" i="29" a="1"/>
  <c r="G11" i="29" s="1"/>
  <c r="C20" i="22" a="1"/>
  <c r="C20" i="22" s="1"/>
  <c r="G3" i="19" a="1"/>
  <c r="G3" i="19" s="1"/>
  <c r="G8" i="30" a="1"/>
  <c r="G8" i="30" s="1"/>
  <c r="G20" i="30" a="1"/>
  <c r="G20" i="30" s="1"/>
  <c r="C24" i="20" a="1"/>
  <c r="C24" i="20" s="1"/>
  <c r="G23" i="17" a="1"/>
  <c r="G23" i="17" s="1"/>
  <c r="G18" i="22" a="1"/>
  <c r="G18" i="22" s="1"/>
  <c r="K6" i="23" a="1"/>
  <c r="K6" i="23" s="1"/>
  <c r="C19" i="31" a="1"/>
  <c r="C19" i="31" s="1"/>
  <c r="C18" i="22" a="1"/>
  <c r="C18" i="22" s="1"/>
  <c r="C3" i="30" a="1"/>
  <c r="C3" i="30" s="1"/>
  <c r="C14" i="17" a="1"/>
  <c r="C14" i="17" s="1"/>
  <c r="K19" i="27" a="1"/>
  <c r="K19" i="27" s="1"/>
  <c r="G14" i="22" a="1"/>
  <c r="G14" i="22" s="1"/>
  <c r="G8" i="23" a="1"/>
  <c r="G8" i="23" s="1"/>
  <c r="K15" i="20" a="1"/>
  <c r="K15" i="20" s="1"/>
  <c r="K18" i="15" a="1"/>
  <c r="K18" i="15" s="1"/>
  <c r="J18" i="15"/>
  <c r="G13" i="17" a="1"/>
  <c r="G13" i="17" s="1"/>
  <c r="K3" i="30" a="1"/>
  <c r="K3" i="30" s="1"/>
  <c r="G26" i="16" a="1"/>
  <c r="G26" i="16" s="1"/>
  <c r="C15" i="21" a="1"/>
  <c r="C15" i="21" s="1"/>
  <c r="G25" i="22" a="1"/>
  <c r="G25" i="22" s="1"/>
  <c r="C18" i="23" a="1"/>
  <c r="C18" i="23" s="1"/>
  <c r="G10" i="21" a="1"/>
  <c r="G10" i="21" s="1"/>
  <c r="G6" i="15" a="1"/>
  <c r="G6" i="15" s="1"/>
  <c r="F6" i="15"/>
  <c r="K13" i="20" a="1"/>
  <c r="K13" i="20" s="1"/>
  <c r="G18" i="27" a="1"/>
  <c r="G18" i="27" s="1"/>
  <c r="K25" i="29" a="1"/>
  <c r="K25" i="29" s="1"/>
  <c r="C25" i="29" a="1"/>
  <c r="C25" i="29" s="1"/>
  <c r="C22" i="20" a="1"/>
  <c r="C22" i="20" s="1"/>
  <c r="K10" i="30" a="1"/>
  <c r="K10" i="30" s="1"/>
  <c r="G15" i="28" a="1"/>
  <c r="G15" i="28" s="1"/>
  <c r="G21" i="22" a="1"/>
  <c r="G21" i="22" s="1"/>
  <c r="K13" i="23" a="1"/>
  <c r="K13" i="23" s="1"/>
  <c r="G25" i="23" a="1"/>
  <c r="G25" i="23" s="1"/>
  <c r="C16" i="19" a="1"/>
  <c r="C16" i="19" s="1"/>
  <c r="C9" i="21" a="1"/>
  <c r="C9" i="21" s="1"/>
  <c r="G20" i="16" a="1"/>
  <c r="G20" i="16" s="1"/>
  <c r="K21" i="15" a="1"/>
  <c r="K21" i="15" s="1"/>
  <c r="J21" i="15"/>
  <c r="C22" i="22" a="1"/>
  <c r="C22" i="22" s="1"/>
  <c r="K11" i="20" a="1"/>
  <c r="K11" i="20" s="1"/>
  <c r="C20" i="31" a="1"/>
  <c r="C20" i="31" s="1"/>
  <c r="G15" i="27" a="1"/>
  <c r="G15" i="27" s="1"/>
  <c r="C11" i="29" a="1"/>
  <c r="C11" i="29" s="1"/>
  <c r="C18" i="27" a="1"/>
  <c r="C18" i="27" s="1"/>
  <c r="G27" i="31" a="1"/>
  <c r="G27" i="31" s="1"/>
  <c r="G21" i="29" a="1"/>
  <c r="G21" i="29" s="1"/>
  <c r="C24" i="30" a="1"/>
  <c r="C24" i="30" s="1"/>
  <c r="C22" i="23" a="1"/>
  <c r="C22" i="23" s="1"/>
  <c r="K28" i="22" a="1"/>
  <c r="K28" i="22" s="1"/>
  <c r="F25" i="15"/>
  <c r="G25" i="15" a="1"/>
  <c r="G25" i="15" s="1"/>
  <c r="G13" i="19" a="1"/>
  <c r="G13" i="19" s="1"/>
  <c r="G8" i="17" a="1"/>
  <c r="G8" i="17" s="1"/>
  <c r="J25" i="15"/>
  <c r="K25" i="15" a="1"/>
  <c r="K25" i="15" s="1"/>
  <c r="K6" i="16" a="1"/>
  <c r="K6" i="16" s="1"/>
  <c r="G24" i="28" a="1"/>
  <c r="G24" i="28" s="1"/>
  <c r="K27" i="27" a="1"/>
  <c r="K27" i="27" s="1"/>
  <c r="C18" i="15" a="1"/>
  <c r="C18" i="15" s="1"/>
  <c r="B18" i="15"/>
  <c r="G3" i="17" a="1"/>
  <c r="G3" i="17" s="1"/>
  <c r="K12" i="28" a="1"/>
  <c r="K12" i="28" s="1"/>
  <c r="G23" i="30" a="1"/>
  <c r="G23" i="30" s="1"/>
  <c r="G21" i="23" a="1"/>
  <c r="G21" i="23" s="1"/>
  <c r="C27" i="28" a="1"/>
  <c r="C27" i="28" s="1"/>
  <c r="K8" i="23" a="1"/>
  <c r="K8" i="23" s="1"/>
  <c r="C7" i="22" a="1"/>
  <c r="C7" i="22" s="1"/>
  <c r="G9" i="31" a="1"/>
  <c r="G9" i="31" s="1"/>
  <c r="C14" i="23" a="1"/>
  <c r="C14" i="23" s="1"/>
  <c r="K5" i="31" a="1"/>
  <c r="K5" i="31" s="1"/>
  <c r="F27" i="15"/>
  <c r="G27" i="15" a="1"/>
  <c r="G27" i="15" s="1"/>
  <c r="C22" i="27" a="1"/>
  <c r="C22" i="27" s="1"/>
  <c r="G7" i="28" a="1"/>
  <c r="G7" i="28" s="1"/>
  <c r="G17" i="27" a="1"/>
  <c r="G17" i="27" s="1"/>
  <c r="C15" i="17" a="1"/>
  <c r="C15" i="17" s="1"/>
  <c r="G11" i="19" a="1"/>
  <c r="G11" i="19" s="1"/>
  <c r="C26" i="16" a="1"/>
  <c r="C26" i="16" s="1"/>
  <c r="K14" i="22" a="1"/>
  <c r="K14" i="22" s="1"/>
  <c r="G13" i="23" a="1"/>
  <c r="G13" i="23" s="1"/>
  <c r="K16" i="30" a="1"/>
  <c r="K16" i="30" s="1"/>
  <c r="G12" i="31" a="1"/>
  <c r="G12" i="31" s="1"/>
  <c r="C20" i="30" a="1"/>
  <c r="C20" i="30" s="1"/>
  <c r="C11" i="17" a="1"/>
  <c r="C11" i="17" s="1"/>
  <c r="C23" i="23" a="1"/>
  <c r="C23" i="23" s="1"/>
  <c r="G6" i="23" a="1"/>
  <c r="G6" i="23" s="1"/>
  <c r="G27" i="22" a="1"/>
  <c r="G27" i="22" s="1"/>
  <c r="K21" i="19" a="1"/>
  <c r="K21" i="19" s="1"/>
  <c r="K7" i="22" a="1"/>
  <c r="K7" i="22" s="1"/>
  <c r="G15" i="30" a="1"/>
  <c r="G15" i="30" s="1"/>
  <c r="K22" i="28" a="1"/>
  <c r="K22" i="28" s="1"/>
  <c r="C21" i="27" a="1"/>
  <c r="C21" i="27" s="1"/>
  <c r="G8" i="27" a="1"/>
  <c r="G8" i="27" s="1"/>
  <c r="G20" i="17" a="1"/>
  <c r="G20" i="17" s="1"/>
  <c r="G13" i="31" a="1"/>
  <c r="G13" i="31" s="1"/>
  <c r="G3" i="21" a="1"/>
  <c r="G3" i="21" s="1"/>
  <c r="C13" i="19" a="1"/>
  <c r="C13" i="19" s="1"/>
  <c r="K8" i="19" a="1"/>
  <c r="K8" i="19" s="1"/>
  <c r="C24" i="31" a="1"/>
  <c r="C24" i="31" s="1"/>
  <c r="K28" i="15" a="1"/>
  <c r="K28" i="15" s="1"/>
  <c r="J28" i="15"/>
  <c r="K19" i="20" a="1"/>
  <c r="K19" i="20" s="1"/>
  <c r="G3" i="20" a="1"/>
  <c r="G3" i="20" s="1"/>
  <c r="K14" i="31" a="1"/>
  <c r="K14" i="31" s="1"/>
  <c r="C22" i="31" a="1"/>
  <c r="C22" i="31" s="1"/>
  <c r="B9" i="15"/>
  <c r="C9" i="15" a="1"/>
  <c r="C9" i="15" s="1"/>
  <c r="K10" i="23" a="1"/>
  <c r="K10" i="23" s="1"/>
  <c r="K22" i="23" a="1"/>
  <c r="K22" i="23" s="1"/>
  <c r="C27" i="30" a="1"/>
  <c r="C27" i="30" s="1"/>
  <c r="C14" i="21" a="1"/>
  <c r="C14" i="21" s="1"/>
  <c r="G23" i="20" a="1"/>
  <c r="G23" i="20" s="1"/>
  <c r="K8" i="16" a="1"/>
  <c r="K8" i="16" s="1"/>
  <c r="G24" i="23" a="1"/>
  <c r="G24" i="23" s="1"/>
  <c r="K21" i="28" a="1"/>
  <c r="K21" i="28" s="1"/>
  <c r="G22" i="30" a="1"/>
  <c r="G22" i="30" s="1"/>
  <c r="C15" i="15" a="1"/>
  <c r="C15" i="15" s="1"/>
  <c r="B15" i="15"/>
  <c r="K22" i="27" a="1"/>
  <c r="K22" i="27" s="1"/>
  <c r="C21" i="20" a="1"/>
  <c r="C21" i="20" s="1"/>
  <c r="C9" i="28" a="1"/>
  <c r="C9" i="28" s="1"/>
  <c r="G12" i="30" a="1"/>
  <c r="G12" i="30" s="1"/>
  <c r="G16" i="29" a="1"/>
  <c r="G16" i="29" s="1"/>
  <c r="B13" i="15"/>
  <c r="C13" i="15" a="1"/>
  <c r="C13" i="15" s="1"/>
  <c r="C11" i="22" a="1"/>
  <c r="C11" i="22" s="1"/>
  <c r="J8" i="15"/>
  <c r="K8" i="15" a="1"/>
  <c r="K8" i="15" s="1"/>
  <c r="C8" i="19" a="1"/>
  <c r="C8" i="19" s="1"/>
  <c r="C12" i="23" a="1"/>
  <c r="C12" i="23" s="1"/>
  <c r="G13" i="29" a="1"/>
  <c r="G13" i="29" s="1"/>
  <c r="K23" i="16" a="1"/>
  <c r="K23" i="16" s="1"/>
  <c r="G14" i="20" a="1"/>
  <c r="G14" i="20" s="1"/>
  <c r="G10" i="31" a="1"/>
  <c r="G10" i="31" s="1"/>
  <c r="K28" i="16" a="1"/>
  <c r="K28" i="16" s="1"/>
  <c r="C12" i="21" a="1"/>
  <c r="C12" i="21" s="1"/>
  <c r="K4" i="20" a="1"/>
  <c r="K4" i="20" s="1"/>
  <c r="G3" i="23" a="1"/>
  <c r="G3" i="23" s="1"/>
  <c r="G16" i="22" a="1"/>
  <c r="G16" i="22" s="1"/>
  <c r="K19" i="16" a="1"/>
  <c r="K19" i="16" s="1"/>
  <c r="G26" i="22" a="1"/>
  <c r="G26" i="22" s="1"/>
  <c r="G20" i="20" a="1"/>
  <c r="G20" i="20" s="1"/>
  <c r="C14" i="28" a="1"/>
  <c r="C14" i="28" s="1"/>
  <c r="G8" i="29" a="1"/>
  <c r="G8" i="29" s="1"/>
  <c r="C12" i="30" a="1"/>
  <c r="C12" i="30" s="1"/>
  <c r="G24" i="30" a="1"/>
  <c r="G24" i="30" s="1"/>
  <c r="C26" i="23" a="1"/>
  <c r="C26" i="23" s="1"/>
  <c r="C6" i="15" a="1"/>
  <c r="C6" i="15" s="1"/>
  <c r="B6" i="15"/>
  <c r="G16" i="20" a="1"/>
  <c r="G16" i="20" s="1"/>
  <c r="G8" i="20" a="1"/>
  <c r="G8" i="20" s="1"/>
  <c r="G22" i="22" a="1"/>
  <c r="G22" i="22" s="1"/>
  <c r="F9" i="15"/>
  <c r="G9" i="15" a="1"/>
  <c r="G9" i="15" s="1"/>
  <c r="K23" i="19" a="1"/>
  <c r="K23" i="19" s="1"/>
  <c r="C11" i="31" a="1"/>
  <c r="C11" i="31" s="1"/>
  <c r="K12" i="30" a="1"/>
  <c r="K12" i="30" s="1"/>
  <c r="G11" i="22" a="1"/>
  <c r="G11" i="22" s="1"/>
  <c r="K14" i="16" a="1"/>
  <c r="K14" i="16" s="1"/>
  <c r="K18" i="31" a="1"/>
  <c r="K18" i="31" s="1"/>
  <c r="F13" i="15"/>
  <c r="G13" i="15" a="1"/>
  <c r="G13" i="15" s="1"/>
  <c r="K6" i="22" a="1"/>
  <c r="K6" i="22" s="1"/>
  <c r="G6" i="28" a="1"/>
  <c r="G6" i="28" s="1"/>
  <c r="C22" i="15" a="1"/>
  <c r="C22" i="15" s="1"/>
  <c r="B22" i="15"/>
  <c r="C10" i="20" a="1"/>
  <c r="C10" i="20" s="1"/>
  <c r="C23" i="20" a="1"/>
  <c r="C23" i="20" s="1"/>
  <c r="G6" i="21" a="1"/>
  <c r="G6" i="21" s="1"/>
  <c r="G13" i="16" a="1"/>
  <c r="G13" i="16" s="1"/>
  <c r="K11" i="31" a="1"/>
  <c r="K11" i="31" s="1"/>
  <c r="C17" i="28" a="1"/>
  <c r="C17" i="28" s="1"/>
  <c r="G25" i="20" a="1"/>
  <c r="G25" i="20" s="1"/>
  <c r="K28" i="28" a="1"/>
  <c r="K28" i="28" s="1"/>
  <c r="C21" i="16" a="1"/>
  <c r="C21" i="16" s="1"/>
  <c r="K21" i="23" a="1"/>
  <c r="K21" i="23" s="1"/>
  <c r="K24" i="30" a="1"/>
  <c r="K24" i="30" s="1"/>
  <c r="C21" i="28" a="1"/>
  <c r="C21" i="28" s="1"/>
  <c r="C16" i="31" a="1"/>
  <c r="C16" i="31" s="1"/>
  <c r="K24" i="21" a="1"/>
  <c r="K24" i="21" s="1"/>
  <c r="G27" i="27" a="1"/>
  <c r="G27" i="27" s="1"/>
  <c r="C6" i="27" a="1"/>
  <c r="C6" i="27" s="1"/>
  <c r="C14" i="16" a="1"/>
  <c r="C14" i="16" s="1"/>
  <c r="K17" i="29" a="1"/>
  <c r="K17" i="29" s="1"/>
  <c r="G26" i="29" a="1"/>
  <c r="G26" i="29" s="1"/>
  <c r="K3" i="20" a="1"/>
  <c r="K3" i="20" s="1"/>
  <c r="C5" i="27" a="1"/>
  <c r="C5" i="27" s="1"/>
  <c r="K22" i="29" a="1"/>
  <c r="K22" i="29" s="1"/>
  <c r="K13" i="29" a="1"/>
  <c r="K13" i="29" s="1"/>
  <c r="C4" i="19" a="1"/>
  <c r="C4" i="19" s="1"/>
  <c r="G14" i="16" a="1"/>
  <c r="G14" i="16" s="1"/>
  <c r="G17" i="22" a="1"/>
  <c r="G17" i="22" s="1"/>
  <c r="K10" i="16" a="1"/>
  <c r="K10" i="16" s="1"/>
  <c r="C20" i="21" a="1"/>
  <c r="C20" i="21" s="1"/>
  <c r="C21" i="22" a="1"/>
  <c r="C21" i="22" s="1"/>
  <c r="C10" i="28" a="1"/>
  <c r="C10" i="28" s="1"/>
  <c r="K15" i="29" a="1"/>
  <c r="K15" i="29" s="1"/>
  <c r="G26" i="30" a="1"/>
  <c r="G26" i="30" s="1"/>
  <c r="G15" i="17" a="1"/>
  <c r="G15" i="17" s="1"/>
  <c r="K7" i="15" a="1"/>
  <c r="K7" i="15" s="1"/>
  <c r="J7" i="15"/>
  <c r="C5" i="28" a="1"/>
  <c r="C5" i="28" s="1"/>
  <c r="J26" i="15"/>
  <c r="K26" i="15" a="1"/>
  <c r="K26" i="15" s="1"/>
  <c r="K23" i="28" a="1"/>
  <c r="K23" i="28" s="1"/>
  <c r="G18" i="17" a="1"/>
  <c r="G18" i="17" s="1"/>
  <c r="C7" i="19" a="1"/>
  <c r="C7" i="19" s="1"/>
  <c r="G25" i="28" a="1"/>
  <c r="G25" i="28" s="1"/>
  <c r="K13" i="31" a="1"/>
  <c r="K13" i="31" s="1"/>
  <c r="K6" i="30" a="1"/>
  <c r="K6" i="30" s="1"/>
  <c r="C3" i="23" a="1"/>
  <c r="C3" i="23" s="1"/>
  <c r="G16" i="28" a="1"/>
  <c r="G16" i="28" s="1"/>
  <c r="C9" i="17" a="1"/>
  <c r="C9" i="17" s="1"/>
  <c r="K15" i="23" a="1"/>
  <c r="K15" i="23" s="1"/>
  <c r="C5" i="20" a="1"/>
  <c r="C5" i="20" s="1"/>
  <c r="G19" i="22" a="1"/>
  <c r="G19" i="22" s="1"/>
  <c r="G8" i="28" a="1"/>
  <c r="G8" i="28" s="1"/>
  <c r="K26" i="23" a="1"/>
  <c r="K26" i="23" s="1"/>
  <c r="K23" i="30" a="1"/>
  <c r="K23" i="30" s="1"/>
  <c r="G27" i="19" a="1"/>
  <c r="G27" i="19" s="1"/>
  <c r="K26" i="30" a="1"/>
  <c r="K26" i="30" s="1"/>
  <c r="C12" i="27" a="1"/>
  <c r="C12" i="27" s="1"/>
  <c r="C13" i="28" a="1"/>
  <c r="C13" i="28" s="1"/>
  <c r="K3" i="22" a="1"/>
  <c r="K3" i="22" s="1"/>
  <c r="C4" i="21" a="1"/>
  <c r="C4" i="21" s="1"/>
  <c r="C24" i="22" a="1"/>
  <c r="C24" i="22" s="1"/>
  <c r="K9" i="16" a="1"/>
  <c r="K9" i="16" s="1"/>
  <c r="C19" i="28" a="1"/>
  <c r="C19" i="28" s="1"/>
  <c r="C3" i="22" a="1"/>
  <c r="C3" i="22" s="1"/>
  <c r="G10" i="15" a="1"/>
  <c r="G10" i="15" s="1"/>
  <c r="F10" i="15"/>
  <c r="G22" i="27" a="1"/>
  <c r="G22" i="27" s="1"/>
  <c r="C24" i="23" a="1"/>
  <c r="C24" i="23" s="1"/>
  <c r="C26" i="28" a="1"/>
  <c r="C26" i="28" s="1"/>
  <c r="K22" i="21" a="1"/>
  <c r="K22" i="21" s="1"/>
  <c r="C18" i="28" a="1"/>
  <c r="C18" i="28" s="1"/>
  <c r="K23" i="22" a="1"/>
  <c r="K23" i="22" s="1"/>
  <c r="G14" i="21" a="1"/>
  <c r="G14" i="21" s="1"/>
  <c r="C25" i="16" a="1"/>
  <c r="C25" i="16" s="1"/>
  <c r="G23" i="27" a="1"/>
  <c r="G23" i="27" s="1"/>
  <c r="K14" i="23" a="1"/>
  <c r="K14" i="23" s="1"/>
  <c r="C21" i="17" a="1"/>
  <c r="C21" i="17" s="1"/>
  <c r="J14" i="15"/>
  <c r="K14" i="15" a="1"/>
  <c r="K14" i="15" s="1"/>
  <c r="K27" i="21" a="1"/>
  <c r="K27" i="21" s="1"/>
  <c r="K15" i="21" a="1"/>
  <c r="K15" i="21" s="1"/>
  <c r="C15" i="22" a="1"/>
  <c r="C15" i="22" s="1"/>
  <c r="K19" i="19" a="1"/>
  <c r="K19" i="19" s="1"/>
  <c r="G12" i="21" a="1"/>
  <c r="G12" i="21" s="1"/>
  <c r="G12" i="28" a="1"/>
  <c r="G12" i="28" s="1"/>
  <c r="K11" i="22" a="1"/>
  <c r="K11" i="22" s="1"/>
  <c r="C17" i="29" a="1"/>
  <c r="C17" i="29" s="1"/>
  <c r="G26" i="17" a="1"/>
  <c r="G26" i="17" s="1"/>
  <c r="K16" i="23" a="1"/>
  <c r="K16" i="23" s="1"/>
  <c r="K4" i="21" a="1"/>
  <c r="K4" i="21" s="1"/>
  <c r="C4" i="16" a="1"/>
  <c r="C4" i="16" s="1"/>
  <c r="C3" i="28" a="1"/>
  <c r="C3" i="28" s="1"/>
  <c r="G18" i="31" a="1"/>
  <c r="G18" i="31" s="1"/>
  <c r="K18" i="22" a="1"/>
  <c r="K18" i="22" s="1"/>
  <c r="G10" i="16" a="1"/>
  <c r="G10" i="16" s="1"/>
  <c r="K6" i="29" a="1"/>
  <c r="K6" i="29" s="1"/>
  <c r="C11" i="21" a="1"/>
  <c r="C11" i="21" s="1"/>
  <c r="K7" i="30" a="1"/>
  <c r="K7" i="30" s="1"/>
  <c r="G20" i="19" a="1"/>
  <c r="G20" i="19" s="1"/>
  <c r="K27" i="23" a="1"/>
  <c r="K27" i="23" s="1"/>
  <c r="K27" i="22" a="1"/>
  <c r="K27" i="22" s="1"/>
  <c r="J10" i="15"/>
  <c r="K10" i="15" a="1"/>
  <c r="K10" i="15" s="1"/>
  <c r="G7" i="19" a="1"/>
  <c r="G7" i="19" s="1"/>
  <c r="K22" i="19" a="1"/>
  <c r="K22" i="19" s="1"/>
  <c r="G4" i="15" a="1"/>
  <c r="G4" i="15" s="1"/>
  <c r="F4" i="15"/>
  <c r="K10" i="20" a="1"/>
  <c r="K10" i="20" s="1"/>
  <c r="G11" i="17" a="1"/>
  <c r="G11" i="17" s="1"/>
  <c r="G7" i="20" a="1"/>
  <c r="G7" i="20" s="1"/>
  <c r="C26" i="20" a="1"/>
  <c r="C26" i="20" s="1"/>
  <c r="G6" i="20" a="1"/>
  <c r="G6" i="20" s="1"/>
  <c r="C21" i="23" a="1"/>
  <c r="C21" i="23" s="1"/>
  <c r="G16" i="30" a="1"/>
  <c r="G16" i="30" s="1"/>
  <c r="K27" i="19" a="1"/>
  <c r="K27" i="19" s="1"/>
  <c r="C18" i="16" a="1"/>
  <c r="C18" i="16" s="1"/>
  <c r="C21" i="21" a="1"/>
  <c r="C21" i="21" s="1"/>
  <c r="K8" i="30" a="1"/>
  <c r="K8" i="30" s="1"/>
  <c r="K4" i="23" a="1"/>
  <c r="K4" i="23" s="1"/>
  <c r="C7" i="15" a="1"/>
  <c r="C7" i="15" s="1"/>
  <c r="B7" i="15"/>
  <c r="K26" i="20" a="1"/>
  <c r="K26" i="20" s="1"/>
  <c r="K21" i="16" a="1"/>
  <c r="K21" i="16" s="1"/>
  <c r="C16" i="16" a="1"/>
  <c r="C16" i="16" s="1"/>
  <c r="G12" i="17" a="1"/>
  <c r="G12" i="17" s="1"/>
  <c r="G26" i="15" a="1"/>
  <c r="G26" i="15" s="1"/>
  <c r="F26" i="15"/>
  <c r="C20" i="20" a="1"/>
  <c r="C20" i="20" s="1"/>
  <c r="K11" i="21" a="1"/>
  <c r="K11" i="21" s="1"/>
  <c r="C20" i="28" a="1"/>
  <c r="C20" i="28" s="1"/>
  <c r="G25" i="30" a="1"/>
  <c r="G25" i="30" s="1"/>
  <c r="G15" i="16" a="1"/>
  <c r="G15" i="16" s="1"/>
  <c r="C24" i="16" a="1"/>
  <c r="C24" i="16" s="1"/>
  <c r="C19" i="22" a="1"/>
  <c r="C19" i="22" s="1"/>
  <c r="C24" i="27" a="1"/>
  <c r="C24" i="27" s="1"/>
  <c r="G7" i="22" a="1"/>
  <c r="G7" i="22" s="1"/>
  <c r="G25" i="17" a="1"/>
  <c r="G25" i="17" s="1"/>
  <c r="G8" i="16" a="1"/>
  <c r="G8" i="16" s="1"/>
  <c r="C17" i="31" a="1"/>
  <c r="C17" i="31" s="1"/>
  <c r="G15" i="22" a="1"/>
  <c r="G15" i="22" s="1"/>
  <c r="G22" i="21" a="1"/>
  <c r="G22" i="21" s="1"/>
  <c r="K12" i="22" a="1"/>
  <c r="K12" i="22" s="1"/>
  <c r="G22" i="28" a="1"/>
  <c r="G22" i="28" s="1"/>
  <c r="C15" i="28" a="1"/>
  <c r="C15" i="28" s="1"/>
  <c r="K10" i="22" a="1"/>
  <c r="K10" i="22" s="1"/>
  <c r="K19" i="21" a="1"/>
  <c r="K19" i="21" s="1"/>
  <c r="G24" i="16" a="1"/>
  <c r="G24" i="16" s="1"/>
  <c r="C3" i="19" a="1"/>
  <c r="C3" i="19" s="1"/>
  <c r="G23" i="21" a="1"/>
  <c r="G23" i="21" s="1"/>
  <c r="K10" i="27" a="1"/>
  <c r="K10" i="27" s="1"/>
  <c r="C22" i="19" a="1"/>
  <c r="C22" i="19" s="1"/>
  <c r="K20" i="30" a="1"/>
  <c r="K20" i="30" s="1"/>
  <c r="C7" i="29" a="1"/>
  <c r="C7" i="29" s="1"/>
  <c r="G17" i="17" a="1"/>
  <c r="G17" i="17" s="1"/>
  <c r="K25" i="28" a="1"/>
  <c r="K25" i="28" s="1"/>
  <c r="C13" i="21" a="1"/>
  <c r="C13" i="21" s="1"/>
  <c r="C23" i="16" a="1"/>
  <c r="C23" i="16" s="1"/>
  <c r="K25" i="16" a="1"/>
  <c r="K25" i="16" s="1"/>
  <c r="G16" i="17" a="1"/>
  <c r="G16" i="17" s="1"/>
  <c r="G21" i="19" a="1"/>
  <c r="G21" i="19" s="1"/>
  <c r="G16" i="27" a="1"/>
  <c r="G16" i="27" s="1"/>
  <c r="F3" i="15"/>
  <c r="G3" i="15" a="1"/>
  <c r="G3" i="15" s="1"/>
  <c r="G20" i="31" a="1"/>
  <c r="G20" i="31" s="1"/>
  <c r="G9" i="28" a="1"/>
  <c r="G9" i="28" s="1"/>
  <c r="G7" i="31" a="1"/>
  <c r="G7" i="31" s="1"/>
  <c r="K19" i="28" a="1"/>
  <c r="K19" i="28" s="1"/>
  <c r="K24" i="15" a="1"/>
  <c r="K24" i="15" s="1"/>
  <c r="J24" i="15"/>
  <c r="G17" i="29" a="1"/>
  <c r="G17" i="29" s="1"/>
  <c r="G8" i="22" a="1"/>
  <c r="G8" i="22" s="1"/>
  <c r="G9" i="22" a="1"/>
  <c r="G9" i="22" s="1"/>
  <c r="C24" i="19" a="1"/>
  <c r="C24" i="19" s="1"/>
  <c r="C27" i="20" a="1"/>
  <c r="C27" i="20" s="1"/>
  <c r="C26" i="31" a="1"/>
  <c r="C26" i="31" s="1"/>
  <c r="K12" i="19" a="1"/>
  <c r="K12" i="19" s="1"/>
  <c r="G12" i="23" a="1"/>
  <c r="G12" i="23" s="1"/>
  <c r="K17" i="22" a="1"/>
  <c r="K17" i="22" s="1"/>
  <c r="C10" i="22" a="1"/>
  <c r="C10" i="22" s="1"/>
  <c r="G11" i="27" a="1"/>
  <c r="G11" i="27" s="1"/>
  <c r="G15" i="19" a="1"/>
  <c r="G15" i="19" s="1"/>
  <c r="C8" i="17" a="1"/>
  <c r="C8" i="17" s="1"/>
  <c r="K15" i="30" a="1"/>
  <c r="K15" i="30" s="1"/>
  <c r="K12" i="27" a="1"/>
  <c r="K12" i="27" s="1"/>
  <c r="C4" i="23" a="1"/>
  <c r="C4" i="23" s="1"/>
  <c r="K28" i="29" a="1"/>
  <c r="K28" i="29" s="1"/>
  <c r="K18" i="19" a="1"/>
  <c r="K18" i="19" s="1"/>
  <c r="G11" i="21" a="1"/>
  <c r="G11" i="21" s="1"/>
  <c r="G25" i="21" a="1"/>
  <c r="G25" i="21" s="1"/>
  <c r="C11" i="28" a="1"/>
  <c r="C11" i="28" s="1"/>
  <c r="C19" i="30" a="1"/>
  <c r="C19" i="30" s="1"/>
  <c r="G20" i="23" a="1"/>
  <c r="G20" i="23" s="1"/>
  <c r="C10" i="15" a="1"/>
  <c r="C10" i="15" s="1"/>
  <c r="B10" i="15"/>
  <c r="G22" i="16" a="1"/>
  <c r="G22" i="16" s="1"/>
  <c r="G11" i="28" a="1"/>
  <c r="G11" i="28" s="1"/>
  <c r="G7" i="23" a="1"/>
  <c r="G7" i="23" s="1"/>
  <c r="C5" i="23" a="1"/>
  <c r="C5" i="23" s="1"/>
  <c r="K4" i="30" a="1"/>
  <c r="K4" i="30" s="1"/>
  <c r="G5" i="23" a="1"/>
  <c r="G5" i="23" s="1"/>
  <c r="K20" i="21" a="1"/>
  <c r="K20" i="21" s="1"/>
  <c r="C12" i="22" a="1"/>
  <c r="C12" i="22" s="1"/>
  <c r="C17" i="17" a="1"/>
  <c r="C17" i="17" s="1"/>
  <c r="C3" i="27" a="1"/>
  <c r="C3" i="27" s="1"/>
  <c r="C5" i="30" a="1"/>
  <c r="C5" i="30" s="1"/>
  <c r="K19" i="31" a="1"/>
  <c r="K19" i="31" s="1"/>
  <c r="G4" i="31" a="1"/>
  <c r="G4" i="31" s="1"/>
  <c r="C7" i="28" a="1"/>
  <c r="C7" i="28" s="1"/>
  <c r="B12" i="15"/>
  <c r="C12" i="15" a="1"/>
  <c r="C12" i="15" s="1"/>
  <c r="B21" i="15"/>
  <c r="C21" i="15" a="1"/>
  <c r="C21" i="15" s="1"/>
  <c r="G5" i="21" a="1"/>
  <c r="G5" i="21" s="1"/>
  <c r="K17" i="28" a="1"/>
  <c r="K17" i="28" s="1"/>
  <c r="K6" i="27" a="1"/>
  <c r="K6" i="27" s="1"/>
  <c r="C13" i="22" a="1"/>
  <c r="C13" i="22" s="1"/>
  <c r="K20" i="20" a="1"/>
  <c r="K20" i="20" s="1"/>
  <c r="C15" i="16" a="1"/>
  <c r="C15" i="16" s="1"/>
  <c r="G14" i="31" a="1"/>
  <c r="G14" i="31" s="1"/>
  <c r="G12" i="19" a="1"/>
  <c r="G12" i="19" s="1"/>
  <c r="G14" i="17" a="1"/>
  <c r="G14" i="17" s="1"/>
  <c r="G14" i="15" a="1"/>
  <c r="G14" i="15" s="1"/>
  <c r="F14" i="15"/>
  <c r="K5" i="28" a="1"/>
  <c r="K5" i="28" s="1"/>
  <c r="G21" i="28" a="1"/>
  <c r="G21" i="28" s="1"/>
  <c r="G3" i="31" a="1"/>
  <c r="G3" i="31" s="1"/>
  <c r="K14" i="19" a="1"/>
  <c r="K14" i="19" s="1"/>
  <c r="C7" i="17" a="1"/>
  <c r="C7" i="17" s="1"/>
  <c r="G9" i="20" a="1"/>
  <c r="G9" i="20" s="1"/>
  <c r="C11" i="27" a="1"/>
  <c r="C11" i="27" s="1"/>
  <c r="C10" i="21" a="1"/>
  <c r="C10" i="21" s="1"/>
  <c r="C10" i="30" a="1"/>
  <c r="C10" i="30" s="1"/>
  <c r="C7" i="27" a="1"/>
  <c r="C7" i="27" s="1"/>
  <c r="C23" i="27" a="1"/>
  <c r="C23" i="27" s="1"/>
  <c r="K11" i="29" a="1"/>
  <c r="K11" i="29" s="1"/>
  <c r="C25" i="23" a="1"/>
  <c r="C25" i="23" s="1"/>
  <c r="C26" i="30" a="1"/>
  <c r="C26" i="30" s="1"/>
  <c r="K11" i="23" a="1"/>
  <c r="K11" i="23" s="1"/>
  <c r="K12" i="21" a="1"/>
  <c r="K12" i="21" s="1"/>
  <c r="C6" i="22" a="1"/>
  <c r="C6" i="22" s="1"/>
  <c r="K8" i="21" a="1"/>
  <c r="K8" i="21" s="1"/>
  <c r="C18" i="20" a="1"/>
  <c r="C18" i="20" s="1"/>
  <c r="G13" i="27" a="1"/>
  <c r="G13" i="27" s="1"/>
  <c r="C18" i="29" a="1"/>
  <c r="C18" i="29" s="1"/>
  <c r="J23" i="15"/>
  <c r="K23" i="15" a="1"/>
  <c r="K23" i="15" s="1"/>
  <c r="G7" i="15" a="1"/>
  <c r="G7" i="15" s="1"/>
  <c r="F7" i="15"/>
  <c r="G22" i="23" a="1"/>
  <c r="G22" i="23" s="1"/>
  <c r="C4" i="15" a="1"/>
  <c r="C4" i="15" s="1"/>
  <c r="B4" i="15"/>
  <c r="C21" i="30" a="1"/>
  <c r="C21" i="30" s="1"/>
  <c r="K27" i="28" a="1"/>
  <c r="K27" i="28" s="1"/>
  <c r="K5" i="21" a="1"/>
  <c r="K5" i="21" s="1"/>
  <c r="C27" i="27" a="1"/>
  <c r="C27" i="27" s="1"/>
  <c r="B24" i="15"/>
  <c r="C24" i="15" a="1"/>
  <c r="C24" i="15" s="1"/>
  <c r="C6" i="23" a="1"/>
  <c r="C6" i="23" s="1"/>
  <c r="K19" i="22" a="1"/>
  <c r="K19" i="22" s="1"/>
  <c r="G22" i="29" a="1"/>
  <c r="G22" i="29" s="1"/>
  <c r="G17" i="21" a="1"/>
  <c r="G17" i="21" s="1"/>
  <c r="K13" i="15" a="1"/>
  <c r="K13" i="15" s="1"/>
  <c r="J13" i="15"/>
  <c r="G22" i="17" a="1"/>
  <c r="G22" i="17" s="1"/>
  <c r="B11" i="15"/>
  <c r="C11" i="15" a="1"/>
  <c r="C11" i="15" s="1"/>
  <c r="C16" i="30" a="1"/>
  <c r="C16" i="30" s="1"/>
  <c r="C3" i="20" a="1"/>
  <c r="C3" i="20" s="1"/>
  <c r="K22" i="20" a="1"/>
  <c r="K22" i="20" s="1"/>
  <c r="G10" i="28" a="1"/>
  <c r="G10" i="28" s="1"/>
  <c r="K14" i="29" a="1"/>
  <c r="K14" i="29" s="1"/>
  <c r="B25" i="15"/>
  <c r="C25" i="15" a="1"/>
  <c r="C25" i="15" s="1"/>
  <c r="G27" i="30" a="1"/>
  <c r="G27" i="30" s="1"/>
  <c r="G6" i="19" a="1"/>
  <c r="G6" i="19" s="1"/>
  <c r="C11" i="16" a="1"/>
  <c r="C11" i="16" s="1"/>
  <c r="C8" i="30" a="1"/>
  <c r="C8" i="30" s="1"/>
  <c r="C27" i="19" a="1"/>
  <c r="C27" i="19" s="1"/>
  <c r="G21" i="27" a="1"/>
  <c r="G21" i="27" s="1"/>
  <c r="K27" i="31" a="1"/>
  <c r="K27" i="31" s="1"/>
  <c r="G16" i="15" a="1"/>
  <c r="G16" i="15" s="1"/>
  <c r="F16" i="15"/>
  <c r="G23" i="23" a="1"/>
  <c r="G23" i="23" s="1"/>
  <c r="C15" i="19" a="1"/>
  <c r="C15" i="19" s="1"/>
  <c r="C3" i="29" a="1"/>
  <c r="C3" i="29" s="1"/>
  <c r="C12" i="29" a="1"/>
  <c r="C12" i="29" s="1"/>
  <c r="G7" i="27" a="1"/>
  <c r="G7" i="27" s="1"/>
  <c r="K16" i="20" a="1"/>
  <c r="K16" i="20" s="1"/>
  <c r="C10" i="17" a="1"/>
  <c r="C10" i="17" s="1"/>
  <c r="F19" i="15"/>
  <c r="G19" i="15" a="1"/>
  <c r="G19" i="15" s="1"/>
  <c r="G10" i="20" a="1"/>
  <c r="G10" i="20" s="1"/>
  <c r="K21" i="20" a="1"/>
  <c r="K21" i="20" s="1"/>
  <c r="G5" i="27" a="1"/>
  <c r="G5" i="27" s="1"/>
  <c r="C19" i="21" a="1"/>
  <c r="C19" i="21" s="1"/>
  <c r="G18" i="19" a="1"/>
  <c r="G18" i="19" s="1"/>
  <c r="G9" i="30" a="1"/>
  <c r="G9" i="30" s="1"/>
  <c r="K6" i="19" a="1"/>
  <c r="K6" i="19" s="1"/>
  <c r="K11" i="16" a="1"/>
  <c r="K11" i="16" s="1"/>
  <c r="K18" i="16" a="1"/>
  <c r="K18" i="16" s="1"/>
  <c r="G16" i="21" a="1"/>
  <c r="G16" i="21" s="1"/>
  <c r="B17" i="15"/>
  <c r="C17" i="15" a="1"/>
  <c r="C17" i="15" s="1"/>
  <c r="C20" i="23" a="1"/>
  <c r="C20" i="23" s="1"/>
  <c r="K27" i="29" a="1"/>
  <c r="K27" i="29" s="1"/>
  <c r="C26" i="19" a="1"/>
  <c r="C26" i="19" s="1"/>
  <c r="G19" i="20" a="1"/>
  <c r="G19" i="20" s="1"/>
  <c r="K5" i="27" a="1"/>
  <c r="K5" i="27" s="1"/>
  <c r="C4" i="17" a="1"/>
  <c r="C4" i="17" s="1"/>
  <c r="K20" i="19" a="1"/>
  <c r="K20" i="19" s="1"/>
  <c r="K8" i="29" a="1"/>
  <c r="K8" i="29" s="1"/>
  <c r="G14" i="19" a="1"/>
  <c r="G14" i="19" s="1"/>
  <c r="K8" i="22" a="1"/>
  <c r="K8" i="22" s="1"/>
  <c r="G12" i="20" a="1"/>
  <c r="G12" i="20" s="1"/>
  <c r="G19" i="29" a="1"/>
  <c r="G19" i="29" s="1"/>
  <c r="K11" i="28" a="1"/>
  <c r="K11" i="28" s="1"/>
  <c r="C20" i="17" a="1"/>
  <c r="C20" i="17" s="1"/>
  <c r="C8" i="20" a="1"/>
  <c r="C8" i="20" s="1"/>
  <c r="G26" i="27" a="1"/>
  <c r="G26" i="27" s="1"/>
  <c r="C13" i="23" a="1"/>
  <c r="C13" i="23" s="1"/>
  <c r="G19" i="16" a="1"/>
  <c r="G19" i="16" s="1"/>
  <c r="G18" i="29" a="1"/>
  <c r="G18" i="29" s="1"/>
  <c r="K17" i="23" a="1"/>
  <c r="K17" i="23" s="1"/>
  <c r="C17" i="27" a="1"/>
  <c r="C17" i="27" s="1"/>
  <c r="K23" i="23" a="1"/>
  <c r="K23" i="23" s="1"/>
  <c r="G16" i="23" a="1"/>
  <c r="G16" i="23" s="1"/>
  <c r="G14" i="27" a="1"/>
  <c r="G14" i="27" s="1"/>
  <c r="K5" i="23" a="1"/>
  <c r="K5" i="23" s="1"/>
  <c r="K5" i="29" a="1"/>
  <c r="K5" i="29" s="1"/>
  <c r="C11" i="20" a="1"/>
  <c r="C11" i="20" s="1"/>
  <c r="C6" i="19" a="1"/>
  <c r="C6" i="19" s="1"/>
  <c r="K7" i="31" a="1"/>
  <c r="K7" i="31" s="1"/>
  <c r="G8" i="19" a="1"/>
  <c r="G8" i="19" s="1"/>
  <c r="K11" i="27" a="1"/>
  <c r="K11" i="27" s="1"/>
  <c r="C15" i="20" a="1"/>
  <c r="C15" i="20" s="1"/>
  <c r="C26" i="15" a="1"/>
  <c r="C26" i="15" s="1"/>
  <c r="B26" i="15"/>
  <c r="K14" i="27" a="1"/>
  <c r="K14" i="27" s="1"/>
  <c r="C17" i="16" a="1"/>
  <c r="C17" i="16" s="1"/>
  <c r="C12" i="31" a="1"/>
  <c r="C12" i="31" s="1"/>
  <c r="G6" i="29" a="1"/>
  <c r="G6" i="29" s="1"/>
  <c r="C13" i="29" a="1"/>
  <c r="C13" i="29" s="1"/>
  <c r="K14" i="30" a="1"/>
  <c r="K14" i="30" s="1"/>
  <c r="C13" i="16" a="1"/>
  <c r="C13" i="16" s="1"/>
  <c r="C18" i="17" a="1"/>
  <c r="C18" i="17" s="1"/>
  <c r="K28" i="23" a="1"/>
  <c r="K28" i="23" s="1"/>
  <c r="K25" i="21" a="1"/>
  <c r="K25" i="21" s="1"/>
  <c r="C19" i="20" a="1"/>
  <c r="C19" i="20" s="1"/>
  <c r="K26" i="19" a="1"/>
  <c r="K26" i="19" s="1"/>
  <c r="K13" i="27" a="1"/>
  <c r="K13" i="27" s="1"/>
  <c r="C15" i="23" a="1"/>
  <c r="C15" i="23" s="1"/>
  <c r="C9" i="19" a="1"/>
  <c r="C9" i="19" s="1"/>
  <c r="G17" i="30" a="1"/>
  <c r="G17" i="30" s="1"/>
  <c r="C13" i="30" a="1"/>
  <c r="C13" i="30" s="1"/>
  <c r="C8" i="29" a="1"/>
  <c r="C8" i="29" s="1"/>
  <c r="G13" i="21" a="1"/>
  <c r="G13" i="21" s="1"/>
  <c r="K7" i="20" a="1"/>
  <c r="K7" i="20" s="1"/>
  <c r="K21" i="27" a="1"/>
  <c r="K21" i="27" s="1"/>
  <c r="K3" i="16" a="1"/>
  <c r="K3" i="16" s="1"/>
  <c r="C14" i="29" a="1"/>
  <c r="C14" i="29" s="1"/>
  <c r="K17" i="15" a="1"/>
  <c r="K17" i="15" s="1"/>
  <c r="J17" i="15"/>
  <c r="K9" i="23" a="1"/>
  <c r="K9" i="23" s="1"/>
  <c r="C19" i="27" a="1"/>
  <c r="C19" i="27" s="1"/>
  <c r="G17" i="28" a="1"/>
  <c r="G17" i="28" s="1"/>
  <c r="K20" i="31" a="1"/>
  <c r="K20" i="31" s="1"/>
  <c r="K28" i="27" a="1"/>
  <c r="K28" i="27" s="1"/>
  <c r="G22" i="19" a="1"/>
  <c r="G22" i="19" s="1"/>
  <c r="K25" i="22" a="1"/>
  <c r="K25" i="22" s="1"/>
  <c r="G24" i="15" a="1"/>
  <c r="G24" i="15" s="1"/>
  <c r="F24" i="15"/>
  <c r="C17" i="30" a="1"/>
  <c r="C17" i="30" s="1"/>
  <c r="C3" i="31" a="1"/>
  <c r="C3" i="31" s="1"/>
  <c r="K10" i="21" a="1"/>
  <c r="K10" i="21" s="1"/>
  <c r="K16" i="29" a="1"/>
  <c r="K16" i="29" s="1"/>
  <c r="K23" i="21" a="1"/>
  <c r="K23" i="21" s="1"/>
  <c r="B16" i="15"/>
  <c r="C16" i="15" a="1"/>
  <c r="C16" i="15" s="1"/>
  <c r="G5" i="28" a="1"/>
  <c r="G5" i="28" s="1"/>
  <c r="K4" i="29" a="1"/>
  <c r="K4" i="29" s="1"/>
  <c r="G14" i="23" a="1"/>
  <c r="G14" i="23" s="1"/>
  <c r="K4" i="22" a="1"/>
  <c r="K4" i="22" s="1"/>
  <c r="K22" i="22" a="1"/>
  <c r="K22" i="22" s="1"/>
  <c r="C25" i="27" a="1"/>
  <c r="C25" i="27" s="1"/>
  <c r="C27" i="15" a="1"/>
  <c r="C27" i="15" s="1"/>
  <c r="B27" i="15"/>
  <c r="G7" i="21" a="1"/>
  <c r="G7" i="21" s="1"/>
  <c r="C12" i="20" a="1"/>
  <c r="C12" i="20" s="1"/>
  <c r="K4" i="19" a="1"/>
  <c r="K4" i="19" s="1"/>
  <c r="C5" i="19" a="1"/>
  <c r="C5" i="19" s="1"/>
  <c r="C26" i="22" a="1"/>
  <c r="C26" i="22" s="1"/>
  <c r="K26" i="27" a="1"/>
  <c r="K26" i="27" s="1"/>
  <c r="C13" i="27" a="1"/>
  <c r="C13" i="27" s="1"/>
  <c r="G8" i="21" a="1"/>
  <c r="G8" i="21" s="1"/>
  <c r="C18" i="31" a="1"/>
  <c r="C18" i="31" s="1"/>
  <c r="C23" i="22" a="1"/>
  <c r="C23" i="22" s="1"/>
  <c r="C22" i="21" a="1"/>
  <c r="C22" i="21" s="1"/>
  <c r="K3" i="29" a="1"/>
  <c r="K3" i="29" s="1"/>
  <c r="C5" i="17" a="1"/>
  <c r="C5" i="17" s="1"/>
  <c r="C8" i="21" a="1"/>
  <c r="C8" i="21" s="1"/>
  <c r="C24" i="29" a="1"/>
  <c r="C24" i="29" s="1"/>
  <c r="C12" i="16" a="1"/>
  <c r="C12" i="16" s="1"/>
  <c r="G27" i="29" a="1"/>
  <c r="G27" i="29" s="1"/>
  <c r="G21" i="16" a="1"/>
  <c r="G21" i="16" s="1"/>
  <c r="K12" i="16" a="1"/>
  <c r="K12" i="16" s="1"/>
  <c r="K21" i="21" a="1"/>
  <c r="K21" i="21" s="1"/>
  <c r="G13" i="28" a="1"/>
  <c r="G13" i="28" s="1"/>
  <c r="G20" i="22" a="1"/>
  <c r="G20" i="22" s="1"/>
  <c r="C3" i="16" a="1"/>
  <c r="C3" i="16" s="1"/>
  <c r="C26" i="27" a="1"/>
  <c r="C26" i="27" s="1"/>
  <c r="K18" i="28" a="1"/>
  <c r="K18" i="28" s="1"/>
  <c r="C14" i="30" a="1"/>
  <c r="C14" i="30" s="1"/>
  <c r="F21" i="15"/>
  <c r="G21" i="15" a="1"/>
  <c r="G21" i="15" s="1"/>
  <c r="G12" i="16" a="1"/>
  <c r="G12" i="16" s="1"/>
  <c r="G21" i="21" a="1"/>
  <c r="G21" i="21" s="1"/>
  <c r="C6" i="28" a="1"/>
  <c r="C6" i="28" s="1"/>
  <c r="C10" i="29" a="1"/>
  <c r="C10" i="29" s="1"/>
  <c r="C27" i="31" a="1"/>
  <c r="C27" i="31" s="1"/>
  <c r="K11" i="19" a="1"/>
  <c r="K11" i="19" s="1"/>
  <c r="K26" i="29" a="1"/>
  <c r="K26" i="29" s="1"/>
  <c r="G12" i="22" a="1"/>
  <c r="G12" i="22" s="1"/>
  <c r="C19" i="19" a="1"/>
  <c r="C19" i="19" s="1"/>
  <c r="C6" i="31" a="1"/>
  <c r="C6" i="31" s="1"/>
  <c r="C5" i="29" a="1"/>
  <c r="C5" i="29" s="1"/>
  <c r="C19" i="17" a="1"/>
  <c r="C19" i="17" s="1"/>
  <c r="C22" i="29" a="1"/>
  <c r="C22" i="29" s="1"/>
  <c r="G6" i="31" a="1"/>
  <c r="G6" i="31" s="1"/>
  <c r="G15" i="23" a="1"/>
  <c r="G15" i="23" s="1"/>
  <c r="C23" i="28" a="1"/>
  <c r="C23" i="28" s="1"/>
  <c r="C22" i="16" a="1"/>
  <c r="C22" i="16" s="1"/>
  <c r="G10" i="17" a="1"/>
  <c r="G10" i="17" s="1"/>
  <c r="G20" i="28" a="1"/>
  <c r="G20" i="28" s="1"/>
  <c r="G15" i="21" a="1"/>
  <c r="G15" i="21" s="1"/>
  <c r="G5" i="19" a="1"/>
  <c r="G5" i="19" s="1"/>
  <c r="K20" i="29" a="1"/>
  <c r="K20" i="29" s="1"/>
  <c r="K25" i="31" a="1"/>
  <c r="K25" i="31" s="1"/>
  <c r="C11" i="19" a="1"/>
  <c r="C11" i="19" s="1"/>
  <c r="G14" i="28" a="1"/>
  <c r="G14" i="28" s="1"/>
  <c r="G16" i="16" a="1"/>
  <c r="G16" i="16" s="1"/>
  <c r="G10" i="22" a="1"/>
  <c r="G10" i="22" s="1"/>
  <c r="G10" i="19" a="1"/>
  <c r="G10" i="19" s="1"/>
  <c r="G8" i="31" a="1"/>
  <c r="G8" i="31" s="1"/>
  <c r="G19" i="28" a="1"/>
  <c r="G19" i="28" s="1"/>
  <c r="C9" i="30" a="1"/>
  <c r="C9" i="30" s="1"/>
  <c r="C16" i="23" a="1"/>
  <c r="C16" i="23" s="1"/>
  <c r="K24" i="29" a="1"/>
  <c r="K24" i="29" s="1"/>
  <c r="G22" i="15" a="1"/>
  <c r="G22" i="15" s="1"/>
  <c r="F22" i="15"/>
  <c r="K17" i="20" a="1"/>
  <c r="K17" i="20" s="1"/>
  <c r="K7" i="21" a="1"/>
  <c r="K7" i="21" s="1"/>
  <c r="K15" i="27" a="1"/>
  <c r="K15" i="27" s="1"/>
  <c r="K18" i="23" a="1"/>
  <c r="K18" i="23" s="1"/>
  <c r="K20" i="28" a="1"/>
  <c r="K20" i="28" s="1"/>
  <c r="G4" i="29" a="1"/>
  <c r="G4" i="29" s="1"/>
  <c r="G3" i="29" a="1"/>
  <c r="G3" i="29" s="1"/>
  <c r="C9" i="22" a="1"/>
  <c r="C9" i="22" s="1"/>
  <c r="K5" i="20" a="1"/>
  <c r="K5" i="20" s="1"/>
  <c r="G13" i="20" a="1"/>
  <c r="G13" i="20" s="1"/>
  <c r="K5" i="19" a="1"/>
  <c r="K5" i="19" s="1"/>
  <c r="G12" i="29" a="1"/>
  <c r="G12" i="29" s="1"/>
  <c r="C8" i="23" a="1"/>
  <c r="C8" i="23" s="1"/>
  <c r="C7" i="30" a="1"/>
  <c r="C7" i="30" s="1"/>
  <c r="G20" i="21" a="1"/>
  <c r="G20" i="21" s="1"/>
  <c r="K17" i="19" a="1"/>
  <c r="K17" i="19" s="1"/>
  <c r="K20" i="16" a="1"/>
  <c r="K20" i="16" s="1"/>
  <c r="G11" i="23" a="1"/>
  <c r="G11" i="23" s="1"/>
  <c r="C4" i="30" a="1"/>
  <c r="C4" i="30" s="1"/>
  <c r="C24" i="21" a="1"/>
  <c r="C24" i="21" s="1"/>
  <c r="K14" i="21" a="1"/>
  <c r="K14" i="21" s="1"/>
  <c r="G26" i="21" a="1"/>
  <c r="G26" i="21" s="1"/>
  <c r="C8" i="15" a="1"/>
  <c r="C8" i="15" s="1"/>
  <c r="B8" i="15"/>
  <c r="G27" i="16" a="1"/>
  <c r="G27" i="16" s="1"/>
  <c r="G22" i="31" a="1"/>
  <c r="G22" i="31" s="1"/>
  <c r="C8" i="31" a="1"/>
  <c r="C8" i="31" s="1"/>
  <c r="K24" i="16" a="1"/>
  <c r="K24" i="16" s="1"/>
  <c r="G5" i="22" a="1"/>
  <c r="G5" i="22" s="1"/>
  <c r="G10" i="23" a="1"/>
  <c r="G10" i="23" s="1"/>
  <c r="C17" i="21" a="1"/>
  <c r="C17" i="21" s="1"/>
  <c r="C7" i="20" a="1"/>
  <c r="C7" i="20" s="1"/>
  <c r="C22" i="28" a="1"/>
  <c r="C22" i="28" s="1"/>
  <c r="K18" i="29" a="1"/>
  <c r="K18" i="29" s="1"/>
  <c r="G3" i="27" a="1"/>
  <c r="G3" i="27" s="1"/>
  <c r="K25" i="23" a="1"/>
  <c r="K25" i="23" s="1"/>
  <c r="F11" i="15"/>
  <c r="G11" i="15" a="1"/>
  <c r="G11" i="15" s="1"/>
  <c r="C25" i="19" a="1"/>
  <c r="C25" i="19" s="1"/>
  <c r="C26" i="17" a="1"/>
  <c r="C26" i="17" s="1"/>
  <c r="J12" i="15"/>
  <c r="K12" i="15" a="1"/>
  <c r="K12" i="15" s="1"/>
  <c r="K20" i="22" a="1"/>
  <c r="K20" i="22" s="1"/>
  <c r="G20" i="29" a="1"/>
  <c r="G20" i="29" s="1"/>
  <c r="G5" i="16" a="1"/>
  <c r="G5" i="16" s="1"/>
  <c r="G24" i="20" a="1"/>
  <c r="G24" i="20" s="1"/>
  <c r="G21" i="17" a="1"/>
  <c r="G21" i="17" s="1"/>
  <c r="G4" i="30" a="1"/>
  <c r="G4" i="30" s="1"/>
  <c r="G23" i="16" a="1"/>
  <c r="G23" i="16" s="1"/>
  <c r="K20" i="23" a="1"/>
  <c r="K20" i="23" s="1"/>
  <c r="G5" i="30" a="1"/>
  <c r="G5" i="30" s="1"/>
  <c r="G26" i="19" a="1"/>
  <c r="G26" i="19" s="1"/>
  <c r="G7" i="17" a="1"/>
  <c r="G7" i="17" s="1"/>
  <c r="G15" i="29" a="1"/>
  <c r="G15" i="29" s="1"/>
  <c r="K3" i="28" a="1"/>
  <c r="K3" i="28" s="1"/>
  <c r="C13" i="17" a="1"/>
  <c r="C13" i="17" s="1"/>
  <c r="G10" i="29" a="1"/>
  <c r="G10" i="29" s="1"/>
  <c r="G23" i="29" a="1"/>
  <c r="G23" i="29" s="1"/>
  <c r="C5" i="16" a="1"/>
  <c r="C5" i="16" s="1"/>
  <c r="G19" i="30" a="1"/>
  <c r="G19" i="30" s="1"/>
  <c r="G15" i="20" a="1"/>
  <c r="G15" i="20" s="1"/>
  <c r="K5" i="15" a="1"/>
  <c r="K5" i="15" s="1"/>
  <c r="J5" i="15"/>
  <c r="C4" i="20" a="1"/>
  <c r="C4" i="20" s="1"/>
  <c r="B3" i="15"/>
  <c r="C3" i="15" a="1"/>
  <c r="C3" i="15" s="1"/>
  <c r="K3" i="23" a="1"/>
  <c r="K3" i="23" s="1"/>
  <c r="G11" i="16" a="1"/>
  <c r="G11" i="16" s="1"/>
  <c r="K24" i="27" a="1"/>
  <c r="K24" i="27" s="1"/>
  <c r="K16" i="28" a="1"/>
  <c r="K16" i="28" s="1"/>
  <c r="G5" i="29" a="1"/>
  <c r="G5" i="29" s="1"/>
  <c r="C7" i="16" a="1"/>
  <c r="C7" i="16" s="1"/>
  <c r="C6" i="20" a="1"/>
  <c r="C6" i="20" s="1"/>
  <c r="G10" i="30" a="1"/>
  <c r="G10" i="30" s="1"/>
  <c r="C16" i="27" a="1"/>
  <c r="C16" i="27" s="1"/>
  <c r="C19" i="16" a="1"/>
  <c r="C19" i="16" s="1"/>
  <c r="K28" i="31" a="1"/>
  <c r="K28" i="31" s="1"/>
  <c r="K4" i="16" a="1"/>
  <c r="K4" i="16" s="1"/>
  <c r="G24" i="22" a="1"/>
  <c r="G24" i="22" s="1"/>
  <c r="C25" i="20" a="1"/>
  <c r="C25" i="20" s="1"/>
  <c r="K25" i="20" a="1"/>
  <c r="K25" i="20" s="1"/>
  <c r="G9" i="29" a="1"/>
  <c r="G9" i="29" s="1"/>
  <c r="G19" i="23" a="1"/>
  <c r="G19" i="23" s="1"/>
  <c r="G11" i="31" a="1"/>
  <c r="G11" i="31" s="1"/>
  <c r="G4" i="17" a="1"/>
  <c r="G4" i="17" s="1"/>
  <c r="C23" i="19" a="1"/>
  <c r="C23" i="19" s="1"/>
  <c r="C21" i="29" a="1"/>
  <c r="C21" i="29" s="1"/>
  <c r="G19" i="31" a="1"/>
  <c r="G19" i="31" s="1"/>
  <c r="G23" i="15" a="1"/>
  <c r="G23" i="15" s="1"/>
  <c r="F23" i="15"/>
  <c r="G27" i="23" a="1"/>
  <c r="G27" i="23" s="1"/>
  <c r="G7" i="16" a="1"/>
  <c r="G7" i="16" s="1"/>
  <c r="K28" i="30" a="1"/>
  <c r="K28" i="30" s="1"/>
  <c r="C12" i="19" a="1"/>
  <c r="C12" i="19" s="1"/>
  <c r="C8" i="22" a="1"/>
  <c r="C8" i="22" s="1"/>
  <c r="J4" i="15"/>
  <c r="K4" i="15" a="1"/>
  <c r="K4" i="15" s="1"/>
  <c r="K20" i="15" a="1"/>
  <c r="K20" i="15" s="1"/>
  <c r="J20" i="15"/>
  <c r="K15" i="31" a="1"/>
  <c r="K15" i="31" s="1"/>
  <c r="K14" i="20" a="1"/>
  <c r="K14" i="20" s="1"/>
  <c r="G4" i="16" a="1"/>
  <c r="G4" i="16" s="1"/>
  <c r="G24" i="29" a="1"/>
  <c r="G24" i="29" s="1"/>
  <c r="C20" i="16" a="1"/>
  <c r="C20" i="16" s="1"/>
  <c r="C17" i="20" a="1"/>
  <c r="C17" i="20" s="1"/>
  <c r="K24" i="31" a="1"/>
  <c r="K24" i="31" s="1"/>
  <c r="G8" i="15" a="1"/>
  <c r="G8" i="15" s="1"/>
  <c r="F8" i="15"/>
  <c r="G9" i="23" a="1"/>
  <c r="G9" i="23" s="1"/>
  <c r="G27" i="17" a="1"/>
  <c r="G27" i="17" s="1"/>
  <c r="K7" i="19" a="1"/>
  <c r="K7" i="19" s="1"/>
  <c r="C9" i="23" a="1"/>
  <c r="C9" i="23" s="1"/>
  <c r="G24" i="31" a="1"/>
  <c r="G24" i="31" s="1"/>
  <c r="C27" i="16" a="1"/>
  <c r="C27" i="16" s="1"/>
  <c r="K13" i="22" a="1"/>
  <c r="K13" i="22" s="1"/>
  <c r="K9" i="19" a="1"/>
  <c r="K9" i="19" s="1"/>
  <c r="G16" i="19" a="1"/>
  <c r="G16" i="19" s="1"/>
  <c r="G9" i="17" a="1"/>
  <c r="G9" i="17" s="1"/>
  <c r="K19" i="23" a="1"/>
  <c r="K19" i="23" s="1"/>
  <c r="K3" i="21" a="1"/>
  <c r="K3" i="21" s="1"/>
  <c r="C14" i="31" a="1"/>
  <c r="C14" i="31" s="1"/>
  <c r="K13" i="21" a="1"/>
  <c r="K13" i="21" s="1"/>
  <c r="G25" i="16" a="1"/>
  <c r="G25" i="16" s="1"/>
  <c r="C12" i="17" a="1"/>
  <c r="C12" i="17" s="1"/>
  <c r="C9" i="31" a="1"/>
  <c r="C9" i="31" s="1"/>
  <c r="C20" i="15" a="1"/>
  <c r="C20" i="15" s="1"/>
  <c r="B20" i="15"/>
  <c r="K16" i="21" a="1"/>
  <c r="K16" i="21" s="1"/>
  <c r="K7" i="27" a="1"/>
  <c r="K7" i="27" s="1"/>
  <c r="K6" i="28" a="1"/>
  <c r="K6" i="28" s="1"/>
  <c r="G20" i="27" a="1"/>
  <c r="G20" i="27" s="1"/>
  <c r="C16" i="22" a="1"/>
  <c r="C16" i="22" s="1"/>
  <c r="K13" i="16" a="1"/>
  <c r="K13" i="16" s="1"/>
  <c r="C14" i="20" a="1"/>
  <c r="C14" i="20" s="1"/>
  <c r="K15" i="28" a="1"/>
  <c r="K15" i="28" s="1"/>
  <c r="C17" i="22" a="1"/>
  <c r="C17" i="22" s="1"/>
  <c r="C26" i="29" a="1"/>
  <c r="C26" i="29" s="1"/>
  <c r="C5" i="31" a="1"/>
  <c r="C5" i="31" s="1"/>
  <c r="K18" i="30" a="1"/>
  <c r="K18" i="30" s="1"/>
  <c r="G4" i="21" a="1"/>
  <c r="G4" i="21" s="1"/>
  <c r="G21" i="20" a="1"/>
  <c r="G21" i="20" s="1"/>
  <c r="K26" i="28" a="1"/>
  <c r="K26" i="28" s="1"/>
  <c r="C23" i="30" a="1"/>
  <c r="C23" i="30" s="1"/>
  <c r="G13" i="22" a="1"/>
  <c r="G13" i="22" s="1"/>
  <c r="G10" i="27" a="1"/>
  <c r="G10" i="27" s="1"/>
  <c r="K11" i="30" a="1"/>
  <c r="K11" i="30" s="1"/>
  <c r="G4" i="28" a="1"/>
  <c r="G4" i="28" s="1"/>
  <c r="G4" i="22" a="1"/>
  <c r="G4" i="22" s="1"/>
  <c r="K3" i="17" a="1"/>
  <c r="K3" i="17" s="1"/>
  <c r="J6" i="15"/>
  <c r="K6" i="15" a="1"/>
  <c r="K6" i="15" s="1"/>
  <c r="K21" i="31" a="1"/>
  <c r="K21" i="31" s="1"/>
  <c r="K13" i="28" a="1"/>
  <c r="K13" i="28" s="1"/>
  <c r="K10" i="28" a="1"/>
  <c r="K10" i="28" s="1"/>
  <c r="K16" i="27" a="1"/>
  <c r="K16" i="27" s="1"/>
  <c r="C4" i="22" a="1"/>
  <c r="C4" i="22" s="1"/>
  <c r="G3" i="22" a="1"/>
  <c r="G3" i="22" s="1"/>
  <c r="K21" i="22" a="1"/>
  <c r="K21" i="22" s="1"/>
  <c r="C22" i="17" a="1"/>
  <c r="C22" i="17" s="1"/>
  <c r="C5" i="22" a="1"/>
  <c r="C5" i="22" s="1"/>
  <c r="C27" i="21" a="1"/>
  <c r="C27" i="21" s="1"/>
  <c r="G18" i="20" a="1"/>
  <c r="G18" i="20" s="1"/>
  <c r="K3" i="31" a="1"/>
  <c r="K3" i="31" s="1"/>
  <c r="K18" i="27" a="1"/>
  <c r="K18" i="27" s="1"/>
  <c r="C15" i="31" a="1"/>
  <c r="C15" i="31" s="1"/>
  <c r="K9" i="27" a="1"/>
  <c r="K9" i="27" s="1"/>
  <c r="K5" i="30" a="1"/>
  <c r="K5" i="30" s="1"/>
  <c r="K4" i="28" a="1"/>
  <c r="K4" i="28" s="1"/>
  <c r="G17" i="19" a="1"/>
  <c r="G17" i="19" s="1"/>
  <c r="C25" i="31" a="1"/>
  <c r="C25" i="31" s="1"/>
  <c r="F15" i="15"/>
  <c r="G15" i="15" a="1"/>
  <c r="G15" i="15" s="1"/>
  <c r="K9" i="15" a="1"/>
  <c r="K9" i="15" s="1"/>
  <c r="J9" i="15"/>
  <c r="K9" i="28" a="1"/>
  <c r="K9" i="28" s="1"/>
  <c r="G9" i="27" a="1"/>
  <c r="G9" i="27" s="1"/>
  <c r="K26" i="16" a="1"/>
  <c r="K26" i="16" s="1"/>
  <c r="G14" i="29" a="1"/>
  <c r="G14" i="29" s="1"/>
  <c r="F5" i="15"/>
  <c r="G5" i="15" a="1"/>
  <c r="G5" i="15" s="1"/>
  <c r="G25" i="27" a="1"/>
  <c r="G25" i="27" s="1"/>
  <c r="K7" i="28" a="1"/>
  <c r="K7" i="28" s="1"/>
  <c r="J11" i="15"/>
  <c r="K11" i="15" a="1"/>
  <c r="K11" i="15" s="1"/>
  <c r="C21" i="19" a="1"/>
  <c r="C21" i="19" s="1"/>
  <c r="K10" i="29" a="1"/>
  <c r="K10" i="29" s="1"/>
  <c r="K17" i="30" a="1"/>
  <c r="K17" i="30" s="1"/>
  <c r="C4" i="29" a="1"/>
  <c r="C4" i="29" s="1"/>
  <c r="K9" i="21" a="1"/>
  <c r="K9" i="21" s="1"/>
  <c r="K17" i="31" a="1"/>
  <c r="K17" i="31" s="1"/>
  <c r="C27" i="22" a="1"/>
  <c r="C27" i="22" s="1"/>
  <c r="K17" i="21" a="1"/>
  <c r="K17" i="21" s="1"/>
  <c r="G4" i="27" a="1"/>
  <c r="G4" i="27" s="1"/>
  <c r="G7" i="29" a="1"/>
  <c r="G7" i="29" s="1"/>
  <c r="C11" i="23" a="1"/>
  <c r="C11" i="23" s="1"/>
  <c r="K19" i="30" a="1"/>
  <c r="K19" i="30" s="1"/>
  <c r="C19" i="15" a="1"/>
  <c r="C19" i="15" s="1"/>
  <c r="B19" i="15"/>
  <c r="K22" i="30" a="1"/>
  <c r="K22" i="30" s="1"/>
  <c r="C16" i="28" a="1"/>
  <c r="C16" i="28" s="1"/>
  <c r="C23" i="15" a="1"/>
  <c r="C23" i="15" s="1"/>
  <c r="B23" i="15"/>
  <c r="G18" i="23" a="1"/>
  <c r="G18" i="23" s="1"/>
  <c r="C10" i="16" a="1"/>
  <c r="C10" i="16" s="1"/>
  <c r="C6" i="21" a="1"/>
  <c r="C6" i="21" s="1"/>
  <c r="J19" i="15"/>
  <c r="K19" i="15" a="1"/>
  <c r="K19" i="15" s="1"/>
  <c r="C4" i="27" a="1"/>
  <c r="C4" i="27" s="1"/>
  <c r="K23" i="31" a="1"/>
  <c r="K23" i="31" s="1"/>
  <c r="K15" i="15" a="1"/>
  <c r="K15" i="15" s="1"/>
  <c r="J15" i="15"/>
  <c r="G21" i="31" a="1"/>
  <c r="G21" i="31" s="1"/>
  <c r="G12" i="27" a="1"/>
  <c r="G12" i="27" s="1"/>
  <c r="C20" i="29" a="1"/>
  <c r="C20" i="29" s="1"/>
  <c r="C14" i="22" a="1"/>
  <c r="C14" i="22" s="1"/>
  <c r="G5" i="17" a="1"/>
  <c r="G5" i="17" s="1"/>
  <c r="C5" i="21" a="1"/>
  <c r="C5" i="21" s="1"/>
  <c r="G16" i="31" a="1"/>
  <c r="G16" i="31" s="1"/>
  <c r="G22" i="20" a="1"/>
  <c r="G22" i="20" s="1"/>
  <c r="K4" i="27" a="1"/>
  <c r="K4" i="27" s="1"/>
  <c r="K4" i="31" a="1"/>
  <c r="K4" i="31" s="1"/>
  <c r="K13" i="19" a="1"/>
  <c r="K13" i="19" s="1"/>
  <c r="C27" i="23" a="1"/>
  <c r="C27" i="23" s="1"/>
  <c r="G15" i="31" a="1"/>
  <c r="G15" i="31" s="1"/>
  <c r="G9" i="21" a="1"/>
  <c r="G9" i="21" s="1"/>
  <c r="K6" i="21" a="1"/>
  <c r="K6" i="21" s="1"/>
  <c r="C27" i="17" a="1"/>
  <c r="C27" i="17" s="1"/>
  <c r="C17" i="23" a="1"/>
  <c r="C17" i="23" s="1"/>
  <c r="K9" i="20" a="1"/>
  <c r="K9" i="20" s="1"/>
  <c r="G17" i="31" a="1"/>
  <c r="G17" i="31" s="1"/>
  <c r="G3" i="16" a="1"/>
  <c r="G3" i="16" s="1"/>
  <c r="G18" i="28" a="1"/>
  <c r="G18" i="28" s="1"/>
  <c r="K25" i="30" a="1"/>
  <c r="K25" i="30" s="1"/>
  <c r="C16" i="17" a="1"/>
  <c r="C16" i="17" s="1"/>
  <c r="C16" i="29" a="1"/>
  <c r="C16" i="29" s="1"/>
  <c r="K27" i="20" a="1"/>
  <c r="K27" i="20" s="1"/>
  <c r="C19" i="29" a="1"/>
  <c r="C19" i="29" s="1"/>
  <c r="G27" i="28" a="1"/>
  <c r="G27" i="28" s="1"/>
  <c r="G19" i="19" a="1"/>
  <c r="G19" i="19" s="1"/>
  <c r="K21" i="29" a="1"/>
  <c r="K21" i="29" s="1"/>
  <c r="C23" i="29" a="1"/>
  <c r="C23" i="29" s="1"/>
  <c r="G20" i="15" a="1"/>
  <c r="G20" i="15" s="1"/>
  <c r="F20" i="15"/>
  <c r="C4" i="28" a="1"/>
  <c r="C4" i="28" s="1"/>
  <c r="C15" i="29" a="1"/>
  <c r="C15" i="29" s="1"/>
  <c r="K9" i="30" a="1"/>
  <c r="K9" i="30" s="1"/>
  <c r="G18" i="21" a="1"/>
  <c r="G18" i="21" s="1"/>
  <c r="J1" i="15" l="1"/>
  <c r="C34" i="16"/>
  <c r="C35" i="16"/>
  <c r="C36" i="16"/>
  <c r="C33" i="16"/>
  <c r="C32" i="16"/>
  <c r="C31" i="16"/>
  <c r="C32" i="31"/>
  <c r="C34" i="31"/>
  <c r="C33" i="31"/>
  <c r="C31" i="31"/>
  <c r="C30" i="31"/>
  <c r="C29" i="31"/>
  <c r="C29" i="22"/>
  <c r="C34" i="22"/>
  <c r="C33" i="22"/>
  <c r="C32" i="22"/>
  <c r="C31" i="22"/>
  <c r="C30" i="22"/>
  <c r="C32" i="30"/>
  <c r="C30" i="30"/>
  <c r="C31" i="30"/>
  <c r="C29" i="30"/>
  <c r="C34" i="30"/>
  <c r="C33" i="30"/>
  <c r="C35" i="17"/>
  <c r="C34" i="17"/>
  <c r="C33" i="17"/>
  <c r="C32" i="17"/>
  <c r="C31" i="17"/>
  <c r="C36" i="17"/>
  <c r="J1" i="23"/>
  <c r="C32" i="20"/>
  <c r="C35" i="20"/>
  <c r="C34" i="20"/>
  <c r="C33" i="20"/>
  <c r="C31" i="20"/>
  <c r="C30" i="20"/>
  <c r="C33" i="23"/>
  <c r="C29" i="23"/>
  <c r="C34" i="23"/>
  <c r="C32" i="23"/>
  <c r="C31" i="23"/>
  <c r="C30" i="23"/>
  <c r="C34" i="15"/>
  <c r="C33" i="15"/>
  <c r="C32" i="15"/>
  <c r="C31" i="15"/>
  <c r="C30" i="15"/>
  <c r="C29" i="15"/>
  <c r="J1" i="22"/>
  <c r="C31" i="21"/>
  <c r="C32" i="21"/>
  <c r="C30" i="21"/>
  <c r="C35" i="21"/>
  <c r="C34" i="21"/>
  <c r="C33" i="21"/>
  <c r="J1" i="30"/>
  <c r="J1" i="27"/>
  <c r="J1" i="28"/>
  <c r="C34" i="27"/>
  <c r="C33" i="27"/>
  <c r="C32" i="27"/>
  <c r="C31" i="27"/>
  <c r="C30" i="27"/>
  <c r="C29" i="27"/>
  <c r="C31" i="28"/>
  <c r="C29" i="28"/>
  <c r="C30" i="28"/>
  <c r="C34" i="28"/>
  <c r="C33" i="28"/>
  <c r="C32" i="28"/>
  <c r="J1" i="29"/>
  <c r="J1" i="31"/>
  <c r="C33" i="29"/>
  <c r="C34" i="29"/>
  <c r="C32" i="29"/>
  <c r="C31" i="29"/>
  <c r="C30" i="29"/>
  <c r="C29" i="29"/>
  <c r="C33" i="19"/>
  <c r="C32" i="19"/>
  <c r="C31" i="19"/>
  <c r="C34" i="19"/>
  <c r="C30" i="19"/>
  <c r="C35" i="19"/>
  <c r="AK148" i="1" l="1"/>
  <c r="AK149" i="1"/>
  <c r="AK150" i="1"/>
  <c r="AK151" i="1"/>
  <c r="AK152" i="1"/>
  <c r="AK153" i="1"/>
  <c r="AK154" i="1"/>
  <c r="AK155" i="1"/>
  <c r="AK156" i="1"/>
  <c r="AK157" i="1"/>
  <c r="AK15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J4" i="1"/>
  <c r="AG4" i="1"/>
  <c r="AG5" i="1" s="1"/>
  <c r="AF4" i="1"/>
  <c r="AF5" i="1" s="1"/>
  <c r="AE4" i="1"/>
  <c r="AE5" i="1" s="1"/>
  <c r="T161" i="1"/>
  <c r="U161" i="1"/>
  <c r="V161" i="1"/>
  <c r="W161" i="1"/>
  <c r="X161" i="1"/>
  <c r="Z161" i="1"/>
  <c r="AA161" i="1"/>
  <c r="AB161" i="1"/>
  <c r="AC161" i="1"/>
  <c r="AD161" i="1"/>
  <c r="AE161" i="1"/>
  <c r="AF161" i="1"/>
  <c r="AG161" i="1"/>
  <c r="T162" i="1"/>
  <c r="U162" i="1"/>
  <c r="V162" i="1"/>
  <c r="W162" i="1"/>
  <c r="X162" i="1"/>
  <c r="Z162" i="1"/>
  <c r="AA162" i="1"/>
  <c r="AB162" i="1"/>
  <c r="AC162" i="1"/>
  <c r="AD162" i="1"/>
  <c r="AE162" i="1"/>
  <c r="AF162" i="1"/>
  <c r="AG162" i="1"/>
  <c r="T163" i="1"/>
  <c r="U163" i="1"/>
  <c r="V163" i="1"/>
  <c r="W163" i="1"/>
  <c r="X163" i="1"/>
  <c r="Z163" i="1"/>
  <c r="AA163" i="1"/>
  <c r="AB163" i="1"/>
  <c r="AC163" i="1"/>
  <c r="AD163" i="1"/>
  <c r="AE163" i="1"/>
  <c r="AF163" i="1"/>
  <c r="AG163" i="1"/>
  <c r="T164" i="1"/>
  <c r="U164" i="1"/>
  <c r="V164" i="1"/>
  <c r="W164" i="1"/>
  <c r="X164" i="1"/>
  <c r="Z164" i="1"/>
  <c r="AA164" i="1"/>
  <c r="AB164" i="1"/>
  <c r="AC164" i="1"/>
  <c r="AD164" i="1"/>
  <c r="AE164" i="1"/>
  <c r="AF164" i="1"/>
  <c r="AG164" i="1"/>
  <c r="T165" i="1"/>
  <c r="U165" i="1"/>
  <c r="V165" i="1"/>
  <c r="W165" i="1"/>
  <c r="X165" i="1"/>
  <c r="Z165" i="1"/>
  <c r="AA165" i="1"/>
  <c r="AB165" i="1"/>
  <c r="AC165" i="1"/>
  <c r="AD165" i="1"/>
  <c r="AE165" i="1"/>
  <c r="AF165" i="1"/>
  <c r="AG165" i="1"/>
  <c r="T168" i="1"/>
  <c r="U168" i="1"/>
  <c r="V168" i="1"/>
  <c r="W168" i="1"/>
  <c r="X168" i="1"/>
  <c r="Z168" i="1"/>
  <c r="AA168" i="1"/>
  <c r="AB168" i="1"/>
  <c r="AC168" i="1"/>
  <c r="AD168" i="1"/>
  <c r="AE168" i="1"/>
  <c r="AF168" i="1"/>
  <c r="AG168" i="1"/>
  <c r="T169" i="1"/>
  <c r="U169" i="1"/>
  <c r="V169" i="1"/>
  <c r="W169" i="1"/>
  <c r="X169" i="1"/>
  <c r="Z169" i="1"/>
  <c r="AA169" i="1"/>
  <c r="AB169" i="1"/>
  <c r="AC169" i="1"/>
  <c r="AD169" i="1"/>
  <c r="AE169" i="1"/>
  <c r="AF169" i="1"/>
  <c r="AG169" i="1"/>
  <c r="T170" i="1"/>
  <c r="U170" i="1"/>
  <c r="V170" i="1"/>
  <c r="W170" i="1"/>
  <c r="X170" i="1"/>
  <c r="Z170" i="1"/>
  <c r="AA170" i="1"/>
  <c r="AB170" i="1"/>
  <c r="AC170" i="1"/>
  <c r="AD170" i="1"/>
  <c r="AE170" i="1"/>
  <c r="AF170" i="1"/>
  <c r="AG170" i="1"/>
  <c r="T171" i="1"/>
  <c r="U171" i="1"/>
  <c r="V171" i="1"/>
  <c r="W171" i="1"/>
  <c r="X171" i="1"/>
  <c r="Z171" i="1"/>
  <c r="AA171" i="1"/>
  <c r="AB171" i="1"/>
  <c r="AC171" i="1"/>
  <c r="AD171" i="1"/>
  <c r="AE171" i="1"/>
  <c r="AF171" i="1"/>
  <c r="AG171" i="1"/>
  <c r="T172" i="1"/>
  <c r="U172" i="1"/>
  <c r="V172" i="1"/>
  <c r="W172" i="1"/>
  <c r="X172" i="1"/>
  <c r="Z172" i="1"/>
  <c r="AA172" i="1"/>
  <c r="AB172" i="1"/>
  <c r="AC172" i="1"/>
  <c r="AD172" i="1"/>
  <c r="AE172" i="1"/>
  <c r="AF172" i="1"/>
  <c r="AG172" i="1"/>
  <c r="D10" i="13"/>
  <c r="E10" i="13"/>
  <c r="F10" i="13"/>
  <c r="G10" i="13"/>
  <c r="H10" i="13"/>
  <c r="I10" i="13"/>
  <c r="J10" i="13"/>
  <c r="B10" i="13"/>
  <c r="U173" i="1"/>
  <c r="V173" i="1"/>
  <c r="W173" i="1"/>
  <c r="X173" i="1"/>
  <c r="Z173" i="1"/>
  <c r="AA173" i="1"/>
  <c r="AB173" i="1"/>
  <c r="U174" i="1"/>
  <c r="V174" i="1"/>
  <c r="W174" i="1"/>
  <c r="X174" i="1"/>
  <c r="Z174" i="1"/>
  <c r="AA174" i="1"/>
  <c r="AB174" i="1"/>
  <c r="U175" i="1"/>
  <c r="V175" i="1"/>
  <c r="W175" i="1"/>
  <c r="X175" i="1"/>
  <c r="Z175" i="1"/>
  <c r="AA175" i="1"/>
  <c r="AB175" i="1"/>
  <c r="U176" i="1"/>
  <c r="V176" i="1"/>
  <c r="W176" i="1"/>
  <c r="X176" i="1"/>
  <c r="Z176" i="1"/>
  <c r="AA176" i="1"/>
  <c r="AB176" i="1"/>
  <c r="U177" i="1"/>
  <c r="V177" i="1"/>
  <c r="W177" i="1"/>
  <c r="X177" i="1"/>
  <c r="Z177" i="1"/>
  <c r="AA177" i="1"/>
  <c r="AB177" i="1"/>
  <c r="U178" i="1"/>
  <c r="V178" i="1"/>
  <c r="W178" i="1"/>
  <c r="X178" i="1"/>
  <c r="Z178" i="1"/>
  <c r="AA178" i="1"/>
  <c r="AB178" i="1"/>
  <c r="U179" i="1"/>
  <c r="V179" i="1"/>
  <c r="W179" i="1"/>
  <c r="X179" i="1"/>
  <c r="Z179" i="1"/>
  <c r="AA179" i="1"/>
  <c r="AB179" i="1"/>
  <c r="U180" i="1"/>
  <c r="V180" i="1"/>
  <c r="W180" i="1"/>
  <c r="X180" i="1"/>
  <c r="Z180" i="1"/>
  <c r="AA180" i="1"/>
  <c r="AB180" i="1"/>
  <c r="U181" i="1"/>
  <c r="V181" i="1"/>
  <c r="W181" i="1"/>
  <c r="X181" i="1"/>
  <c r="Z181" i="1"/>
  <c r="AA181" i="1"/>
  <c r="AB181" i="1"/>
  <c r="U184" i="1"/>
  <c r="V184" i="1"/>
  <c r="W184" i="1"/>
  <c r="X184" i="1"/>
  <c r="Z184" i="1"/>
  <c r="AA184" i="1"/>
  <c r="AB184" i="1"/>
  <c r="U185" i="1"/>
  <c r="V185" i="1"/>
  <c r="W185" i="1"/>
  <c r="X185" i="1"/>
  <c r="Z185" i="1"/>
  <c r="AA185" i="1"/>
  <c r="AB185" i="1"/>
  <c r="U186" i="1"/>
  <c r="V186" i="1"/>
  <c r="W186" i="1"/>
  <c r="X186" i="1"/>
  <c r="Z186" i="1"/>
  <c r="AA186" i="1"/>
  <c r="AB186" i="1"/>
  <c r="U189" i="1"/>
  <c r="V189" i="1"/>
  <c r="W189" i="1"/>
  <c r="X189" i="1"/>
  <c r="Z189" i="1"/>
  <c r="AA189" i="1"/>
  <c r="AB189" i="1"/>
  <c r="U190" i="1"/>
  <c r="V190" i="1"/>
  <c r="W190" i="1"/>
  <c r="X190" i="1"/>
  <c r="Z190" i="1"/>
  <c r="AA190" i="1"/>
  <c r="AB190" i="1"/>
  <c r="U193" i="1"/>
  <c r="V193" i="1"/>
  <c r="W193" i="1"/>
  <c r="X193" i="1"/>
  <c r="Z193" i="1"/>
  <c r="AA193" i="1"/>
  <c r="AB193" i="1"/>
  <c r="U194" i="1"/>
  <c r="V194" i="1"/>
  <c r="W194" i="1"/>
  <c r="X194" i="1"/>
  <c r="Z194" i="1"/>
  <c r="AA194" i="1"/>
  <c r="AB194" i="1"/>
  <c r="U195" i="1"/>
  <c r="V195" i="1"/>
  <c r="W195" i="1"/>
  <c r="X195" i="1"/>
  <c r="Z195" i="1"/>
  <c r="AA195" i="1"/>
  <c r="AB195" i="1"/>
  <c r="U196" i="1"/>
  <c r="V196" i="1"/>
  <c r="W196" i="1"/>
  <c r="X196" i="1"/>
  <c r="Z196" i="1"/>
  <c r="AA196" i="1"/>
  <c r="AB196" i="1"/>
  <c r="U199" i="1"/>
  <c r="C16" i="13" s="1"/>
  <c r="V199" i="1"/>
  <c r="D16" i="13" s="1"/>
  <c r="W199" i="1"/>
  <c r="E16" i="13" s="1"/>
  <c r="X199" i="1"/>
  <c r="F16" i="13" s="1"/>
  <c r="G16" i="13"/>
  <c r="Z199" i="1"/>
  <c r="H16" i="13" s="1"/>
  <c r="AA199" i="1"/>
  <c r="I16" i="13" s="1"/>
  <c r="AB199" i="1"/>
  <c r="J16" i="13" s="1"/>
  <c r="T199" i="1"/>
  <c r="T196" i="1"/>
  <c r="T195" i="1"/>
  <c r="T194" i="1"/>
  <c r="T193" i="1"/>
  <c r="T190" i="1"/>
  <c r="T189" i="1"/>
  <c r="T186" i="1"/>
  <c r="T185" i="1"/>
  <c r="T184" i="1"/>
  <c r="T181" i="1"/>
  <c r="T180" i="1"/>
  <c r="T179" i="1"/>
  <c r="T178" i="1"/>
  <c r="T177" i="1"/>
  <c r="T176" i="1"/>
  <c r="T175" i="1"/>
  <c r="T174" i="1"/>
  <c r="T173" i="1"/>
  <c r="AK4" i="1" l="1"/>
  <c r="T166" i="1"/>
  <c r="G11" i="13"/>
  <c r="AC166" i="1"/>
  <c r="K11" i="13" s="1"/>
  <c r="AE166" i="1"/>
  <c r="M11" i="13" s="1"/>
  <c r="W166" i="1"/>
  <c r="E11" i="13" s="1"/>
  <c r="V166" i="1"/>
  <c r="D11" i="13" s="1"/>
  <c r="AF166" i="1"/>
  <c r="N11" i="13" s="1"/>
  <c r="AG166" i="1"/>
  <c r="O11" i="13" s="1"/>
  <c r="X166" i="1"/>
  <c r="F11" i="13" s="1"/>
  <c r="Z166" i="1"/>
  <c r="H11" i="13" s="1"/>
  <c r="AB166" i="1"/>
  <c r="J11" i="13" s="1"/>
  <c r="AD166" i="1"/>
  <c r="L11" i="13" s="1"/>
  <c r="U166" i="1"/>
  <c r="C11" i="13" s="1"/>
  <c r="AA166" i="1"/>
  <c r="I11" i="13" s="1"/>
  <c r="X191" i="1"/>
  <c r="F14" i="13" s="1"/>
  <c r="X182" i="1"/>
  <c r="F12" i="13" s="1"/>
  <c r="Z182" i="1"/>
  <c r="H12" i="13" s="1"/>
  <c r="W187" i="1"/>
  <c r="E13" i="13" s="1"/>
  <c r="V187" i="1"/>
  <c r="D13" i="13" s="1"/>
  <c r="AB182" i="1"/>
  <c r="J12" i="13" s="1"/>
  <c r="U191" i="1"/>
  <c r="C14" i="13" s="1"/>
  <c r="U187" i="1"/>
  <c r="C13" i="13" s="1"/>
  <c r="AB197" i="1"/>
  <c r="J15" i="13" s="1"/>
  <c r="AA197" i="1"/>
  <c r="I15" i="13" s="1"/>
  <c r="AB191" i="1"/>
  <c r="J14" i="13" s="1"/>
  <c r="X187" i="1"/>
  <c r="F13" i="13" s="1"/>
  <c r="Z197" i="1"/>
  <c r="H15" i="13" s="1"/>
  <c r="AA191" i="1"/>
  <c r="I14" i="13" s="1"/>
  <c r="Z191" i="1"/>
  <c r="H14" i="13" s="1"/>
  <c r="G14" i="13"/>
  <c r="G12" i="13"/>
  <c r="U182" i="1"/>
  <c r="C12" i="13" s="1"/>
  <c r="W191" i="1"/>
  <c r="E14" i="13" s="1"/>
  <c r="AA182" i="1"/>
  <c r="I12" i="13" s="1"/>
  <c r="W182" i="1"/>
  <c r="E12" i="13" s="1"/>
  <c r="X197" i="1"/>
  <c r="F15" i="13" s="1"/>
  <c r="V191" i="1"/>
  <c r="D14" i="13" s="1"/>
  <c r="AB187" i="1"/>
  <c r="J13" i="13" s="1"/>
  <c r="V182" i="1"/>
  <c r="D12" i="13" s="1"/>
  <c r="AA187" i="1"/>
  <c r="I13" i="13" s="1"/>
  <c r="W197" i="1"/>
  <c r="E15" i="13" s="1"/>
  <c r="Z187" i="1"/>
  <c r="H13" i="13" s="1"/>
  <c r="G15" i="13"/>
  <c r="U197" i="1"/>
  <c r="C15" i="13" s="1"/>
  <c r="G13" i="13"/>
  <c r="V197" i="1"/>
  <c r="D15" i="13" s="1"/>
  <c r="AG199" i="1"/>
  <c r="O16" i="13" s="1"/>
  <c r="AF199" i="1"/>
  <c r="N16" i="13" s="1"/>
  <c r="AE199" i="1"/>
  <c r="M16" i="13" s="1"/>
  <c r="AD199" i="1"/>
  <c r="L16" i="13" s="1"/>
  <c r="AC199" i="1"/>
  <c r="K16" i="13" s="1"/>
  <c r="AG196" i="1"/>
  <c r="AF196" i="1"/>
  <c r="AE196" i="1"/>
  <c r="AD196" i="1"/>
  <c r="AC196" i="1"/>
  <c r="AG195" i="1"/>
  <c r="AF195" i="1"/>
  <c r="AE195" i="1"/>
  <c r="AD195" i="1"/>
  <c r="AC195" i="1"/>
  <c r="AG194" i="1"/>
  <c r="AF194" i="1"/>
  <c r="AE194" i="1"/>
  <c r="AD194" i="1"/>
  <c r="AC194" i="1"/>
  <c r="AG193" i="1"/>
  <c r="AF193" i="1"/>
  <c r="AE193" i="1"/>
  <c r="AD193" i="1"/>
  <c r="AC193" i="1"/>
  <c r="AG190" i="1"/>
  <c r="AF190" i="1"/>
  <c r="AE190" i="1"/>
  <c r="AD190" i="1"/>
  <c r="AC190" i="1"/>
  <c r="AG189" i="1"/>
  <c r="AF189" i="1"/>
  <c r="AE189" i="1"/>
  <c r="AD189" i="1"/>
  <c r="AC189" i="1"/>
  <c r="AG186" i="1"/>
  <c r="AF186" i="1"/>
  <c r="AE186" i="1"/>
  <c r="AD186" i="1"/>
  <c r="AC186" i="1"/>
  <c r="AG185" i="1"/>
  <c r="AF185" i="1"/>
  <c r="AE185" i="1"/>
  <c r="AD185" i="1"/>
  <c r="AC185" i="1"/>
  <c r="AG184" i="1"/>
  <c r="AF184" i="1"/>
  <c r="AE184" i="1"/>
  <c r="AD184" i="1"/>
  <c r="AC184" i="1"/>
  <c r="AG181" i="1"/>
  <c r="AF181" i="1"/>
  <c r="AE181" i="1"/>
  <c r="AD181" i="1"/>
  <c r="AC181" i="1"/>
  <c r="AG180" i="1"/>
  <c r="AF180" i="1"/>
  <c r="AE180" i="1"/>
  <c r="AD180" i="1"/>
  <c r="AC180" i="1"/>
  <c r="AG179" i="1"/>
  <c r="AF179" i="1"/>
  <c r="AE179" i="1"/>
  <c r="AD179" i="1"/>
  <c r="AC179" i="1"/>
  <c r="AG178" i="1"/>
  <c r="AF178" i="1"/>
  <c r="AE178" i="1"/>
  <c r="AD178" i="1"/>
  <c r="AC178" i="1"/>
  <c r="AG177" i="1"/>
  <c r="AF177" i="1"/>
  <c r="AE177" i="1"/>
  <c r="AD177" i="1"/>
  <c r="AC177" i="1"/>
  <c r="AG176" i="1"/>
  <c r="AF176" i="1"/>
  <c r="AE176" i="1"/>
  <c r="AD176" i="1"/>
  <c r="AC176" i="1"/>
  <c r="AG175" i="1"/>
  <c r="AF175" i="1"/>
  <c r="AE175" i="1"/>
  <c r="AD175" i="1"/>
  <c r="AC175" i="1"/>
  <c r="AG174" i="1"/>
  <c r="AF174" i="1"/>
  <c r="AE174" i="1"/>
  <c r="AD174" i="1"/>
  <c r="AC174" i="1"/>
  <c r="AG173" i="1"/>
  <c r="AF173" i="1"/>
  <c r="AE173" i="1"/>
  <c r="AD173" i="1"/>
  <c r="AC173" i="1"/>
  <c r="G17" i="13" l="1"/>
  <c r="C17" i="13"/>
  <c r="F17" i="13"/>
  <c r="J17" i="13"/>
  <c r="D17" i="13"/>
  <c r="H17" i="13"/>
  <c r="E17" i="13"/>
  <c r="I17" i="13"/>
  <c r="AC191" i="1"/>
  <c r="K14" i="13" s="1"/>
  <c r="AF191" i="1"/>
  <c r="N14" i="13" s="1"/>
  <c r="AF187" i="1"/>
  <c r="N13" i="13" s="1"/>
  <c r="AG191" i="1"/>
  <c r="O14" i="13" s="1"/>
  <c r="AE191" i="1"/>
  <c r="M14" i="13" s="1"/>
  <c r="AG197" i="1"/>
  <c r="O15" i="13" s="1"/>
  <c r="AE187" i="1"/>
  <c r="M13" i="13" s="1"/>
  <c r="AE197" i="1"/>
  <c r="M15" i="13" s="1"/>
  <c r="AE182" i="1"/>
  <c r="M12" i="13" s="1"/>
  <c r="AG182" i="1"/>
  <c r="O12" i="13" s="1"/>
  <c r="AG187" i="1"/>
  <c r="O13" i="13" s="1"/>
  <c r="AD191" i="1"/>
  <c r="L14" i="13" s="1"/>
  <c r="AF197" i="1"/>
  <c r="N15" i="13" s="1"/>
  <c r="AD182" i="1"/>
  <c r="L12" i="13" s="1"/>
  <c r="AF182" i="1"/>
  <c r="N12" i="13" s="1"/>
  <c r="AD197" i="1"/>
  <c r="L15" i="13" s="1"/>
  <c r="AC187" i="1"/>
  <c r="K13" i="13" s="1"/>
  <c r="AD187" i="1"/>
  <c r="L13" i="13" s="1"/>
  <c r="AC182" i="1"/>
  <c r="K12" i="13" s="1"/>
  <c r="AC197" i="1"/>
  <c r="K15" i="13" s="1"/>
  <c r="M17" i="13" l="1"/>
  <c r="N17" i="13"/>
  <c r="O17" i="13"/>
  <c r="K17" i="13"/>
  <c r="L17" i="13"/>
  <c r="AE203" i="1"/>
  <c r="AG203" i="1"/>
  <c r="AD203" i="1"/>
  <c r="AF203" i="1"/>
  <c r="B16" i="13" l="1"/>
  <c r="T191" i="1" l="1"/>
  <c r="B14" i="13" s="1"/>
  <c r="T187" i="1"/>
  <c r="B13" i="13" s="1"/>
  <c r="T182" i="1"/>
  <c r="B12" i="13" s="1"/>
  <c r="B11" i="13"/>
  <c r="T197" i="1"/>
  <c r="B15" i="13" s="1"/>
  <c r="B17" i="13" l="1"/>
  <c r="AB203" i="1" l="1"/>
  <c r="AC203" i="1" l="1"/>
  <c r="X203" i="1"/>
  <c r="Z203" i="1" l="1"/>
  <c r="AA203" i="1"/>
  <c r="V203" i="1"/>
  <c r="T203" i="1"/>
  <c r="W203" i="1"/>
  <c r="U203" i="1"/>
  <c r="G30" i="13" l="1"/>
  <c r="L30" i="13"/>
  <c r="B30" i="13"/>
  <c r="F30" i="13"/>
  <c r="I30" i="13"/>
  <c r="H30" i="13"/>
  <c r="M30" i="13"/>
  <c r="J30" i="13"/>
  <c r="K30" i="13"/>
  <c r="N30" i="13"/>
  <c r="D30" i="13"/>
  <c r="O30" i="13"/>
  <c r="E30" i="13"/>
  <c r="C30" i="13"/>
  <c r="G31" i="13"/>
  <c r="L31" i="13"/>
  <c r="L33" i="13"/>
  <c r="O33" i="13"/>
  <c r="N31" i="13"/>
  <c r="I31" i="13"/>
  <c r="O34" i="13"/>
  <c r="E33" i="13"/>
  <c r="K35" i="13"/>
  <c r="C34" i="13"/>
  <c r="M32" i="13"/>
  <c r="B34" i="13"/>
  <c r="K31" i="13"/>
  <c r="F31" i="13"/>
  <c r="G34" i="13"/>
  <c r="G33" i="13"/>
  <c r="I34" i="13"/>
  <c r="F34" i="13"/>
  <c r="B33" i="13"/>
  <c r="M35" i="13"/>
  <c r="K34" i="13"/>
  <c r="H31" i="13"/>
  <c r="I33" i="13"/>
  <c r="J31" i="13"/>
  <c r="M34" i="13"/>
  <c r="D33" i="13"/>
  <c r="D31" i="13"/>
  <c r="L34" i="13"/>
  <c r="C32" i="13"/>
  <c r="K33" i="13"/>
  <c r="G32" i="13"/>
  <c r="H32" i="13"/>
  <c r="J32" i="13"/>
  <c r="E32" i="13"/>
  <c r="B31" i="13"/>
  <c r="O31" i="13"/>
  <c r="F33" i="13"/>
  <c r="J34" i="13"/>
  <c r="D34" i="13"/>
  <c r="B32" i="13"/>
  <c r="E34" i="13"/>
  <c r="M31" i="13"/>
  <c r="O32" i="13"/>
  <c r="K32" i="13"/>
  <c r="H34" i="13"/>
  <c r="D32" i="13"/>
  <c r="N33" i="13"/>
  <c r="O35" i="13"/>
  <c r="H33" i="13"/>
  <c r="L35" i="13"/>
  <c r="C33" i="13"/>
  <c r="L32" i="13"/>
  <c r="J33" i="13"/>
  <c r="J35" i="13"/>
  <c r="F32" i="13"/>
  <c r="M33" i="13"/>
  <c r="N32" i="13"/>
  <c r="N35" i="13"/>
  <c r="N34" i="13"/>
  <c r="I32" i="13"/>
  <c r="E31" i="13"/>
  <c r="C31" i="13"/>
  <c r="N36" i="13" l="1"/>
  <c r="K36" i="13"/>
  <c r="D36" i="13"/>
  <c r="J36" i="13"/>
  <c r="M36" i="13"/>
  <c r="H36" i="13"/>
  <c r="I36" i="13"/>
  <c r="F36" i="13"/>
  <c r="B36" i="13"/>
  <c r="C36" i="13"/>
  <c r="L36" i="13"/>
  <c r="E36" i="13"/>
  <c r="G36" i="13"/>
  <c r="O36" i="1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2"/>
        </ext>
      </extLst>
    </bk>
  </futureMetadata>
  <cellMetadata count="1">
    <bk>
      <rc t="1" v="0"/>
    </bk>
  </cellMetadata>
  <valueMetadata count="1">
    <bk>
      <rc t="2" v="0"/>
    </bk>
  </valueMetadata>
</metadata>
</file>

<file path=xl/pythonScripts.xml><?xml version="1.0" encoding="utf-8"?>
<pythonScripts xmlns="http://schemas.microsoft.com/office/spreadsheetml/2022/pythonscript">
  <pythonScript>
    <code>xl(%P2%)</code>
  </pythonScript>
</pythonScripts>
</file>

<file path=xl/sharedStrings.xml><?xml version="1.0" encoding="utf-8"?>
<sst xmlns="http://schemas.openxmlformats.org/spreadsheetml/2006/main" count="1264" uniqueCount="370">
  <si>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</si>
  <si>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</si>
  <si>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</si>
  <si>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</si>
  <si>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</si>
  <si>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</si>
  <si>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</si>
  <si>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</si>
  <si>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</si>
  <si>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</si>
  <si>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</si>
  <si>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</si>
  <si>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</si>
  <si>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</si>
  <si>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</si>
  <si>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</si>
  <si>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</si>
  <si>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</si>
  <si>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</si>
  <si>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</si>
  <si>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</si>
  <si>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</si>
  <si>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</si>
  <si>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</si>
  <si>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</si>
  <si>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</si>
  <si>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</si>
  <si>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</si>
  <si>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</si>
  <si>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</si>
  <si>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</si>
  <si>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</si>
  <si>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</si>
  <si>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</si>
  <si>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</si>
  <si>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</si>
  <si>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</si>
  <si>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</si>
  <si>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</si>
  <si>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</si>
  <si>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</si>
  <si>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</si>
  <si>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</si>
  <si>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</si>
  <si>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</si>
  <si>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</si>
  <si>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</si>
  <si>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</si>
  <si>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</si>
  <si>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</si>
  <si>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</si>
  <si>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</si>
  <si>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</si>
  <si>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</si>
  <si>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</si>
  <si>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</si>
  <si>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</si>
  <si>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</si>
  <si>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</si>
  <si>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</si>
  <si>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</si>
  <si>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</si>
  <si>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</si>
  <si>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</si>
  <si>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</si>
  <si>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</si>
  <si>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NAT</t>
  </si>
  <si>
    <t>DEPARTS EFFECTIFS</t>
  </si>
  <si>
    <t>EN</t>
  </si>
  <si>
    <t>PO</t>
  </si>
  <si>
    <t>TOTAL LANGUES pour COMMANDES GUIDES</t>
  </si>
  <si>
    <t>TOTAL PAR GROUPES pour COMMANDES GUIDES</t>
  </si>
  <si>
    <t>#</t>
  </si>
  <si>
    <t>GROUPES</t>
  </si>
  <si>
    <t>CABINES</t>
  </si>
  <si>
    <t>CAB</t>
  </si>
  <si>
    <t xml:space="preserve">NOMS DES EXCURSIONS </t>
  </si>
  <si>
    <t>TOTAL FORFAITS AVANT EMBARQUEMENT + RESA A BORD</t>
  </si>
  <si>
    <t>NOMBRE PAX RESERVATION A BORD</t>
  </si>
  <si>
    <t>INDIVIDUEL</t>
  </si>
  <si>
    <t>EXCU 12</t>
  </si>
  <si>
    <t>EXCU 13</t>
  </si>
  <si>
    <t>EXCU 14</t>
  </si>
  <si>
    <t xml:space="preserve">PRIX DES EXCURSIONS </t>
  </si>
  <si>
    <t>FORFAITS AVANT RESA A BORD</t>
  </si>
  <si>
    <t xml:space="preserve">REMPLISSAGE EXCU &amp; PRIX </t>
  </si>
  <si>
    <t xml:space="preserve">LES NUMEROS DE COMMANDE EN BLANC SONT DES INDIVIDUELS </t>
  </si>
  <si>
    <t>NOM/PRENOM</t>
  </si>
  <si>
    <t>F</t>
  </si>
  <si>
    <t>Numéro de commande</t>
  </si>
  <si>
    <t>Nom du groupe</t>
  </si>
  <si>
    <t>VIDE 6</t>
  </si>
  <si>
    <t># PAX/Groupe</t>
  </si>
  <si>
    <t>MURANO</t>
  </si>
  <si>
    <t>PADOUE</t>
  </si>
  <si>
    <t>CANAL 1</t>
  </si>
  <si>
    <t>CANAL 5</t>
  </si>
  <si>
    <t>CANAL 10</t>
  </si>
  <si>
    <t>CANAL 15</t>
  </si>
  <si>
    <t>BUS A</t>
  </si>
  <si>
    <t>MINIBUS C</t>
  </si>
  <si>
    <t>BUS A = GROUPE VOYA NOVA + LIBRE Belgique</t>
  </si>
  <si>
    <t>BUS B = ESCAPE NORWAY + PASSAGERS INDEPENDENTS + AMERICAN GUESTS</t>
  </si>
  <si>
    <t>BUS C = ODARPA + HANGARD</t>
  </si>
  <si>
    <t>BUS CHIOGGIA</t>
  </si>
  <si>
    <t>E</t>
  </si>
  <si>
    <t>VIDE 4</t>
  </si>
  <si>
    <t>VIDE 5</t>
  </si>
  <si>
    <t>VIDE 3</t>
  </si>
  <si>
    <t>EXCU 10</t>
  </si>
  <si>
    <t>EXCU 11</t>
  </si>
  <si>
    <t>TABLE</t>
  </si>
  <si>
    <t>BUS A : PADOUE</t>
  </si>
  <si>
    <t>BUS B : CHIOGGIA</t>
  </si>
  <si>
    <t>BUS MITTELTHURGAU : PADOVA</t>
  </si>
  <si>
    <t>EXCU 7</t>
  </si>
  <si>
    <t>EXCU 8</t>
  </si>
  <si>
    <t>EXCU 9</t>
  </si>
  <si>
    <t>BASILIQUE</t>
  </si>
  <si>
    <t>BALADE GOURMANDE</t>
  </si>
  <si>
    <t>DORSODURO</t>
  </si>
  <si>
    <t>EXCU 6</t>
  </si>
  <si>
    <t xml:space="preserve">CI-DESSOUS, vous pouvez inscrire votre répartition de groupes pour vos excursions.  Faites ALT+F8 et cliquer sur ORGANISER_GROUPES_EXCU_AUTO une fois que vous avez inscrit les tables de vos PAX. C'est AUTOMATIQUE !  </t>
  </si>
  <si>
    <t>C</t>
  </si>
  <si>
    <t>D</t>
  </si>
  <si>
    <t>101</t>
  </si>
  <si>
    <t>102</t>
  </si>
  <si>
    <t>105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</si>
  <si>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</si>
  <si>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</si>
  <si>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</si>
  <si>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</si>
  <si>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</si>
  <si>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</si>
  <si>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</si>
  <si>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</si>
  <si>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</si>
  <si>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</si>
  <si>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</si>
  <si>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</si>
  <si>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</si>
  <si>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</si>
  <si>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</si>
  <si>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</si>
  <si>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</si>
  <si>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</si>
  <si>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</si>
  <si>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</si>
  <si>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</si>
  <si>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</si>
  <si>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</si>
  <si>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</si>
  <si>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</si>
  <si>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</si>
  <si>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</si>
  <si>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</si>
  <si>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139</t>
  </si>
  <si>
    <t>141</t>
  </si>
  <si>
    <t>143</t>
  </si>
  <si>
    <t>148</t>
  </si>
  <si>
    <t>150</t>
  </si>
  <si>
    <t>152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</si>
  <si>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</si>
  <si>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</si>
  <si>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</si>
  <si>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</si>
  <si>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</si>
  <si>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</si>
  <si>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</si>
  <si>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</si>
  <si>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</si>
  <si>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</si>
  <si>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</si>
  <si>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</si>
  <si>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</si>
  <si>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</si>
  <si>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</si>
  <si>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</si>
  <si>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</si>
  <si>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</si>
  <si>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</si>
  <si>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</si>
  <si>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</si>
  <si>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</si>
  <si>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</si>
  <si>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</si>
  <si>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</si>
  <si>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</si>
  <si>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277</t>
  </si>
  <si>
    <t>GARIBAL</t>
  </si>
  <si>
    <t>GOTTEN</t>
  </si>
  <si>
    <t>A1</t>
  </si>
  <si>
    <t>D1</t>
  </si>
  <si>
    <t>A2</t>
  </si>
  <si>
    <t>A3</t>
  </si>
  <si>
    <t>A4</t>
  </si>
  <si>
    <t>A6</t>
  </si>
  <si>
    <t>D4</t>
  </si>
  <si>
    <t>C2</t>
  </si>
  <si>
    <t>C3</t>
  </si>
  <si>
    <t>B2</t>
  </si>
  <si>
    <t>C4</t>
  </si>
  <si>
    <t>D6</t>
  </si>
  <si>
    <t>B3</t>
  </si>
  <si>
    <t>CAT NAT</t>
  </si>
  <si>
    <t>SUISSES</t>
  </si>
  <si>
    <t>CANADIENS</t>
  </si>
  <si>
    <t>YFNBTTO / DJEX (T)</t>
  </si>
  <si>
    <t>SFNSG / ZYZOUS (V)</t>
  </si>
  <si>
    <t>QVDZCGABA</t>
  </si>
  <si>
    <t>CIJQS / HISD NVHUHBTAJX (Q)</t>
  </si>
  <si>
    <t>PNZFJZD / DMVFSVUZ (V)</t>
  </si>
  <si>
    <t>TLPUROYY / NUVG (B)</t>
  </si>
  <si>
    <t>VVJSLLM / UUSEHH (F)</t>
  </si>
  <si>
    <t>HB EONT FPDOM VE HFFBVZJFS / OXGYTW (S)</t>
  </si>
  <si>
    <t>QKVLOP / CISXC (G)</t>
  </si>
  <si>
    <t>LRFLHX-CMCORWKIAB / EUMYES (U)</t>
  </si>
  <si>
    <t>ZLJJSEB VD / OMUUOE (Y)</t>
  </si>
  <si>
    <t>WWTOY / VWHFYUDDZF (Z)</t>
  </si>
  <si>
    <t>DWHIYC / SGWKLHNX (X)</t>
  </si>
  <si>
    <t>WYAFZBV / NKVVSCFW (T)</t>
  </si>
  <si>
    <t>AQPBKMG / UMLID (E)</t>
  </si>
  <si>
    <t>HGZTUJL / YVVSBP (S)</t>
  </si>
  <si>
    <t>CPOJH / PCMBV (J)</t>
  </si>
  <si>
    <t>WIYQ / ORLLTCG (M)</t>
  </si>
  <si>
    <t>VBNI / KCNFJYJUO (H)</t>
  </si>
  <si>
    <t>JXJFWNX / VYEM (U)</t>
  </si>
  <si>
    <t>ACUIPJS / WXTPSUKYH (H)</t>
  </si>
  <si>
    <t>DIUUCHA / HPIMDYQN (R)</t>
  </si>
  <si>
    <t>ELMLGKE / LVTGLV (A)</t>
  </si>
  <si>
    <t>BXRDGVY / IWYQGX (I)</t>
  </si>
  <si>
    <t>JCRPANC / RMZH (Y)</t>
  </si>
  <si>
    <t>QQJQ / PPISXD (I)</t>
  </si>
  <si>
    <t>YIVVKE / IEXFO (D)</t>
  </si>
  <si>
    <t>LRRNBVKEV / JELRRMLVO (J)</t>
  </si>
  <si>
    <t>ZULAVXTAF / DWWSQAE (I)</t>
  </si>
  <si>
    <t>VIRTZC / AGPU (M)</t>
  </si>
  <si>
    <t>KLIVNP / VMHZPG (R)</t>
  </si>
  <si>
    <t>PCHGMVUH / QYTWZLVL (N)</t>
  </si>
  <si>
    <t>BFTWIKQ / BKJTOMV (N)</t>
  </si>
  <si>
    <t>YGZYRHV / GZII (L)</t>
  </si>
  <si>
    <t>JESAGJKT / TVRUDIK (S)</t>
  </si>
  <si>
    <t>ZDANPGOG / KLPHQKGYA (M)</t>
  </si>
  <si>
    <t>NSRZKGPM / YMJKG ESIFHO (D)</t>
  </si>
  <si>
    <t>XUPZEPZG / VIPEWVW (N)</t>
  </si>
  <si>
    <t>UJCBBQOX / GPZYNAXLGA (A)</t>
  </si>
  <si>
    <t>TKSKAUUE / MRSO (Y)</t>
  </si>
  <si>
    <t>SCQUPFD / KCHU (H)</t>
  </si>
  <si>
    <t>QVRKQK / AIIUKYY (Z)</t>
  </si>
  <si>
    <t>HFCSR / SLH (E)</t>
  </si>
  <si>
    <t>UESKHST / SVCNJX (H)</t>
  </si>
  <si>
    <t>FCD EDB LASYEER / JMIBCLFN (P)</t>
  </si>
  <si>
    <t>XV BN FWRVPOK / GGXMUMW (W)</t>
  </si>
  <si>
    <t>TJKTYFRN / OQXWEUE (B)</t>
  </si>
  <si>
    <t>IYTOSJWV / DEJDQLK (U)</t>
  </si>
  <si>
    <t>DCXDUOZ / ASKDXWT (L)</t>
  </si>
  <si>
    <t>OPCDRGS / LXBMZFI (G)</t>
  </si>
  <si>
    <t>QKTBHLXV / XFTCI (W)</t>
  </si>
  <si>
    <t>EDPBUOP / YAFZIIGWP (U)</t>
  </si>
  <si>
    <t>YKPOQMKOC / NPPPS QSKEKF (S)</t>
  </si>
  <si>
    <t>NZYNXZNTB / WKAQBFI (A)</t>
  </si>
  <si>
    <t>SFRCVXB / BDWYXBWXI (X)</t>
  </si>
  <si>
    <t>FZKN / WHVNVY (A)</t>
  </si>
  <si>
    <t>HWJPYKLK / XULKEUK (T)</t>
  </si>
  <si>
    <t>SCXBAUJ / TIPRE MYJUID (S)</t>
  </si>
  <si>
    <t>METTKKF / UXJRQYKBPC (F)</t>
  </si>
  <si>
    <t>SKYMJHC / ZXVJYSL (I)</t>
  </si>
  <si>
    <t>LQNODU / VMIMXDIS (N)</t>
  </si>
  <si>
    <t>XLCQSB / FIVCUTHMNL (B)</t>
  </si>
  <si>
    <t>XHQQXAHOGJ / SUROMQ (O)</t>
  </si>
  <si>
    <t>LNLJAJJCZ KIGLTZYFFPF / VZSM SYGQR (O)</t>
  </si>
  <si>
    <t>PIBUBEE / GQUSCLRXO (B)</t>
  </si>
  <si>
    <t>ZJUDHJRN / QRLFBRE (A)</t>
  </si>
  <si>
    <t>YRKVXT / RKXE (F)</t>
  </si>
  <si>
    <t>SXKQQSZ / HFOVR BGXGGD (K)</t>
  </si>
  <si>
    <t>JHCXWAF / PXFRHM NTLQR (J)</t>
  </si>
  <si>
    <t>CBGMQTS / RBGKK IFOWKUPMF (R)</t>
  </si>
  <si>
    <t>NKPAODO / LBYGE (O)</t>
  </si>
  <si>
    <t>HXWA / AREWTPQX (W)</t>
  </si>
  <si>
    <t>IKXRCW / PVOSN ASMY (G)</t>
  </si>
  <si>
    <t>EQUKSV / CTXB JOWQUA (C)</t>
  </si>
  <si>
    <t>NJQTBVT / FFTGVB (P)</t>
  </si>
  <si>
    <t>QRDLRVL / DOWBLXS (A)</t>
  </si>
  <si>
    <t>MCIJPEWVCL / IDYRP (Z)</t>
  </si>
  <si>
    <t>IWRDSEDIZD / EUGXPVT (Q)</t>
  </si>
  <si>
    <t>IUIGPR / PQNV BUYD (H)</t>
  </si>
  <si>
    <t>IABXCYP ABOXCGUNTVP / SIAIT (T)</t>
  </si>
  <si>
    <t>VMYLFI / WUJGBBXF (C)</t>
  </si>
  <si>
    <t>CQWFR / IZFH NVYB (P)</t>
  </si>
  <si>
    <t>ZJZVP / PWHVVR (T)</t>
  </si>
  <si>
    <t>HOXB / CKQBRWWP (G)</t>
  </si>
  <si>
    <t>CHNS / VYQYCHWF (M)</t>
  </si>
  <si>
    <t>RQQJW / OQGZJR (B)</t>
  </si>
  <si>
    <t>FPLBP / ZZUIYE (M)</t>
  </si>
  <si>
    <t>HNLSZU / FJLAGAE (K)</t>
  </si>
  <si>
    <t>TGCLLE / ZKTWRVD (A)</t>
  </si>
  <si>
    <t>MSXJHS / SQETS XDAEO (L)</t>
  </si>
  <si>
    <t>KLWAZS / HJBGL CDCFPAB (S)</t>
  </si>
  <si>
    <t>ETQRTITW / GCUOQ (P)</t>
  </si>
  <si>
    <t>FNMUJYLR / RNQB (L)</t>
  </si>
  <si>
    <t>JDJSISA / CYFJ WBOLRFE (S)</t>
  </si>
  <si>
    <t>WSYNGSI / OPEFWMSLJ (F)</t>
  </si>
  <si>
    <t>ZHEFCCZ / TOPCL (I)</t>
  </si>
  <si>
    <t>MAVMYHR / WNYNQKKJ (N)</t>
  </si>
  <si>
    <t>UXSOZNH / EOUZSWTV (R)</t>
  </si>
  <si>
    <t>OUEGPEN / UZUYAR (S)</t>
  </si>
  <si>
    <t>HRTUSZDUN / BANROGO (I)</t>
  </si>
  <si>
    <t>SRWINB / BSSV (V)</t>
  </si>
  <si>
    <t>ETAXHQ / DPIZXINW (V)</t>
  </si>
  <si>
    <t>OZIQHZ / VVKIPU (G)</t>
  </si>
  <si>
    <t>DP YEGEMG / XRANT (T)</t>
  </si>
  <si>
    <t>VSXXPLCV / QGYWBH (V)</t>
  </si>
  <si>
    <t>ANHQA / ADOZWRFZV (I)</t>
  </si>
  <si>
    <t>HTLQP / LLYJJZ (O)</t>
  </si>
  <si>
    <t>YJFLNIC / REJS (U)</t>
  </si>
  <si>
    <t>PCEVMMS / ZDPEFQWFY (N)</t>
  </si>
  <si>
    <t>HEFXAW / YKORRMQV (D)</t>
  </si>
  <si>
    <t>PQNSUG / FKIKKGN (J)</t>
  </si>
  <si>
    <t>FJKVKEB QQGLLEQUO / UWVC (N)</t>
  </si>
  <si>
    <t>LASIEUQEI / VNSVVSDM (L)</t>
  </si>
  <si>
    <t>VFXTDBJSFQ / LCYKMOIP</t>
  </si>
  <si>
    <t>Gr:39652174</t>
  </si>
  <si>
    <t>L:1</t>
  </si>
  <si>
    <t>GL:1|39652174</t>
  </si>
  <si>
    <t>Gr:38086552</t>
  </si>
  <si>
    <t>GL:1|38086552</t>
  </si>
  <si>
    <t>Gr:GARIBAL</t>
  </si>
  <si>
    <t>GL:1|GARIBAL</t>
  </si>
  <si>
    <t>Gr:41012081</t>
  </si>
  <si>
    <t>GL:1|41012081</t>
  </si>
  <si>
    <t>Gr:41012406</t>
  </si>
  <si>
    <t>GL:1|41012406</t>
  </si>
  <si>
    <t>Gr:38086512</t>
  </si>
  <si>
    <t>GL:1|38086512</t>
  </si>
  <si>
    <t>Gr:39046885</t>
  </si>
  <si>
    <t>GL:1|39046885</t>
  </si>
  <si>
    <t>Gr:33241507</t>
  </si>
  <si>
    <t>GL:1|33241507</t>
  </si>
  <si>
    <t>Gr:38086738</t>
  </si>
  <si>
    <t>GL:1|38086738</t>
  </si>
  <si>
    <t>Gr:35160232</t>
  </si>
  <si>
    <t>GL:1|35160232</t>
  </si>
  <si>
    <t>Gr:33241235</t>
  </si>
  <si>
    <t>GL:1|33241235</t>
  </si>
  <si>
    <t>Gr:33240841</t>
  </si>
  <si>
    <t>GL:1|33240841</t>
  </si>
  <si>
    <t>Gr:39046406</t>
  </si>
  <si>
    <t>GL:1|39046406</t>
  </si>
  <si>
    <t>Gr:51029110</t>
  </si>
  <si>
    <t>GL:1|51029110</t>
  </si>
  <si>
    <t>Gr:38085508</t>
  </si>
  <si>
    <t>GL:1|38085508</t>
  </si>
  <si>
    <t>Gr:38085496</t>
  </si>
  <si>
    <t>GL:1|38085496</t>
  </si>
  <si>
    <t>Gr:39044343</t>
  </si>
  <si>
    <t>GL:1|39044343</t>
  </si>
  <si>
    <t>Gr:39046617</t>
  </si>
  <si>
    <t>GL:1|39046617</t>
  </si>
  <si>
    <t>Gr:37090951</t>
  </si>
  <si>
    <t>GL:1|37090951</t>
  </si>
  <si>
    <t>keys</t>
  </si>
  <si>
    <t>items</t>
  </si>
  <si>
    <t>L:</t>
  </si>
  <si>
    <t>GL:</t>
  </si>
  <si>
    <t>2 (1)</t>
  </si>
  <si>
    <t>3 (1)</t>
  </si>
  <si>
    <t>4 (3)</t>
  </si>
  <si>
    <t>5 (3)</t>
  </si>
  <si>
    <t>1 (1)</t>
  </si>
  <si>
    <t>3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</si>
</sst>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4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indexed="10"/>
      <name val="Arial"/>
      <family val="2"/>
    </font>
    <font>
      <b/>
      <sz val="18"/>
      <color rgb="FF000000"/>
      <name val="Tahoma"/>
      <family val="2"/>
    </font>
    <font>
      <b/>
      <sz val="26"/>
      <name val="Arial"/>
      <family val="2"/>
    </font>
    <font>
      <b/>
      <sz val="24"/>
      <name val="Arial"/>
      <family val="2"/>
    </font>
    <font>
      <b/>
      <sz val="11"/>
      <name val="Arial"/>
      <family val="2"/>
    </font>
    <font>
      <b/>
      <sz val="28"/>
      <color theme="0"/>
      <name val="Tahoma"/>
      <family val="2"/>
    </font>
    <font>
      <b/>
      <sz val="14"/>
      <color rgb="FF333333"/>
      <name val="Tahoma"/>
      <family val="2"/>
    </font>
    <font>
      <b/>
      <sz val="28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rgb="FF9BBB59"/>
      </patternFill>
    </fill>
    <fill>
      <patternFill patternType="solid">
        <fgColor rgb="FFE0CED2"/>
        <bgColor indexed="64"/>
      </patternFill>
    </fill>
    <fill>
      <patternFill patternType="solid">
        <fgColor rgb="FFB4B5E7"/>
        <bgColor indexed="64"/>
      </patternFill>
    </fill>
    <fill>
      <patternFill patternType="solid">
        <fgColor rgb="FF97E5EB"/>
        <bgColor indexed="64"/>
      </patternFill>
    </fill>
    <fill>
      <patternFill patternType="solid">
        <fgColor rgb="FFE09AC1"/>
        <bgColor indexed="64"/>
      </patternFill>
    </fill>
    <fill>
      <patternFill patternType="solid">
        <fgColor rgb="FFF0E9BD"/>
        <bgColor indexed="64"/>
      </patternFill>
    </fill>
    <fill>
      <patternFill patternType="solid">
        <fgColor rgb="FFFBF19B"/>
        <bgColor indexed="64"/>
      </patternFill>
    </fill>
    <fill>
      <patternFill patternType="solid">
        <fgColor rgb="FFF9BCCD"/>
        <bgColor indexed="64"/>
      </patternFill>
    </fill>
    <fill>
      <patternFill patternType="solid">
        <fgColor rgb="FFE69BD4"/>
        <bgColor indexed="64"/>
      </patternFill>
    </fill>
    <fill>
      <patternFill patternType="solid">
        <fgColor rgb="FFC7B5D7"/>
        <bgColor indexed="64"/>
      </patternFill>
    </fill>
    <fill>
      <patternFill patternType="solid">
        <fgColor rgb="FFDAB1B3"/>
        <bgColor indexed="64"/>
      </patternFill>
    </fill>
    <fill>
      <patternFill patternType="solid">
        <fgColor rgb="FFEDECD3"/>
        <bgColor indexed="64"/>
      </patternFill>
    </fill>
    <fill>
      <patternFill patternType="solid">
        <fgColor rgb="FFFDF5AD"/>
        <bgColor indexed="64"/>
      </patternFill>
    </fill>
    <fill>
      <patternFill patternType="solid">
        <fgColor rgb="FFDEFCAF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59999389629810485"/>
        <bgColor indexed="64"/>
      </patternFill>
    </fill>
  </fills>
  <borders count="74">
    <border>
      <left/>
      <right/>
      <top/>
      <bottom/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Dashed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3">
    <xf numFmtId="0" fontId="0" fillId="0" borderId="0"/>
    <xf numFmtId="0" fontId="17" fillId="4" borderId="15" applyNumberFormat="0" applyAlignment="0" applyProtection="0"/>
    <xf numFmtId="44" fontId="1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Protection="1"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164" fontId="2" fillId="5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10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11" borderId="6" xfId="0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0" fillId="10" borderId="17" xfId="0" applyFill="1" applyBorder="1"/>
    <xf numFmtId="49" fontId="22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12" borderId="26" xfId="0" applyFont="1" applyFill="1" applyBorder="1" applyAlignment="1">
      <alignment vertical="center"/>
    </xf>
    <xf numFmtId="0" fontId="23" fillId="20" borderId="4" xfId="0" applyFont="1" applyFill="1" applyBorder="1"/>
    <xf numFmtId="0" fontId="23" fillId="13" borderId="4" xfId="0" applyFont="1" applyFill="1" applyBorder="1"/>
    <xf numFmtId="0" fontId="23" fillId="21" borderId="4" xfId="0" applyFont="1" applyFill="1" applyBorder="1"/>
    <xf numFmtId="0" fontId="23" fillId="6" borderId="4" xfId="0" applyFont="1" applyFill="1" applyBorder="1"/>
    <xf numFmtId="0" fontId="15" fillId="12" borderId="25" xfId="0" applyFont="1" applyFill="1" applyBorder="1" applyAlignment="1">
      <alignment horizontal="center" vertical="center"/>
    </xf>
    <xf numFmtId="0" fontId="15" fillId="20" borderId="27" xfId="0" applyFont="1" applyFill="1" applyBorder="1" applyAlignment="1">
      <alignment horizontal="center" vertical="center"/>
    </xf>
    <xf numFmtId="0" fontId="15" fillId="13" borderId="27" xfId="0" applyFont="1" applyFill="1" applyBorder="1" applyAlignment="1">
      <alignment horizontal="center" vertical="center"/>
    </xf>
    <xf numFmtId="0" fontId="15" fillId="21" borderId="27" xfId="0" applyFont="1" applyFill="1" applyBorder="1" applyAlignment="1">
      <alignment horizontal="center" vertical="center"/>
    </xf>
    <xf numFmtId="0" fontId="15" fillId="6" borderId="27" xfId="0" applyFont="1" applyFill="1" applyBorder="1" applyAlignment="1">
      <alignment horizontal="center" vertical="center"/>
    </xf>
    <xf numFmtId="0" fontId="15" fillId="17" borderId="29" xfId="0" applyFont="1" applyFill="1" applyBorder="1" applyAlignment="1">
      <alignment horizontal="center" vertical="center"/>
    </xf>
    <xf numFmtId="0" fontId="23" fillId="17" borderId="30" xfId="0" applyFont="1" applyFill="1" applyBorder="1"/>
    <xf numFmtId="0" fontId="14" fillId="0" borderId="4" xfId="0" applyFont="1" applyBorder="1"/>
    <xf numFmtId="0" fontId="15" fillId="0" borderId="4" xfId="0" applyFont="1" applyBorder="1"/>
    <xf numFmtId="49" fontId="27" fillId="23" borderId="4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Alignment="1">
      <alignment horizontal="center" vertical="center"/>
    </xf>
    <xf numFmtId="0" fontId="1" fillId="0" borderId="0" xfId="0" applyFont="1"/>
    <xf numFmtId="0" fontId="0" fillId="10" borderId="34" xfId="0" applyFill="1" applyBorder="1" applyAlignment="1">
      <alignment vertical="center"/>
    </xf>
    <xf numFmtId="49" fontId="25" fillId="22" borderId="26" xfId="0" applyNumberFormat="1" applyFont="1" applyFill="1" applyBorder="1" applyAlignment="1" applyProtection="1">
      <alignment horizontal="center" vertical="center" wrapText="1"/>
      <protection locked="0"/>
    </xf>
    <xf numFmtId="49" fontId="27" fillId="23" borderId="4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13" fillId="18" borderId="48" xfId="0" applyFont="1" applyFill="1" applyBorder="1" applyAlignment="1">
      <alignment horizontal="center" vertical="center"/>
    </xf>
    <xf numFmtId="0" fontId="13" fillId="18" borderId="17" xfId="0" applyFont="1" applyFill="1" applyBorder="1" applyAlignment="1">
      <alignment horizontal="center" vertical="center"/>
    </xf>
    <xf numFmtId="0" fontId="13" fillId="18" borderId="49" xfId="0" applyFont="1" applyFill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center" vertical="center"/>
    </xf>
    <xf numFmtId="0" fontId="15" fillId="6" borderId="29" xfId="0" applyFont="1" applyFill="1" applyBorder="1" applyAlignment="1">
      <alignment horizontal="center" vertical="center"/>
    </xf>
    <xf numFmtId="0" fontId="0" fillId="0" borderId="18" xfId="0" applyBorder="1"/>
    <xf numFmtId="0" fontId="28" fillId="24" borderId="4" xfId="1" applyFont="1" applyFill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  <protection locked="0"/>
    </xf>
    <xf numFmtId="49" fontId="18" fillId="0" borderId="4" xfId="0" applyNumberFormat="1" applyFont="1" applyBorder="1" applyAlignment="1" applyProtection="1">
      <alignment horizontal="center"/>
      <protection locked="0"/>
    </xf>
    <xf numFmtId="49" fontId="18" fillId="0" borderId="42" xfId="0" applyNumberFormat="1" applyFont="1" applyBorder="1" applyAlignment="1" applyProtection="1">
      <alignment horizontal="center"/>
      <protection locked="0"/>
    </xf>
    <xf numFmtId="44" fontId="29" fillId="0" borderId="45" xfId="2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1" fillId="7" borderId="6" xfId="0" applyFont="1" applyFill="1" applyBorder="1" applyAlignment="1" applyProtection="1">
      <alignment horizontal="center" vertical="center"/>
      <protection locked="0"/>
    </xf>
    <xf numFmtId="0" fontId="11" fillId="11" borderId="6" xfId="0" applyFont="1" applyFill="1" applyBorder="1" applyAlignment="1" applyProtection="1">
      <alignment horizontal="center" vertical="center"/>
      <protection locked="0"/>
    </xf>
    <xf numFmtId="0" fontId="11" fillId="9" borderId="6" xfId="0" applyFont="1" applyFill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28" fillId="24" borderId="4" xfId="1" applyFont="1" applyFill="1" applyBorder="1" applyAlignment="1" applyProtection="1">
      <alignment horizontal="center" vertical="center"/>
    </xf>
    <xf numFmtId="49" fontId="18" fillId="0" borderId="4" xfId="0" applyNumberFormat="1" applyFont="1" applyBorder="1" applyAlignment="1">
      <alignment horizontal="center"/>
    </xf>
    <xf numFmtId="164" fontId="2" fillId="5" borderId="3" xfId="0" applyNumberFormat="1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164" fontId="2" fillId="0" borderId="54" xfId="0" applyNumberFormat="1" applyFont="1" applyBorder="1" applyAlignment="1" applyProtection="1">
      <alignment horizontal="center"/>
      <protection locked="0"/>
    </xf>
    <xf numFmtId="164" fontId="2" fillId="5" borderId="54" xfId="0" applyNumberFormat="1" applyFont="1" applyFill="1" applyBorder="1" applyAlignment="1" applyProtection="1">
      <alignment horizontal="center"/>
      <protection locked="0"/>
    </xf>
    <xf numFmtId="49" fontId="16" fillId="25" borderId="35" xfId="0" applyNumberFormat="1" applyFont="1" applyFill="1" applyBorder="1" applyAlignment="1">
      <alignment horizontal="center" vertical="center"/>
    </xf>
    <xf numFmtId="49" fontId="16" fillId="25" borderId="9" xfId="0" applyNumberFormat="1" applyFont="1" applyFill="1" applyBorder="1" applyAlignment="1">
      <alignment horizontal="center" vertical="center"/>
    </xf>
    <xf numFmtId="49" fontId="16" fillId="25" borderId="47" xfId="0" applyNumberFormat="1" applyFont="1" applyFill="1" applyBorder="1" applyAlignment="1">
      <alignment horizontal="center" vertical="center"/>
    </xf>
    <xf numFmtId="49" fontId="2" fillId="28" borderId="53" xfId="0" applyNumberFormat="1" applyFont="1" applyFill="1" applyBorder="1" applyAlignment="1">
      <alignment horizontal="center" vertical="center" wrapText="1"/>
    </xf>
    <xf numFmtId="49" fontId="26" fillId="31" borderId="4" xfId="0" applyNumberFormat="1" applyFont="1" applyFill="1" applyBorder="1" applyAlignment="1" applyProtection="1">
      <alignment horizontal="center" vertical="center"/>
      <protection locked="0"/>
    </xf>
    <xf numFmtId="49" fontId="33" fillId="23" borderId="4" xfId="0" applyNumberFormat="1" applyFont="1" applyFill="1" applyBorder="1" applyAlignment="1" applyProtection="1">
      <alignment horizontal="center"/>
      <protection locked="0"/>
    </xf>
    <xf numFmtId="0" fontId="13" fillId="0" borderId="4" xfId="0" applyFont="1" applyBorder="1" applyAlignment="1">
      <alignment horizontal="center" vertical="center"/>
    </xf>
    <xf numFmtId="165" fontId="31" fillId="0" borderId="4" xfId="0" applyNumberFormat="1" applyFont="1" applyBorder="1" applyAlignment="1">
      <alignment horizontal="center" vertical="center"/>
    </xf>
    <xf numFmtId="0" fontId="0" fillId="10" borderId="18" xfId="0" applyFill="1" applyBorder="1" applyAlignment="1">
      <alignment vertical="center"/>
    </xf>
    <xf numFmtId="0" fontId="0" fillId="10" borderId="0" xfId="0" applyFill="1" applyAlignment="1">
      <alignment vertical="center"/>
    </xf>
    <xf numFmtId="0" fontId="0" fillId="10" borderId="23" xfId="0" applyFill="1" applyBorder="1" applyAlignment="1">
      <alignment vertical="center"/>
    </xf>
    <xf numFmtId="0" fontId="13" fillId="18" borderId="55" xfId="0" applyFont="1" applyFill="1" applyBorder="1" applyAlignment="1">
      <alignment horizontal="center" vertical="center"/>
    </xf>
    <xf numFmtId="0" fontId="13" fillId="18" borderId="56" xfId="0" applyFont="1" applyFill="1" applyBorder="1" applyAlignment="1">
      <alignment horizontal="center" vertical="center"/>
    </xf>
    <xf numFmtId="0" fontId="36" fillId="20" borderId="27" xfId="0" applyFont="1" applyFill="1" applyBorder="1" applyAlignment="1">
      <alignment horizontal="center" vertical="center"/>
    </xf>
    <xf numFmtId="0" fontId="15" fillId="0" borderId="0" xfId="0" applyFont="1" applyProtection="1">
      <protection locked="0"/>
    </xf>
    <xf numFmtId="0" fontId="2" fillId="15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4" borderId="0" xfId="0" applyFont="1" applyFill="1" applyAlignment="1">
      <alignment horizontal="center"/>
    </xf>
    <xf numFmtId="0" fontId="11" fillId="15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49" fontId="16" fillId="25" borderId="58" xfId="0" applyNumberFormat="1" applyFont="1" applyFill="1" applyBorder="1" applyAlignment="1">
      <alignment horizontal="center" vertical="center"/>
    </xf>
    <xf numFmtId="0" fontId="15" fillId="0" borderId="59" xfId="0" applyFont="1" applyBorder="1" applyProtection="1">
      <protection locked="0"/>
    </xf>
    <xf numFmtId="0" fontId="15" fillId="0" borderId="65" xfId="0" applyFont="1" applyBorder="1" applyProtection="1"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2" fillId="0" borderId="66" xfId="0" applyFont="1" applyBorder="1" applyProtection="1">
      <protection locked="0"/>
    </xf>
    <xf numFmtId="0" fontId="15" fillId="0" borderId="62" xfId="0" applyFont="1" applyBorder="1" applyProtection="1">
      <protection locked="0"/>
    </xf>
    <xf numFmtId="0" fontId="6" fillId="0" borderId="63" xfId="0" applyFont="1" applyBorder="1" applyAlignment="1" applyProtection="1">
      <alignment horizontal="left" vertical="center"/>
      <protection locked="0"/>
    </xf>
    <xf numFmtId="49" fontId="38" fillId="22" borderId="26" xfId="0" applyNumberFormat="1" applyFont="1" applyFill="1" applyBorder="1" applyAlignment="1" applyProtection="1">
      <alignment horizontal="center" vertical="center" wrapText="1"/>
      <protection locked="0"/>
    </xf>
    <xf numFmtId="1" fontId="20" fillId="19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30" xfId="0" applyFont="1" applyBorder="1" applyAlignment="1">
      <alignment horizontal="center" vertical="center"/>
    </xf>
    <xf numFmtId="165" fontId="31" fillId="0" borderId="30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31" fillId="0" borderId="0" xfId="0" applyNumberFormat="1" applyFont="1" applyAlignment="1">
      <alignment horizontal="center" vertical="center"/>
    </xf>
    <xf numFmtId="11" fontId="31" fillId="0" borderId="4" xfId="0" applyNumberFormat="1" applyFont="1" applyBorder="1" applyAlignment="1">
      <alignment horizontal="center" vertical="center"/>
    </xf>
    <xf numFmtId="49" fontId="18" fillId="0" borderId="42" xfId="0" applyNumberFormat="1" applyFont="1" applyBorder="1" applyAlignment="1">
      <alignment horizontal="center"/>
    </xf>
    <xf numFmtId="44" fontId="29" fillId="0" borderId="46" xfId="2" applyFont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left" vertical="center"/>
      <protection locked="0"/>
    </xf>
    <xf numFmtId="49" fontId="33" fillId="23" borderId="42" xfId="0" applyNumberFormat="1" applyFont="1" applyFill="1" applyBorder="1" applyAlignment="1" applyProtection="1">
      <alignment horizontal="center"/>
      <protection locked="0"/>
    </xf>
    <xf numFmtId="49" fontId="16" fillId="25" borderId="73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vertical="center" wrapText="1"/>
      <protection locked="0"/>
    </xf>
    <xf numFmtId="0" fontId="9" fillId="0" borderId="23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/>
      <protection locked="0"/>
    </xf>
    <xf numFmtId="0" fontId="6" fillId="32" borderId="7" xfId="0" applyFont="1" applyFill="1" applyBorder="1" applyAlignment="1" applyProtection="1">
      <alignment horizontal="left" vertical="center"/>
      <protection locked="0"/>
    </xf>
    <xf numFmtId="0" fontId="6" fillId="33" borderId="7" xfId="0" applyFont="1" applyFill="1" applyBorder="1" applyAlignment="1" applyProtection="1">
      <alignment horizontal="left" vertical="center"/>
      <protection locked="0"/>
    </xf>
    <xf numFmtId="0" fontId="6" fillId="34" borderId="7" xfId="0" applyFont="1" applyFill="1" applyBorder="1" applyAlignment="1" applyProtection="1">
      <alignment horizontal="left" vertical="center"/>
      <protection locked="0"/>
    </xf>
    <xf numFmtId="0" fontId="6" fillId="35" borderId="7" xfId="0" applyFont="1" applyFill="1" applyBorder="1" applyAlignment="1" applyProtection="1">
      <alignment horizontal="left" vertical="center"/>
      <protection locked="0"/>
    </xf>
    <xf numFmtId="0" fontId="6" fillId="36" borderId="7" xfId="0" applyFont="1" applyFill="1" applyBorder="1" applyAlignment="1" applyProtection="1">
      <alignment horizontal="left" vertical="center"/>
      <protection locked="0"/>
    </xf>
    <xf numFmtId="0" fontId="6" fillId="37" borderId="7" xfId="0" applyFont="1" applyFill="1" applyBorder="1" applyAlignment="1" applyProtection="1">
      <alignment horizontal="left" vertical="center"/>
      <protection locked="0"/>
    </xf>
    <xf numFmtId="0" fontId="6" fillId="38" borderId="7" xfId="0" applyFont="1" applyFill="1" applyBorder="1" applyAlignment="1" applyProtection="1">
      <alignment horizontal="left" vertical="center"/>
      <protection locked="0"/>
    </xf>
    <xf numFmtId="0" fontId="6" fillId="39" borderId="7" xfId="0" applyFont="1" applyFill="1" applyBorder="1" applyAlignment="1" applyProtection="1">
      <alignment horizontal="left" vertical="center"/>
      <protection locked="0"/>
    </xf>
    <xf numFmtId="0" fontId="6" fillId="40" borderId="7" xfId="0" applyFont="1" applyFill="1" applyBorder="1" applyAlignment="1" applyProtection="1">
      <alignment horizontal="left" vertical="center"/>
      <protection locked="0"/>
    </xf>
    <xf numFmtId="0" fontId="6" fillId="41" borderId="7" xfId="0" applyFont="1" applyFill="1" applyBorder="1" applyAlignment="1" applyProtection="1">
      <alignment horizontal="left" vertical="center"/>
      <protection locked="0"/>
    </xf>
    <xf numFmtId="0" fontId="6" fillId="42" borderId="7" xfId="0" applyFont="1" applyFill="1" applyBorder="1" applyAlignment="1" applyProtection="1">
      <alignment horizontal="left" vertical="center"/>
      <protection locked="0"/>
    </xf>
    <xf numFmtId="0" fontId="6" fillId="43" borderId="7" xfId="0" applyFont="1" applyFill="1" applyBorder="1" applyAlignment="1" applyProtection="1">
      <alignment horizontal="left" vertical="center"/>
      <protection locked="0"/>
    </xf>
    <xf numFmtId="0" fontId="6" fillId="44" borderId="7" xfId="0" applyFont="1" applyFill="1" applyBorder="1" applyAlignment="1" applyProtection="1">
      <alignment horizontal="left" vertical="center"/>
      <protection locked="0"/>
    </xf>
    <xf numFmtId="0" fontId="0" fillId="45" borderId="0" xfId="0" applyFill="1"/>
    <xf numFmtId="0" fontId="0" fillId="46" borderId="0" xfId="0" applyFill="1"/>
    <xf numFmtId="0" fontId="15" fillId="13" borderId="0" xfId="0" applyFont="1" applyFill="1" applyAlignment="1" applyProtection="1">
      <alignment horizontal="center"/>
      <protection locked="0"/>
    </xf>
    <xf numFmtId="0" fontId="12" fillId="0" borderId="16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37" fillId="10" borderId="57" xfId="0" applyFont="1" applyFill="1" applyBorder="1" applyAlignment="1" applyProtection="1">
      <alignment horizontal="center" vertical="center"/>
      <protection locked="0"/>
    </xf>
    <xf numFmtId="0" fontId="37" fillId="10" borderId="0" xfId="0" applyFont="1" applyFill="1" applyAlignment="1" applyProtection="1">
      <alignment horizontal="center" vertical="center"/>
      <protection locked="0"/>
    </xf>
    <xf numFmtId="0" fontId="37" fillId="10" borderId="10" xfId="0" applyFont="1" applyFill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49" fontId="7" fillId="3" borderId="44" xfId="0" applyNumberFormat="1" applyFont="1" applyFill="1" applyBorder="1" applyAlignment="1">
      <alignment horizontal="center" vertical="center"/>
    </xf>
    <xf numFmtId="49" fontId="7" fillId="3" borderId="52" xfId="0" applyNumberFormat="1" applyFont="1" applyFill="1" applyBorder="1" applyAlignment="1">
      <alignment horizontal="center" vertical="center"/>
    </xf>
    <xf numFmtId="49" fontId="7" fillId="3" borderId="45" xfId="0" applyNumberFormat="1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wrapText="1"/>
      <protection locked="0"/>
    </xf>
    <xf numFmtId="0" fontId="15" fillId="0" borderId="59" xfId="0" applyFont="1" applyBorder="1" applyAlignment="1" applyProtection="1">
      <alignment horizontal="center" vertical="center" wrapText="1"/>
      <protection locked="0"/>
    </xf>
    <xf numFmtId="0" fontId="15" fillId="0" borderId="62" xfId="0" applyFont="1" applyBorder="1" applyAlignment="1" applyProtection="1">
      <alignment horizontal="center" vertical="center" wrapText="1"/>
      <protection locked="0"/>
    </xf>
    <xf numFmtId="0" fontId="15" fillId="0" borderId="60" xfId="0" applyFont="1" applyBorder="1" applyAlignment="1" applyProtection="1">
      <alignment horizontal="center" vertical="center" wrapText="1"/>
      <protection locked="0"/>
    </xf>
    <xf numFmtId="0" fontId="15" fillId="0" borderId="63" xfId="0" applyFont="1" applyBorder="1" applyAlignment="1" applyProtection="1">
      <alignment horizontal="center" vertical="center" wrapText="1"/>
      <protection locked="0"/>
    </xf>
    <xf numFmtId="0" fontId="15" fillId="0" borderId="61" xfId="0" applyFont="1" applyBorder="1" applyAlignment="1" applyProtection="1">
      <alignment horizontal="center" vertical="center" wrapText="1"/>
      <protection locked="0"/>
    </xf>
    <xf numFmtId="0" fontId="15" fillId="0" borderId="64" xfId="0" applyFont="1" applyBorder="1" applyAlignment="1" applyProtection="1">
      <alignment horizontal="center" vertical="center" wrapText="1"/>
      <protection locked="0"/>
    </xf>
    <xf numFmtId="0" fontId="32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10" fillId="3" borderId="13" xfId="0" applyNumberFormat="1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16" borderId="36" xfId="0" applyFont="1" applyFill="1" applyBorder="1" applyAlignment="1">
      <alignment horizontal="center" vertical="center"/>
    </xf>
    <xf numFmtId="0" fontId="9" fillId="16" borderId="37" xfId="0" applyFont="1" applyFill="1" applyBorder="1" applyAlignment="1">
      <alignment horizontal="center" vertical="center"/>
    </xf>
    <xf numFmtId="49" fontId="7" fillId="3" borderId="25" xfId="0" applyNumberFormat="1" applyFont="1" applyFill="1" applyBorder="1" applyAlignment="1">
      <alignment horizontal="center" vertical="center"/>
    </xf>
    <xf numFmtId="49" fontId="7" fillId="3" borderId="50" xfId="0" applyNumberFormat="1" applyFont="1" applyFill="1" applyBorder="1" applyAlignment="1">
      <alignment horizontal="center" vertical="center"/>
    </xf>
    <xf numFmtId="49" fontId="7" fillId="3" borderId="26" xfId="0" applyNumberFormat="1" applyFont="1" applyFill="1" applyBorder="1" applyAlignment="1">
      <alignment horizontal="center" vertical="center"/>
    </xf>
    <xf numFmtId="49" fontId="7" fillId="3" borderId="43" xfId="0" applyNumberFormat="1" applyFont="1" applyFill="1" applyBorder="1" applyAlignment="1">
      <alignment horizontal="right" vertical="center"/>
    </xf>
    <xf numFmtId="49" fontId="7" fillId="3" borderId="8" xfId="0" applyNumberFormat="1" applyFont="1" applyFill="1" applyBorder="1" applyAlignment="1">
      <alignment horizontal="right" vertical="center"/>
    </xf>
    <xf numFmtId="49" fontId="7" fillId="3" borderId="32" xfId="0" applyNumberFormat="1" applyFont="1" applyFill="1" applyBorder="1" applyAlignment="1">
      <alignment horizontal="right" vertical="center"/>
    </xf>
    <xf numFmtId="49" fontId="19" fillId="26" borderId="27" xfId="0" applyNumberFormat="1" applyFont="1" applyFill="1" applyBorder="1" applyAlignment="1">
      <alignment horizontal="center" vertical="center"/>
    </xf>
    <xf numFmtId="49" fontId="19" fillId="26" borderId="32" xfId="0" applyNumberFormat="1" applyFont="1" applyFill="1" applyBorder="1" applyAlignment="1">
      <alignment horizontal="center" vertical="center"/>
    </xf>
    <xf numFmtId="49" fontId="19" fillId="26" borderId="4" xfId="0" applyNumberFormat="1" applyFont="1" applyFill="1" applyBorder="1" applyAlignment="1">
      <alignment horizontal="center" vertical="center"/>
    </xf>
    <xf numFmtId="0" fontId="35" fillId="0" borderId="17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22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5" fillId="0" borderId="24" xfId="0" applyFont="1" applyBorder="1" applyAlignment="1">
      <alignment horizontal="center" vertical="center" wrapText="1"/>
    </xf>
    <xf numFmtId="0" fontId="0" fillId="10" borderId="23" xfId="0" applyFill="1" applyBorder="1" applyAlignment="1">
      <alignment horizontal="center"/>
    </xf>
    <xf numFmtId="0" fontId="34" fillId="0" borderId="17" xfId="0" applyFont="1" applyBorder="1" applyAlignment="1">
      <alignment horizontal="center" vertical="center" wrapText="1"/>
    </xf>
    <xf numFmtId="0" fontId="34" fillId="0" borderId="18" xfId="0" applyFont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2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 vertical="center" wrapText="1"/>
    </xf>
    <xf numFmtId="165" fontId="13" fillId="21" borderId="43" xfId="0" applyNumberFormat="1" applyFont="1" applyFill="1" applyBorder="1" applyAlignment="1">
      <alignment horizontal="center" vertical="center"/>
    </xf>
    <xf numFmtId="165" fontId="13" fillId="21" borderId="32" xfId="0" applyNumberFormat="1" applyFont="1" applyFill="1" applyBorder="1" applyAlignment="1">
      <alignment horizontal="center" vertical="center"/>
    </xf>
    <xf numFmtId="165" fontId="13" fillId="30" borderId="51" xfId="0" applyNumberFormat="1" applyFont="1" applyFill="1" applyBorder="1" applyAlignment="1">
      <alignment horizontal="center" vertical="center"/>
    </xf>
    <xf numFmtId="165" fontId="13" fillId="30" borderId="52" xfId="0" applyNumberFormat="1" applyFont="1" applyFill="1" applyBorder="1" applyAlignment="1">
      <alignment horizontal="center" vertical="center"/>
    </xf>
    <xf numFmtId="49" fontId="12" fillId="0" borderId="31" xfId="0" applyNumberFormat="1" applyFont="1" applyBorder="1" applyAlignment="1">
      <alignment horizontal="center" vertical="center"/>
    </xf>
    <xf numFmtId="49" fontId="12" fillId="0" borderId="33" xfId="0" applyNumberFormat="1" applyFont="1" applyBorder="1" applyAlignment="1">
      <alignment horizontal="center" vertical="center"/>
    </xf>
    <xf numFmtId="49" fontId="12" fillId="0" borderId="41" xfId="0" applyNumberFormat="1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165" fontId="13" fillId="26" borderId="38" xfId="0" applyNumberFormat="1" applyFont="1" applyFill="1" applyBorder="1" applyAlignment="1">
      <alignment horizontal="center" vertical="center"/>
    </xf>
    <xf numFmtId="165" fontId="13" fillId="26" borderId="50" xfId="0" applyNumberFormat="1" applyFont="1" applyFill="1" applyBorder="1" applyAlignment="1">
      <alignment horizontal="center" vertical="center"/>
    </xf>
    <xf numFmtId="165" fontId="13" fillId="27" borderId="43" xfId="0" applyNumberFormat="1" applyFont="1" applyFill="1" applyBorder="1" applyAlignment="1">
      <alignment horizontal="center" vertical="center"/>
    </xf>
    <xf numFmtId="165" fontId="13" fillId="27" borderId="32" xfId="0" applyNumberFormat="1" applyFont="1" applyFill="1" applyBorder="1" applyAlignment="1">
      <alignment horizontal="center" vertical="center"/>
    </xf>
    <xf numFmtId="165" fontId="13" fillId="28" borderId="43" xfId="0" applyNumberFormat="1" applyFont="1" applyFill="1" applyBorder="1" applyAlignment="1">
      <alignment horizontal="center" vertical="center"/>
    </xf>
    <xf numFmtId="165" fontId="13" fillId="28" borderId="32" xfId="0" applyNumberFormat="1" applyFont="1" applyFill="1" applyBorder="1" applyAlignment="1">
      <alignment horizontal="center" vertical="center"/>
    </xf>
    <xf numFmtId="165" fontId="13" fillId="29" borderId="43" xfId="0" applyNumberFormat="1" applyFont="1" applyFill="1" applyBorder="1" applyAlignment="1">
      <alignment horizontal="center" vertical="center"/>
    </xf>
    <xf numFmtId="165" fontId="13" fillId="29" borderId="32" xfId="0" applyNumberFormat="1" applyFont="1" applyFill="1" applyBorder="1" applyAlignment="1">
      <alignment horizontal="center" vertical="center"/>
    </xf>
    <xf numFmtId="0" fontId="15" fillId="0" borderId="2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2" fillId="0" borderId="3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36" fillId="0" borderId="4" xfId="0" applyFont="1" applyBorder="1" applyAlignment="1">
      <alignment horizontal="center" wrapText="1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0" fontId="39" fillId="0" borderId="18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20" xfId="0" applyFont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39" fillId="0" borderId="21" xfId="0" applyFont="1" applyBorder="1" applyAlignment="1">
      <alignment horizontal="center" vertical="center"/>
    </xf>
    <xf numFmtId="0" fontId="39" fillId="0" borderId="22" xfId="0" applyFont="1" applyBorder="1" applyAlignment="1">
      <alignment horizontal="center" vertical="center"/>
    </xf>
    <xf numFmtId="0" fontId="39" fillId="0" borderId="23" xfId="0" applyFont="1" applyBorder="1" applyAlignment="1">
      <alignment horizontal="center" vertical="center"/>
    </xf>
    <xf numFmtId="0" fontId="39" fillId="0" borderId="24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4" fillId="0" borderId="72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wrapText="1"/>
    </xf>
    <xf numFmtId="0" fontId="36" fillId="0" borderId="68" xfId="0" applyFont="1" applyBorder="1" applyAlignment="1">
      <alignment horizontal="center" wrapText="1"/>
    </xf>
    <xf numFmtId="0" fontId="36" fillId="0" borderId="69" xfId="0" applyFont="1" applyBorder="1" applyAlignment="1">
      <alignment horizontal="center" wrapText="1"/>
    </xf>
    <xf numFmtId="0" fontId="36" fillId="0" borderId="70" xfId="0" applyFont="1" applyBorder="1" applyAlignment="1">
      <alignment horizontal="center" wrapText="1"/>
    </xf>
    <xf numFmtId="0" fontId="36" fillId="0" borderId="71" xfId="0" applyFont="1" applyBorder="1" applyAlignment="1">
      <alignment horizontal="center" wrapText="1"/>
    </xf>
    <xf numFmtId="0" fontId="36" fillId="0" borderId="72" xfId="0" applyFont="1" applyBorder="1" applyAlignment="1">
      <alignment horizontal="center" wrapText="1"/>
    </xf>
    <xf numFmtId="0" fontId="2" fillId="0" borderId="0" xfId="0" applyFont="1" applyAlignment="1">
      <alignment horizontal="left"/>
    </xf>
  </cellXfs>
  <cellStyles count="3">
    <cellStyle name="Berekening" xfId="1" builtinId="22"/>
    <cellStyle name="Standaard" xfId="0" builtinId="0"/>
    <cellStyle name="Valuta" xfId="2" builtinId="4"/>
  </cellStyles>
  <dxfs count="879"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  <color rgb="FF8E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26" Type="http://schemas.microsoft.com/office/2017/06/relationships/rdSupportingPropertyBag" Target="richData/rdsupportingpropertybag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17/06/relationships/rdSupportingPropertyBagStructure" Target="richData/rdsupportingpropertybagstructure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17/06/relationships/rdArray" Target="richData/rdarray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06/relationships/rdRichValueStructure" Target="richData/rdrichvaluestructure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7/06/relationships/rdRichValue" Target="richData/rdrichvalue.xml"/><Relationship Id="rId27" Type="http://schemas.microsoft.com/office/2017/06/relationships/rdRichValueTypes" Target="richData/rdRichValueTypes.xml"/><Relationship Id="rId30" Type="http://schemas.microsoft.com/office/2022/03/relationships/PythonScripts" Target="pythonScript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408276</xdr:colOff>
      <xdr:row>159</xdr:row>
      <xdr:rowOff>168854</xdr:rowOff>
    </xdr:from>
    <xdr:to>
      <xdr:col>15</xdr:col>
      <xdr:colOff>155183</xdr:colOff>
      <xdr:row>161</xdr:row>
      <xdr:rowOff>46327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1919" y="47167925"/>
          <a:ext cx="400050" cy="4489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160</xdr:row>
      <xdr:rowOff>266700</xdr:rowOff>
    </xdr:from>
    <xdr:to>
      <xdr:col>15</xdr:col>
      <xdr:colOff>146957</xdr:colOff>
      <xdr:row>162</xdr:row>
      <xdr:rowOff>57150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161</xdr:row>
      <xdr:rowOff>266700</xdr:rowOff>
    </xdr:from>
    <xdr:to>
      <xdr:col>15</xdr:col>
      <xdr:colOff>146957</xdr:colOff>
      <xdr:row>163</xdr:row>
      <xdr:rowOff>57154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162</xdr:row>
      <xdr:rowOff>266700</xdr:rowOff>
    </xdr:from>
    <xdr:to>
      <xdr:col>15</xdr:col>
      <xdr:colOff>146957</xdr:colOff>
      <xdr:row>164</xdr:row>
      <xdr:rowOff>57149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163</xdr:row>
      <xdr:rowOff>276225</xdr:rowOff>
    </xdr:from>
    <xdr:to>
      <xdr:col>15</xdr:col>
      <xdr:colOff>137432</xdr:colOff>
      <xdr:row>165</xdr:row>
      <xdr:rowOff>66671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166</xdr:row>
      <xdr:rowOff>276225</xdr:rowOff>
    </xdr:from>
    <xdr:to>
      <xdr:col>15</xdr:col>
      <xdr:colOff>146957</xdr:colOff>
      <xdr:row>168</xdr:row>
      <xdr:rowOff>57148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167</xdr:row>
      <xdr:rowOff>266700</xdr:rowOff>
    </xdr:from>
    <xdr:to>
      <xdr:col>15</xdr:col>
      <xdr:colOff>156482</xdr:colOff>
      <xdr:row>169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168</xdr:row>
      <xdr:rowOff>266700</xdr:rowOff>
    </xdr:from>
    <xdr:to>
      <xdr:col>15</xdr:col>
      <xdr:colOff>146957</xdr:colOff>
      <xdr:row>170</xdr:row>
      <xdr:rowOff>57152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169</xdr:row>
      <xdr:rowOff>257175</xdr:rowOff>
    </xdr:from>
    <xdr:to>
      <xdr:col>15</xdr:col>
      <xdr:colOff>146957</xdr:colOff>
      <xdr:row>171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170</xdr:row>
      <xdr:rowOff>257175</xdr:rowOff>
    </xdr:from>
    <xdr:to>
      <xdr:col>15</xdr:col>
      <xdr:colOff>146957</xdr:colOff>
      <xdr:row>172</xdr:row>
      <xdr:rowOff>43293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171</xdr:row>
      <xdr:rowOff>266700</xdr:rowOff>
    </xdr:from>
    <xdr:to>
      <xdr:col>15</xdr:col>
      <xdr:colOff>137432</xdr:colOff>
      <xdr:row>173</xdr:row>
      <xdr:rowOff>66675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172</xdr:row>
      <xdr:rowOff>257175</xdr:rowOff>
    </xdr:from>
    <xdr:to>
      <xdr:col>15</xdr:col>
      <xdr:colOff>146957</xdr:colOff>
      <xdr:row>174</xdr:row>
      <xdr:rowOff>57154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173</xdr:row>
      <xdr:rowOff>266700</xdr:rowOff>
    </xdr:from>
    <xdr:to>
      <xdr:col>15</xdr:col>
      <xdr:colOff>137432</xdr:colOff>
      <xdr:row>175</xdr:row>
      <xdr:rowOff>57150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174</xdr:row>
      <xdr:rowOff>257175</xdr:rowOff>
    </xdr:from>
    <xdr:to>
      <xdr:col>15</xdr:col>
      <xdr:colOff>137432</xdr:colOff>
      <xdr:row>176</xdr:row>
      <xdr:rowOff>47622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175</xdr:row>
      <xdr:rowOff>266700</xdr:rowOff>
    </xdr:from>
    <xdr:to>
      <xdr:col>15</xdr:col>
      <xdr:colOff>137432</xdr:colOff>
      <xdr:row>177</xdr:row>
      <xdr:rowOff>57151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176</xdr:row>
      <xdr:rowOff>276225</xdr:rowOff>
    </xdr:from>
    <xdr:to>
      <xdr:col>15</xdr:col>
      <xdr:colOff>137432</xdr:colOff>
      <xdr:row>178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177</xdr:row>
      <xdr:rowOff>276225</xdr:rowOff>
    </xdr:from>
    <xdr:to>
      <xdr:col>15</xdr:col>
      <xdr:colOff>127907</xdr:colOff>
      <xdr:row>179</xdr:row>
      <xdr:rowOff>57148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178</xdr:row>
      <xdr:rowOff>276225</xdr:rowOff>
    </xdr:from>
    <xdr:to>
      <xdr:col>15</xdr:col>
      <xdr:colOff>127907</xdr:colOff>
      <xdr:row>180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179</xdr:row>
      <xdr:rowOff>285750</xdr:rowOff>
    </xdr:from>
    <xdr:to>
      <xdr:col>15</xdr:col>
      <xdr:colOff>127907</xdr:colOff>
      <xdr:row>181</xdr:row>
      <xdr:rowOff>76202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182</xdr:row>
      <xdr:rowOff>238125</xdr:rowOff>
    </xdr:from>
    <xdr:to>
      <xdr:col>15</xdr:col>
      <xdr:colOff>146957</xdr:colOff>
      <xdr:row>184</xdr:row>
      <xdr:rowOff>19051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183</xdr:row>
      <xdr:rowOff>266700</xdr:rowOff>
    </xdr:from>
    <xdr:to>
      <xdr:col>15</xdr:col>
      <xdr:colOff>137432</xdr:colOff>
      <xdr:row>185</xdr:row>
      <xdr:rowOff>57153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184</xdr:row>
      <xdr:rowOff>276225</xdr:rowOff>
    </xdr:from>
    <xdr:to>
      <xdr:col>15</xdr:col>
      <xdr:colOff>137432</xdr:colOff>
      <xdr:row>186</xdr:row>
      <xdr:rowOff>57149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187</xdr:row>
      <xdr:rowOff>304800</xdr:rowOff>
    </xdr:from>
    <xdr:to>
      <xdr:col>15</xdr:col>
      <xdr:colOff>108857</xdr:colOff>
      <xdr:row>189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188</xdr:row>
      <xdr:rowOff>314325</xdr:rowOff>
    </xdr:from>
    <xdr:to>
      <xdr:col>15</xdr:col>
      <xdr:colOff>118382</xdr:colOff>
      <xdr:row>190</xdr:row>
      <xdr:rowOff>76199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191</xdr:row>
      <xdr:rowOff>285750</xdr:rowOff>
    </xdr:from>
    <xdr:to>
      <xdr:col>15</xdr:col>
      <xdr:colOff>118382</xdr:colOff>
      <xdr:row>193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192</xdr:row>
      <xdr:rowOff>257175</xdr:rowOff>
    </xdr:from>
    <xdr:to>
      <xdr:col>15</xdr:col>
      <xdr:colOff>118382</xdr:colOff>
      <xdr:row>194</xdr:row>
      <xdr:rowOff>47623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193</xdr:row>
      <xdr:rowOff>266700</xdr:rowOff>
    </xdr:from>
    <xdr:to>
      <xdr:col>15</xdr:col>
      <xdr:colOff>118382</xdr:colOff>
      <xdr:row>195</xdr:row>
      <xdr:rowOff>57151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194</xdr:row>
      <xdr:rowOff>266700</xdr:rowOff>
    </xdr:from>
    <xdr:to>
      <xdr:col>15</xdr:col>
      <xdr:colOff>118382</xdr:colOff>
      <xdr:row>196</xdr:row>
      <xdr:rowOff>57153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197</xdr:row>
      <xdr:rowOff>257175</xdr:rowOff>
    </xdr:from>
    <xdr:to>
      <xdr:col>15</xdr:col>
      <xdr:colOff>108857</xdr:colOff>
      <xdr:row>199</xdr:row>
      <xdr:rowOff>47626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array.xml><?xml version="1.0" encoding="utf-8"?>
<arrayData xmlns="http://schemas.microsoft.com/office/spreadsheetml/2017/richdata2" count="1">
  <a r="1" c="4">
    <v>5</v>
    <v>0</v>
    <v>4</v>
    <v>3</v>
  </a>
</arrayData>
</file>

<file path=xl/richData/rdrichvalue.xml><?xml version="1.0" encoding="utf-8"?>
<rvData xmlns="http://schemas.microsoft.com/office/spreadsheetml/2017/richdata" count="3">
  <rv s="0">
    <v>0</v>
  </rv>
  <rv s="1">
    <v>DataFrame</v>
    <v>1</v>
    <v>0</v>
  </rv>
  <rv s="2">
    <v>&lt;class 'pandas.core.frame.DataFrame'&gt;</v>
    <v>DataFrame</v>
    <v xml:space="preserve">   0  1  2  3
0  5  0  4  3</v>
    <v>1</v>
  </rv>
</rvData>
</file>

<file path=xl/richData/rdrichvaluestructure.xml><?xml version="1.0" encoding="utf-8"?>
<rvStructures xmlns="http://schemas.microsoft.com/office/spreadsheetml/2017/richdata" count="3">
  <s t="_array">
    <k n="array" t="a"/>
  </s>
  <s t="_entity">
    <k n="_DisplayString" t="s"/>
    <k n="_ViewInfo" t="spb"/>
    <k n="arrayPreview" t="r"/>
  </s>
  <s t="_python">
    <k n="Python_type" t="s"/>
    <k n="Python_typeName" t="s"/>
    <k n="Python_str" t="s"/>
    <k n="preview" t="r"/>
  </s>
</rvStructures>
</file>

<file path=xl/richData/rdsupportingpropertybag.xml><?xml version="1.0" encoding="utf-8"?>
<supportingPropertyBags xmlns="http://schemas.microsoft.com/office/spreadsheetml/2017/richdata2">
  <spbData count="2">
    <spb s="0">
      <v>1</v>
      <v>4</v>
      <v>DataFrame</v>
      <v>arrayPreview</v>
    </spb>
    <spb s="1">
      <v>0</v>
    </spb>
  </spbData>
</supportingPropertyBags>
</file>

<file path=xl/richData/rdsupportingpropertybagstructure.xml><?xml version="1.0" encoding="utf-8"?>
<spbStructures xmlns="http://schemas.microsoft.com/office/spreadsheetml/2017/richdata2" count="2">
  <s>
    <k n="drw" t="i"/>
    <k n="dcol" t="i"/>
    <k n="name" t="s"/>
    <k n="array" t="s"/>
  </s>
  <s>
    <k n="ArrayCardInfo" t="spb"/>
  </s>
</spb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569D59-39E2-4972-8F6D-4C8E124A5E4F}" name="Tabel1" displayName="Tabel1" ref="A1:B42" totalsRowShown="0">
  <autoFilter ref="A1:B42" xr:uid="{78569D59-39E2-4972-8F6D-4C8E124A5E4F}"/>
  <tableColumns count="2">
    <tableColumn id="1" xr3:uid="{F66FEC7D-92D8-4DCA-90AC-C963482B3888}" name="keys"/>
    <tableColumn id="2" xr3:uid="{02297C82-73EC-4A4E-9B59-EFB2FA159ECF}" name="ite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205"/>
  <sheetViews>
    <sheetView tabSelected="1" zoomScale="70" zoomScaleNormal="70" workbookViewId="0">
      <selection activeCell="J19" sqref="J19"/>
    </sheetView>
  </sheetViews>
  <sheetFormatPr defaultColWidth="9.140625" defaultRowHeight="20.25" x14ac:dyDescent="0.3"/>
  <cols>
    <col min="1" max="1" width="26.28515625" style="1" customWidth="1"/>
    <col min="2" max="2" width="24.140625" style="1" customWidth="1"/>
    <col min="3" max="3" width="32.42578125" style="1" customWidth="1"/>
    <col min="4" max="4" width="14.42578125" style="1" bestFit="1" customWidth="1"/>
    <col min="5" max="5" width="22.5703125" style="1" bestFit="1" customWidth="1"/>
    <col min="6" max="9" width="12.42578125" style="1" bestFit="1" customWidth="1"/>
    <col min="10" max="14" width="14.28515625" style="1" bestFit="1" customWidth="1"/>
    <col min="15" max="15" width="9.7109375" style="1" bestFit="1" customWidth="1"/>
    <col min="16" max="16" width="30" style="1" customWidth="1"/>
    <col min="17" max="17" width="30" style="4" customWidth="1"/>
    <col min="18" max="18" width="30" style="1" customWidth="1"/>
    <col min="19" max="19" width="30" style="39" customWidth="1"/>
    <col min="20" max="20" width="30" style="1" customWidth="1"/>
    <col min="21" max="21" width="26.7109375" style="1" customWidth="1"/>
    <col min="22" max="22" width="27.85546875" style="1" customWidth="1"/>
    <col min="23" max="23" width="26.7109375" style="1" customWidth="1"/>
    <col min="24" max="24" width="23" style="1" bestFit="1" customWidth="1"/>
    <col min="25" max="27" width="11.28515625" style="1" bestFit="1" customWidth="1"/>
    <col min="28" max="28" width="11.28515625" style="6" bestFit="1" customWidth="1"/>
    <col min="29" max="30" width="13" style="1" bestFit="1" customWidth="1"/>
    <col min="31" max="32" width="13.140625" style="1" bestFit="1" customWidth="1"/>
    <col min="33" max="33" width="15" style="6" bestFit="1" customWidth="1"/>
    <col min="34" max="34" width="13.42578125" style="6" bestFit="1" customWidth="1"/>
    <col min="35" max="35" width="18" style="6" customWidth="1"/>
    <col min="36" max="36" width="21.140625" style="6" customWidth="1"/>
    <col min="37" max="37" width="23.7109375" style="1" customWidth="1"/>
    <col min="38" max="38" width="9.140625" style="1"/>
    <col min="39" max="39" width="0.28515625" style="1" customWidth="1"/>
    <col min="40" max="40" width="33.5703125" style="1" customWidth="1"/>
    <col min="41" max="41" width="34.140625" style="1" customWidth="1"/>
    <col min="42" max="42" width="20.28515625" style="1" customWidth="1"/>
    <col min="43" max="16384" width="9.140625" style="1"/>
  </cols>
  <sheetData>
    <row r="1" spans="1:42" ht="55.9" customHeight="1" thickTop="1" thickBot="1" x14ac:dyDescent="0.25">
      <c r="A1" s="160" t="s">
        <v>122</v>
      </c>
      <c r="B1" s="160"/>
      <c r="C1" s="160"/>
      <c r="D1" s="160"/>
      <c r="E1" s="160"/>
      <c r="F1" s="160"/>
      <c r="O1" s="163" t="s">
        <v>76</v>
      </c>
      <c r="P1" s="164"/>
      <c r="Q1" s="165"/>
      <c r="R1" s="165"/>
      <c r="S1" s="165"/>
      <c r="T1" s="37" t="s">
        <v>118</v>
      </c>
      <c r="U1" s="37" t="s">
        <v>93</v>
      </c>
      <c r="V1" s="37" t="s">
        <v>119</v>
      </c>
      <c r="W1" s="37" t="s">
        <v>94</v>
      </c>
      <c r="X1" s="37" t="s">
        <v>120</v>
      </c>
      <c r="Y1" s="101" t="s">
        <v>121</v>
      </c>
      <c r="Z1" s="101" t="s">
        <v>115</v>
      </c>
      <c r="AA1" s="101" t="s">
        <v>116</v>
      </c>
      <c r="AB1" s="101" t="s">
        <v>117</v>
      </c>
      <c r="AC1" s="101" t="s">
        <v>109</v>
      </c>
      <c r="AD1" s="101" t="s">
        <v>110</v>
      </c>
      <c r="AE1" s="101" t="s">
        <v>80</v>
      </c>
      <c r="AF1" s="101" t="s">
        <v>81</v>
      </c>
      <c r="AG1" s="37" t="s">
        <v>82</v>
      </c>
      <c r="AH1" s="156" t="s">
        <v>5</v>
      </c>
      <c r="AI1" s="142" t="s">
        <v>6</v>
      </c>
      <c r="AJ1" s="154" t="s">
        <v>7</v>
      </c>
      <c r="AK1" s="155" t="s">
        <v>8</v>
      </c>
    </row>
    <row r="2" spans="1:42" ht="30.75" customHeight="1" thickTop="1" thickBot="1" x14ac:dyDescent="0.25">
      <c r="A2" s="160"/>
      <c r="B2" s="160"/>
      <c r="C2" s="160"/>
      <c r="D2" s="160"/>
      <c r="E2" s="160"/>
      <c r="F2" s="160"/>
      <c r="O2" s="169" t="s">
        <v>67</v>
      </c>
      <c r="P2" s="170"/>
      <c r="Q2" s="171"/>
      <c r="R2" s="171"/>
      <c r="S2" s="171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157"/>
      <c r="AI2" s="143"/>
      <c r="AJ2" s="154"/>
      <c r="AK2" s="155"/>
    </row>
    <row r="3" spans="1:42" ht="33" customHeight="1" thickTop="1" thickBot="1" x14ac:dyDescent="0.35">
      <c r="A3" s="160"/>
      <c r="B3" s="160"/>
      <c r="C3" s="160"/>
      <c r="D3" s="160"/>
      <c r="E3" s="160"/>
      <c r="F3" s="160"/>
      <c r="O3" s="166" t="s">
        <v>84</v>
      </c>
      <c r="P3" s="167"/>
      <c r="Q3" s="167"/>
      <c r="R3" s="167"/>
      <c r="S3" s="168"/>
      <c r="T3" s="76"/>
      <c r="U3" s="76"/>
      <c r="V3" s="76"/>
      <c r="W3" s="76"/>
      <c r="X3" s="76"/>
      <c r="Y3" s="76"/>
      <c r="Z3" s="112"/>
      <c r="AA3" s="33"/>
      <c r="AB3" s="33"/>
      <c r="AC3" s="33"/>
      <c r="AD3" s="76"/>
      <c r="AE3" s="33"/>
      <c r="AF3" s="33"/>
      <c r="AG3" s="38"/>
      <c r="AH3" s="157"/>
      <c r="AI3" s="143"/>
      <c r="AJ3" s="154"/>
      <c r="AK3" s="155"/>
    </row>
    <row r="4" spans="1:42" ht="33" customHeight="1" thickTop="1" x14ac:dyDescent="0.2">
      <c r="A4" s="160"/>
      <c r="B4" s="160"/>
      <c r="C4" s="160"/>
      <c r="D4" s="160"/>
      <c r="E4" s="160"/>
      <c r="F4" s="160"/>
      <c r="O4" s="166" t="s">
        <v>77</v>
      </c>
      <c r="P4" s="167"/>
      <c r="Q4" s="167"/>
      <c r="R4" s="167"/>
      <c r="S4" s="168"/>
      <c r="T4" s="62">
        <f>SUM(T8:T$149)</f>
        <v>91</v>
      </c>
      <c r="U4" s="62">
        <f>SUM(U8:U$149)</f>
        <v>93</v>
      </c>
      <c r="V4" s="62">
        <f>SUM(V8:V$149)</f>
        <v>93</v>
      </c>
      <c r="W4" s="62">
        <f>SUM(W8:W$149)</f>
        <v>57</v>
      </c>
      <c r="X4" s="62">
        <f>SUM(X8:X$149)</f>
        <v>55</v>
      </c>
      <c r="Y4" s="62">
        <f>SUM(Y8:Y$149)</f>
        <v>0</v>
      </c>
      <c r="Z4" s="110">
        <f>SUM(Z8:Z$149)</f>
        <v>0</v>
      </c>
      <c r="AA4" s="62">
        <f>SUM(AA8:AA$149)</f>
        <v>0</v>
      </c>
      <c r="AB4" s="62">
        <f>SUM(AB8:AB$148)</f>
        <v>0</v>
      </c>
      <c r="AC4" s="62">
        <f>SUM(AC8:AC$148)</f>
        <v>0</v>
      </c>
      <c r="AD4" s="62">
        <f>SUM(AD8:AD$148)</f>
        <v>0</v>
      </c>
      <c r="AE4" s="50">
        <f>SUM(AE8:AE$148)</f>
        <v>0</v>
      </c>
      <c r="AF4" s="50">
        <f>SUM(AF8:AF$148)</f>
        <v>0</v>
      </c>
      <c r="AG4" s="51">
        <f>SUM(AG8:AG$148)</f>
        <v>0</v>
      </c>
      <c r="AH4" s="157"/>
      <c r="AI4" s="143"/>
      <c r="AJ4" s="158">
        <f>SUM(AJ7:AJ143)</f>
        <v>0</v>
      </c>
      <c r="AK4" s="158">
        <f>SUM(AK8:AK158)</f>
        <v>4262</v>
      </c>
    </row>
    <row r="5" spans="1:42" ht="33" customHeight="1" x14ac:dyDescent="0.5">
      <c r="A5" s="116">
        <v>5</v>
      </c>
      <c r="B5" s="116">
        <v>0</v>
      </c>
      <c r="C5" s="116">
        <v>4</v>
      </c>
      <c r="D5" s="116">
        <v>3</v>
      </c>
      <c r="E5" s="116">
        <v>0</v>
      </c>
      <c r="F5" s="114">
        <v>0</v>
      </c>
      <c r="G5" s="114"/>
      <c r="H5" s="114"/>
      <c r="I5" s="114"/>
      <c r="J5" s="114"/>
      <c r="K5" s="114"/>
      <c r="L5" s="114"/>
      <c r="M5" s="114"/>
      <c r="N5" s="114"/>
      <c r="O5" s="166" t="s">
        <v>78</v>
      </c>
      <c r="P5" s="167"/>
      <c r="Q5" s="167"/>
      <c r="R5" s="167"/>
      <c r="S5" s="168"/>
      <c r="T5" s="63">
        <f t="shared" ref="T5:AG5" si="0">SUM(T4-T3)</f>
        <v>91</v>
      </c>
      <c r="U5" s="63">
        <f t="shared" si="0"/>
        <v>93</v>
      </c>
      <c r="V5" s="63">
        <f t="shared" si="0"/>
        <v>93</v>
      </c>
      <c r="W5" s="63">
        <f t="shared" si="0"/>
        <v>57</v>
      </c>
      <c r="X5" s="63">
        <f t="shared" si="0"/>
        <v>55</v>
      </c>
      <c r="Y5" s="63">
        <f t="shared" si="0"/>
        <v>0</v>
      </c>
      <c r="Z5" s="108">
        <f t="shared" si="0"/>
        <v>0</v>
      </c>
      <c r="AA5" s="63">
        <f t="shared" si="0"/>
        <v>0</v>
      </c>
      <c r="AB5" s="63">
        <f t="shared" si="0"/>
        <v>0</v>
      </c>
      <c r="AC5" s="63">
        <f t="shared" si="0"/>
        <v>0</v>
      </c>
      <c r="AD5" s="63">
        <f t="shared" si="0"/>
        <v>0</v>
      </c>
      <c r="AE5" s="52">
        <f t="shared" si="0"/>
        <v>0</v>
      </c>
      <c r="AF5" s="52">
        <f t="shared" si="0"/>
        <v>0</v>
      </c>
      <c r="AG5" s="53">
        <f t="shared" si="0"/>
        <v>0</v>
      </c>
      <c r="AH5" s="157"/>
      <c r="AI5" s="143"/>
      <c r="AJ5" s="159"/>
      <c r="AK5" s="159"/>
    </row>
    <row r="6" spans="1:42" ht="33" customHeight="1" thickBot="1" x14ac:dyDescent="0.25">
      <c r="A6" s="117">
        <v>25</v>
      </c>
      <c r="B6" s="117">
        <v>25</v>
      </c>
      <c r="C6" s="117">
        <v>35</v>
      </c>
      <c r="D6" s="117">
        <v>35</v>
      </c>
      <c r="E6" s="117">
        <v>25</v>
      </c>
      <c r="F6" s="115">
        <v>24</v>
      </c>
      <c r="O6" s="144" t="s">
        <v>83</v>
      </c>
      <c r="P6" s="145"/>
      <c r="Q6" s="146"/>
      <c r="R6" s="146"/>
      <c r="S6" s="146"/>
      <c r="T6" s="54">
        <v>54</v>
      </c>
      <c r="U6" s="54">
        <v>58</v>
      </c>
      <c r="V6" s="54">
        <v>69</v>
      </c>
      <c r="W6" s="54">
        <v>64</v>
      </c>
      <c r="X6" s="54">
        <v>73</v>
      </c>
      <c r="Y6" s="54"/>
      <c r="Z6" s="109"/>
      <c r="AA6" s="54"/>
      <c r="AB6" s="54"/>
      <c r="AC6" s="54"/>
      <c r="AD6" s="54"/>
      <c r="AE6" s="54">
        <v>0</v>
      </c>
      <c r="AF6" s="54">
        <v>0</v>
      </c>
      <c r="AG6" s="54">
        <v>0</v>
      </c>
      <c r="AH6" s="157"/>
      <c r="AI6" s="143"/>
      <c r="AJ6" s="159"/>
      <c r="AK6" s="159"/>
    </row>
    <row r="7" spans="1:42" ht="60" customHeight="1" thickTop="1" thickBot="1" x14ac:dyDescent="0.25">
      <c r="A7" s="74" t="str">
        <f>T1</f>
        <v>BASILIQUE</v>
      </c>
      <c r="B7" s="74" t="str">
        <f>U1</f>
        <v>MURANO</v>
      </c>
      <c r="C7" s="74" t="str">
        <f>V1</f>
        <v>BALADE GOURMANDE</v>
      </c>
      <c r="D7" s="74" t="str">
        <f>W1</f>
        <v>PADOUE</v>
      </c>
      <c r="E7" s="74" t="str">
        <f>X1</f>
        <v>DORSODURO</v>
      </c>
      <c r="F7" s="74" t="str">
        <f t="shared" ref="F7:N7" si="1">Y1</f>
        <v>EXCU 6</v>
      </c>
      <c r="G7" s="74" t="str">
        <f t="shared" si="1"/>
        <v>EXCU 7</v>
      </c>
      <c r="H7" s="74" t="str">
        <f t="shared" si="1"/>
        <v>EXCU 8</v>
      </c>
      <c r="I7" s="74" t="str">
        <f t="shared" si="1"/>
        <v>EXCU 9</v>
      </c>
      <c r="J7" s="74" t="str">
        <f>AC1</f>
        <v>EXCU 10</v>
      </c>
      <c r="K7" s="74" t="str">
        <f t="shared" si="1"/>
        <v>EXCU 11</v>
      </c>
      <c r="L7" s="74" t="str">
        <f t="shared" si="1"/>
        <v>EXCU 12</v>
      </c>
      <c r="M7" s="74" t="str">
        <f t="shared" si="1"/>
        <v>EXCU 13</v>
      </c>
      <c r="N7" s="74" t="str">
        <f t="shared" si="1"/>
        <v>EXCU 14</v>
      </c>
      <c r="O7" s="71" t="s">
        <v>75</v>
      </c>
      <c r="P7" s="113" t="s">
        <v>111</v>
      </c>
      <c r="Q7" s="94" t="s">
        <v>87</v>
      </c>
      <c r="R7" s="72" t="s">
        <v>66</v>
      </c>
      <c r="S7" s="73" t="s">
        <v>73</v>
      </c>
      <c r="T7" s="137" t="s">
        <v>85</v>
      </c>
      <c r="U7" s="138"/>
      <c r="V7" s="138"/>
      <c r="W7" s="138"/>
      <c r="X7" s="138"/>
      <c r="Y7" s="138"/>
      <c r="Z7" s="138"/>
      <c r="AA7" s="138"/>
      <c r="AB7" s="138"/>
      <c r="AC7" s="138"/>
      <c r="AD7" s="138"/>
      <c r="AE7" s="138"/>
      <c r="AF7" s="138"/>
      <c r="AG7" s="138"/>
      <c r="AH7" s="138"/>
      <c r="AI7" s="138"/>
      <c r="AJ7" s="138"/>
      <c r="AK7" s="139"/>
      <c r="AN7" s="148" t="s">
        <v>90</v>
      </c>
      <c r="AO7" s="150" t="s">
        <v>89</v>
      </c>
      <c r="AP7" s="152" t="s">
        <v>92</v>
      </c>
    </row>
    <row r="8" spans="1:42" ht="22.5" customHeight="1" thickTop="1" thickBot="1" x14ac:dyDescent="0.35">
      <c r="A8" s="55" t="s">
        <v>364</v>
      </c>
      <c r="B8" s="55" t="s">
        <v>364</v>
      </c>
      <c r="C8" s="55" t="s">
        <v>368</v>
      </c>
      <c r="D8" s="55" t="s">
        <v>368</v>
      </c>
      <c r="E8" s="55" t="s">
        <v>364</v>
      </c>
      <c r="F8" s="55"/>
      <c r="G8" s="55"/>
      <c r="H8" s="55"/>
      <c r="I8" s="55"/>
      <c r="J8" s="55"/>
      <c r="K8" s="55"/>
      <c r="L8" s="55"/>
      <c r="M8" s="55"/>
      <c r="N8" s="55"/>
      <c r="O8" s="111" t="s">
        <v>125</v>
      </c>
      <c r="P8" s="119" t="s">
        <v>193</v>
      </c>
      <c r="Q8" s="111" t="s">
        <v>207</v>
      </c>
      <c r="R8" s="111" t="s">
        <v>1</v>
      </c>
      <c r="S8" s="111">
        <v>39652174</v>
      </c>
      <c r="T8" s="102">
        <v>1</v>
      </c>
      <c r="U8" s="102">
        <v>1</v>
      </c>
      <c r="V8" s="102">
        <v>1</v>
      </c>
      <c r="W8" s="102">
        <v>1</v>
      </c>
      <c r="X8" s="102">
        <v>1</v>
      </c>
      <c r="Y8" s="102"/>
      <c r="Z8" s="102"/>
      <c r="AA8" s="102"/>
      <c r="AB8" s="102"/>
      <c r="AC8" s="102"/>
      <c r="AD8" s="102"/>
      <c r="AE8" s="102"/>
      <c r="AF8" s="102"/>
      <c r="AG8" s="102"/>
      <c r="AH8" s="64">
        <f>$T$6*T8+$U$6*U8+$V$6*V8+$W$6*W8+$X$6*X8+$Y$6*Y8+$Z$6*Z8+$AA$6*AA8+$AB$6*AB8+$AC$6*AC8+$AD$6*AD8+$AE$6*AE8+$AF$6*AF8+$AG$6*AG8</f>
        <v>318</v>
      </c>
      <c r="AI8" s="69">
        <v>318</v>
      </c>
      <c r="AJ8" s="70"/>
      <c r="AK8" s="65">
        <f t="shared" ref="AK8:AK88" si="2">AH8-(AI8+AJ8)</f>
        <v>0</v>
      </c>
      <c r="AN8" s="149"/>
      <c r="AO8" s="151"/>
      <c r="AP8" s="153"/>
    </row>
    <row r="9" spans="1:42" ht="22.5" customHeight="1" thickTop="1" thickBot="1" x14ac:dyDescent="0.35">
      <c r="A9" s="55" t="s">
        <v>364</v>
      </c>
      <c r="B9" s="55" t="s">
        <v>364</v>
      </c>
      <c r="C9" s="55" t="s">
        <v>368</v>
      </c>
      <c r="D9" s="55" t="s">
        <v>368</v>
      </c>
      <c r="E9" s="55" t="s">
        <v>364</v>
      </c>
      <c r="F9" s="55"/>
      <c r="G9" s="55"/>
      <c r="H9" s="55"/>
      <c r="I9" s="55"/>
      <c r="J9" s="55"/>
      <c r="K9" s="55"/>
      <c r="L9" s="55"/>
      <c r="M9" s="55"/>
      <c r="N9" s="55"/>
      <c r="O9" s="111" t="s">
        <v>125</v>
      </c>
      <c r="P9" s="119" t="s">
        <v>193</v>
      </c>
      <c r="Q9" s="111" t="s">
        <v>208</v>
      </c>
      <c r="R9" s="111" t="s">
        <v>1</v>
      </c>
      <c r="S9" s="111">
        <v>39652174</v>
      </c>
      <c r="T9" s="102">
        <v>1</v>
      </c>
      <c r="U9" s="102">
        <v>1</v>
      </c>
      <c r="V9" s="102">
        <v>1</v>
      </c>
      <c r="W9" s="102">
        <v>1</v>
      </c>
      <c r="X9" s="102">
        <v>1</v>
      </c>
      <c r="Y9" s="102"/>
      <c r="Z9" s="102"/>
      <c r="AA9" s="102"/>
      <c r="AB9" s="102"/>
      <c r="AC9" s="102"/>
      <c r="AD9" s="102"/>
      <c r="AE9" s="102"/>
      <c r="AF9" s="102"/>
      <c r="AG9" s="102"/>
      <c r="AH9" s="64">
        <f t="shared" ref="AH9:AH39" si="3">$T$6*T9+$U$6*U9+$V$6*V9+$W$6*W9+$X$6*X9+$Y$6*Y9+$Z$6*Z9+$AA$6*AA9+$AB$6*AB9+$AC$6*AC9+$AD$6*AD9+$AE$6*AE9+$AF$6*AF9+$AG$6*AG9</f>
        <v>318</v>
      </c>
      <c r="AI9" s="2">
        <v>318</v>
      </c>
      <c r="AJ9" s="3"/>
      <c r="AK9" s="65">
        <f t="shared" si="2"/>
        <v>0</v>
      </c>
      <c r="AN9" s="95" t="s">
        <v>189</v>
      </c>
      <c r="AO9" s="97">
        <v>35155508</v>
      </c>
      <c r="AP9" s="98">
        <f t="shared" ref="AP9:AP14" si="4">COUNTIF(S6:S158,AN9)</f>
        <v>16</v>
      </c>
    </row>
    <row r="10" spans="1:42" ht="22.5" customHeight="1" thickBot="1" x14ac:dyDescent="0.3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111" t="s">
        <v>126</v>
      </c>
      <c r="P10" s="119" t="s">
        <v>193</v>
      </c>
      <c r="Q10" s="111" t="s">
        <v>209</v>
      </c>
      <c r="R10" s="111" t="s">
        <v>3</v>
      </c>
      <c r="S10" s="111">
        <v>39652174</v>
      </c>
      <c r="T10" s="102">
        <v>0</v>
      </c>
      <c r="U10" s="102">
        <v>0</v>
      </c>
      <c r="V10" s="102">
        <v>0</v>
      </c>
      <c r="W10" s="102">
        <v>0</v>
      </c>
      <c r="X10" s="102">
        <v>0</v>
      </c>
      <c r="Y10" s="102"/>
      <c r="Z10" s="102"/>
      <c r="AA10" s="102"/>
      <c r="AB10" s="102"/>
      <c r="AC10" s="102"/>
      <c r="AD10" s="102"/>
      <c r="AE10" s="102"/>
      <c r="AF10" s="102"/>
      <c r="AG10" s="102"/>
      <c r="AH10" s="64">
        <f t="shared" si="3"/>
        <v>0</v>
      </c>
      <c r="AI10" s="2">
        <v>0</v>
      </c>
      <c r="AJ10" s="3"/>
      <c r="AK10" s="65">
        <f t="shared" si="2"/>
        <v>0</v>
      </c>
      <c r="AN10" s="96" t="s">
        <v>190</v>
      </c>
      <c r="AO10" s="97">
        <v>55013998</v>
      </c>
      <c r="AP10" s="98">
        <f t="shared" si="4"/>
        <v>38</v>
      </c>
    </row>
    <row r="11" spans="1:42" ht="22.5" customHeight="1" thickBot="1" x14ac:dyDescent="0.35">
      <c r="A11" s="55" t="s">
        <v>364</v>
      </c>
      <c r="B11" s="55" t="s">
        <v>364</v>
      </c>
      <c r="C11" s="55" t="s">
        <v>368</v>
      </c>
      <c r="D11" s="55" t="s">
        <v>368</v>
      </c>
      <c r="E11" s="55" t="s">
        <v>364</v>
      </c>
      <c r="F11" s="55"/>
      <c r="G11" s="55"/>
      <c r="H11" s="55"/>
      <c r="I11" s="55"/>
      <c r="J11" s="55"/>
      <c r="K11" s="55"/>
      <c r="L11" s="55"/>
      <c r="M11" s="55"/>
      <c r="N11" s="55"/>
      <c r="O11" s="111" t="s">
        <v>127</v>
      </c>
      <c r="P11" s="119" t="s">
        <v>193</v>
      </c>
      <c r="Q11" s="111" t="s">
        <v>210</v>
      </c>
      <c r="R11" s="111" t="s">
        <v>0</v>
      </c>
      <c r="S11" s="111">
        <v>39652174</v>
      </c>
      <c r="T11" s="102">
        <v>1</v>
      </c>
      <c r="U11" s="102">
        <v>1</v>
      </c>
      <c r="V11" s="102">
        <v>1</v>
      </c>
      <c r="W11" s="102">
        <v>1</v>
      </c>
      <c r="X11" s="102">
        <v>1</v>
      </c>
      <c r="Y11" s="102"/>
      <c r="Z11" s="102"/>
      <c r="AA11" s="102"/>
      <c r="AB11" s="102"/>
      <c r="AC11" s="102"/>
      <c r="AD11" s="102"/>
      <c r="AE11" s="102"/>
      <c r="AF11" s="102"/>
      <c r="AG11" s="102"/>
      <c r="AH11" s="64">
        <f t="shared" si="3"/>
        <v>318</v>
      </c>
      <c r="AI11" s="2">
        <v>318</v>
      </c>
      <c r="AJ11" s="3"/>
      <c r="AK11" s="65">
        <f t="shared" si="2"/>
        <v>0</v>
      </c>
      <c r="AN11" s="96" t="s">
        <v>123</v>
      </c>
      <c r="AO11" s="97" t="s">
        <v>108</v>
      </c>
      <c r="AP11" s="98">
        <f t="shared" si="4"/>
        <v>0</v>
      </c>
    </row>
    <row r="12" spans="1:42" ht="22.5" customHeight="1" thickBot="1" x14ac:dyDescent="0.35">
      <c r="A12" s="55" t="s">
        <v>364</v>
      </c>
      <c r="B12" s="55" t="s">
        <v>364</v>
      </c>
      <c r="C12" s="55" t="s">
        <v>368</v>
      </c>
      <c r="D12" s="55" t="s">
        <v>368</v>
      </c>
      <c r="E12" s="55" t="s">
        <v>364</v>
      </c>
      <c r="F12" s="55"/>
      <c r="G12" s="55"/>
      <c r="H12" s="55"/>
      <c r="I12" s="55"/>
      <c r="J12" s="55"/>
      <c r="K12" s="55"/>
      <c r="L12" s="55"/>
      <c r="M12" s="55"/>
      <c r="N12" s="55"/>
      <c r="O12" s="111" t="s">
        <v>127</v>
      </c>
      <c r="P12" s="119" t="s">
        <v>193</v>
      </c>
      <c r="Q12" s="111" t="s">
        <v>211</v>
      </c>
      <c r="R12" s="111" t="s">
        <v>0</v>
      </c>
      <c r="S12" s="111">
        <v>39652174</v>
      </c>
      <c r="T12" s="102">
        <v>1</v>
      </c>
      <c r="U12" s="102">
        <v>1</v>
      </c>
      <c r="V12" s="102">
        <v>1</v>
      </c>
      <c r="W12" s="102">
        <v>1</v>
      </c>
      <c r="X12" s="102">
        <v>1</v>
      </c>
      <c r="Y12" s="102"/>
      <c r="Z12" s="102"/>
      <c r="AA12" s="102"/>
      <c r="AB12" s="102"/>
      <c r="AC12" s="102"/>
      <c r="AD12" s="102"/>
      <c r="AE12" s="102"/>
      <c r="AF12" s="102"/>
      <c r="AG12" s="102"/>
      <c r="AH12" s="64">
        <f t="shared" si="3"/>
        <v>318</v>
      </c>
      <c r="AI12" s="2">
        <v>318</v>
      </c>
      <c r="AJ12" s="3"/>
      <c r="AK12" s="65">
        <f t="shared" si="2"/>
        <v>0</v>
      </c>
      <c r="AN12" s="96" t="s">
        <v>124</v>
      </c>
      <c r="AO12" s="97" t="s">
        <v>106</v>
      </c>
      <c r="AP12" s="98">
        <f t="shared" si="4"/>
        <v>0</v>
      </c>
    </row>
    <row r="13" spans="1:42" ht="22.5" customHeight="1" thickBot="1" x14ac:dyDescent="0.3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111" t="s">
        <v>127</v>
      </c>
      <c r="P13" s="119" t="s">
        <v>193</v>
      </c>
      <c r="Q13" s="111"/>
      <c r="R13" s="111"/>
      <c r="S13" s="111"/>
      <c r="T13" s="102"/>
      <c r="U13" s="102">
        <v>0</v>
      </c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64">
        <f t="shared" si="3"/>
        <v>0</v>
      </c>
      <c r="AI13" s="2">
        <v>206</v>
      </c>
      <c r="AJ13" s="3"/>
      <c r="AK13" s="65">
        <f t="shared" si="2"/>
        <v>-206</v>
      </c>
      <c r="AN13" s="96" t="s">
        <v>105</v>
      </c>
      <c r="AO13" s="97" t="s">
        <v>107</v>
      </c>
      <c r="AP13" s="98">
        <f t="shared" si="4"/>
        <v>0</v>
      </c>
    </row>
    <row r="14" spans="1:42" ht="22.5" customHeight="1" thickBot="1" x14ac:dyDescent="0.3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111" t="s">
        <v>127</v>
      </c>
      <c r="P14" s="120" t="s">
        <v>194</v>
      </c>
      <c r="Q14" s="111"/>
      <c r="R14" s="111"/>
      <c r="S14" s="111"/>
      <c r="T14" s="102"/>
      <c r="U14" s="102">
        <v>0</v>
      </c>
      <c r="V14" s="102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64">
        <f t="shared" si="3"/>
        <v>0</v>
      </c>
      <c r="AI14" s="2">
        <v>206</v>
      </c>
      <c r="AJ14" s="3"/>
      <c r="AK14" s="65">
        <f t="shared" si="2"/>
        <v>-206</v>
      </c>
      <c r="AN14" s="99" t="s">
        <v>88</v>
      </c>
      <c r="AO14" s="100" t="s">
        <v>91</v>
      </c>
      <c r="AP14" s="98">
        <f t="shared" si="4"/>
        <v>0</v>
      </c>
    </row>
    <row r="15" spans="1:42" ht="22.5" customHeight="1" thickBot="1" x14ac:dyDescent="0.35">
      <c r="A15" s="55" t="s">
        <v>365</v>
      </c>
      <c r="B15" s="55" t="s">
        <v>365</v>
      </c>
      <c r="C15" s="55" t="s">
        <v>364</v>
      </c>
      <c r="D15" s="55" t="s">
        <v>364</v>
      </c>
      <c r="E15" s="55" t="s">
        <v>365</v>
      </c>
      <c r="F15" s="55"/>
      <c r="G15" s="55"/>
      <c r="H15" s="55"/>
      <c r="I15" s="55"/>
      <c r="J15" s="55"/>
      <c r="K15" s="55"/>
      <c r="L15" s="55"/>
      <c r="M15" s="55"/>
      <c r="N15" s="55"/>
      <c r="O15" s="111" t="s">
        <v>128</v>
      </c>
      <c r="P15" s="120" t="s">
        <v>194</v>
      </c>
      <c r="Q15" s="111" t="s">
        <v>212</v>
      </c>
      <c r="R15" s="111" t="s">
        <v>3</v>
      </c>
      <c r="S15" s="111">
        <v>38086552</v>
      </c>
      <c r="T15" s="102">
        <v>1</v>
      </c>
      <c r="U15" s="102">
        <v>1</v>
      </c>
      <c r="V15" s="102">
        <v>1</v>
      </c>
      <c r="W15" s="102">
        <v>1</v>
      </c>
      <c r="X15" s="102">
        <v>1</v>
      </c>
      <c r="Y15" s="102"/>
      <c r="Z15" s="102"/>
      <c r="AA15" s="102"/>
      <c r="AB15" s="102"/>
      <c r="AC15" s="102"/>
      <c r="AD15" s="102"/>
      <c r="AE15" s="102"/>
      <c r="AF15" s="102"/>
      <c r="AG15" s="102"/>
      <c r="AH15" s="64">
        <f t="shared" si="3"/>
        <v>318</v>
      </c>
      <c r="AI15" s="2">
        <v>318</v>
      </c>
      <c r="AJ15" s="3"/>
      <c r="AK15" s="65">
        <f t="shared" si="2"/>
        <v>0</v>
      </c>
      <c r="AN15" s="85"/>
    </row>
    <row r="16" spans="1:42" ht="22.5" customHeight="1" thickBot="1" x14ac:dyDescent="0.35">
      <c r="A16" s="55" t="s">
        <v>365</v>
      </c>
      <c r="B16" s="55" t="s">
        <v>365</v>
      </c>
      <c r="C16" s="55" t="s">
        <v>364</v>
      </c>
      <c r="D16" s="55" t="s">
        <v>364</v>
      </c>
      <c r="E16" s="55" t="s">
        <v>365</v>
      </c>
      <c r="F16" s="55"/>
      <c r="G16" s="55"/>
      <c r="H16" s="55"/>
      <c r="I16" s="55"/>
      <c r="J16" s="55"/>
      <c r="K16" s="55"/>
      <c r="L16" s="55"/>
      <c r="M16" s="55"/>
      <c r="N16" s="55"/>
      <c r="O16" s="111" t="s">
        <v>128</v>
      </c>
      <c r="P16" s="120" t="s">
        <v>194</v>
      </c>
      <c r="Q16" s="111" t="s">
        <v>213</v>
      </c>
      <c r="R16" s="111" t="s">
        <v>3</v>
      </c>
      <c r="S16" s="111">
        <v>38086552</v>
      </c>
      <c r="T16" s="102">
        <v>1</v>
      </c>
      <c r="U16" s="102">
        <v>1</v>
      </c>
      <c r="V16" s="102">
        <v>1</v>
      </c>
      <c r="W16" s="102">
        <v>1</v>
      </c>
      <c r="X16" s="102">
        <v>1</v>
      </c>
      <c r="Y16" s="102"/>
      <c r="Z16" s="102"/>
      <c r="AA16" s="102"/>
      <c r="AB16" s="102"/>
      <c r="AC16" s="102"/>
      <c r="AD16" s="102"/>
      <c r="AE16" s="102"/>
      <c r="AF16" s="102"/>
      <c r="AG16" s="102"/>
      <c r="AH16" s="64">
        <f t="shared" si="3"/>
        <v>318</v>
      </c>
      <c r="AI16" s="2">
        <v>318</v>
      </c>
      <c r="AJ16" s="3"/>
      <c r="AK16" s="65">
        <f t="shared" si="2"/>
        <v>0</v>
      </c>
    </row>
    <row r="17" spans="1:42" ht="22.5" customHeight="1" thickBot="1" x14ac:dyDescent="0.3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111" t="s">
        <v>129</v>
      </c>
      <c r="P17" s="120" t="s">
        <v>194</v>
      </c>
      <c r="Q17" s="111" t="s">
        <v>214</v>
      </c>
      <c r="R17" s="111" t="s">
        <v>0</v>
      </c>
      <c r="S17" s="111">
        <v>39046621</v>
      </c>
      <c r="T17" s="102">
        <v>0</v>
      </c>
      <c r="U17" s="102">
        <v>0</v>
      </c>
      <c r="V17" s="102">
        <v>0</v>
      </c>
      <c r="W17" s="102">
        <v>0</v>
      </c>
      <c r="X17" s="102">
        <v>0</v>
      </c>
      <c r="Y17" s="102"/>
      <c r="Z17" s="102"/>
      <c r="AA17" s="102"/>
      <c r="AB17" s="102"/>
      <c r="AC17" s="102"/>
      <c r="AD17" s="102"/>
      <c r="AE17" s="102"/>
      <c r="AF17" s="102"/>
      <c r="AG17" s="102"/>
      <c r="AH17" s="64">
        <f t="shared" si="3"/>
        <v>0</v>
      </c>
      <c r="AI17" s="2">
        <v>0</v>
      </c>
      <c r="AJ17" s="3"/>
      <c r="AK17" s="65">
        <f t="shared" si="2"/>
        <v>0</v>
      </c>
    </row>
    <row r="18" spans="1:42" ht="22.5" customHeight="1" thickBot="1" x14ac:dyDescent="0.35">
      <c r="A18" s="55" t="s">
        <v>366</v>
      </c>
      <c r="B18" s="55" t="s">
        <v>366</v>
      </c>
      <c r="C18" s="55" t="s">
        <v>369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111" t="s">
        <v>130</v>
      </c>
      <c r="P18" s="121" t="s">
        <v>191</v>
      </c>
      <c r="Q18" s="111" t="s">
        <v>215</v>
      </c>
      <c r="R18" s="111" t="s">
        <v>16</v>
      </c>
      <c r="S18" s="111" t="s">
        <v>190</v>
      </c>
      <c r="T18" s="102">
        <v>1</v>
      </c>
      <c r="U18" s="102">
        <v>1</v>
      </c>
      <c r="V18" s="102">
        <v>1</v>
      </c>
      <c r="W18" s="102">
        <v>0</v>
      </c>
      <c r="X18" s="102">
        <v>0</v>
      </c>
      <c r="Y18" s="102"/>
      <c r="Z18" s="102"/>
      <c r="AA18" s="102"/>
      <c r="AB18" s="102"/>
      <c r="AC18" s="102"/>
      <c r="AD18" s="102"/>
      <c r="AE18" s="102"/>
      <c r="AF18" s="102"/>
      <c r="AG18" s="102"/>
      <c r="AH18" s="64">
        <f t="shared" si="3"/>
        <v>181</v>
      </c>
      <c r="AI18" s="2">
        <v>58</v>
      </c>
      <c r="AJ18" s="3"/>
      <c r="AK18" s="65">
        <f t="shared" si="2"/>
        <v>123</v>
      </c>
    </row>
    <row r="19" spans="1:42" ht="22.5" customHeight="1" thickBot="1" x14ac:dyDescent="0.35">
      <c r="A19" s="55" t="s">
        <v>366</v>
      </c>
      <c r="B19" s="55" t="s">
        <v>366</v>
      </c>
      <c r="C19" s="55" t="s">
        <v>369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111" t="s">
        <v>130</v>
      </c>
      <c r="P19" s="121" t="s">
        <v>191</v>
      </c>
      <c r="Q19" s="111" t="s">
        <v>216</v>
      </c>
      <c r="R19" s="111" t="s">
        <v>61</v>
      </c>
      <c r="S19" s="111" t="s">
        <v>190</v>
      </c>
      <c r="T19" s="102">
        <v>1</v>
      </c>
      <c r="U19" s="102">
        <v>1</v>
      </c>
      <c r="V19" s="102">
        <v>1</v>
      </c>
      <c r="W19" s="102">
        <v>0</v>
      </c>
      <c r="X19" s="102">
        <v>0</v>
      </c>
      <c r="Y19" s="102"/>
      <c r="Z19" s="102"/>
      <c r="AA19" s="102"/>
      <c r="AB19" s="102"/>
      <c r="AC19" s="102"/>
      <c r="AD19" s="102"/>
      <c r="AE19" s="102"/>
      <c r="AF19" s="102"/>
      <c r="AG19" s="102"/>
      <c r="AH19" s="64">
        <f t="shared" si="3"/>
        <v>181</v>
      </c>
      <c r="AI19" s="2">
        <v>58</v>
      </c>
      <c r="AJ19" s="3"/>
      <c r="AK19" s="65">
        <f t="shared" si="2"/>
        <v>123</v>
      </c>
    </row>
    <row r="20" spans="1:42" ht="22.5" customHeight="1" thickBot="1" x14ac:dyDescent="0.35">
      <c r="A20" s="55" t="s">
        <v>366</v>
      </c>
      <c r="B20" s="55" t="s">
        <v>366</v>
      </c>
      <c r="C20" s="55" t="s">
        <v>369</v>
      </c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111" t="s">
        <v>131</v>
      </c>
      <c r="P20" s="121" t="s">
        <v>191</v>
      </c>
      <c r="Q20" s="111" t="s">
        <v>217</v>
      </c>
      <c r="R20" s="111" t="s">
        <v>16</v>
      </c>
      <c r="S20" s="111" t="s">
        <v>190</v>
      </c>
      <c r="T20" s="102">
        <v>1</v>
      </c>
      <c r="U20" s="102">
        <v>1</v>
      </c>
      <c r="V20" s="102">
        <v>1</v>
      </c>
      <c r="W20" s="102">
        <v>0</v>
      </c>
      <c r="X20" s="102">
        <v>0</v>
      </c>
      <c r="Y20" s="102"/>
      <c r="Z20" s="102"/>
      <c r="AA20" s="102"/>
      <c r="AB20" s="102"/>
      <c r="AC20" s="102"/>
      <c r="AD20" s="102"/>
      <c r="AE20" s="102"/>
      <c r="AF20" s="102"/>
      <c r="AG20" s="102"/>
      <c r="AH20" s="64">
        <f t="shared" si="3"/>
        <v>181</v>
      </c>
      <c r="AI20" s="2">
        <v>58</v>
      </c>
      <c r="AJ20" s="3"/>
      <c r="AK20" s="65">
        <f t="shared" si="2"/>
        <v>123</v>
      </c>
    </row>
    <row r="21" spans="1:42" ht="22.5" customHeight="1" thickBot="1" x14ac:dyDescent="0.35">
      <c r="A21" s="55" t="s">
        <v>366</v>
      </c>
      <c r="B21" s="55" t="s">
        <v>366</v>
      </c>
      <c r="C21" s="55" t="s">
        <v>369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111" t="s">
        <v>132</v>
      </c>
      <c r="P21" s="121" t="s">
        <v>191</v>
      </c>
      <c r="Q21" s="111" t="s">
        <v>218</v>
      </c>
      <c r="R21" s="111" t="s">
        <v>16</v>
      </c>
      <c r="S21" s="111" t="s">
        <v>190</v>
      </c>
      <c r="T21" s="102">
        <v>1</v>
      </c>
      <c r="U21" s="102">
        <v>1</v>
      </c>
      <c r="V21" s="102">
        <v>1</v>
      </c>
      <c r="W21" s="102">
        <v>0</v>
      </c>
      <c r="X21" s="102">
        <v>0</v>
      </c>
      <c r="Y21" s="102"/>
      <c r="Z21" s="102"/>
      <c r="AA21" s="102"/>
      <c r="AB21" s="102"/>
      <c r="AC21" s="102"/>
      <c r="AD21" s="102"/>
      <c r="AE21" s="102"/>
      <c r="AF21" s="102"/>
      <c r="AG21" s="102"/>
      <c r="AH21" s="64">
        <f t="shared" si="3"/>
        <v>181</v>
      </c>
      <c r="AI21" s="2">
        <v>58</v>
      </c>
      <c r="AJ21" s="3"/>
      <c r="AK21" s="65">
        <f t="shared" si="2"/>
        <v>123</v>
      </c>
      <c r="AN21" s="147" t="s">
        <v>86</v>
      </c>
      <c r="AO21" s="147"/>
      <c r="AP21" s="147"/>
    </row>
    <row r="22" spans="1:42" ht="22.5" customHeight="1" thickBot="1" x14ac:dyDescent="0.35">
      <c r="A22" s="55" t="s">
        <v>366</v>
      </c>
      <c r="B22" s="55" t="s">
        <v>366</v>
      </c>
      <c r="C22" s="55" t="s">
        <v>369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111" t="s">
        <v>133</v>
      </c>
      <c r="P22" s="121" t="s">
        <v>191</v>
      </c>
      <c r="Q22" s="111" t="s">
        <v>219</v>
      </c>
      <c r="R22" s="111" t="s">
        <v>16</v>
      </c>
      <c r="S22" s="111" t="s">
        <v>190</v>
      </c>
      <c r="T22" s="102">
        <v>1</v>
      </c>
      <c r="U22" s="102">
        <v>1</v>
      </c>
      <c r="V22" s="102">
        <v>1</v>
      </c>
      <c r="W22" s="102">
        <v>0</v>
      </c>
      <c r="X22" s="102">
        <v>0</v>
      </c>
      <c r="Y22" s="102"/>
      <c r="Z22" s="102"/>
      <c r="AA22" s="102"/>
      <c r="AB22" s="102"/>
      <c r="AC22" s="102"/>
      <c r="AD22" s="102"/>
      <c r="AE22" s="102"/>
      <c r="AF22" s="102"/>
      <c r="AG22" s="102"/>
      <c r="AH22" s="64">
        <f t="shared" si="3"/>
        <v>181</v>
      </c>
      <c r="AI22" s="2">
        <v>58</v>
      </c>
      <c r="AJ22" s="3"/>
      <c r="AK22" s="65">
        <f t="shared" si="2"/>
        <v>123</v>
      </c>
      <c r="AN22" s="147"/>
      <c r="AO22" s="147"/>
      <c r="AP22" s="147"/>
    </row>
    <row r="23" spans="1:42" ht="22.5" customHeight="1" thickBot="1" x14ac:dyDescent="0.35">
      <c r="A23" s="55" t="s">
        <v>366</v>
      </c>
      <c r="B23" s="55" t="s">
        <v>366</v>
      </c>
      <c r="C23" s="55" t="s">
        <v>369</v>
      </c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111" t="s">
        <v>134</v>
      </c>
      <c r="P23" s="121" t="s">
        <v>191</v>
      </c>
      <c r="Q23" s="111" t="s">
        <v>220</v>
      </c>
      <c r="R23" s="111" t="s">
        <v>16</v>
      </c>
      <c r="S23" s="111" t="s">
        <v>190</v>
      </c>
      <c r="T23" s="102">
        <v>1</v>
      </c>
      <c r="U23" s="102">
        <v>1</v>
      </c>
      <c r="V23" s="102">
        <v>1</v>
      </c>
      <c r="W23" s="102">
        <v>0</v>
      </c>
      <c r="X23" s="102">
        <v>0</v>
      </c>
      <c r="Y23" s="102"/>
      <c r="Z23" s="102"/>
      <c r="AA23" s="102"/>
      <c r="AB23" s="102"/>
      <c r="AC23" s="102"/>
      <c r="AD23" s="102"/>
      <c r="AE23" s="102"/>
      <c r="AF23" s="102"/>
      <c r="AG23" s="102"/>
      <c r="AH23" s="64">
        <f t="shared" si="3"/>
        <v>181</v>
      </c>
      <c r="AI23" s="2">
        <v>58</v>
      </c>
      <c r="AJ23" s="3"/>
      <c r="AK23" s="65">
        <f t="shared" si="2"/>
        <v>123</v>
      </c>
    </row>
    <row r="24" spans="1:42" ht="22.5" customHeight="1" thickBot="1" x14ac:dyDescent="0.35">
      <c r="A24" s="55" t="s">
        <v>366</v>
      </c>
      <c r="B24" s="55" t="s">
        <v>366</v>
      </c>
      <c r="C24" s="55" t="s">
        <v>369</v>
      </c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111" t="s">
        <v>134</v>
      </c>
      <c r="P24" s="121" t="s">
        <v>191</v>
      </c>
      <c r="Q24" s="111" t="s">
        <v>221</v>
      </c>
      <c r="R24" s="111" t="s">
        <v>16</v>
      </c>
      <c r="S24" s="111" t="s">
        <v>190</v>
      </c>
      <c r="T24" s="102">
        <v>1</v>
      </c>
      <c r="U24" s="102">
        <v>1</v>
      </c>
      <c r="V24" s="102">
        <v>1</v>
      </c>
      <c r="W24" s="102">
        <v>0</v>
      </c>
      <c r="X24" s="102">
        <v>0</v>
      </c>
      <c r="Y24" s="102"/>
      <c r="Z24" s="102"/>
      <c r="AA24" s="102"/>
      <c r="AB24" s="102"/>
      <c r="AC24" s="102"/>
      <c r="AD24" s="102"/>
      <c r="AE24" s="102"/>
      <c r="AF24" s="102"/>
      <c r="AG24" s="102"/>
      <c r="AH24" s="64">
        <f t="shared" si="3"/>
        <v>181</v>
      </c>
      <c r="AI24" s="2">
        <v>58</v>
      </c>
      <c r="AJ24" s="3"/>
      <c r="AK24" s="65">
        <f t="shared" si="2"/>
        <v>123</v>
      </c>
    </row>
    <row r="25" spans="1:42" ht="22.5" customHeight="1" thickBot="1" x14ac:dyDescent="0.35">
      <c r="A25" s="55" t="s">
        <v>366</v>
      </c>
      <c r="B25" s="55" t="s">
        <v>366</v>
      </c>
      <c r="C25" s="55" t="s">
        <v>369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111" t="s">
        <v>135</v>
      </c>
      <c r="P25" s="121" t="s">
        <v>191</v>
      </c>
      <c r="Q25" s="111" t="s">
        <v>222</v>
      </c>
      <c r="R25" s="111" t="s">
        <v>16</v>
      </c>
      <c r="S25" s="111" t="s">
        <v>190</v>
      </c>
      <c r="T25" s="102">
        <v>1</v>
      </c>
      <c r="U25" s="102">
        <v>1</v>
      </c>
      <c r="V25" s="102">
        <v>1</v>
      </c>
      <c r="W25" s="102">
        <v>0</v>
      </c>
      <c r="X25" s="102">
        <v>0</v>
      </c>
      <c r="Y25" s="102"/>
      <c r="Z25" s="102"/>
      <c r="AA25" s="102"/>
      <c r="AB25" s="102"/>
      <c r="AC25" s="102"/>
      <c r="AD25" s="102"/>
      <c r="AE25" s="102"/>
      <c r="AF25" s="102"/>
      <c r="AG25" s="102"/>
      <c r="AH25" s="64">
        <f t="shared" si="3"/>
        <v>181</v>
      </c>
      <c r="AI25" s="2">
        <v>58</v>
      </c>
      <c r="AJ25" s="3"/>
      <c r="AK25" s="65">
        <f t="shared" si="2"/>
        <v>123</v>
      </c>
    </row>
    <row r="26" spans="1:42" ht="22.5" customHeight="1" thickBot="1" x14ac:dyDescent="0.35">
      <c r="A26" s="55" t="s">
        <v>366</v>
      </c>
      <c r="B26" s="55" t="s">
        <v>366</v>
      </c>
      <c r="C26" s="55" t="s">
        <v>369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111" t="s">
        <v>135</v>
      </c>
      <c r="P26" s="121" t="s">
        <v>191</v>
      </c>
      <c r="Q26" s="111" t="s">
        <v>223</v>
      </c>
      <c r="R26" s="111" t="s">
        <v>16</v>
      </c>
      <c r="S26" s="111" t="s">
        <v>190</v>
      </c>
      <c r="T26" s="102">
        <v>1</v>
      </c>
      <c r="U26" s="102">
        <v>1</v>
      </c>
      <c r="V26" s="102">
        <v>1</v>
      </c>
      <c r="W26" s="102">
        <v>0</v>
      </c>
      <c r="X26" s="102">
        <v>0</v>
      </c>
      <c r="Y26" s="102"/>
      <c r="Z26" s="102"/>
      <c r="AA26" s="102"/>
      <c r="AB26" s="102"/>
      <c r="AC26" s="102"/>
      <c r="AD26" s="102"/>
      <c r="AE26" s="102"/>
      <c r="AF26" s="102"/>
      <c r="AG26" s="102"/>
      <c r="AH26" s="64">
        <f t="shared" si="3"/>
        <v>181</v>
      </c>
      <c r="AI26" s="2">
        <v>58</v>
      </c>
      <c r="AJ26" s="3"/>
      <c r="AK26" s="65">
        <f t="shared" si="2"/>
        <v>123</v>
      </c>
      <c r="AN26" s="6"/>
      <c r="AO26" s="6"/>
    </row>
    <row r="27" spans="1:42" ht="22.5" customHeight="1" thickBot="1" x14ac:dyDescent="0.35">
      <c r="A27" s="55" t="s">
        <v>366</v>
      </c>
      <c r="B27" s="55" t="s">
        <v>366</v>
      </c>
      <c r="C27" s="55" t="s">
        <v>369</v>
      </c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111" t="s">
        <v>136</v>
      </c>
      <c r="P27" s="121" t="s">
        <v>191</v>
      </c>
      <c r="Q27" s="111" t="s">
        <v>224</v>
      </c>
      <c r="R27" s="111" t="s">
        <v>16</v>
      </c>
      <c r="S27" s="111" t="s">
        <v>190</v>
      </c>
      <c r="T27" s="102">
        <v>1</v>
      </c>
      <c r="U27" s="102">
        <v>1</v>
      </c>
      <c r="V27" s="102">
        <v>1</v>
      </c>
      <c r="W27" s="102">
        <v>0</v>
      </c>
      <c r="X27" s="102">
        <v>0</v>
      </c>
      <c r="Y27" s="102"/>
      <c r="Z27" s="102"/>
      <c r="AA27" s="102"/>
      <c r="AB27" s="102"/>
      <c r="AC27" s="102"/>
      <c r="AD27" s="102"/>
      <c r="AE27" s="102"/>
      <c r="AF27" s="102"/>
      <c r="AG27" s="102"/>
      <c r="AH27" s="64">
        <f t="shared" si="3"/>
        <v>181</v>
      </c>
      <c r="AI27" s="2">
        <v>58</v>
      </c>
      <c r="AJ27" s="3"/>
      <c r="AK27" s="65">
        <f t="shared" si="2"/>
        <v>123</v>
      </c>
      <c r="AN27" s="6"/>
      <c r="AO27" s="6"/>
    </row>
    <row r="28" spans="1:42" ht="22.5" customHeight="1" thickBot="1" x14ac:dyDescent="0.35">
      <c r="A28" s="55" t="s">
        <v>366</v>
      </c>
      <c r="B28" s="55" t="s">
        <v>366</v>
      </c>
      <c r="C28" s="55" t="s">
        <v>369</v>
      </c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111" t="s">
        <v>136</v>
      </c>
      <c r="P28" s="121" t="s">
        <v>191</v>
      </c>
      <c r="Q28" s="111" t="s">
        <v>225</v>
      </c>
      <c r="R28" s="111" t="s">
        <v>16</v>
      </c>
      <c r="S28" s="111" t="s">
        <v>190</v>
      </c>
      <c r="T28" s="102">
        <v>1</v>
      </c>
      <c r="U28" s="102">
        <v>1</v>
      </c>
      <c r="V28" s="102">
        <v>1</v>
      </c>
      <c r="W28" s="102">
        <v>0</v>
      </c>
      <c r="X28" s="102">
        <v>0</v>
      </c>
      <c r="Y28" s="102"/>
      <c r="Z28" s="102"/>
      <c r="AA28" s="102"/>
      <c r="AB28" s="102"/>
      <c r="AC28" s="102"/>
      <c r="AD28" s="102"/>
      <c r="AE28" s="102"/>
      <c r="AF28" s="102"/>
      <c r="AG28" s="102"/>
      <c r="AH28" s="64">
        <f t="shared" si="3"/>
        <v>181</v>
      </c>
      <c r="AI28" s="2">
        <v>58</v>
      </c>
      <c r="AJ28" s="3"/>
      <c r="AK28" s="65">
        <f t="shared" si="2"/>
        <v>123</v>
      </c>
      <c r="AN28" s="6"/>
      <c r="AO28" s="6"/>
    </row>
    <row r="29" spans="1:42" ht="22.5" customHeight="1" thickBot="1" x14ac:dyDescent="0.35">
      <c r="A29" s="55" t="s">
        <v>366</v>
      </c>
      <c r="B29" s="55" t="s">
        <v>366</v>
      </c>
      <c r="C29" s="55" t="s">
        <v>369</v>
      </c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111" t="s">
        <v>137</v>
      </c>
      <c r="P29" s="121" t="s">
        <v>191</v>
      </c>
      <c r="Q29" s="111" t="s">
        <v>226</v>
      </c>
      <c r="R29" s="111" t="s">
        <v>16</v>
      </c>
      <c r="S29" s="111" t="s">
        <v>190</v>
      </c>
      <c r="T29" s="102">
        <v>1</v>
      </c>
      <c r="U29" s="102">
        <v>1</v>
      </c>
      <c r="V29" s="102">
        <v>1</v>
      </c>
      <c r="W29" s="102">
        <v>0</v>
      </c>
      <c r="X29" s="102">
        <v>0</v>
      </c>
      <c r="Y29" s="102"/>
      <c r="Z29" s="102"/>
      <c r="AA29" s="102"/>
      <c r="AB29" s="102"/>
      <c r="AC29" s="102"/>
      <c r="AD29" s="102"/>
      <c r="AE29" s="102"/>
      <c r="AF29" s="102"/>
      <c r="AG29" s="102"/>
      <c r="AH29" s="64">
        <f t="shared" si="3"/>
        <v>181</v>
      </c>
      <c r="AI29" s="2">
        <v>58</v>
      </c>
      <c r="AJ29" s="3"/>
      <c r="AK29" s="65">
        <f t="shared" si="2"/>
        <v>123</v>
      </c>
      <c r="AN29" s="6"/>
      <c r="AO29" s="6"/>
    </row>
    <row r="30" spans="1:42" ht="22.5" customHeight="1" thickBot="1" x14ac:dyDescent="0.35">
      <c r="A30" s="55" t="s">
        <v>366</v>
      </c>
      <c r="B30" s="55" t="s">
        <v>366</v>
      </c>
      <c r="C30" s="55" t="s">
        <v>369</v>
      </c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111" t="s">
        <v>137</v>
      </c>
      <c r="P30" s="121" t="s">
        <v>191</v>
      </c>
      <c r="Q30" s="111" t="s">
        <v>227</v>
      </c>
      <c r="R30" s="111" t="s">
        <v>16</v>
      </c>
      <c r="S30" s="111" t="s">
        <v>190</v>
      </c>
      <c r="T30" s="102">
        <v>1</v>
      </c>
      <c r="U30" s="102">
        <v>1</v>
      </c>
      <c r="V30" s="102">
        <v>1</v>
      </c>
      <c r="W30" s="102">
        <v>0</v>
      </c>
      <c r="X30" s="102">
        <v>0</v>
      </c>
      <c r="Y30" s="102"/>
      <c r="Z30" s="102"/>
      <c r="AA30" s="102"/>
      <c r="AB30" s="102"/>
      <c r="AC30" s="102"/>
      <c r="AD30" s="102"/>
      <c r="AE30" s="102"/>
      <c r="AF30" s="102"/>
      <c r="AG30" s="102"/>
      <c r="AH30" s="64">
        <f t="shared" si="3"/>
        <v>181</v>
      </c>
      <c r="AI30" s="2">
        <v>58</v>
      </c>
      <c r="AJ30" s="3"/>
      <c r="AK30" s="65">
        <f t="shared" si="2"/>
        <v>123</v>
      </c>
    </row>
    <row r="31" spans="1:42" ht="22.5" customHeight="1" thickBot="1" x14ac:dyDescent="0.35">
      <c r="A31" s="55" t="s">
        <v>366</v>
      </c>
      <c r="B31" s="55" t="s">
        <v>366</v>
      </c>
      <c r="C31" s="55" t="s">
        <v>369</v>
      </c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111" t="s">
        <v>138</v>
      </c>
      <c r="P31" s="121" t="s">
        <v>191</v>
      </c>
      <c r="Q31" s="111" t="s">
        <v>228</v>
      </c>
      <c r="R31" s="111" t="s">
        <v>16</v>
      </c>
      <c r="S31" s="111" t="s">
        <v>190</v>
      </c>
      <c r="T31" s="102">
        <v>1</v>
      </c>
      <c r="U31" s="102">
        <v>1</v>
      </c>
      <c r="V31" s="102">
        <v>1</v>
      </c>
      <c r="W31" s="102">
        <v>0</v>
      </c>
      <c r="X31" s="102">
        <v>0</v>
      </c>
      <c r="Y31" s="102"/>
      <c r="Z31" s="102"/>
      <c r="AA31" s="102"/>
      <c r="AB31" s="102"/>
      <c r="AC31" s="102"/>
      <c r="AD31" s="102"/>
      <c r="AE31" s="102"/>
      <c r="AF31" s="102"/>
      <c r="AG31" s="102"/>
      <c r="AH31" s="64">
        <f t="shared" si="3"/>
        <v>181</v>
      </c>
      <c r="AI31" s="2">
        <v>58</v>
      </c>
      <c r="AJ31" s="3"/>
      <c r="AK31" s="65">
        <f t="shared" si="2"/>
        <v>123</v>
      </c>
      <c r="AN31" s="1" t="e" cm="1" vm="1">
        <f t="array" ref="AN31">_xlfn._xlws.PY(0,1,A5:D5)</f>
        <v>#VALUE!</v>
      </c>
    </row>
    <row r="32" spans="1:42" ht="22.5" customHeight="1" thickBot="1" x14ac:dyDescent="0.35">
      <c r="A32" s="55" t="s">
        <v>366</v>
      </c>
      <c r="B32" s="55" t="s">
        <v>366</v>
      </c>
      <c r="C32" s="55" t="s">
        <v>369</v>
      </c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111" t="s">
        <v>138</v>
      </c>
      <c r="P32" s="121" t="s">
        <v>191</v>
      </c>
      <c r="Q32" s="111" t="s">
        <v>229</v>
      </c>
      <c r="R32" s="111" t="s">
        <v>16</v>
      </c>
      <c r="S32" s="111" t="s">
        <v>190</v>
      </c>
      <c r="T32" s="102">
        <v>1</v>
      </c>
      <c r="U32" s="102">
        <v>1</v>
      </c>
      <c r="V32" s="102">
        <v>1</v>
      </c>
      <c r="W32" s="102">
        <v>0</v>
      </c>
      <c r="X32" s="102">
        <v>0</v>
      </c>
      <c r="Y32" s="102"/>
      <c r="Z32" s="102"/>
      <c r="AA32" s="102"/>
      <c r="AB32" s="102"/>
      <c r="AC32" s="102"/>
      <c r="AD32" s="102"/>
      <c r="AE32" s="102"/>
      <c r="AF32" s="102"/>
      <c r="AG32" s="102"/>
      <c r="AH32" s="64">
        <f t="shared" si="3"/>
        <v>181</v>
      </c>
      <c r="AI32" s="2">
        <v>58</v>
      </c>
      <c r="AJ32" s="3"/>
      <c r="AK32" s="65">
        <f t="shared" si="2"/>
        <v>123</v>
      </c>
    </row>
    <row r="33" spans="1:37" ht="22.5" customHeight="1" thickBot="1" x14ac:dyDescent="0.35">
      <c r="A33" s="55" t="s">
        <v>366</v>
      </c>
      <c r="B33" s="55" t="s">
        <v>366</v>
      </c>
      <c r="C33" s="55" t="s">
        <v>369</v>
      </c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111" t="s">
        <v>139</v>
      </c>
      <c r="P33" s="121" t="s">
        <v>191</v>
      </c>
      <c r="Q33" s="111" t="s">
        <v>230</v>
      </c>
      <c r="R33" s="111" t="s">
        <v>16</v>
      </c>
      <c r="S33" s="111" t="s">
        <v>190</v>
      </c>
      <c r="T33" s="102">
        <v>1</v>
      </c>
      <c r="U33" s="102">
        <v>1</v>
      </c>
      <c r="V33" s="102">
        <v>1</v>
      </c>
      <c r="W33" s="102">
        <v>0</v>
      </c>
      <c r="X33" s="102">
        <v>0</v>
      </c>
      <c r="Y33" s="102"/>
      <c r="Z33" s="102"/>
      <c r="AA33" s="102"/>
      <c r="AB33" s="102"/>
      <c r="AC33" s="102"/>
      <c r="AD33" s="102"/>
      <c r="AE33" s="102"/>
      <c r="AF33" s="102"/>
      <c r="AG33" s="102"/>
      <c r="AH33" s="64">
        <f t="shared" si="3"/>
        <v>181</v>
      </c>
      <c r="AI33" s="2">
        <v>58</v>
      </c>
      <c r="AJ33" s="3"/>
      <c r="AK33" s="65">
        <f t="shared" si="2"/>
        <v>123</v>
      </c>
    </row>
    <row r="34" spans="1:37" ht="22.5" customHeight="1" thickBot="1" x14ac:dyDescent="0.35">
      <c r="A34" s="55" t="s">
        <v>366</v>
      </c>
      <c r="B34" s="55" t="s">
        <v>366</v>
      </c>
      <c r="C34" s="55" t="s">
        <v>369</v>
      </c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111" t="s">
        <v>139</v>
      </c>
      <c r="P34" s="121" t="s">
        <v>191</v>
      </c>
      <c r="Q34" s="111" t="s">
        <v>231</v>
      </c>
      <c r="R34" s="111" t="s">
        <v>16</v>
      </c>
      <c r="S34" s="111" t="s">
        <v>190</v>
      </c>
      <c r="T34" s="102">
        <v>1</v>
      </c>
      <c r="U34" s="102">
        <v>1</v>
      </c>
      <c r="V34" s="102">
        <v>1</v>
      </c>
      <c r="W34" s="102">
        <v>0</v>
      </c>
      <c r="X34" s="102">
        <v>0</v>
      </c>
      <c r="Y34" s="102"/>
      <c r="Z34" s="102"/>
      <c r="AA34" s="102"/>
      <c r="AB34" s="102"/>
      <c r="AC34" s="102"/>
      <c r="AD34" s="102"/>
      <c r="AE34" s="102"/>
      <c r="AF34" s="102"/>
      <c r="AG34" s="102"/>
      <c r="AH34" s="64">
        <f t="shared" si="3"/>
        <v>181</v>
      </c>
      <c r="AI34" s="2">
        <v>58</v>
      </c>
      <c r="AJ34" s="3"/>
      <c r="AK34" s="65">
        <f t="shared" si="2"/>
        <v>123</v>
      </c>
    </row>
    <row r="35" spans="1:37" ht="22.5" customHeight="1" thickBot="1" x14ac:dyDescent="0.35">
      <c r="A35" s="55" t="s">
        <v>366</v>
      </c>
      <c r="B35" s="55" t="s">
        <v>366</v>
      </c>
      <c r="C35" s="55" t="s">
        <v>369</v>
      </c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111" t="s">
        <v>140</v>
      </c>
      <c r="P35" s="121" t="s">
        <v>191</v>
      </c>
      <c r="Q35" s="111" t="s">
        <v>232</v>
      </c>
      <c r="R35" s="111" t="s">
        <v>16</v>
      </c>
      <c r="S35" s="111" t="s">
        <v>190</v>
      </c>
      <c r="T35" s="102">
        <v>1</v>
      </c>
      <c r="U35" s="102">
        <v>1</v>
      </c>
      <c r="V35" s="102">
        <v>1</v>
      </c>
      <c r="W35" s="102">
        <v>0</v>
      </c>
      <c r="X35" s="102">
        <v>0</v>
      </c>
      <c r="Y35" s="102"/>
      <c r="Z35" s="102"/>
      <c r="AA35" s="102"/>
      <c r="AB35" s="102"/>
      <c r="AC35" s="102"/>
      <c r="AD35" s="102"/>
      <c r="AE35" s="102"/>
      <c r="AF35" s="102"/>
      <c r="AG35" s="102"/>
      <c r="AH35" s="64">
        <f t="shared" si="3"/>
        <v>181</v>
      </c>
      <c r="AI35" s="2">
        <v>58</v>
      </c>
      <c r="AJ35" s="3"/>
      <c r="AK35" s="65">
        <f t="shared" si="2"/>
        <v>123</v>
      </c>
    </row>
    <row r="36" spans="1:37" ht="22.5" customHeight="1" thickBot="1" x14ac:dyDescent="0.35">
      <c r="A36" s="55" t="s">
        <v>366</v>
      </c>
      <c r="B36" s="55" t="s">
        <v>366</v>
      </c>
      <c r="C36" s="55" t="s">
        <v>369</v>
      </c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111" t="s">
        <v>140</v>
      </c>
      <c r="P36" s="121" t="s">
        <v>191</v>
      </c>
      <c r="Q36" s="111" t="s">
        <v>233</v>
      </c>
      <c r="R36" s="111" t="s">
        <v>16</v>
      </c>
      <c r="S36" s="111" t="s">
        <v>190</v>
      </c>
      <c r="T36" s="102">
        <v>1</v>
      </c>
      <c r="U36" s="102">
        <v>1</v>
      </c>
      <c r="V36" s="102">
        <v>1</v>
      </c>
      <c r="W36" s="102">
        <v>0</v>
      </c>
      <c r="X36" s="102">
        <v>0</v>
      </c>
      <c r="Y36" s="102"/>
      <c r="Z36" s="102"/>
      <c r="AA36" s="102"/>
      <c r="AB36" s="102"/>
      <c r="AC36" s="102"/>
      <c r="AD36" s="102"/>
      <c r="AE36" s="102"/>
      <c r="AF36" s="102"/>
      <c r="AG36" s="102"/>
      <c r="AH36" s="64">
        <f t="shared" si="3"/>
        <v>181</v>
      </c>
      <c r="AI36" s="2">
        <v>58</v>
      </c>
      <c r="AJ36" s="3"/>
      <c r="AK36" s="65">
        <f t="shared" si="2"/>
        <v>123</v>
      </c>
    </row>
    <row r="37" spans="1:37" ht="22.5" customHeight="1" thickBot="1" x14ac:dyDescent="0.35">
      <c r="A37" s="55" t="s">
        <v>367</v>
      </c>
      <c r="B37" s="55" t="s">
        <v>367</v>
      </c>
      <c r="C37" s="55" t="s">
        <v>366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111" t="s">
        <v>141</v>
      </c>
      <c r="P37" s="121" t="s">
        <v>191</v>
      </c>
      <c r="Q37" s="111" t="s">
        <v>234</v>
      </c>
      <c r="R37" s="111" t="s">
        <v>16</v>
      </c>
      <c r="S37" s="111" t="s">
        <v>190</v>
      </c>
      <c r="T37" s="102">
        <v>1</v>
      </c>
      <c r="U37" s="102">
        <v>1</v>
      </c>
      <c r="V37" s="102">
        <v>1</v>
      </c>
      <c r="W37" s="102">
        <v>0</v>
      </c>
      <c r="X37" s="102">
        <v>0</v>
      </c>
      <c r="Y37" s="102"/>
      <c r="Z37" s="102"/>
      <c r="AA37" s="102"/>
      <c r="AB37" s="102"/>
      <c r="AC37" s="102"/>
      <c r="AD37" s="102"/>
      <c r="AE37" s="102"/>
      <c r="AF37" s="102"/>
      <c r="AG37" s="102"/>
      <c r="AH37" s="64">
        <f t="shared" si="3"/>
        <v>181</v>
      </c>
      <c r="AI37" s="2">
        <v>58</v>
      </c>
      <c r="AJ37" s="3"/>
      <c r="AK37" s="65">
        <f t="shared" si="2"/>
        <v>123</v>
      </c>
    </row>
    <row r="38" spans="1:37" ht="22.5" customHeight="1" thickBot="1" x14ac:dyDescent="0.35">
      <c r="A38" s="55" t="s">
        <v>367</v>
      </c>
      <c r="B38" s="55" t="s">
        <v>367</v>
      </c>
      <c r="C38" s="55" t="s">
        <v>366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111" t="s">
        <v>141</v>
      </c>
      <c r="P38" s="121" t="s">
        <v>191</v>
      </c>
      <c r="Q38" s="111" t="s">
        <v>235</v>
      </c>
      <c r="R38" s="111" t="s">
        <v>16</v>
      </c>
      <c r="S38" s="111" t="s">
        <v>190</v>
      </c>
      <c r="T38" s="102">
        <v>1</v>
      </c>
      <c r="U38" s="102">
        <v>1</v>
      </c>
      <c r="V38" s="102">
        <v>1</v>
      </c>
      <c r="W38" s="102">
        <v>0</v>
      </c>
      <c r="X38" s="102">
        <v>0</v>
      </c>
      <c r="Y38" s="102"/>
      <c r="Z38" s="102"/>
      <c r="AA38" s="102"/>
      <c r="AB38" s="102"/>
      <c r="AC38" s="102"/>
      <c r="AD38" s="102"/>
      <c r="AE38" s="102"/>
      <c r="AF38" s="102"/>
      <c r="AG38" s="102"/>
      <c r="AH38" s="64">
        <f t="shared" si="3"/>
        <v>181</v>
      </c>
      <c r="AI38" s="2">
        <v>58</v>
      </c>
      <c r="AJ38" s="3"/>
      <c r="AK38" s="65">
        <f t="shared" si="2"/>
        <v>123</v>
      </c>
    </row>
    <row r="39" spans="1:37" ht="22.5" customHeight="1" thickBot="1" x14ac:dyDescent="0.35">
      <c r="A39" s="55" t="s">
        <v>368</v>
      </c>
      <c r="B39" s="55" t="s">
        <v>368</v>
      </c>
      <c r="C39" s="55" t="s">
        <v>368</v>
      </c>
      <c r="D39" s="55" t="s">
        <v>368</v>
      </c>
      <c r="E39" s="55" t="s">
        <v>368</v>
      </c>
      <c r="F39" s="55"/>
      <c r="G39" s="55"/>
      <c r="H39" s="55"/>
      <c r="I39" s="55"/>
      <c r="J39" s="55"/>
      <c r="K39" s="55"/>
      <c r="L39" s="55"/>
      <c r="M39" s="55"/>
      <c r="N39" s="55"/>
      <c r="O39" s="111" t="s">
        <v>142</v>
      </c>
      <c r="P39" s="122" t="s">
        <v>192</v>
      </c>
      <c r="Q39" s="111" t="s">
        <v>236</v>
      </c>
      <c r="R39" s="111" t="s">
        <v>3</v>
      </c>
      <c r="S39" s="111" t="s">
        <v>189</v>
      </c>
      <c r="T39" s="102">
        <v>1</v>
      </c>
      <c r="U39" s="102">
        <v>1</v>
      </c>
      <c r="V39" s="102">
        <v>1</v>
      </c>
      <c r="W39" s="102">
        <v>1</v>
      </c>
      <c r="X39" s="102">
        <v>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64">
        <f t="shared" si="3"/>
        <v>318</v>
      </c>
      <c r="AI39" s="2">
        <v>318</v>
      </c>
      <c r="AJ39" s="3"/>
      <c r="AK39" s="65">
        <f t="shared" si="2"/>
        <v>0</v>
      </c>
    </row>
    <row r="40" spans="1:37" ht="22.5" customHeight="1" thickBot="1" x14ac:dyDescent="0.35">
      <c r="A40" s="55" t="s">
        <v>368</v>
      </c>
      <c r="B40" s="55" t="s">
        <v>368</v>
      </c>
      <c r="C40" s="55" t="s">
        <v>368</v>
      </c>
      <c r="D40" s="55" t="s">
        <v>368</v>
      </c>
      <c r="E40" s="55" t="s">
        <v>368</v>
      </c>
      <c r="F40" s="55"/>
      <c r="G40" s="55"/>
      <c r="H40" s="55"/>
      <c r="I40" s="55"/>
      <c r="J40" s="55"/>
      <c r="K40" s="55"/>
      <c r="L40" s="55"/>
      <c r="M40" s="55"/>
      <c r="N40" s="55"/>
      <c r="O40" s="111" t="s">
        <v>142</v>
      </c>
      <c r="P40" s="122" t="s">
        <v>192</v>
      </c>
      <c r="Q40" s="111" t="s">
        <v>237</v>
      </c>
      <c r="R40" s="111" t="s">
        <v>3</v>
      </c>
      <c r="S40" s="111" t="s">
        <v>189</v>
      </c>
      <c r="T40" s="102">
        <v>1</v>
      </c>
      <c r="U40" s="102">
        <v>1</v>
      </c>
      <c r="V40" s="102">
        <v>1</v>
      </c>
      <c r="W40" s="102">
        <v>1</v>
      </c>
      <c r="X40" s="102">
        <v>1</v>
      </c>
      <c r="Y40" s="102"/>
      <c r="Z40" s="102"/>
      <c r="AA40" s="102"/>
      <c r="AB40" s="102"/>
      <c r="AC40" s="102"/>
      <c r="AD40" s="102"/>
      <c r="AE40" s="102"/>
      <c r="AF40" s="102"/>
      <c r="AG40" s="102"/>
      <c r="AH40" s="64">
        <f t="shared" ref="AH40:AH71" si="5">$T$6*T40+$U$6*U40+$V$6*V40+$W$6*W40+$X$6*X40+$Y$6*Y40+$Z$6*Z40+$AA$6*AA40+$AB$6*AB40+$AC$6*AC40+$AD$6*AD40+$AE$6*AE40+$AF$6*AF40+$AG$6*AG40</f>
        <v>318</v>
      </c>
      <c r="AI40" s="2">
        <v>318</v>
      </c>
      <c r="AJ40" s="3"/>
      <c r="AK40" s="65">
        <f t="shared" si="2"/>
        <v>0</v>
      </c>
    </row>
    <row r="41" spans="1:37" ht="22.5" customHeight="1" thickBot="1" x14ac:dyDescent="0.35">
      <c r="A41" s="55" t="s">
        <v>368</v>
      </c>
      <c r="B41" s="55" t="s">
        <v>368</v>
      </c>
      <c r="C41" s="55" t="s">
        <v>368</v>
      </c>
      <c r="D41" s="55" t="s">
        <v>368</v>
      </c>
      <c r="E41" s="55" t="s">
        <v>368</v>
      </c>
      <c r="F41" s="55"/>
      <c r="G41" s="55"/>
      <c r="H41" s="55"/>
      <c r="I41" s="55"/>
      <c r="J41" s="55"/>
      <c r="K41" s="55"/>
      <c r="L41" s="55"/>
      <c r="M41" s="55"/>
      <c r="N41" s="55"/>
      <c r="O41" s="111" t="s">
        <v>143</v>
      </c>
      <c r="P41" s="122" t="s">
        <v>192</v>
      </c>
      <c r="Q41" s="111" t="s">
        <v>238</v>
      </c>
      <c r="R41" s="111" t="s">
        <v>3</v>
      </c>
      <c r="S41" s="111" t="s">
        <v>189</v>
      </c>
      <c r="T41" s="102">
        <v>1</v>
      </c>
      <c r="U41" s="102">
        <v>1</v>
      </c>
      <c r="V41" s="102">
        <v>1</v>
      </c>
      <c r="W41" s="102">
        <v>1</v>
      </c>
      <c r="X41" s="102">
        <v>1</v>
      </c>
      <c r="Y41" s="102"/>
      <c r="Z41" s="102"/>
      <c r="AA41" s="102"/>
      <c r="AB41" s="102"/>
      <c r="AC41" s="102"/>
      <c r="AD41" s="102"/>
      <c r="AE41" s="102"/>
      <c r="AF41" s="102"/>
      <c r="AG41" s="102"/>
      <c r="AH41" s="64">
        <f t="shared" si="5"/>
        <v>318</v>
      </c>
      <c r="AI41" s="2">
        <v>318</v>
      </c>
      <c r="AJ41" s="3"/>
      <c r="AK41" s="65">
        <f t="shared" si="2"/>
        <v>0</v>
      </c>
    </row>
    <row r="42" spans="1:37" ht="22.5" customHeight="1" thickBot="1" x14ac:dyDescent="0.35">
      <c r="A42" s="55" t="s">
        <v>368</v>
      </c>
      <c r="B42" s="55" t="s">
        <v>368</v>
      </c>
      <c r="C42" s="55" t="s">
        <v>368</v>
      </c>
      <c r="D42" s="55" t="s">
        <v>368</v>
      </c>
      <c r="E42" s="55" t="s">
        <v>368</v>
      </c>
      <c r="F42" s="55"/>
      <c r="G42" s="55"/>
      <c r="H42" s="55"/>
      <c r="I42" s="55"/>
      <c r="J42" s="55"/>
      <c r="K42" s="55"/>
      <c r="L42" s="55"/>
      <c r="M42" s="55"/>
      <c r="N42" s="55"/>
      <c r="O42" s="111" t="s">
        <v>144</v>
      </c>
      <c r="P42" s="122" t="s">
        <v>192</v>
      </c>
      <c r="Q42" s="111" t="s">
        <v>239</v>
      </c>
      <c r="R42" s="111" t="s">
        <v>3</v>
      </c>
      <c r="S42" s="111" t="s">
        <v>189</v>
      </c>
      <c r="T42" s="102">
        <v>1</v>
      </c>
      <c r="U42" s="102">
        <v>1</v>
      </c>
      <c r="V42" s="102">
        <v>1</v>
      </c>
      <c r="W42" s="102">
        <v>1</v>
      </c>
      <c r="X42" s="102">
        <v>1</v>
      </c>
      <c r="Y42" s="102"/>
      <c r="Z42" s="102"/>
      <c r="AA42" s="102"/>
      <c r="AB42" s="102"/>
      <c r="AC42" s="102"/>
      <c r="AD42" s="102"/>
      <c r="AE42" s="102"/>
      <c r="AF42" s="102"/>
      <c r="AG42" s="102"/>
      <c r="AH42" s="64">
        <f t="shared" si="5"/>
        <v>318</v>
      </c>
      <c r="AI42" s="2">
        <v>318</v>
      </c>
      <c r="AJ42" s="3"/>
      <c r="AK42" s="65">
        <f t="shared" si="2"/>
        <v>0</v>
      </c>
    </row>
    <row r="43" spans="1:37" ht="22.5" customHeight="1" thickBot="1" x14ac:dyDescent="0.35">
      <c r="A43" s="55" t="s">
        <v>368</v>
      </c>
      <c r="B43" s="55" t="s">
        <v>368</v>
      </c>
      <c r="C43" s="55" t="s">
        <v>368</v>
      </c>
      <c r="D43" s="55" t="s">
        <v>368</v>
      </c>
      <c r="E43" s="55" t="s">
        <v>368</v>
      </c>
      <c r="F43" s="55"/>
      <c r="G43" s="55"/>
      <c r="H43" s="55"/>
      <c r="I43" s="55"/>
      <c r="J43" s="55"/>
      <c r="K43" s="55"/>
      <c r="L43" s="55"/>
      <c r="M43" s="55"/>
      <c r="N43" s="55"/>
      <c r="O43" s="111" t="s">
        <v>144</v>
      </c>
      <c r="P43" s="122" t="s">
        <v>192</v>
      </c>
      <c r="Q43" s="111" t="s">
        <v>240</v>
      </c>
      <c r="R43" s="111" t="s">
        <v>3</v>
      </c>
      <c r="S43" s="111" t="s">
        <v>189</v>
      </c>
      <c r="T43" s="102">
        <v>1</v>
      </c>
      <c r="U43" s="102">
        <v>1</v>
      </c>
      <c r="V43" s="102">
        <v>1</v>
      </c>
      <c r="W43" s="102">
        <v>1</v>
      </c>
      <c r="X43" s="102">
        <v>1</v>
      </c>
      <c r="Y43" s="102"/>
      <c r="Z43" s="102"/>
      <c r="AA43" s="102"/>
      <c r="AB43" s="102"/>
      <c r="AC43" s="102"/>
      <c r="AD43" s="102"/>
      <c r="AE43" s="102"/>
      <c r="AF43" s="102"/>
      <c r="AG43" s="102"/>
      <c r="AH43" s="64">
        <f t="shared" si="5"/>
        <v>318</v>
      </c>
      <c r="AI43" s="2">
        <v>318</v>
      </c>
      <c r="AJ43" s="3"/>
      <c r="AK43" s="65">
        <f t="shared" si="2"/>
        <v>0</v>
      </c>
    </row>
    <row r="44" spans="1:37" ht="22.5" customHeight="1" thickBot="1" x14ac:dyDescent="0.35">
      <c r="A44" s="55" t="s">
        <v>368</v>
      </c>
      <c r="B44" s="55" t="s">
        <v>368</v>
      </c>
      <c r="C44" s="55" t="s">
        <v>368</v>
      </c>
      <c r="D44" s="55" t="s">
        <v>368</v>
      </c>
      <c r="E44" s="55" t="s">
        <v>368</v>
      </c>
      <c r="F44" s="55"/>
      <c r="G44" s="55"/>
      <c r="H44" s="55"/>
      <c r="I44" s="55"/>
      <c r="J44" s="55"/>
      <c r="K44" s="55"/>
      <c r="L44" s="55"/>
      <c r="M44" s="55"/>
      <c r="N44" s="55"/>
      <c r="O44" s="111" t="s">
        <v>145</v>
      </c>
      <c r="P44" s="122" t="s">
        <v>192</v>
      </c>
      <c r="Q44" s="111" t="s">
        <v>241</v>
      </c>
      <c r="R44" s="111" t="s">
        <v>3</v>
      </c>
      <c r="S44" s="111" t="s">
        <v>189</v>
      </c>
      <c r="T44" s="102">
        <v>1</v>
      </c>
      <c r="U44" s="102">
        <v>1</v>
      </c>
      <c r="V44" s="102">
        <v>1</v>
      </c>
      <c r="W44" s="102">
        <v>1</v>
      </c>
      <c r="X44" s="102">
        <v>1</v>
      </c>
      <c r="Y44" s="102"/>
      <c r="Z44" s="102"/>
      <c r="AA44" s="102"/>
      <c r="AB44" s="102"/>
      <c r="AC44" s="102"/>
      <c r="AD44" s="102"/>
      <c r="AE44" s="102"/>
      <c r="AF44" s="102"/>
      <c r="AG44" s="102"/>
      <c r="AH44" s="64">
        <f t="shared" si="5"/>
        <v>318</v>
      </c>
      <c r="AI44" s="2">
        <v>318</v>
      </c>
      <c r="AJ44" s="3"/>
      <c r="AK44" s="65">
        <f t="shared" si="2"/>
        <v>0</v>
      </c>
    </row>
    <row r="45" spans="1:37" ht="22.5" customHeight="1" thickBot="1" x14ac:dyDescent="0.35">
      <c r="A45" s="55" t="s">
        <v>368</v>
      </c>
      <c r="B45" s="55" t="s">
        <v>368</v>
      </c>
      <c r="C45" s="55" t="s">
        <v>368</v>
      </c>
      <c r="D45" s="55" t="s">
        <v>368</v>
      </c>
      <c r="E45" s="55" t="s">
        <v>368</v>
      </c>
      <c r="F45" s="55"/>
      <c r="G45" s="55"/>
      <c r="H45" s="55"/>
      <c r="I45" s="55"/>
      <c r="J45" s="55"/>
      <c r="K45" s="55"/>
      <c r="L45" s="55"/>
      <c r="M45" s="55"/>
      <c r="N45" s="55"/>
      <c r="O45" s="111" t="s">
        <v>145</v>
      </c>
      <c r="P45" s="122" t="s">
        <v>192</v>
      </c>
      <c r="Q45" s="111" t="s">
        <v>242</v>
      </c>
      <c r="R45" s="111" t="s">
        <v>3</v>
      </c>
      <c r="S45" s="111" t="s">
        <v>189</v>
      </c>
      <c r="T45" s="102">
        <v>1</v>
      </c>
      <c r="U45" s="102">
        <v>1</v>
      </c>
      <c r="V45" s="102">
        <v>1</v>
      </c>
      <c r="W45" s="102">
        <v>1</v>
      </c>
      <c r="X45" s="102">
        <v>1</v>
      </c>
      <c r="Y45" s="102"/>
      <c r="Z45" s="102"/>
      <c r="AA45" s="102"/>
      <c r="AB45" s="102"/>
      <c r="AC45" s="102"/>
      <c r="AD45" s="102"/>
      <c r="AE45" s="102"/>
      <c r="AF45" s="102"/>
      <c r="AG45" s="102"/>
      <c r="AH45" s="64">
        <f t="shared" si="5"/>
        <v>318</v>
      </c>
      <c r="AI45" s="2">
        <v>318</v>
      </c>
      <c r="AJ45" s="3"/>
      <c r="AK45" s="65">
        <f t="shared" si="2"/>
        <v>0</v>
      </c>
    </row>
    <row r="46" spans="1:37" ht="22.5" customHeight="1" thickBot="1" x14ac:dyDescent="0.3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111" t="s">
        <v>146</v>
      </c>
      <c r="P46" s="123" t="s">
        <v>195</v>
      </c>
      <c r="Q46" s="111" t="s">
        <v>243</v>
      </c>
      <c r="R46" s="111" t="s">
        <v>3</v>
      </c>
      <c r="S46" s="111">
        <v>33241748</v>
      </c>
      <c r="T46" s="102">
        <v>0</v>
      </c>
      <c r="U46" s="102">
        <v>0</v>
      </c>
      <c r="V46" s="102">
        <v>0</v>
      </c>
      <c r="W46" s="102">
        <v>0</v>
      </c>
      <c r="X46" s="102">
        <v>0</v>
      </c>
      <c r="Y46" s="102"/>
      <c r="Z46" s="102"/>
      <c r="AA46" s="102"/>
      <c r="AB46" s="102"/>
      <c r="AC46" s="102"/>
      <c r="AD46" s="102"/>
      <c r="AE46" s="102"/>
      <c r="AF46" s="102"/>
      <c r="AG46" s="102"/>
      <c r="AH46" s="64">
        <f t="shared" si="5"/>
        <v>0</v>
      </c>
      <c r="AI46" s="2">
        <v>0</v>
      </c>
      <c r="AJ46" s="3"/>
      <c r="AK46" s="65">
        <f t="shared" si="2"/>
        <v>0</v>
      </c>
    </row>
    <row r="47" spans="1:37" ht="22.5" customHeight="1" thickBot="1" x14ac:dyDescent="0.3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111" t="s">
        <v>146</v>
      </c>
      <c r="P47" s="123" t="s">
        <v>195</v>
      </c>
      <c r="Q47" s="111" t="s">
        <v>244</v>
      </c>
      <c r="R47" s="111" t="s">
        <v>3</v>
      </c>
      <c r="S47" s="111">
        <v>33241748</v>
      </c>
      <c r="T47" s="102">
        <v>0</v>
      </c>
      <c r="U47" s="102">
        <v>0</v>
      </c>
      <c r="V47" s="102">
        <v>0</v>
      </c>
      <c r="W47" s="102">
        <v>0</v>
      </c>
      <c r="X47" s="102">
        <v>0</v>
      </c>
      <c r="Y47" s="102"/>
      <c r="Z47" s="102"/>
      <c r="AA47" s="102"/>
      <c r="AB47" s="102"/>
      <c r="AC47" s="102"/>
      <c r="AD47" s="102"/>
      <c r="AE47" s="102"/>
      <c r="AF47" s="102"/>
      <c r="AG47" s="102"/>
      <c r="AH47" s="64">
        <f t="shared" si="5"/>
        <v>0</v>
      </c>
      <c r="AI47" s="2">
        <v>0</v>
      </c>
      <c r="AJ47" s="3"/>
      <c r="AK47" s="65">
        <f t="shared" si="2"/>
        <v>0</v>
      </c>
    </row>
    <row r="48" spans="1:37" ht="22.5" customHeight="1" thickBot="1" x14ac:dyDescent="0.35">
      <c r="A48" s="55" t="s">
        <v>365</v>
      </c>
      <c r="B48" s="55" t="s">
        <v>365</v>
      </c>
      <c r="C48" s="55" t="s">
        <v>364</v>
      </c>
      <c r="D48" s="55" t="s">
        <v>364</v>
      </c>
      <c r="E48" s="55" t="s">
        <v>365</v>
      </c>
      <c r="F48" s="55"/>
      <c r="G48" s="55"/>
      <c r="H48" s="55"/>
      <c r="I48" s="55"/>
      <c r="J48" s="55"/>
      <c r="K48" s="55"/>
      <c r="L48" s="55"/>
      <c r="M48" s="55"/>
      <c r="N48" s="55"/>
      <c r="O48" s="111" t="s">
        <v>147</v>
      </c>
      <c r="P48" s="123" t="s">
        <v>195</v>
      </c>
      <c r="Q48" s="111" t="s">
        <v>245</v>
      </c>
      <c r="R48" s="111" t="s">
        <v>3</v>
      </c>
      <c r="S48" s="111">
        <v>41012081</v>
      </c>
      <c r="T48" s="102">
        <v>1</v>
      </c>
      <c r="U48" s="102">
        <v>1</v>
      </c>
      <c r="V48" s="102">
        <v>1</v>
      </c>
      <c r="W48" s="102">
        <v>1</v>
      </c>
      <c r="X48" s="102">
        <v>1</v>
      </c>
      <c r="Y48" s="102"/>
      <c r="Z48" s="102"/>
      <c r="AA48" s="102"/>
      <c r="AB48" s="102"/>
      <c r="AC48" s="102"/>
      <c r="AD48" s="102"/>
      <c r="AE48" s="102"/>
      <c r="AF48" s="102"/>
      <c r="AG48" s="102"/>
      <c r="AH48" s="64">
        <f t="shared" si="5"/>
        <v>318</v>
      </c>
      <c r="AI48" s="2">
        <v>318</v>
      </c>
      <c r="AJ48" s="3"/>
      <c r="AK48" s="65">
        <f t="shared" si="2"/>
        <v>0</v>
      </c>
    </row>
    <row r="49" spans="1:37" ht="22.5" customHeight="1" thickBot="1" x14ac:dyDescent="0.35">
      <c r="A49" s="55" t="s">
        <v>365</v>
      </c>
      <c r="B49" s="55" t="s">
        <v>365</v>
      </c>
      <c r="C49" s="55" t="s">
        <v>364</v>
      </c>
      <c r="D49" s="55" t="s">
        <v>364</v>
      </c>
      <c r="E49" s="55" t="s">
        <v>365</v>
      </c>
      <c r="F49" s="55"/>
      <c r="G49" s="55"/>
      <c r="H49" s="55"/>
      <c r="I49" s="55"/>
      <c r="J49" s="55"/>
      <c r="K49" s="55"/>
      <c r="L49" s="55"/>
      <c r="M49" s="55"/>
      <c r="N49" s="55"/>
      <c r="O49" s="111" t="s">
        <v>147</v>
      </c>
      <c r="P49" s="123" t="s">
        <v>195</v>
      </c>
      <c r="Q49" s="111" t="s">
        <v>246</v>
      </c>
      <c r="R49" s="111" t="s">
        <v>3</v>
      </c>
      <c r="S49" s="111">
        <v>41012081</v>
      </c>
      <c r="T49" s="102">
        <v>1</v>
      </c>
      <c r="U49" s="102">
        <v>1</v>
      </c>
      <c r="V49" s="102">
        <v>1</v>
      </c>
      <c r="W49" s="102">
        <v>1</v>
      </c>
      <c r="X49" s="102">
        <v>1</v>
      </c>
      <c r="Y49" s="102"/>
      <c r="Z49" s="102"/>
      <c r="AA49" s="102"/>
      <c r="AB49" s="102"/>
      <c r="AC49" s="102"/>
      <c r="AD49" s="102"/>
      <c r="AE49" s="102"/>
      <c r="AF49" s="102"/>
      <c r="AG49" s="102"/>
      <c r="AH49" s="64">
        <f t="shared" si="5"/>
        <v>318</v>
      </c>
      <c r="AI49" s="2">
        <v>318</v>
      </c>
      <c r="AJ49" s="3"/>
      <c r="AK49" s="65">
        <f t="shared" si="2"/>
        <v>0</v>
      </c>
    </row>
    <row r="50" spans="1:37" ht="22.5" customHeight="1" thickBot="1" x14ac:dyDescent="0.35">
      <c r="A50" s="55" t="s">
        <v>365</v>
      </c>
      <c r="B50" s="55" t="s">
        <v>364</v>
      </c>
      <c r="C50" s="55" t="s">
        <v>364</v>
      </c>
      <c r="D50" s="55" t="s">
        <v>364</v>
      </c>
      <c r="E50" s="55" t="s">
        <v>364</v>
      </c>
      <c r="F50" s="55"/>
      <c r="G50" s="55"/>
      <c r="H50" s="55"/>
      <c r="I50" s="55"/>
      <c r="J50" s="55"/>
      <c r="K50" s="55"/>
      <c r="L50" s="55"/>
      <c r="M50" s="55"/>
      <c r="N50" s="55"/>
      <c r="O50" s="111" t="s">
        <v>148</v>
      </c>
      <c r="P50" s="123" t="s">
        <v>195</v>
      </c>
      <c r="Q50" s="111" t="s">
        <v>247</v>
      </c>
      <c r="R50" s="111" t="s">
        <v>3</v>
      </c>
      <c r="S50" s="111">
        <v>41012406</v>
      </c>
      <c r="T50" s="102">
        <v>1</v>
      </c>
      <c r="U50" s="102">
        <v>1</v>
      </c>
      <c r="V50" s="102">
        <v>1</v>
      </c>
      <c r="W50" s="102">
        <v>1</v>
      </c>
      <c r="X50" s="102">
        <v>1</v>
      </c>
      <c r="Y50" s="102"/>
      <c r="Z50" s="102"/>
      <c r="AA50" s="102"/>
      <c r="AB50" s="102"/>
      <c r="AC50" s="102"/>
      <c r="AD50" s="102"/>
      <c r="AE50" s="102"/>
      <c r="AF50" s="102"/>
      <c r="AG50" s="102"/>
      <c r="AH50" s="64">
        <f t="shared" si="5"/>
        <v>318</v>
      </c>
      <c r="AI50" s="2">
        <v>318</v>
      </c>
      <c r="AJ50" s="3"/>
      <c r="AK50" s="65">
        <f t="shared" si="2"/>
        <v>0</v>
      </c>
    </row>
    <row r="51" spans="1:37" ht="22.5" customHeight="1" thickBot="1" x14ac:dyDescent="0.35">
      <c r="A51" s="55" t="s">
        <v>365</v>
      </c>
      <c r="B51" s="55" t="s">
        <v>365</v>
      </c>
      <c r="C51" s="55" t="s">
        <v>364</v>
      </c>
      <c r="D51" s="55" t="s">
        <v>364</v>
      </c>
      <c r="E51" s="55" t="s">
        <v>365</v>
      </c>
      <c r="F51" s="55"/>
      <c r="G51" s="55"/>
      <c r="H51" s="55"/>
      <c r="I51" s="55"/>
      <c r="J51" s="55"/>
      <c r="K51" s="55"/>
      <c r="L51" s="55"/>
      <c r="M51" s="55"/>
      <c r="N51" s="55"/>
      <c r="O51" s="111" t="s">
        <v>148</v>
      </c>
      <c r="P51" s="123" t="s">
        <v>195</v>
      </c>
      <c r="Q51" s="111" t="s">
        <v>248</v>
      </c>
      <c r="R51" s="111" t="s">
        <v>3</v>
      </c>
      <c r="S51" s="111">
        <v>41012406</v>
      </c>
      <c r="T51" s="102">
        <v>1</v>
      </c>
      <c r="U51" s="102">
        <v>1</v>
      </c>
      <c r="V51" s="102">
        <v>1</v>
      </c>
      <c r="W51" s="102">
        <v>1</v>
      </c>
      <c r="X51" s="102">
        <v>1</v>
      </c>
      <c r="Y51" s="102"/>
      <c r="Z51" s="102"/>
      <c r="AA51" s="102"/>
      <c r="AB51" s="102"/>
      <c r="AC51" s="102"/>
      <c r="AD51" s="102"/>
      <c r="AE51" s="102"/>
      <c r="AF51" s="102"/>
      <c r="AG51" s="102"/>
      <c r="AH51" s="64">
        <f t="shared" si="5"/>
        <v>318</v>
      </c>
      <c r="AI51" s="2">
        <v>318</v>
      </c>
      <c r="AJ51" s="3"/>
      <c r="AK51" s="65">
        <f t="shared" si="2"/>
        <v>0</v>
      </c>
    </row>
    <row r="52" spans="1:37" ht="22.5" customHeight="1" thickBot="1" x14ac:dyDescent="0.35">
      <c r="A52" s="55" t="s">
        <v>365</v>
      </c>
      <c r="B52" s="55" t="s">
        <v>365</v>
      </c>
      <c r="C52" s="55" t="s">
        <v>364</v>
      </c>
      <c r="D52" s="55" t="s">
        <v>364</v>
      </c>
      <c r="E52" s="55" t="s">
        <v>365</v>
      </c>
      <c r="F52" s="55"/>
      <c r="G52" s="55"/>
      <c r="H52" s="55"/>
      <c r="I52" s="55"/>
      <c r="J52" s="55"/>
      <c r="K52" s="55"/>
      <c r="L52" s="55"/>
      <c r="M52" s="55"/>
      <c r="N52" s="55"/>
      <c r="O52" s="111" t="s">
        <v>149</v>
      </c>
      <c r="P52" s="124" t="s">
        <v>196</v>
      </c>
      <c r="Q52" s="111" t="s">
        <v>249</v>
      </c>
      <c r="R52" s="111" t="s">
        <v>3</v>
      </c>
      <c r="S52" s="111">
        <v>38086512</v>
      </c>
      <c r="T52" s="102">
        <v>1</v>
      </c>
      <c r="U52" s="102">
        <v>1</v>
      </c>
      <c r="V52" s="102">
        <v>1</v>
      </c>
      <c r="W52" s="102">
        <v>1</v>
      </c>
      <c r="X52" s="102">
        <v>1</v>
      </c>
      <c r="Y52" s="102"/>
      <c r="Z52" s="102"/>
      <c r="AA52" s="102"/>
      <c r="AB52" s="102"/>
      <c r="AC52" s="102"/>
      <c r="AD52" s="102"/>
      <c r="AE52" s="102"/>
      <c r="AF52" s="102"/>
      <c r="AG52" s="102"/>
      <c r="AH52" s="64">
        <f t="shared" si="5"/>
        <v>318</v>
      </c>
      <c r="AI52" s="2">
        <v>318</v>
      </c>
      <c r="AJ52" s="3"/>
      <c r="AK52" s="65">
        <f t="shared" si="2"/>
        <v>0</v>
      </c>
    </row>
    <row r="53" spans="1:37" ht="22.5" customHeight="1" thickBot="1" x14ac:dyDescent="0.35">
      <c r="A53" s="55" t="s">
        <v>365</v>
      </c>
      <c r="B53" s="55" t="s">
        <v>365</v>
      </c>
      <c r="C53" s="55" t="s">
        <v>364</v>
      </c>
      <c r="D53" s="55" t="s">
        <v>364</v>
      </c>
      <c r="E53" s="55" t="s">
        <v>365</v>
      </c>
      <c r="F53" s="55"/>
      <c r="G53" s="55"/>
      <c r="H53" s="55"/>
      <c r="I53" s="55"/>
      <c r="J53" s="55"/>
      <c r="K53" s="55"/>
      <c r="L53" s="55"/>
      <c r="M53" s="55"/>
      <c r="N53" s="55"/>
      <c r="O53" s="111" t="s">
        <v>149</v>
      </c>
      <c r="P53" s="124" t="s">
        <v>196</v>
      </c>
      <c r="Q53" s="111" t="s">
        <v>250</v>
      </c>
      <c r="R53" s="111" t="s">
        <v>3</v>
      </c>
      <c r="S53" s="111">
        <v>38086512</v>
      </c>
      <c r="T53" s="102">
        <v>1</v>
      </c>
      <c r="U53" s="102">
        <v>1</v>
      </c>
      <c r="V53" s="102">
        <v>1</v>
      </c>
      <c r="W53" s="102">
        <v>1</v>
      </c>
      <c r="X53" s="102">
        <v>1</v>
      </c>
      <c r="Y53" s="102"/>
      <c r="Z53" s="102"/>
      <c r="AA53" s="102"/>
      <c r="AB53" s="102"/>
      <c r="AC53" s="102"/>
      <c r="AD53" s="102"/>
      <c r="AE53" s="102"/>
      <c r="AF53" s="102"/>
      <c r="AG53" s="102"/>
      <c r="AH53" s="64">
        <f t="shared" si="5"/>
        <v>318</v>
      </c>
      <c r="AI53" s="2">
        <v>318</v>
      </c>
      <c r="AJ53" s="3"/>
      <c r="AK53" s="65">
        <f t="shared" si="2"/>
        <v>0</v>
      </c>
    </row>
    <row r="54" spans="1:37" ht="22.5" customHeight="1" thickBot="1" x14ac:dyDescent="0.35">
      <c r="A54" s="55" t="s">
        <v>365</v>
      </c>
      <c r="B54" s="55" t="s">
        <v>368</v>
      </c>
      <c r="C54" s="55" t="s">
        <v>364</v>
      </c>
      <c r="D54" s="55" t="s">
        <v>368</v>
      </c>
      <c r="E54" s="55" t="s">
        <v>368</v>
      </c>
      <c r="F54" s="55"/>
      <c r="G54" s="55"/>
      <c r="H54" s="55"/>
      <c r="I54" s="55"/>
      <c r="J54" s="55"/>
      <c r="K54" s="55"/>
      <c r="L54" s="55"/>
      <c r="M54" s="55"/>
      <c r="N54" s="55"/>
      <c r="O54" s="111" t="s">
        <v>150</v>
      </c>
      <c r="P54" s="124" t="s">
        <v>196</v>
      </c>
      <c r="Q54" s="111" t="s">
        <v>251</v>
      </c>
      <c r="R54" s="111" t="s">
        <v>0</v>
      </c>
      <c r="S54" s="111">
        <v>39046885</v>
      </c>
      <c r="T54" s="102">
        <v>1</v>
      </c>
      <c r="U54" s="102">
        <v>1</v>
      </c>
      <c r="V54" s="102">
        <v>1</v>
      </c>
      <c r="W54" s="102">
        <v>1</v>
      </c>
      <c r="X54" s="102">
        <v>1</v>
      </c>
      <c r="Y54" s="102"/>
      <c r="Z54" s="102"/>
      <c r="AA54" s="102"/>
      <c r="AB54" s="102"/>
      <c r="AC54" s="102"/>
      <c r="AD54" s="102"/>
      <c r="AE54" s="102"/>
      <c r="AF54" s="102"/>
      <c r="AG54" s="102"/>
      <c r="AH54" s="64">
        <f t="shared" si="5"/>
        <v>318</v>
      </c>
      <c r="AI54" s="2">
        <v>318</v>
      </c>
      <c r="AJ54" s="3"/>
      <c r="AK54" s="65">
        <f t="shared" si="2"/>
        <v>0</v>
      </c>
    </row>
    <row r="55" spans="1:37" ht="22.5" customHeight="1" thickBot="1" x14ac:dyDescent="0.3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111" t="s">
        <v>151</v>
      </c>
      <c r="P55" s="124" t="s">
        <v>196</v>
      </c>
      <c r="Q55" s="111" t="s">
        <v>252</v>
      </c>
      <c r="R55" s="111" t="s">
        <v>0</v>
      </c>
      <c r="S55" s="111">
        <v>39046686</v>
      </c>
      <c r="T55" s="102">
        <v>0</v>
      </c>
      <c r="U55" s="102">
        <v>0</v>
      </c>
      <c r="V55" s="102">
        <v>0</v>
      </c>
      <c r="W55" s="102">
        <v>0</v>
      </c>
      <c r="X55" s="102">
        <v>0</v>
      </c>
      <c r="Y55" s="102"/>
      <c r="Z55" s="102"/>
      <c r="AA55" s="102"/>
      <c r="AB55" s="102"/>
      <c r="AC55" s="102"/>
      <c r="AD55" s="102"/>
      <c r="AE55" s="102"/>
      <c r="AF55" s="102"/>
      <c r="AG55" s="102"/>
      <c r="AH55" s="64">
        <f t="shared" si="5"/>
        <v>0</v>
      </c>
      <c r="AI55" s="2">
        <v>0</v>
      </c>
      <c r="AJ55" s="3"/>
      <c r="AK55" s="65">
        <f t="shared" si="2"/>
        <v>0</v>
      </c>
    </row>
    <row r="56" spans="1:37" ht="22.5" customHeight="1" thickBot="1" x14ac:dyDescent="0.3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111" t="s">
        <v>152</v>
      </c>
      <c r="P56" s="125" t="s">
        <v>197</v>
      </c>
      <c r="Q56" s="111" t="s">
        <v>253</v>
      </c>
      <c r="R56" s="111" t="s">
        <v>3</v>
      </c>
      <c r="S56" s="111">
        <v>38086564</v>
      </c>
      <c r="T56" s="102">
        <v>0</v>
      </c>
      <c r="U56" s="102">
        <v>0</v>
      </c>
      <c r="V56" s="102">
        <v>0</v>
      </c>
      <c r="W56" s="102">
        <v>0</v>
      </c>
      <c r="X56" s="102">
        <v>0</v>
      </c>
      <c r="Y56" s="102"/>
      <c r="Z56" s="102"/>
      <c r="AA56" s="102"/>
      <c r="AB56" s="102"/>
      <c r="AC56" s="102"/>
      <c r="AD56" s="102"/>
      <c r="AE56" s="102"/>
      <c r="AF56" s="102"/>
      <c r="AG56" s="102"/>
      <c r="AH56" s="64">
        <f t="shared" si="5"/>
        <v>0</v>
      </c>
      <c r="AI56" s="2">
        <v>0</v>
      </c>
      <c r="AJ56" s="3"/>
      <c r="AK56" s="65">
        <f t="shared" si="2"/>
        <v>0</v>
      </c>
    </row>
    <row r="57" spans="1:37" ht="22.5" customHeight="1" thickBot="1" x14ac:dyDescent="0.3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111" t="s">
        <v>152</v>
      </c>
      <c r="P57" s="125" t="s">
        <v>197</v>
      </c>
      <c r="Q57" s="111" t="s">
        <v>254</v>
      </c>
      <c r="R57" s="111" t="s">
        <v>3</v>
      </c>
      <c r="S57" s="111">
        <v>38086564</v>
      </c>
      <c r="T57" s="102">
        <v>0</v>
      </c>
      <c r="U57" s="102">
        <v>0</v>
      </c>
      <c r="V57" s="102">
        <v>0</v>
      </c>
      <c r="W57" s="102">
        <v>0</v>
      </c>
      <c r="X57" s="102">
        <v>0</v>
      </c>
      <c r="Y57" s="102"/>
      <c r="Z57" s="102"/>
      <c r="AA57" s="102"/>
      <c r="AB57" s="102"/>
      <c r="AC57" s="102"/>
      <c r="AD57" s="102"/>
      <c r="AE57" s="102"/>
      <c r="AF57" s="102"/>
      <c r="AG57" s="102"/>
      <c r="AH57" s="64">
        <f t="shared" si="5"/>
        <v>0</v>
      </c>
      <c r="AI57" s="2">
        <v>0</v>
      </c>
      <c r="AJ57" s="3"/>
      <c r="AK57" s="65">
        <f t="shared" si="2"/>
        <v>0</v>
      </c>
    </row>
    <row r="58" spans="1:37" ht="22.5" customHeight="1" thickBot="1" x14ac:dyDescent="0.35">
      <c r="A58" s="55" t="s">
        <v>364</v>
      </c>
      <c r="B58" s="55" t="s">
        <v>364</v>
      </c>
      <c r="C58" s="55" t="s">
        <v>364</v>
      </c>
      <c r="D58" s="55" t="s">
        <v>364</v>
      </c>
      <c r="E58" s="55" t="s">
        <v>364</v>
      </c>
      <c r="F58" s="55"/>
      <c r="G58" s="55"/>
      <c r="H58" s="55"/>
      <c r="I58" s="55"/>
      <c r="J58" s="55"/>
      <c r="K58" s="55"/>
      <c r="L58" s="55"/>
      <c r="M58" s="55"/>
      <c r="N58" s="55"/>
      <c r="O58" s="111" t="s">
        <v>153</v>
      </c>
      <c r="P58" s="125" t="s">
        <v>197</v>
      </c>
      <c r="Q58" s="111" t="s">
        <v>255</v>
      </c>
      <c r="R58" s="111" t="s">
        <v>3</v>
      </c>
      <c r="S58" s="111">
        <v>33241507</v>
      </c>
      <c r="T58" s="102">
        <v>1</v>
      </c>
      <c r="U58" s="102">
        <v>1</v>
      </c>
      <c r="V58" s="102">
        <v>1</v>
      </c>
      <c r="W58" s="102">
        <v>1</v>
      </c>
      <c r="X58" s="102">
        <v>1</v>
      </c>
      <c r="Y58" s="102"/>
      <c r="Z58" s="102"/>
      <c r="AA58" s="102"/>
      <c r="AB58" s="102"/>
      <c r="AC58" s="102"/>
      <c r="AD58" s="102"/>
      <c r="AE58" s="102"/>
      <c r="AF58" s="102"/>
      <c r="AG58" s="102"/>
      <c r="AH58" s="64">
        <f t="shared" si="5"/>
        <v>318</v>
      </c>
      <c r="AI58" s="2">
        <v>318</v>
      </c>
      <c r="AJ58" s="3"/>
      <c r="AK58" s="65">
        <f t="shared" si="2"/>
        <v>0</v>
      </c>
    </row>
    <row r="59" spans="1:37" ht="22.5" customHeight="1" thickBot="1" x14ac:dyDescent="0.35">
      <c r="A59" s="55" t="s">
        <v>364</v>
      </c>
      <c r="B59" s="55" t="s">
        <v>364</v>
      </c>
      <c r="C59" s="55" t="s">
        <v>364</v>
      </c>
      <c r="D59" s="55" t="s">
        <v>364</v>
      </c>
      <c r="E59" s="55" t="s">
        <v>364</v>
      </c>
      <c r="F59" s="55"/>
      <c r="G59" s="55"/>
      <c r="H59" s="55"/>
      <c r="I59" s="55"/>
      <c r="J59" s="55"/>
      <c r="K59" s="55"/>
      <c r="L59" s="55"/>
      <c r="M59" s="55"/>
      <c r="N59" s="55"/>
      <c r="O59" s="111" t="s">
        <v>153</v>
      </c>
      <c r="P59" s="125" t="s">
        <v>197</v>
      </c>
      <c r="Q59" s="111" t="s">
        <v>256</v>
      </c>
      <c r="R59" s="111" t="s">
        <v>3</v>
      </c>
      <c r="S59" s="111">
        <v>33241507</v>
      </c>
      <c r="T59" s="102">
        <v>1</v>
      </c>
      <c r="U59" s="102">
        <v>1</v>
      </c>
      <c r="V59" s="102">
        <v>1</v>
      </c>
      <c r="W59" s="102">
        <v>1</v>
      </c>
      <c r="X59" s="102">
        <v>1</v>
      </c>
      <c r="Y59" s="102"/>
      <c r="Z59" s="102"/>
      <c r="AA59" s="102"/>
      <c r="AB59" s="102"/>
      <c r="AC59" s="102"/>
      <c r="AD59" s="102"/>
      <c r="AE59" s="102"/>
      <c r="AF59" s="102"/>
      <c r="AG59" s="102"/>
      <c r="AH59" s="64">
        <f t="shared" si="5"/>
        <v>318</v>
      </c>
      <c r="AI59" s="2">
        <v>318</v>
      </c>
      <c r="AJ59" s="3"/>
      <c r="AK59" s="65">
        <f t="shared" si="2"/>
        <v>0</v>
      </c>
    </row>
    <row r="60" spans="1:37" ht="22.5" customHeight="1" thickBot="1" x14ac:dyDescent="0.35">
      <c r="A60" s="55" t="s">
        <v>365</v>
      </c>
      <c r="B60" s="55" t="s">
        <v>365</v>
      </c>
      <c r="C60" s="55" t="s">
        <v>364</v>
      </c>
      <c r="D60" s="55" t="s">
        <v>364</v>
      </c>
      <c r="E60" s="55" t="s">
        <v>365</v>
      </c>
      <c r="F60" s="55"/>
      <c r="G60" s="55"/>
      <c r="H60" s="55"/>
      <c r="I60" s="55"/>
      <c r="J60" s="55"/>
      <c r="K60" s="55"/>
      <c r="L60" s="55"/>
      <c r="M60" s="55"/>
      <c r="N60" s="55"/>
      <c r="O60" s="111" t="s">
        <v>154</v>
      </c>
      <c r="P60" s="126" t="s">
        <v>198</v>
      </c>
      <c r="Q60" s="111" t="s">
        <v>257</v>
      </c>
      <c r="R60" s="111" t="s">
        <v>3</v>
      </c>
      <c r="S60" s="111">
        <v>38086738</v>
      </c>
      <c r="T60" s="102">
        <v>1</v>
      </c>
      <c r="U60" s="102">
        <v>1</v>
      </c>
      <c r="V60" s="102">
        <v>1</v>
      </c>
      <c r="W60" s="102">
        <v>1</v>
      </c>
      <c r="X60" s="102">
        <v>1</v>
      </c>
      <c r="Y60" s="102"/>
      <c r="Z60" s="102"/>
      <c r="AA60" s="102"/>
      <c r="AB60" s="102"/>
      <c r="AC60" s="102"/>
      <c r="AD60" s="102"/>
      <c r="AE60" s="102"/>
      <c r="AF60" s="102"/>
      <c r="AG60" s="102"/>
      <c r="AH60" s="64">
        <f t="shared" si="5"/>
        <v>318</v>
      </c>
      <c r="AI60" s="2">
        <v>318</v>
      </c>
      <c r="AJ60" s="3"/>
      <c r="AK60" s="65">
        <f t="shared" si="2"/>
        <v>0</v>
      </c>
    </row>
    <row r="61" spans="1:37" ht="22.5" customHeight="1" thickBot="1" x14ac:dyDescent="0.35">
      <c r="A61" s="55" t="s">
        <v>365</v>
      </c>
      <c r="B61" s="55" t="s">
        <v>365</v>
      </c>
      <c r="C61" s="55" t="s">
        <v>364</v>
      </c>
      <c r="D61" s="55" t="s">
        <v>364</v>
      </c>
      <c r="E61" s="55" t="s">
        <v>365</v>
      </c>
      <c r="F61" s="55"/>
      <c r="G61" s="55"/>
      <c r="H61" s="55"/>
      <c r="I61" s="55"/>
      <c r="J61" s="55"/>
      <c r="K61" s="55"/>
      <c r="L61" s="55"/>
      <c r="M61" s="55"/>
      <c r="N61" s="55"/>
      <c r="O61" s="111" t="s">
        <v>154</v>
      </c>
      <c r="P61" s="126" t="s">
        <v>198</v>
      </c>
      <c r="Q61" s="111" t="s">
        <v>258</v>
      </c>
      <c r="R61" s="111" t="s">
        <v>3</v>
      </c>
      <c r="S61" s="111">
        <v>38086738</v>
      </c>
      <c r="T61" s="102">
        <v>1</v>
      </c>
      <c r="U61" s="102">
        <v>1</v>
      </c>
      <c r="V61" s="102">
        <v>1</v>
      </c>
      <c r="W61" s="102">
        <v>1</v>
      </c>
      <c r="X61" s="102">
        <v>1</v>
      </c>
      <c r="Y61" s="102"/>
      <c r="Z61" s="102"/>
      <c r="AA61" s="102"/>
      <c r="AB61" s="102"/>
      <c r="AC61" s="102"/>
      <c r="AD61" s="102"/>
      <c r="AE61" s="102"/>
      <c r="AF61" s="102"/>
      <c r="AG61" s="102"/>
      <c r="AH61" s="64">
        <f t="shared" si="5"/>
        <v>318</v>
      </c>
      <c r="AI61" s="2">
        <v>318</v>
      </c>
      <c r="AJ61" s="3"/>
      <c r="AK61" s="65">
        <f t="shared" si="2"/>
        <v>0</v>
      </c>
    </row>
    <row r="62" spans="1:37" ht="22.5" customHeight="1" thickBot="1" x14ac:dyDescent="0.35">
      <c r="A62" s="55"/>
      <c r="B62" s="55"/>
      <c r="C62" s="55" t="s">
        <v>364</v>
      </c>
      <c r="D62" s="55" t="s">
        <v>364</v>
      </c>
      <c r="E62" s="55" t="s">
        <v>364</v>
      </c>
      <c r="F62" s="55"/>
      <c r="G62" s="55"/>
      <c r="H62" s="55"/>
      <c r="I62" s="55"/>
      <c r="J62" s="55"/>
      <c r="K62" s="55"/>
      <c r="L62" s="55"/>
      <c r="M62" s="55"/>
      <c r="N62" s="55"/>
      <c r="O62" s="111" t="s">
        <v>155</v>
      </c>
      <c r="P62" s="126" t="s">
        <v>198</v>
      </c>
      <c r="Q62" s="111" t="s">
        <v>259</v>
      </c>
      <c r="R62" s="111" t="s">
        <v>3</v>
      </c>
      <c r="S62" s="111">
        <v>35160232</v>
      </c>
      <c r="T62" s="102">
        <v>0</v>
      </c>
      <c r="U62" s="102">
        <v>0</v>
      </c>
      <c r="V62" s="102">
        <v>1</v>
      </c>
      <c r="W62" s="102">
        <v>1</v>
      </c>
      <c r="X62" s="102">
        <v>1</v>
      </c>
      <c r="Y62" s="102"/>
      <c r="Z62" s="102"/>
      <c r="AA62" s="102"/>
      <c r="AB62" s="102"/>
      <c r="AC62" s="102"/>
      <c r="AD62" s="102"/>
      <c r="AE62" s="102"/>
      <c r="AF62" s="102"/>
      <c r="AG62" s="102"/>
      <c r="AH62" s="64">
        <f t="shared" si="5"/>
        <v>206</v>
      </c>
      <c r="AI62" s="2">
        <v>206</v>
      </c>
      <c r="AJ62" s="3"/>
      <c r="AK62" s="65">
        <f t="shared" si="2"/>
        <v>0</v>
      </c>
    </row>
    <row r="63" spans="1:37" ht="22.5" customHeight="1" thickBot="1" x14ac:dyDescent="0.35">
      <c r="A63" s="55"/>
      <c r="B63" s="55"/>
      <c r="C63" s="55" t="s">
        <v>364</v>
      </c>
      <c r="D63" s="55" t="s">
        <v>364</v>
      </c>
      <c r="E63" s="55" t="s">
        <v>364</v>
      </c>
      <c r="F63" s="55"/>
      <c r="G63" s="55"/>
      <c r="H63" s="55"/>
      <c r="I63" s="55"/>
      <c r="J63" s="55"/>
      <c r="K63" s="55"/>
      <c r="L63" s="55"/>
      <c r="M63" s="55"/>
      <c r="N63" s="55"/>
      <c r="O63" s="111" t="s">
        <v>155</v>
      </c>
      <c r="P63" s="126" t="s">
        <v>198</v>
      </c>
      <c r="Q63" s="111" t="s">
        <v>260</v>
      </c>
      <c r="R63" s="111" t="s">
        <v>3</v>
      </c>
      <c r="S63" s="111">
        <v>35160232</v>
      </c>
      <c r="T63" s="102">
        <v>0</v>
      </c>
      <c r="U63" s="102">
        <v>0</v>
      </c>
      <c r="V63" s="102">
        <v>1</v>
      </c>
      <c r="W63" s="102">
        <v>1</v>
      </c>
      <c r="X63" s="102">
        <v>1</v>
      </c>
      <c r="Y63" s="102"/>
      <c r="Z63" s="102"/>
      <c r="AA63" s="102"/>
      <c r="AB63" s="102"/>
      <c r="AC63" s="102"/>
      <c r="AD63" s="102"/>
      <c r="AE63" s="102"/>
      <c r="AF63" s="102"/>
      <c r="AG63" s="102"/>
      <c r="AH63" s="64">
        <f t="shared" si="5"/>
        <v>206</v>
      </c>
      <c r="AI63" s="2">
        <v>206</v>
      </c>
      <c r="AJ63" s="3"/>
      <c r="AK63" s="65">
        <f t="shared" si="2"/>
        <v>0</v>
      </c>
    </row>
    <row r="64" spans="1:37" ht="22.5" customHeight="1" thickBot="1" x14ac:dyDescent="0.35">
      <c r="A64" s="55"/>
      <c r="B64" s="55" t="s">
        <v>365</v>
      </c>
      <c r="C64" s="55"/>
      <c r="D64" s="55" t="s">
        <v>364</v>
      </c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111" t="s">
        <v>156</v>
      </c>
      <c r="P64" s="125" t="s">
        <v>197</v>
      </c>
      <c r="Q64" s="111" t="s">
        <v>261</v>
      </c>
      <c r="R64" s="111" t="s">
        <v>3</v>
      </c>
      <c r="S64" s="111">
        <v>38086763</v>
      </c>
      <c r="T64" s="102">
        <v>0</v>
      </c>
      <c r="U64" s="102">
        <v>1</v>
      </c>
      <c r="V64" s="102">
        <v>0</v>
      </c>
      <c r="W64" s="102">
        <v>1</v>
      </c>
      <c r="X64" s="102">
        <v>0</v>
      </c>
      <c r="Y64" s="102"/>
      <c r="Z64" s="102"/>
      <c r="AA64" s="102"/>
      <c r="AB64" s="102"/>
      <c r="AC64" s="102"/>
      <c r="AD64" s="102"/>
      <c r="AE64" s="102"/>
      <c r="AF64" s="102"/>
      <c r="AG64" s="102"/>
      <c r="AH64" s="64">
        <f t="shared" si="5"/>
        <v>122</v>
      </c>
      <c r="AI64" s="2">
        <v>122</v>
      </c>
      <c r="AJ64" s="3"/>
      <c r="AK64" s="65">
        <f t="shared" si="2"/>
        <v>0</v>
      </c>
    </row>
    <row r="65" spans="1:37" ht="22.5" customHeight="1" thickBot="1" x14ac:dyDescent="0.35">
      <c r="A65" s="55"/>
      <c r="B65" s="55" t="s">
        <v>365</v>
      </c>
      <c r="C65" s="55"/>
      <c r="D65" s="55" t="s">
        <v>364</v>
      </c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111" t="s">
        <v>156</v>
      </c>
      <c r="P65" s="125" t="s">
        <v>197</v>
      </c>
      <c r="Q65" s="111" t="s">
        <v>262</v>
      </c>
      <c r="R65" s="111" t="s">
        <v>3</v>
      </c>
      <c r="S65" s="111">
        <v>38086763</v>
      </c>
      <c r="T65" s="102">
        <v>0</v>
      </c>
      <c r="U65" s="102">
        <v>1</v>
      </c>
      <c r="V65" s="102">
        <v>0</v>
      </c>
      <c r="W65" s="102">
        <v>1</v>
      </c>
      <c r="X65" s="102">
        <v>0</v>
      </c>
      <c r="Y65" s="102"/>
      <c r="Z65" s="102"/>
      <c r="AA65" s="102"/>
      <c r="AB65" s="102"/>
      <c r="AC65" s="102"/>
      <c r="AD65" s="102"/>
      <c r="AE65" s="102"/>
      <c r="AF65" s="102"/>
      <c r="AG65" s="102"/>
      <c r="AH65" s="64">
        <f t="shared" si="5"/>
        <v>122</v>
      </c>
      <c r="AI65" s="2">
        <v>122</v>
      </c>
      <c r="AJ65" s="3"/>
      <c r="AK65" s="65">
        <f t="shared" si="2"/>
        <v>0</v>
      </c>
    </row>
    <row r="66" spans="1:37" ht="22.5" customHeight="1" thickBot="1" x14ac:dyDescent="0.35">
      <c r="A66" s="55" t="s">
        <v>364</v>
      </c>
      <c r="B66" s="55" t="s">
        <v>364</v>
      </c>
      <c r="C66" s="55" t="s">
        <v>368</v>
      </c>
      <c r="D66" s="55" t="s">
        <v>368</v>
      </c>
      <c r="E66" s="55" t="s">
        <v>364</v>
      </c>
      <c r="F66" s="55"/>
      <c r="G66" s="55"/>
      <c r="H66" s="55"/>
      <c r="I66" s="55"/>
      <c r="J66" s="55"/>
      <c r="K66" s="55"/>
      <c r="L66" s="55"/>
      <c r="M66" s="55"/>
      <c r="N66" s="55"/>
      <c r="O66" s="111" t="s">
        <v>157</v>
      </c>
      <c r="P66" s="124" t="s">
        <v>196</v>
      </c>
      <c r="Q66" s="111" t="s">
        <v>263</v>
      </c>
      <c r="R66" s="111" t="s">
        <v>3</v>
      </c>
      <c r="S66" s="111">
        <v>33241235</v>
      </c>
      <c r="T66" s="102">
        <v>1</v>
      </c>
      <c r="U66" s="102">
        <v>1</v>
      </c>
      <c r="V66" s="102">
        <v>1</v>
      </c>
      <c r="W66" s="102">
        <v>1</v>
      </c>
      <c r="X66" s="102">
        <v>1</v>
      </c>
      <c r="Y66" s="102"/>
      <c r="Z66" s="102"/>
      <c r="AA66" s="102"/>
      <c r="AB66" s="102"/>
      <c r="AC66" s="102"/>
      <c r="AD66" s="102"/>
      <c r="AE66" s="102"/>
      <c r="AF66" s="102"/>
      <c r="AG66" s="102"/>
      <c r="AH66" s="64">
        <f t="shared" si="5"/>
        <v>318</v>
      </c>
      <c r="AI66" s="2">
        <v>318</v>
      </c>
      <c r="AJ66" s="3"/>
      <c r="AK66" s="65">
        <f t="shared" si="2"/>
        <v>0</v>
      </c>
    </row>
    <row r="67" spans="1:37" ht="22.5" customHeight="1" thickBot="1" x14ac:dyDescent="0.35">
      <c r="A67" s="55" t="s">
        <v>364</v>
      </c>
      <c r="B67" s="55" t="s">
        <v>364</v>
      </c>
      <c r="C67" s="55" t="s">
        <v>368</v>
      </c>
      <c r="D67" s="55" t="s">
        <v>368</v>
      </c>
      <c r="E67" s="55" t="s">
        <v>364</v>
      </c>
      <c r="F67" s="55"/>
      <c r="G67" s="55"/>
      <c r="H67" s="55"/>
      <c r="I67" s="55"/>
      <c r="J67" s="55"/>
      <c r="K67" s="55"/>
      <c r="L67" s="55"/>
      <c r="M67" s="55"/>
      <c r="N67" s="55"/>
      <c r="O67" s="111" t="s">
        <v>157</v>
      </c>
      <c r="P67" s="124" t="s">
        <v>196</v>
      </c>
      <c r="Q67" s="111" t="s">
        <v>264</v>
      </c>
      <c r="R67" s="111" t="s">
        <v>3</v>
      </c>
      <c r="S67" s="111">
        <v>33241235</v>
      </c>
      <c r="T67" s="102">
        <v>1</v>
      </c>
      <c r="U67" s="102">
        <v>1</v>
      </c>
      <c r="V67" s="102">
        <v>1</v>
      </c>
      <c r="W67" s="102">
        <v>1</v>
      </c>
      <c r="X67" s="102">
        <v>1</v>
      </c>
      <c r="Y67" s="102"/>
      <c r="Z67" s="102"/>
      <c r="AA67" s="102"/>
      <c r="AB67" s="102"/>
      <c r="AC67" s="102"/>
      <c r="AD67" s="102"/>
      <c r="AE67" s="102"/>
      <c r="AF67" s="102"/>
      <c r="AG67" s="102"/>
      <c r="AH67" s="64">
        <f t="shared" si="5"/>
        <v>318</v>
      </c>
      <c r="AI67" s="2">
        <v>318</v>
      </c>
      <c r="AJ67" s="3"/>
      <c r="AK67" s="65">
        <f t="shared" si="2"/>
        <v>0</v>
      </c>
    </row>
    <row r="68" spans="1:37" ht="22.5" customHeight="1" thickBot="1" x14ac:dyDescent="0.35">
      <c r="A68" s="55" t="s">
        <v>368</v>
      </c>
      <c r="B68" s="55" t="s">
        <v>368</v>
      </c>
      <c r="C68" s="55" t="s">
        <v>368</v>
      </c>
      <c r="D68" s="55" t="s">
        <v>368</v>
      </c>
      <c r="E68" s="55" t="s">
        <v>368</v>
      </c>
      <c r="F68" s="55"/>
      <c r="G68" s="55"/>
      <c r="H68" s="55"/>
      <c r="I68" s="55"/>
      <c r="J68" s="55"/>
      <c r="K68" s="55"/>
      <c r="L68" s="55"/>
      <c r="M68" s="55"/>
      <c r="N68" s="55"/>
      <c r="O68" s="111" t="s">
        <v>158</v>
      </c>
      <c r="P68" s="127" t="s">
        <v>199</v>
      </c>
      <c r="Q68" s="111" t="s">
        <v>265</v>
      </c>
      <c r="R68" s="111" t="s">
        <v>3</v>
      </c>
      <c r="S68" s="111">
        <v>33240841</v>
      </c>
      <c r="T68" s="102">
        <v>1</v>
      </c>
      <c r="U68" s="102">
        <v>1</v>
      </c>
      <c r="V68" s="102">
        <v>1</v>
      </c>
      <c r="W68" s="102">
        <v>1</v>
      </c>
      <c r="X68" s="102">
        <v>1</v>
      </c>
      <c r="Y68" s="102"/>
      <c r="Z68" s="102"/>
      <c r="AA68" s="102"/>
      <c r="AB68" s="102"/>
      <c r="AC68" s="102"/>
      <c r="AD68" s="102"/>
      <c r="AE68" s="102"/>
      <c r="AF68" s="102"/>
      <c r="AG68" s="102"/>
      <c r="AH68" s="64">
        <f t="shared" si="5"/>
        <v>318</v>
      </c>
      <c r="AI68" s="2">
        <v>318</v>
      </c>
      <c r="AJ68" s="3"/>
      <c r="AK68" s="65">
        <f t="shared" si="2"/>
        <v>0</v>
      </c>
    </row>
    <row r="69" spans="1:37" ht="22.5" customHeight="1" thickBot="1" x14ac:dyDescent="0.35">
      <c r="A69" s="55" t="s">
        <v>368</v>
      </c>
      <c r="B69" s="55" t="s">
        <v>368</v>
      </c>
      <c r="C69" s="55" t="s">
        <v>368</v>
      </c>
      <c r="D69" s="55" t="s">
        <v>368</v>
      </c>
      <c r="E69" s="55" t="s">
        <v>368</v>
      </c>
      <c r="F69" s="55"/>
      <c r="G69" s="55"/>
      <c r="H69" s="55"/>
      <c r="I69" s="55"/>
      <c r="J69" s="55"/>
      <c r="K69" s="55"/>
      <c r="L69" s="55"/>
      <c r="M69" s="55"/>
      <c r="N69" s="55"/>
      <c r="O69" s="111" t="s">
        <v>158</v>
      </c>
      <c r="P69" s="127" t="s">
        <v>199</v>
      </c>
      <c r="Q69" s="111" t="s">
        <v>266</v>
      </c>
      <c r="R69" s="111" t="s">
        <v>3</v>
      </c>
      <c r="S69" s="111">
        <v>33240841</v>
      </c>
      <c r="T69" s="102">
        <v>1</v>
      </c>
      <c r="U69" s="102">
        <v>1</v>
      </c>
      <c r="V69" s="102">
        <v>1</v>
      </c>
      <c r="W69" s="102">
        <v>1</v>
      </c>
      <c r="X69" s="102">
        <v>1</v>
      </c>
      <c r="Y69" s="102"/>
      <c r="Z69" s="102"/>
      <c r="AA69" s="102"/>
      <c r="AB69" s="102"/>
      <c r="AC69" s="102"/>
      <c r="AD69" s="102"/>
      <c r="AE69" s="102"/>
      <c r="AF69" s="102"/>
      <c r="AG69" s="102"/>
      <c r="AH69" s="64">
        <f t="shared" si="5"/>
        <v>318</v>
      </c>
      <c r="AI69" s="2">
        <v>318</v>
      </c>
      <c r="AJ69" s="3"/>
      <c r="AK69" s="65">
        <f t="shared" si="2"/>
        <v>0</v>
      </c>
    </row>
    <row r="70" spans="1:37" ht="22.5" customHeight="1" thickBot="1" x14ac:dyDescent="0.3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111" t="s">
        <v>159</v>
      </c>
      <c r="P70" s="127" t="s">
        <v>199</v>
      </c>
      <c r="Q70" s="111" t="s">
        <v>267</v>
      </c>
      <c r="R70" s="111" t="s">
        <v>3</v>
      </c>
      <c r="S70" s="111">
        <v>53120378</v>
      </c>
      <c r="T70" s="102">
        <v>0</v>
      </c>
      <c r="U70" s="102">
        <v>0</v>
      </c>
      <c r="V70" s="102">
        <v>0</v>
      </c>
      <c r="W70" s="102">
        <v>0</v>
      </c>
      <c r="X70" s="102">
        <v>0</v>
      </c>
      <c r="Y70" s="102"/>
      <c r="Z70" s="102"/>
      <c r="AA70" s="102"/>
      <c r="AB70" s="102"/>
      <c r="AC70" s="102"/>
      <c r="AD70" s="102"/>
      <c r="AE70" s="102"/>
      <c r="AF70" s="102"/>
      <c r="AG70" s="102"/>
      <c r="AH70" s="64">
        <f t="shared" si="5"/>
        <v>0</v>
      </c>
      <c r="AI70" s="2">
        <v>0</v>
      </c>
      <c r="AJ70" s="3"/>
      <c r="AK70" s="65">
        <f t="shared" si="2"/>
        <v>0</v>
      </c>
    </row>
    <row r="71" spans="1:37" ht="22.5" customHeight="1" thickBot="1" x14ac:dyDescent="0.3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111" t="s">
        <v>159</v>
      </c>
      <c r="P71" s="127" t="s">
        <v>199</v>
      </c>
      <c r="Q71" s="111" t="s">
        <v>268</v>
      </c>
      <c r="R71" s="111" t="s">
        <v>3</v>
      </c>
      <c r="S71" s="111">
        <v>53120378</v>
      </c>
      <c r="T71" s="102">
        <v>0</v>
      </c>
      <c r="U71" s="102">
        <v>0</v>
      </c>
      <c r="V71" s="102">
        <v>0</v>
      </c>
      <c r="W71" s="102">
        <v>0</v>
      </c>
      <c r="X71" s="102">
        <v>0</v>
      </c>
      <c r="Y71" s="102"/>
      <c r="Z71" s="102"/>
      <c r="AA71" s="102"/>
      <c r="AB71" s="102"/>
      <c r="AC71" s="102"/>
      <c r="AD71" s="102"/>
      <c r="AE71" s="102"/>
      <c r="AF71" s="102"/>
      <c r="AG71" s="102"/>
      <c r="AH71" s="64">
        <f t="shared" si="5"/>
        <v>0</v>
      </c>
      <c r="AI71" s="2">
        <v>0</v>
      </c>
      <c r="AJ71" s="3"/>
      <c r="AK71" s="65">
        <f t="shared" si="2"/>
        <v>0</v>
      </c>
    </row>
    <row r="72" spans="1:37" ht="22.5" customHeight="1" thickBot="1" x14ac:dyDescent="0.3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111" t="s">
        <v>160</v>
      </c>
      <c r="P72" s="127" t="s">
        <v>199</v>
      </c>
      <c r="Q72" s="111" t="s">
        <v>269</v>
      </c>
      <c r="R72" s="111" t="s">
        <v>3</v>
      </c>
      <c r="S72" s="111">
        <v>53120808</v>
      </c>
      <c r="T72" s="102">
        <v>0</v>
      </c>
      <c r="U72" s="102">
        <v>0</v>
      </c>
      <c r="V72" s="102">
        <v>0</v>
      </c>
      <c r="W72" s="102">
        <v>0</v>
      </c>
      <c r="X72" s="102">
        <v>0</v>
      </c>
      <c r="Y72" s="102"/>
      <c r="Z72" s="102"/>
      <c r="AA72" s="102"/>
      <c r="AB72" s="102"/>
      <c r="AC72" s="102"/>
      <c r="AD72" s="102"/>
      <c r="AE72" s="102"/>
      <c r="AF72" s="102"/>
      <c r="AG72" s="102"/>
      <c r="AH72" s="64">
        <f t="shared" ref="AH72:AH103" si="6">$T$6*T72+$U$6*U72+$V$6*V72+$W$6*W72+$X$6*X72+$Y$6*Y72+$Z$6*Z72+$AA$6*AA72+$AB$6*AB72+$AC$6*AC72+$AD$6*AD72+$AE$6*AE72+$AF$6*AF72+$AG$6*AG72</f>
        <v>0</v>
      </c>
      <c r="AI72" s="2">
        <v>0</v>
      </c>
      <c r="AJ72" s="3"/>
      <c r="AK72" s="65">
        <f t="shared" si="2"/>
        <v>0</v>
      </c>
    </row>
    <row r="73" spans="1:37" ht="22.5" customHeight="1" thickBot="1" x14ac:dyDescent="0.3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111" t="s">
        <v>160</v>
      </c>
      <c r="P73" s="127" t="s">
        <v>199</v>
      </c>
      <c r="Q73" s="111" t="s">
        <v>270</v>
      </c>
      <c r="R73" s="111" t="s">
        <v>3</v>
      </c>
      <c r="S73" s="111">
        <v>53120808</v>
      </c>
      <c r="T73" s="102">
        <v>0</v>
      </c>
      <c r="U73" s="102">
        <v>0</v>
      </c>
      <c r="V73" s="102">
        <v>0</v>
      </c>
      <c r="W73" s="102">
        <v>0</v>
      </c>
      <c r="X73" s="102">
        <v>0</v>
      </c>
      <c r="Y73" s="102"/>
      <c r="Z73" s="102"/>
      <c r="AA73" s="102"/>
      <c r="AB73" s="102"/>
      <c r="AC73" s="102"/>
      <c r="AD73" s="102"/>
      <c r="AE73" s="102"/>
      <c r="AF73" s="102"/>
      <c r="AG73" s="102"/>
      <c r="AH73" s="64">
        <f t="shared" si="6"/>
        <v>0</v>
      </c>
      <c r="AI73" s="2">
        <v>0</v>
      </c>
      <c r="AJ73" s="3"/>
      <c r="AK73" s="65">
        <f t="shared" si="2"/>
        <v>0</v>
      </c>
    </row>
    <row r="74" spans="1:37" ht="22.5" customHeight="1" thickBot="1" x14ac:dyDescent="0.35">
      <c r="A74" s="55" t="s">
        <v>368</v>
      </c>
      <c r="B74" s="55" t="s">
        <v>368</v>
      </c>
      <c r="C74" s="55" t="s">
        <v>368</v>
      </c>
      <c r="D74" s="55" t="s">
        <v>368</v>
      </c>
      <c r="E74" s="55" t="s">
        <v>368</v>
      </c>
      <c r="F74" s="55"/>
      <c r="G74" s="55"/>
      <c r="H74" s="55"/>
      <c r="I74" s="55"/>
      <c r="J74" s="55"/>
      <c r="K74" s="55"/>
      <c r="L74" s="55"/>
      <c r="M74" s="55"/>
      <c r="N74" s="55"/>
      <c r="O74" s="111" t="s">
        <v>161</v>
      </c>
      <c r="P74" s="122" t="s">
        <v>192</v>
      </c>
      <c r="Q74" s="111" t="s">
        <v>271</v>
      </c>
      <c r="R74" s="111" t="s">
        <v>3</v>
      </c>
      <c r="S74" s="111" t="s">
        <v>189</v>
      </c>
      <c r="T74" s="102">
        <v>1</v>
      </c>
      <c r="U74" s="102">
        <v>1</v>
      </c>
      <c r="V74" s="102">
        <v>1</v>
      </c>
      <c r="W74" s="102">
        <v>1</v>
      </c>
      <c r="X74" s="102">
        <v>1</v>
      </c>
      <c r="Y74" s="102"/>
      <c r="Z74" s="102"/>
      <c r="AA74" s="102"/>
      <c r="AB74" s="102"/>
      <c r="AC74" s="102"/>
      <c r="AD74" s="102"/>
      <c r="AE74" s="102"/>
      <c r="AF74" s="102"/>
      <c r="AG74" s="102"/>
      <c r="AH74" s="64">
        <f t="shared" si="6"/>
        <v>318</v>
      </c>
      <c r="AI74" s="2">
        <v>318</v>
      </c>
      <c r="AJ74" s="3"/>
      <c r="AK74" s="65">
        <f t="shared" si="2"/>
        <v>0</v>
      </c>
    </row>
    <row r="75" spans="1:37" ht="22.5" customHeight="1" thickBot="1" x14ac:dyDescent="0.35">
      <c r="A75" s="55" t="s">
        <v>365</v>
      </c>
      <c r="B75" s="55" t="s">
        <v>365</v>
      </c>
      <c r="C75" s="55" t="s">
        <v>364</v>
      </c>
      <c r="D75" s="55" t="s">
        <v>364</v>
      </c>
      <c r="E75" s="55" t="s">
        <v>365</v>
      </c>
      <c r="F75" s="55"/>
      <c r="G75" s="55"/>
      <c r="H75" s="55"/>
      <c r="I75" s="55"/>
      <c r="J75" s="55"/>
      <c r="K75" s="55"/>
      <c r="L75" s="55"/>
      <c r="M75" s="55"/>
      <c r="N75" s="55"/>
      <c r="O75" s="111" t="s">
        <v>162</v>
      </c>
      <c r="P75" s="128" t="s">
        <v>201</v>
      </c>
      <c r="Q75" s="111" t="s">
        <v>272</v>
      </c>
      <c r="R75" s="111" t="s">
        <v>0</v>
      </c>
      <c r="S75" s="111">
        <v>39046406</v>
      </c>
      <c r="T75" s="102">
        <v>1</v>
      </c>
      <c r="U75" s="102">
        <v>1</v>
      </c>
      <c r="V75" s="102">
        <v>1</v>
      </c>
      <c r="W75" s="102">
        <v>1</v>
      </c>
      <c r="X75" s="102">
        <v>1</v>
      </c>
      <c r="Y75" s="102"/>
      <c r="Z75" s="102"/>
      <c r="AA75" s="102"/>
      <c r="AB75" s="102"/>
      <c r="AC75" s="102"/>
      <c r="AD75" s="102"/>
      <c r="AE75" s="102"/>
      <c r="AF75" s="102"/>
      <c r="AG75" s="102"/>
      <c r="AH75" s="64">
        <f t="shared" si="6"/>
        <v>318</v>
      </c>
      <c r="AI75" s="2">
        <v>318</v>
      </c>
      <c r="AJ75" s="3"/>
      <c r="AK75" s="65">
        <f t="shared" si="2"/>
        <v>0</v>
      </c>
    </row>
    <row r="76" spans="1:37" ht="22.5" customHeight="1" thickBot="1" x14ac:dyDescent="0.35">
      <c r="A76" s="55" t="s">
        <v>365</v>
      </c>
      <c r="B76" s="55" t="s">
        <v>365</v>
      </c>
      <c r="C76" s="55" t="s">
        <v>364</v>
      </c>
      <c r="D76" s="55" t="s">
        <v>364</v>
      </c>
      <c r="E76" s="55" t="s">
        <v>365</v>
      </c>
      <c r="F76" s="55"/>
      <c r="G76" s="55"/>
      <c r="H76" s="55"/>
      <c r="I76" s="55"/>
      <c r="J76" s="55"/>
      <c r="K76" s="55"/>
      <c r="L76" s="55"/>
      <c r="M76" s="55"/>
      <c r="N76" s="55"/>
      <c r="O76" s="111" t="s">
        <v>162</v>
      </c>
      <c r="P76" s="128" t="s">
        <v>201</v>
      </c>
      <c r="Q76" s="111" t="s">
        <v>273</v>
      </c>
      <c r="R76" s="111" t="s">
        <v>0</v>
      </c>
      <c r="S76" s="111">
        <v>39046406</v>
      </c>
      <c r="T76" s="102">
        <v>1</v>
      </c>
      <c r="U76" s="102">
        <v>1</v>
      </c>
      <c r="V76" s="102">
        <v>1</v>
      </c>
      <c r="W76" s="102">
        <v>1</v>
      </c>
      <c r="X76" s="102">
        <v>1</v>
      </c>
      <c r="Y76" s="102"/>
      <c r="Z76" s="102"/>
      <c r="AA76" s="102"/>
      <c r="AB76" s="102"/>
      <c r="AC76" s="102"/>
      <c r="AD76" s="102"/>
      <c r="AE76" s="102"/>
      <c r="AF76" s="102"/>
      <c r="AG76" s="102"/>
      <c r="AH76" s="64">
        <f t="shared" si="6"/>
        <v>318</v>
      </c>
      <c r="AI76" s="2">
        <v>318</v>
      </c>
      <c r="AJ76" s="3"/>
      <c r="AK76" s="65">
        <f t="shared" si="2"/>
        <v>0</v>
      </c>
    </row>
    <row r="77" spans="1:37" ht="22.5" customHeight="1" thickBot="1" x14ac:dyDescent="0.3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111" t="s">
        <v>163</v>
      </c>
      <c r="P77" s="128" t="s">
        <v>201</v>
      </c>
      <c r="Q77" s="111" t="s">
        <v>274</v>
      </c>
      <c r="R77" s="111" t="s">
        <v>0</v>
      </c>
      <c r="S77" s="111">
        <v>39046619</v>
      </c>
      <c r="T77" s="102">
        <v>0</v>
      </c>
      <c r="U77" s="102">
        <v>0</v>
      </c>
      <c r="V77" s="102">
        <v>0</v>
      </c>
      <c r="W77" s="102">
        <v>0</v>
      </c>
      <c r="X77" s="102">
        <v>0</v>
      </c>
      <c r="Y77" s="102"/>
      <c r="Z77" s="102"/>
      <c r="AA77" s="102"/>
      <c r="AB77" s="102"/>
      <c r="AC77" s="102"/>
      <c r="AD77" s="102"/>
      <c r="AE77" s="102"/>
      <c r="AF77" s="102"/>
      <c r="AG77" s="102"/>
      <c r="AH77" s="64">
        <f t="shared" si="6"/>
        <v>0</v>
      </c>
      <c r="AI77" s="2">
        <v>0</v>
      </c>
      <c r="AJ77" s="3"/>
      <c r="AK77" s="65">
        <f t="shared" si="2"/>
        <v>0</v>
      </c>
    </row>
    <row r="78" spans="1:37" ht="22.5" customHeight="1" thickBot="1" x14ac:dyDescent="0.35">
      <c r="A78" s="55" t="s">
        <v>364</v>
      </c>
      <c r="B78" s="55" t="s">
        <v>364</v>
      </c>
      <c r="C78" s="55" t="s">
        <v>368</v>
      </c>
      <c r="D78" s="55" t="s">
        <v>368</v>
      </c>
      <c r="E78" s="55" t="s">
        <v>364</v>
      </c>
      <c r="F78" s="55"/>
      <c r="G78" s="55"/>
      <c r="H78" s="55"/>
      <c r="I78" s="55"/>
      <c r="J78" s="55"/>
      <c r="K78" s="55"/>
      <c r="L78" s="55"/>
      <c r="M78" s="55"/>
      <c r="N78" s="55"/>
      <c r="O78" s="111" t="s">
        <v>164</v>
      </c>
      <c r="P78" s="128" t="s">
        <v>201</v>
      </c>
      <c r="Q78" s="111" t="s">
        <v>275</v>
      </c>
      <c r="R78" s="111" t="s">
        <v>1</v>
      </c>
      <c r="S78" s="111">
        <v>51029110</v>
      </c>
      <c r="T78" s="102">
        <v>1</v>
      </c>
      <c r="U78" s="102">
        <v>1</v>
      </c>
      <c r="V78" s="102">
        <v>1</v>
      </c>
      <c r="W78" s="102">
        <v>1</v>
      </c>
      <c r="X78" s="102">
        <v>1</v>
      </c>
      <c r="Y78" s="102"/>
      <c r="Z78" s="102"/>
      <c r="AA78" s="102"/>
      <c r="AB78" s="102"/>
      <c r="AC78" s="102"/>
      <c r="AD78" s="102"/>
      <c r="AE78" s="102"/>
      <c r="AF78" s="102"/>
      <c r="AG78" s="102"/>
      <c r="AH78" s="64">
        <f t="shared" si="6"/>
        <v>318</v>
      </c>
      <c r="AI78" s="2">
        <v>318</v>
      </c>
      <c r="AJ78" s="3"/>
      <c r="AK78" s="65">
        <f t="shared" si="2"/>
        <v>0</v>
      </c>
    </row>
    <row r="79" spans="1:37" ht="22.5" customHeight="1" thickBot="1" x14ac:dyDescent="0.35">
      <c r="A79" s="55" t="s">
        <v>364</v>
      </c>
      <c r="B79" s="55" t="s">
        <v>364</v>
      </c>
      <c r="C79" s="55" t="s">
        <v>368</v>
      </c>
      <c r="D79" s="55" t="s">
        <v>368</v>
      </c>
      <c r="E79" s="55" t="s">
        <v>364</v>
      </c>
      <c r="F79" s="55"/>
      <c r="G79" s="55"/>
      <c r="H79" s="55"/>
      <c r="I79" s="55"/>
      <c r="J79" s="55"/>
      <c r="K79" s="55"/>
      <c r="L79" s="55"/>
      <c r="M79" s="55"/>
      <c r="N79" s="55"/>
      <c r="O79" s="111" t="s">
        <v>164</v>
      </c>
      <c r="P79" s="128" t="s">
        <v>201</v>
      </c>
      <c r="Q79" s="111" t="s">
        <v>276</v>
      </c>
      <c r="R79" s="111" t="s">
        <v>1</v>
      </c>
      <c r="S79" s="111">
        <v>51029110</v>
      </c>
      <c r="T79" s="102">
        <v>1</v>
      </c>
      <c r="U79" s="102">
        <v>1</v>
      </c>
      <c r="V79" s="102">
        <v>1</v>
      </c>
      <c r="W79" s="102">
        <v>1</v>
      </c>
      <c r="X79" s="102">
        <v>1</v>
      </c>
      <c r="Y79" s="102"/>
      <c r="Z79" s="102"/>
      <c r="AA79" s="102"/>
      <c r="AB79" s="102"/>
      <c r="AC79" s="102"/>
      <c r="AD79" s="102"/>
      <c r="AE79" s="102"/>
      <c r="AF79" s="102"/>
      <c r="AG79" s="102"/>
      <c r="AH79" s="64">
        <f t="shared" si="6"/>
        <v>318</v>
      </c>
      <c r="AI79" s="2">
        <v>318</v>
      </c>
      <c r="AJ79" s="3"/>
      <c r="AK79" s="65">
        <f t="shared" si="2"/>
        <v>0</v>
      </c>
    </row>
    <row r="80" spans="1:37" ht="22.5" customHeight="1" thickBot="1" x14ac:dyDescent="0.3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111" t="s">
        <v>165</v>
      </c>
      <c r="P80" s="128" t="s">
        <v>201</v>
      </c>
      <c r="Q80" s="111" t="s">
        <v>277</v>
      </c>
      <c r="R80" s="111" t="s">
        <v>0</v>
      </c>
      <c r="S80" s="111">
        <v>39046199</v>
      </c>
      <c r="T80" s="102">
        <v>0</v>
      </c>
      <c r="U80" s="102">
        <v>0</v>
      </c>
      <c r="V80" s="102">
        <v>0</v>
      </c>
      <c r="W80" s="102">
        <v>0</v>
      </c>
      <c r="X80" s="102">
        <v>0</v>
      </c>
      <c r="Y80" s="102"/>
      <c r="Z80" s="102"/>
      <c r="AA80" s="102"/>
      <c r="AB80" s="102"/>
      <c r="AC80" s="102"/>
      <c r="AD80" s="102"/>
      <c r="AE80" s="102"/>
      <c r="AF80" s="102"/>
      <c r="AG80" s="102"/>
      <c r="AH80" s="64">
        <f t="shared" si="6"/>
        <v>0</v>
      </c>
      <c r="AI80" s="2">
        <v>0</v>
      </c>
      <c r="AJ80" s="3"/>
      <c r="AK80" s="65">
        <f t="shared" si="2"/>
        <v>0</v>
      </c>
    </row>
    <row r="81" spans="1:37" ht="22.5" customHeight="1" thickBot="1" x14ac:dyDescent="0.3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111" t="s">
        <v>165</v>
      </c>
      <c r="P81" s="129" t="s">
        <v>202</v>
      </c>
      <c r="Q81" s="111" t="s">
        <v>278</v>
      </c>
      <c r="R81" s="111" t="s">
        <v>0</v>
      </c>
      <c r="S81" s="111">
        <v>39046199</v>
      </c>
      <c r="T81" s="102">
        <v>0</v>
      </c>
      <c r="U81" s="102">
        <v>0</v>
      </c>
      <c r="V81" s="102">
        <v>0</v>
      </c>
      <c r="W81" s="102">
        <v>0</v>
      </c>
      <c r="X81" s="102">
        <v>0</v>
      </c>
      <c r="Y81" s="102"/>
      <c r="Z81" s="102"/>
      <c r="AA81" s="102"/>
      <c r="AB81" s="102"/>
      <c r="AC81" s="102"/>
      <c r="AD81" s="102"/>
      <c r="AE81" s="102"/>
      <c r="AF81" s="102"/>
      <c r="AG81" s="102"/>
      <c r="AH81" s="64">
        <f t="shared" si="6"/>
        <v>0</v>
      </c>
      <c r="AI81" s="2">
        <v>0</v>
      </c>
      <c r="AJ81" s="3"/>
      <c r="AK81" s="65">
        <f t="shared" si="2"/>
        <v>0</v>
      </c>
    </row>
    <row r="82" spans="1:37" ht="22.5" customHeight="1" thickBot="1" x14ac:dyDescent="0.35">
      <c r="A82" s="55" t="s">
        <v>364</v>
      </c>
      <c r="B82" s="55" t="s">
        <v>364</v>
      </c>
      <c r="C82" s="55" t="s">
        <v>368</v>
      </c>
      <c r="D82" s="55" t="s">
        <v>368</v>
      </c>
      <c r="E82" s="55" t="s">
        <v>364</v>
      </c>
      <c r="F82" s="55"/>
      <c r="G82" s="55"/>
      <c r="H82" s="55"/>
      <c r="I82" s="55"/>
      <c r="J82" s="55"/>
      <c r="K82" s="55"/>
      <c r="L82" s="55"/>
      <c r="M82" s="55"/>
      <c r="N82" s="55"/>
      <c r="O82" s="111" t="s">
        <v>166</v>
      </c>
      <c r="P82" s="129" t="s">
        <v>202</v>
      </c>
      <c r="Q82" s="111" t="s">
        <v>279</v>
      </c>
      <c r="R82" s="111" t="s">
        <v>1</v>
      </c>
      <c r="S82" s="111">
        <v>51029110</v>
      </c>
      <c r="T82" s="102">
        <v>1</v>
      </c>
      <c r="U82" s="102">
        <v>1</v>
      </c>
      <c r="V82" s="102">
        <v>1</v>
      </c>
      <c r="W82" s="102">
        <v>1</v>
      </c>
      <c r="X82" s="102">
        <v>1</v>
      </c>
      <c r="Y82" s="102"/>
      <c r="Z82" s="102"/>
      <c r="AA82" s="102"/>
      <c r="AB82" s="102"/>
      <c r="AC82" s="102"/>
      <c r="AD82" s="102"/>
      <c r="AE82" s="102"/>
      <c r="AF82" s="102"/>
      <c r="AG82" s="102"/>
      <c r="AH82" s="64">
        <f t="shared" si="6"/>
        <v>318</v>
      </c>
      <c r="AI82" s="2">
        <v>318</v>
      </c>
      <c r="AJ82" s="3"/>
      <c r="AK82" s="65">
        <f t="shared" si="2"/>
        <v>0</v>
      </c>
    </row>
    <row r="83" spans="1:37" ht="22.5" customHeight="1" thickBot="1" x14ac:dyDescent="0.35">
      <c r="A83" s="55" t="s">
        <v>364</v>
      </c>
      <c r="B83" s="55" t="s">
        <v>364</v>
      </c>
      <c r="C83" s="55" t="s">
        <v>368</v>
      </c>
      <c r="D83" s="55" t="s">
        <v>368</v>
      </c>
      <c r="E83" s="55" t="s">
        <v>364</v>
      </c>
      <c r="F83" s="55"/>
      <c r="G83" s="55"/>
      <c r="H83" s="55"/>
      <c r="I83" s="55"/>
      <c r="J83" s="55"/>
      <c r="K83" s="55"/>
      <c r="L83" s="55"/>
      <c r="M83" s="55"/>
      <c r="N83" s="55"/>
      <c r="O83" s="111" t="s">
        <v>166</v>
      </c>
      <c r="P83" s="129" t="s">
        <v>202</v>
      </c>
      <c r="Q83" s="111" t="s">
        <v>280</v>
      </c>
      <c r="R83" s="111" t="s">
        <v>1</v>
      </c>
      <c r="S83" s="111">
        <v>51029110</v>
      </c>
      <c r="T83" s="102">
        <v>1</v>
      </c>
      <c r="U83" s="102">
        <v>1</v>
      </c>
      <c r="V83" s="102">
        <v>1</v>
      </c>
      <c r="W83" s="102">
        <v>1</v>
      </c>
      <c r="X83" s="102">
        <v>1</v>
      </c>
      <c r="Y83" s="102"/>
      <c r="Z83" s="102"/>
      <c r="AA83" s="102"/>
      <c r="AB83" s="102"/>
      <c r="AC83" s="102"/>
      <c r="AD83" s="102"/>
      <c r="AE83" s="102"/>
      <c r="AF83" s="102"/>
      <c r="AG83" s="102"/>
      <c r="AH83" s="64">
        <f t="shared" si="6"/>
        <v>318</v>
      </c>
      <c r="AI83" s="2">
        <v>318</v>
      </c>
      <c r="AJ83" s="3"/>
      <c r="AK83" s="65">
        <f t="shared" si="2"/>
        <v>0</v>
      </c>
    </row>
    <row r="84" spans="1:37" ht="22.5" customHeight="1" thickBot="1" x14ac:dyDescent="0.3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111" t="s">
        <v>167</v>
      </c>
      <c r="P84" s="129" t="s">
        <v>202</v>
      </c>
      <c r="Q84" s="111" t="s">
        <v>281</v>
      </c>
      <c r="R84" s="111" t="s">
        <v>3</v>
      </c>
      <c r="S84" s="111">
        <v>38084766</v>
      </c>
      <c r="T84" s="102">
        <v>0</v>
      </c>
      <c r="U84" s="102">
        <v>0</v>
      </c>
      <c r="V84" s="102">
        <v>0</v>
      </c>
      <c r="W84" s="102">
        <v>0</v>
      </c>
      <c r="X84" s="102">
        <v>0</v>
      </c>
      <c r="Y84" s="102"/>
      <c r="Z84" s="102"/>
      <c r="AA84" s="102"/>
      <c r="AB84" s="102"/>
      <c r="AC84" s="102"/>
      <c r="AD84" s="102"/>
      <c r="AE84" s="102"/>
      <c r="AF84" s="102"/>
      <c r="AG84" s="102"/>
      <c r="AH84" s="64">
        <f t="shared" si="6"/>
        <v>0</v>
      </c>
      <c r="AI84" s="2">
        <v>0</v>
      </c>
      <c r="AJ84" s="3"/>
      <c r="AK84" s="65">
        <f t="shared" si="2"/>
        <v>0</v>
      </c>
    </row>
    <row r="85" spans="1:37" ht="22.5" customHeight="1" thickBot="1" x14ac:dyDescent="0.3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111" t="s">
        <v>167</v>
      </c>
      <c r="P85" s="129" t="s">
        <v>202</v>
      </c>
      <c r="Q85" s="111" t="s">
        <v>282</v>
      </c>
      <c r="R85" s="111" t="s">
        <v>3</v>
      </c>
      <c r="S85" s="111">
        <v>38084766</v>
      </c>
      <c r="T85" s="102">
        <v>0</v>
      </c>
      <c r="U85" s="102">
        <v>0</v>
      </c>
      <c r="V85" s="102">
        <v>0</v>
      </c>
      <c r="W85" s="102">
        <v>0</v>
      </c>
      <c r="X85" s="102">
        <v>0</v>
      </c>
      <c r="Y85" s="102"/>
      <c r="Z85" s="102"/>
      <c r="AA85" s="102"/>
      <c r="AB85" s="102"/>
      <c r="AC85" s="102"/>
      <c r="AD85" s="102"/>
      <c r="AE85" s="102"/>
      <c r="AF85" s="102"/>
      <c r="AG85" s="102"/>
      <c r="AH85" s="64">
        <f t="shared" si="6"/>
        <v>0</v>
      </c>
      <c r="AI85" s="2">
        <v>0</v>
      </c>
      <c r="AJ85" s="3"/>
      <c r="AK85" s="65">
        <f t="shared" si="2"/>
        <v>0</v>
      </c>
    </row>
    <row r="86" spans="1:37" ht="22.5" customHeight="1" thickBot="1" x14ac:dyDescent="0.35">
      <c r="A86" s="55" t="s">
        <v>364</v>
      </c>
      <c r="B86" s="55" t="s">
        <v>364</v>
      </c>
      <c r="C86" s="55" t="s">
        <v>364</v>
      </c>
      <c r="D86" s="55" t="s">
        <v>364</v>
      </c>
      <c r="E86" s="55" t="s">
        <v>365</v>
      </c>
      <c r="F86" s="55"/>
      <c r="G86" s="55"/>
      <c r="H86" s="55"/>
      <c r="I86" s="55"/>
      <c r="J86" s="55"/>
      <c r="K86" s="55"/>
      <c r="L86" s="55"/>
      <c r="M86" s="55"/>
      <c r="N86" s="55"/>
      <c r="O86" s="111" t="s">
        <v>168</v>
      </c>
      <c r="P86" s="129" t="s">
        <v>202</v>
      </c>
      <c r="Q86" s="111" t="s">
        <v>283</v>
      </c>
      <c r="R86" s="111" t="s">
        <v>3</v>
      </c>
      <c r="S86" s="111">
        <v>38085508</v>
      </c>
      <c r="T86" s="102">
        <v>1</v>
      </c>
      <c r="U86" s="102">
        <v>1</v>
      </c>
      <c r="V86" s="102">
        <v>1</v>
      </c>
      <c r="W86" s="102">
        <v>1</v>
      </c>
      <c r="X86" s="102">
        <v>1</v>
      </c>
      <c r="Y86" s="102"/>
      <c r="Z86" s="102"/>
      <c r="AA86" s="102"/>
      <c r="AB86" s="102"/>
      <c r="AC86" s="102"/>
      <c r="AD86" s="102"/>
      <c r="AE86" s="102"/>
      <c r="AF86" s="102"/>
      <c r="AG86" s="102"/>
      <c r="AH86" s="64">
        <f t="shared" si="6"/>
        <v>318</v>
      </c>
      <c r="AI86" s="2">
        <v>318</v>
      </c>
      <c r="AJ86" s="3"/>
      <c r="AK86" s="65">
        <f t="shared" si="2"/>
        <v>0</v>
      </c>
    </row>
    <row r="87" spans="1:37" ht="22.5" customHeight="1" thickBot="1" x14ac:dyDescent="0.35">
      <c r="A87" s="55" t="s">
        <v>364</v>
      </c>
      <c r="B87" s="55" t="s">
        <v>364</v>
      </c>
      <c r="C87" s="55" t="s">
        <v>364</v>
      </c>
      <c r="D87" s="55" t="s">
        <v>364</v>
      </c>
      <c r="E87" s="55" t="s">
        <v>365</v>
      </c>
      <c r="F87" s="55"/>
      <c r="G87" s="55"/>
      <c r="H87" s="55"/>
      <c r="I87" s="55"/>
      <c r="J87" s="55"/>
      <c r="K87" s="55"/>
      <c r="L87" s="55"/>
      <c r="M87" s="55"/>
      <c r="N87" s="55"/>
      <c r="O87" s="111" t="s">
        <v>168</v>
      </c>
      <c r="P87" s="129" t="s">
        <v>202</v>
      </c>
      <c r="Q87" s="111" t="s">
        <v>284</v>
      </c>
      <c r="R87" s="111" t="s">
        <v>3</v>
      </c>
      <c r="S87" s="111">
        <v>38085508</v>
      </c>
      <c r="T87" s="102">
        <v>1</v>
      </c>
      <c r="U87" s="102">
        <v>1</v>
      </c>
      <c r="V87" s="102">
        <v>1</v>
      </c>
      <c r="W87" s="102">
        <v>1</v>
      </c>
      <c r="X87" s="102">
        <v>1</v>
      </c>
      <c r="Y87" s="102"/>
      <c r="Z87" s="102"/>
      <c r="AA87" s="102"/>
      <c r="AB87" s="102"/>
      <c r="AC87" s="102"/>
      <c r="AD87" s="102"/>
      <c r="AE87" s="102"/>
      <c r="AF87" s="102"/>
      <c r="AG87" s="102"/>
      <c r="AH87" s="64">
        <f t="shared" si="6"/>
        <v>318</v>
      </c>
      <c r="AI87" s="2">
        <v>318</v>
      </c>
      <c r="AJ87" s="3"/>
      <c r="AK87" s="65">
        <f t="shared" si="2"/>
        <v>0</v>
      </c>
    </row>
    <row r="88" spans="1:37" ht="22.5" customHeight="1" thickBot="1" x14ac:dyDescent="0.35">
      <c r="A88" s="55" t="s">
        <v>364</v>
      </c>
      <c r="B88" s="55" t="s">
        <v>364</v>
      </c>
      <c r="C88" s="55" t="s">
        <v>364</v>
      </c>
      <c r="D88" s="55" t="s">
        <v>364</v>
      </c>
      <c r="E88" s="55" t="s">
        <v>364</v>
      </c>
      <c r="F88" s="55"/>
      <c r="G88" s="55"/>
      <c r="H88" s="55"/>
      <c r="I88" s="55"/>
      <c r="J88" s="55"/>
      <c r="K88" s="55"/>
      <c r="L88" s="55"/>
      <c r="M88" s="55"/>
      <c r="N88" s="55"/>
      <c r="O88" s="111" t="s">
        <v>169</v>
      </c>
      <c r="P88" s="129" t="s">
        <v>202</v>
      </c>
      <c r="Q88" s="111" t="s">
        <v>285</v>
      </c>
      <c r="R88" s="111" t="s">
        <v>3</v>
      </c>
      <c r="S88" s="111">
        <v>38085496</v>
      </c>
      <c r="T88" s="102">
        <v>1</v>
      </c>
      <c r="U88" s="102">
        <v>1</v>
      </c>
      <c r="V88" s="102">
        <v>1</v>
      </c>
      <c r="W88" s="102">
        <v>1</v>
      </c>
      <c r="X88" s="102">
        <v>1</v>
      </c>
      <c r="Y88" s="102"/>
      <c r="Z88" s="102"/>
      <c r="AA88" s="102"/>
      <c r="AB88" s="102"/>
      <c r="AC88" s="102"/>
      <c r="AD88" s="102"/>
      <c r="AE88" s="102"/>
      <c r="AF88" s="102"/>
      <c r="AG88" s="102"/>
      <c r="AH88" s="64">
        <f t="shared" si="6"/>
        <v>318</v>
      </c>
      <c r="AI88" s="2">
        <v>318</v>
      </c>
      <c r="AJ88" s="3"/>
      <c r="AK88" s="65">
        <f t="shared" si="2"/>
        <v>0</v>
      </c>
    </row>
    <row r="89" spans="1:37" ht="22.5" customHeight="1" thickBot="1" x14ac:dyDescent="0.35">
      <c r="A89" s="55" t="s">
        <v>364</v>
      </c>
      <c r="B89" s="55" t="s">
        <v>364</v>
      </c>
      <c r="C89" s="55" t="s">
        <v>364</v>
      </c>
      <c r="D89" s="55" t="s">
        <v>364</v>
      </c>
      <c r="E89" s="55" t="s">
        <v>364</v>
      </c>
      <c r="F89" s="55"/>
      <c r="G89" s="55"/>
      <c r="H89" s="55"/>
      <c r="I89" s="55"/>
      <c r="J89" s="55"/>
      <c r="K89" s="55"/>
      <c r="L89" s="55"/>
      <c r="M89" s="55"/>
      <c r="N89" s="55"/>
      <c r="O89" s="111" t="s">
        <v>169</v>
      </c>
      <c r="P89" s="129" t="s">
        <v>202</v>
      </c>
      <c r="Q89" s="111" t="s">
        <v>286</v>
      </c>
      <c r="R89" s="111" t="s">
        <v>3</v>
      </c>
      <c r="S89" s="111">
        <v>38085496</v>
      </c>
      <c r="T89" s="102">
        <v>1</v>
      </c>
      <c r="U89" s="102">
        <v>1</v>
      </c>
      <c r="V89" s="102">
        <v>1</v>
      </c>
      <c r="W89" s="102">
        <v>1</v>
      </c>
      <c r="X89" s="102">
        <v>1</v>
      </c>
      <c r="Y89" s="102"/>
      <c r="Z89" s="102"/>
      <c r="AA89" s="102"/>
      <c r="AB89" s="102"/>
      <c r="AC89" s="102"/>
      <c r="AD89" s="102"/>
      <c r="AE89" s="102"/>
      <c r="AF89" s="102"/>
      <c r="AG89" s="102"/>
      <c r="AH89" s="64">
        <f t="shared" si="6"/>
        <v>318</v>
      </c>
      <c r="AI89" s="2">
        <v>318</v>
      </c>
      <c r="AJ89" s="3"/>
      <c r="AK89" s="65">
        <f t="shared" ref="AK89:AK147" si="7">AH89-(AI89+AJ89)</f>
        <v>0</v>
      </c>
    </row>
    <row r="90" spans="1:37" ht="22.5" customHeight="1" thickBot="1" x14ac:dyDescent="0.35">
      <c r="A90" s="55" t="s">
        <v>367</v>
      </c>
      <c r="B90" s="55" t="s">
        <v>367</v>
      </c>
      <c r="C90" s="55" t="s">
        <v>366</v>
      </c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111" t="s">
        <v>170</v>
      </c>
      <c r="P90" s="121" t="s">
        <v>191</v>
      </c>
      <c r="Q90" s="111" t="s">
        <v>287</v>
      </c>
      <c r="R90" s="111" t="s">
        <v>16</v>
      </c>
      <c r="S90" s="111" t="s">
        <v>190</v>
      </c>
      <c r="T90" s="102">
        <v>1</v>
      </c>
      <c r="U90" s="102">
        <v>1</v>
      </c>
      <c r="V90" s="102">
        <v>1</v>
      </c>
      <c r="W90" s="102">
        <v>0</v>
      </c>
      <c r="X90" s="102">
        <v>0</v>
      </c>
      <c r="Y90" s="102"/>
      <c r="Z90" s="102"/>
      <c r="AA90" s="102"/>
      <c r="AB90" s="102"/>
      <c r="AC90" s="102"/>
      <c r="AD90" s="102"/>
      <c r="AE90" s="102"/>
      <c r="AF90" s="102"/>
      <c r="AG90" s="102"/>
      <c r="AH90" s="64">
        <f t="shared" si="6"/>
        <v>181</v>
      </c>
      <c r="AI90" s="2">
        <v>58</v>
      </c>
      <c r="AJ90" s="3"/>
      <c r="AK90" s="65">
        <f t="shared" si="7"/>
        <v>123</v>
      </c>
    </row>
    <row r="91" spans="1:37" ht="22.5" customHeight="1" thickBot="1" x14ac:dyDescent="0.35">
      <c r="A91" s="55" t="s">
        <v>367</v>
      </c>
      <c r="B91" s="55" t="s">
        <v>367</v>
      </c>
      <c r="C91" s="55" t="s">
        <v>366</v>
      </c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111" t="s">
        <v>171</v>
      </c>
      <c r="P91" s="121" t="s">
        <v>191</v>
      </c>
      <c r="Q91" s="111" t="s">
        <v>288</v>
      </c>
      <c r="R91" s="111" t="s">
        <v>16</v>
      </c>
      <c r="S91" s="111" t="s">
        <v>190</v>
      </c>
      <c r="T91" s="102">
        <v>1</v>
      </c>
      <c r="U91" s="102">
        <v>1</v>
      </c>
      <c r="V91" s="102">
        <v>1</v>
      </c>
      <c r="W91" s="102">
        <v>0</v>
      </c>
      <c r="X91" s="102">
        <v>0</v>
      </c>
      <c r="Y91" s="102"/>
      <c r="Z91" s="102"/>
      <c r="AA91" s="102"/>
      <c r="AB91" s="102"/>
      <c r="AC91" s="102"/>
      <c r="AD91" s="102"/>
      <c r="AE91" s="102"/>
      <c r="AF91" s="102"/>
      <c r="AG91" s="102"/>
      <c r="AH91" s="64">
        <f t="shared" si="6"/>
        <v>181</v>
      </c>
      <c r="AI91" s="2">
        <v>58</v>
      </c>
      <c r="AJ91" s="3"/>
      <c r="AK91" s="65">
        <f t="shared" si="7"/>
        <v>123</v>
      </c>
    </row>
    <row r="92" spans="1:37" ht="22.5" customHeight="1" thickBot="1" x14ac:dyDescent="0.35">
      <c r="A92" s="55" t="s">
        <v>367</v>
      </c>
      <c r="B92" s="55" t="s">
        <v>367</v>
      </c>
      <c r="C92" s="55" t="s">
        <v>366</v>
      </c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111" t="s">
        <v>171</v>
      </c>
      <c r="P92" s="121" t="s">
        <v>191</v>
      </c>
      <c r="Q92" s="111" t="s">
        <v>289</v>
      </c>
      <c r="R92" s="111" t="s">
        <v>16</v>
      </c>
      <c r="S92" s="111" t="s">
        <v>190</v>
      </c>
      <c r="T92" s="102">
        <v>1</v>
      </c>
      <c r="U92" s="102">
        <v>1</v>
      </c>
      <c r="V92" s="102">
        <v>1</v>
      </c>
      <c r="W92" s="102">
        <v>0</v>
      </c>
      <c r="X92" s="102">
        <v>0</v>
      </c>
      <c r="Y92" s="102"/>
      <c r="Z92" s="102"/>
      <c r="AA92" s="102"/>
      <c r="AB92" s="102"/>
      <c r="AC92" s="102"/>
      <c r="AD92" s="102"/>
      <c r="AE92" s="102"/>
      <c r="AF92" s="102"/>
      <c r="AG92" s="102"/>
      <c r="AH92" s="64">
        <f t="shared" si="6"/>
        <v>181</v>
      </c>
      <c r="AI92" s="2">
        <v>58</v>
      </c>
      <c r="AJ92" s="3"/>
      <c r="AK92" s="65">
        <f t="shared" si="7"/>
        <v>123</v>
      </c>
    </row>
    <row r="93" spans="1:37" ht="22.5" customHeight="1" thickBot="1" x14ac:dyDescent="0.35">
      <c r="A93" s="55" t="s">
        <v>367</v>
      </c>
      <c r="B93" s="55" t="s">
        <v>367</v>
      </c>
      <c r="C93" s="55" t="s">
        <v>366</v>
      </c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111" t="s">
        <v>172</v>
      </c>
      <c r="P93" s="121" t="s">
        <v>191</v>
      </c>
      <c r="Q93" s="111" t="s">
        <v>290</v>
      </c>
      <c r="R93" s="111" t="s">
        <v>16</v>
      </c>
      <c r="S93" s="111" t="s">
        <v>190</v>
      </c>
      <c r="T93" s="102">
        <v>1</v>
      </c>
      <c r="U93" s="102">
        <v>1</v>
      </c>
      <c r="V93" s="102">
        <v>1</v>
      </c>
      <c r="W93" s="102">
        <v>0</v>
      </c>
      <c r="X93" s="102">
        <v>0</v>
      </c>
      <c r="Y93" s="102"/>
      <c r="Z93" s="102"/>
      <c r="AA93" s="102"/>
      <c r="AB93" s="102"/>
      <c r="AC93" s="102"/>
      <c r="AD93" s="102"/>
      <c r="AE93" s="102"/>
      <c r="AF93" s="102"/>
      <c r="AG93" s="102"/>
      <c r="AH93" s="64">
        <f t="shared" si="6"/>
        <v>181</v>
      </c>
      <c r="AI93" s="2">
        <v>58</v>
      </c>
      <c r="AJ93" s="3"/>
      <c r="AK93" s="65">
        <f t="shared" si="7"/>
        <v>123</v>
      </c>
    </row>
    <row r="94" spans="1:37" ht="22.5" customHeight="1" thickBot="1" x14ac:dyDescent="0.35">
      <c r="A94" s="55" t="s">
        <v>367</v>
      </c>
      <c r="B94" s="55" t="s">
        <v>367</v>
      </c>
      <c r="C94" s="55" t="s">
        <v>366</v>
      </c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111" t="s">
        <v>172</v>
      </c>
      <c r="P94" s="121" t="s">
        <v>191</v>
      </c>
      <c r="Q94" s="111" t="s">
        <v>291</v>
      </c>
      <c r="R94" s="111" t="s">
        <v>16</v>
      </c>
      <c r="S94" s="111" t="s">
        <v>190</v>
      </c>
      <c r="T94" s="102">
        <v>1</v>
      </c>
      <c r="U94" s="102">
        <v>1</v>
      </c>
      <c r="V94" s="102">
        <v>1</v>
      </c>
      <c r="W94" s="102">
        <v>0</v>
      </c>
      <c r="X94" s="102">
        <v>0</v>
      </c>
      <c r="Y94" s="102"/>
      <c r="Z94" s="102"/>
      <c r="AA94" s="102"/>
      <c r="AB94" s="102"/>
      <c r="AC94" s="102"/>
      <c r="AD94" s="102"/>
      <c r="AE94" s="102"/>
      <c r="AF94" s="102"/>
      <c r="AG94" s="102"/>
      <c r="AH94" s="64">
        <f t="shared" si="6"/>
        <v>181</v>
      </c>
      <c r="AI94" s="2">
        <v>58</v>
      </c>
      <c r="AJ94" s="3"/>
      <c r="AK94" s="65">
        <f t="shared" si="7"/>
        <v>123</v>
      </c>
    </row>
    <row r="95" spans="1:37" ht="22.5" customHeight="1" thickBot="1" x14ac:dyDescent="0.35">
      <c r="A95" s="55" t="s">
        <v>367</v>
      </c>
      <c r="B95" s="55" t="s">
        <v>367</v>
      </c>
      <c r="C95" s="55" t="s">
        <v>366</v>
      </c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111" t="s">
        <v>173</v>
      </c>
      <c r="P95" s="121" t="s">
        <v>191</v>
      </c>
      <c r="Q95" s="111" t="s">
        <v>292</v>
      </c>
      <c r="R95" s="111" t="s">
        <v>16</v>
      </c>
      <c r="S95" s="111" t="s">
        <v>190</v>
      </c>
      <c r="T95" s="102">
        <v>1</v>
      </c>
      <c r="U95" s="102">
        <v>1</v>
      </c>
      <c r="V95" s="102">
        <v>1</v>
      </c>
      <c r="W95" s="102">
        <v>0</v>
      </c>
      <c r="X95" s="102">
        <v>0</v>
      </c>
      <c r="Y95" s="102"/>
      <c r="Z95" s="102"/>
      <c r="AA95" s="102"/>
      <c r="AB95" s="102"/>
      <c r="AC95" s="102"/>
      <c r="AD95" s="102"/>
      <c r="AE95" s="102"/>
      <c r="AF95" s="102"/>
      <c r="AG95" s="102"/>
      <c r="AH95" s="64">
        <f t="shared" si="6"/>
        <v>181</v>
      </c>
      <c r="AI95" s="2">
        <v>58</v>
      </c>
      <c r="AJ95" s="3"/>
      <c r="AK95" s="65">
        <f t="shared" si="7"/>
        <v>123</v>
      </c>
    </row>
    <row r="96" spans="1:37" ht="22.5" customHeight="1" thickBot="1" x14ac:dyDescent="0.35">
      <c r="A96" s="55" t="s">
        <v>367</v>
      </c>
      <c r="B96" s="55" t="s">
        <v>367</v>
      </c>
      <c r="C96" s="55" t="s">
        <v>366</v>
      </c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111" t="s">
        <v>173</v>
      </c>
      <c r="P96" s="121" t="s">
        <v>191</v>
      </c>
      <c r="Q96" s="111" t="s">
        <v>293</v>
      </c>
      <c r="R96" s="111" t="s">
        <v>16</v>
      </c>
      <c r="S96" s="111" t="s">
        <v>190</v>
      </c>
      <c r="T96" s="102">
        <v>1</v>
      </c>
      <c r="U96" s="102">
        <v>1</v>
      </c>
      <c r="V96" s="102">
        <v>1</v>
      </c>
      <c r="W96" s="102">
        <v>0</v>
      </c>
      <c r="X96" s="102">
        <v>0</v>
      </c>
      <c r="Y96" s="102"/>
      <c r="Z96" s="102"/>
      <c r="AA96" s="102"/>
      <c r="AB96" s="102"/>
      <c r="AC96" s="102"/>
      <c r="AD96" s="102"/>
      <c r="AE96" s="102"/>
      <c r="AF96" s="102"/>
      <c r="AG96" s="102"/>
      <c r="AH96" s="64">
        <f t="shared" si="6"/>
        <v>181</v>
      </c>
      <c r="AI96" s="2">
        <v>58</v>
      </c>
      <c r="AJ96" s="3"/>
      <c r="AK96" s="65">
        <f t="shared" si="7"/>
        <v>123</v>
      </c>
    </row>
    <row r="97" spans="1:37" ht="22.5" customHeight="1" thickBot="1" x14ac:dyDescent="0.35">
      <c r="A97" s="55" t="s">
        <v>367</v>
      </c>
      <c r="B97" s="55" t="s">
        <v>367</v>
      </c>
      <c r="C97" s="55" t="s">
        <v>366</v>
      </c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111" t="s">
        <v>174</v>
      </c>
      <c r="P97" s="121" t="s">
        <v>191</v>
      </c>
      <c r="Q97" s="111" t="s">
        <v>294</v>
      </c>
      <c r="R97" s="111" t="s">
        <v>16</v>
      </c>
      <c r="S97" s="111" t="s">
        <v>190</v>
      </c>
      <c r="T97" s="102">
        <v>1</v>
      </c>
      <c r="U97" s="102">
        <v>1</v>
      </c>
      <c r="V97" s="102">
        <v>1</v>
      </c>
      <c r="W97" s="102">
        <v>0</v>
      </c>
      <c r="X97" s="102">
        <v>0</v>
      </c>
      <c r="Y97" s="102"/>
      <c r="Z97" s="102"/>
      <c r="AA97" s="102"/>
      <c r="AB97" s="102"/>
      <c r="AC97" s="102"/>
      <c r="AD97" s="102"/>
      <c r="AE97" s="102"/>
      <c r="AF97" s="102"/>
      <c r="AG97" s="102"/>
      <c r="AH97" s="64">
        <f t="shared" si="6"/>
        <v>181</v>
      </c>
      <c r="AI97" s="2">
        <v>58</v>
      </c>
      <c r="AJ97" s="3"/>
      <c r="AK97" s="65">
        <f t="shared" si="7"/>
        <v>123</v>
      </c>
    </row>
    <row r="98" spans="1:37" ht="22.5" customHeight="1" thickBot="1" x14ac:dyDescent="0.35">
      <c r="A98" s="55" t="s">
        <v>367</v>
      </c>
      <c r="B98" s="55" t="s">
        <v>367</v>
      </c>
      <c r="C98" s="55" t="s">
        <v>366</v>
      </c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111" t="s">
        <v>174</v>
      </c>
      <c r="P98" s="121" t="s">
        <v>191</v>
      </c>
      <c r="Q98" s="111" t="s">
        <v>295</v>
      </c>
      <c r="R98" s="111" t="s">
        <v>16</v>
      </c>
      <c r="S98" s="111" t="s">
        <v>190</v>
      </c>
      <c r="T98" s="102">
        <v>1</v>
      </c>
      <c r="U98" s="102">
        <v>1</v>
      </c>
      <c r="V98" s="102">
        <v>1</v>
      </c>
      <c r="W98" s="102">
        <v>0</v>
      </c>
      <c r="X98" s="102">
        <v>0</v>
      </c>
      <c r="Y98" s="102"/>
      <c r="Z98" s="102"/>
      <c r="AA98" s="102"/>
      <c r="AB98" s="102"/>
      <c r="AC98" s="102"/>
      <c r="AD98" s="102"/>
      <c r="AE98" s="102"/>
      <c r="AF98" s="102"/>
      <c r="AG98" s="102"/>
      <c r="AH98" s="64">
        <f t="shared" si="6"/>
        <v>181</v>
      </c>
      <c r="AI98" s="2">
        <v>58</v>
      </c>
      <c r="AJ98" s="2"/>
      <c r="AK98" s="65">
        <f t="shared" si="7"/>
        <v>123</v>
      </c>
    </row>
    <row r="99" spans="1:37" ht="22.5" customHeight="1" thickBot="1" x14ac:dyDescent="0.35">
      <c r="A99" s="55" t="s">
        <v>367</v>
      </c>
      <c r="B99" s="55" t="s">
        <v>367</v>
      </c>
      <c r="C99" s="55" t="s">
        <v>366</v>
      </c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111" t="s">
        <v>175</v>
      </c>
      <c r="P99" s="121" t="s">
        <v>191</v>
      </c>
      <c r="Q99" s="111" t="s">
        <v>296</v>
      </c>
      <c r="R99" s="111" t="s">
        <v>16</v>
      </c>
      <c r="S99" s="111" t="s">
        <v>190</v>
      </c>
      <c r="T99" s="102">
        <v>1</v>
      </c>
      <c r="U99" s="102">
        <v>1</v>
      </c>
      <c r="V99" s="102">
        <v>1</v>
      </c>
      <c r="W99" s="102">
        <v>0</v>
      </c>
      <c r="X99" s="102">
        <v>0</v>
      </c>
      <c r="Y99" s="102"/>
      <c r="Z99" s="102"/>
      <c r="AA99" s="102"/>
      <c r="AB99" s="102"/>
      <c r="AC99" s="102"/>
      <c r="AD99" s="102"/>
      <c r="AE99" s="102"/>
      <c r="AF99" s="102"/>
      <c r="AG99" s="102"/>
      <c r="AH99" s="64">
        <f>$T$6*T99+$U$6*U99+$V$6*V99+$W$6*W99+$X$6*X99+$Y$6*W102+$Z$6*Z99+$AA$6*AA99+$AB$6*AB99+$AC$6*AC99+$AD$6*AD99+$AE$6*AE99+$AF$6*AF99+$AG$6*AG99</f>
        <v>181</v>
      </c>
      <c r="AI99" s="2">
        <v>58</v>
      </c>
      <c r="AJ99" s="3"/>
      <c r="AK99" s="65">
        <f t="shared" si="7"/>
        <v>123</v>
      </c>
    </row>
    <row r="100" spans="1:37" ht="22.5" customHeight="1" thickBot="1" x14ac:dyDescent="0.35">
      <c r="A100" s="55" t="s">
        <v>367</v>
      </c>
      <c r="B100" s="55" t="s">
        <v>367</v>
      </c>
      <c r="C100" s="55" t="s">
        <v>366</v>
      </c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111" t="s">
        <v>175</v>
      </c>
      <c r="P100" s="121" t="s">
        <v>191</v>
      </c>
      <c r="Q100" s="111" t="s">
        <v>297</v>
      </c>
      <c r="R100" s="111" t="s">
        <v>16</v>
      </c>
      <c r="S100" s="111" t="s">
        <v>190</v>
      </c>
      <c r="T100" s="102">
        <v>1</v>
      </c>
      <c r="U100" s="102">
        <v>1</v>
      </c>
      <c r="V100" s="102">
        <v>1</v>
      </c>
      <c r="W100" s="102">
        <v>0</v>
      </c>
      <c r="X100" s="102">
        <v>0</v>
      </c>
      <c r="Y100" s="102"/>
      <c r="Z100" s="102"/>
      <c r="AA100" s="102"/>
      <c r="AB100" s="102"/>
      <c r="AC100" s="102"/>
      <c r="AD100" s="102"/>
      <c r="AE100" s="102"/>
      <c r="AF100" s="102"/>
      <c r="AG100" s="102"/>
      <c r="AH100" s="64">
        <f t="shared" si="6"/>
        <v>181</v>
      </c>
      <c r="AI100" s="2">
        <v>58</v>
      </c>
      <c r="AJ100" s="3"/>
      <c r="AK100" s="65">
        <f t="shared" si="7"/>
        <v>123</v>
      </c>
    </row>
    <row r="101" spans="1:37" ht="22.5" customHeight="1" thickBot="1" x14ac:dyDescent="0.35">
      <c r="A101" s="55" t="s">
        <v>367</v>
      </c>
      <c r="B101" s="55" t="s">
        <v>367</v>
      </c>
      <c r="C101" s="55" t="s">
        <v>366</v>
      </c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111" t="s">
        <v>176</v>
      </c>
      <c r="P101" s="121" t="s">
        <v>191</v>
      </c>
      <c r="Q101" s="111" t="s">
        <v>298</v>
      </c>
      <c r="R101" s="111" t="s">
        <v>16</v>
      </c>
      <c r="S101" s="111" t="s">
        <v>190</v>
      </c>
      <c r="T101" s="102">
        <v>1</v>
      </c>
      <c r="U101" s="102">
        <v>1</v>
      </c>
      <c r="V101" s="102">
        <v>1</v>
      </c>
      <c r="W101" s="102">
        <v>0</v>
      </c>
      <c r="X101" s="102">
        <v>0</v>
      </c>
      <c r="Y101" s="102"/>
      <c r="Z101" s="102"/>
      <c r="AA101" s="102"/>
      <c r="AB101" s="102"/>
      <c r="AC101" s="102"/>
      <c r="AD101" s="102"/>
      <c r="AE101" s="102"/>
      <c r="AF101" s="102"/>
      <c r="AG101" s="102"/>
      <c r="AH101" s="64">
        <f t="shared" si="6"/>
        <v>181</v>
      </c>
      <c r="AI101" s="2">
        <v>58</v>
      </c>
      <c r="AJ101" s="3"/>
      <c r="AK101" s="65">
        <f t="shared" si="7"/>
        <v>123</v>
      </c>
    </row>
    <row r="102" spans="1:37" ht="22.5" customHeight="1" thickBot="1" x14ac:dyDescent="0.35">
      <c r="A102" s="55" t="s">
        <v>367</v>
      </c>
      <c r="B102" s="55" t="s">
        <v>367</v>
      </c>
      <c r="C102" s="55" t="s">
        <v>366</v>
      </c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111" t="s">
        <v>176</v>
      </c>
      <c r="P102" s="121" t="s">
        <v>191</v>
      </c>
      <c r="Q102" s="111" t="s">
        <v>299</v>
      </c>
      <c r="R102" s="111" t="s">
        <v>16</v>
      </c>
      <c r="S102" s="111" t="s">
        <v>190</v>
      </c>
      <c r="T102" s="102">
        <v>1</v>
      </c>
      <c r="U102" s="102">
        <v>1</v>
      </c>
      <c r="V102" s="102">
        <v>1</v>
      </c>
      <c r="W102" s="102">
        <v>0</v>
      </c>
      <c r="X102" s="102">
        <v>0</v>
      </c>
      <c r="Y102" s="102"/>
      <c r="Z102" s="102"/>
      <c r="AA102" s="102"/>
      <c r="AB102" s="102"/>
      <c r="AC102" s="102"/>
      <c r="AD102" s="102"/>
      <c r="AE102" s="102"/>
      <c r="AF102" s="102"/>
      <c r="AG102" s="102"/>
      <c r="AH102" s="64">
        <f t="shared" si="6"/>
        <v>181</v>
      </c>
      <c r="AI102" s="2">
        <v>58</v>
      </c>
      <c r="AJ102" s="3"/>
      <c r="AK102" s="65">
        <f t="shared" si="7"/>
        <v>123</v>
      </c>
    </row>
    <row r="103" spans="1:37" ht="22.5" customHeight="1" thickBot="1" x14ac:dyDescent="0.35">
      <c r="A103" s="55" t="s">
        <v>367</v>
      </c>
      <c r="B103" s="55" t="s">
        <v>367</v>
      </c>
      <c r="C103" s="55" t="s">
        <v>366</v>
      </c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111" t="s">
        <v>177</v>
      </c>
      <c r="P103" s="121" t="s">
        <v>191</v>
      </c>
      <c r="Q103" s="111" t="s">
        <v>300</v>
      </c>
      <c r="R103" s="111" t="s">
        <v>16</v>
      </c>
      <c r="S103" s="111" t="s">
        <v>190</v>
      </c>
      <c r="T103" s="102">
        <v>1</v>
      </c>
      <c r="U103" s="102">
        <v>1</v>
      </c>
      <c r="V103" s="102">
        <v>1</v>
      </c>
      <c r="W103" s="102">
        <v>0</v>
      </c>
      <c r="X103" s="102">
        <v>0</v>
      </c>
      <c r="Y103" s="102"/>
      <c r="Z103" s="102"/>
      <c r="AA103" s="102"/>
      <c r="AB103" s="102"/>
      <c r="AC103" s="102"/>
      <c r="AD103" s="102"/>
      <c r="AE103" s="102"/>
      <c r="AF103" s="102"/>
      <c r="AG103" s="102"/>
      <c r="AH103" s="64">
        <f t="shared" si="6"/>
        <v>181</v>
      </c>
      <c r="AI103" s="2">
        <v>58</v>
      </c>
      <c r="AJ103" s="3"/>
      <c r="AK103" s="65">
        <f t="shared" si="7"/>
        <v>123</v>
      </c>
    </row>
    <row r="104" spans="1:37" ht="22.5" customHeight="1" thickBot="1" x14ac:dyDescent="0.35">
      <c r="A104" s="55" t="s">
        <v>367</v>
      </c>
      <c r="B104" s="55" t="s">
        <v>367</v>
      </c>
      <c r="C104" s="55" t="s">
        <v>366</v>
      </c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111" t="s">
        <v>177</v>
      </c>
      <c r="P104" s="121" t="s">
        <v>191</v>
      </c>
      <c r="Q104" s="111" t="s">
        <v>301</v>
      </c>
      <c r="R104" s="111" t="s">
        <v>16</v>
      </c>
      <c r="S104" s="111" t="s">
        <v>190</v>
      </c>
      <c r="T104" s="102">
        <v>1</v>
      </c>
      <c r="U104" s="102">
        <v>1</v>
      </c>
      <c r="V104" s="102">
        <v>1</v>
      </c>
      <c r="W104" s="102">
        <v>0</v>
      </c>
      <c r="X104" s="102">
        <v>0</v>
      </c>
      <c r="Y104" s="102"/>
      <c r="Z104" s="102"/>
      <c r="AA104" s="102"/>
      <c r="AB104" s="102"/>
      <c r="AC104" s="102"/>
      <c r="AD104" s="102"/>
      <c r="AE104" s="102"/>
      <c r="AF104" s="102"/>
      <c r="AG104" s="102"/>
      <c r="AH104" s="64">
        <f t="shared" ref="AH104:AH135" si="8">$T$6*T104+$U$6*U104+$V$6*V104+$W$6*W104+$X$6*X104+$Y$6*Y104+$Z$6*Z104+$AA$6*AA104+$AB$6*AB104+$AC$6*AC104+$AD$6*AD104+$AE$6*AE104+$AF$6*AF104+$AG$6*AG104</f>
        <v>181</v>
      </c>
      <c r="AI104" s="2">
        <v>58</v>
      </c>
      <c r="AJ104" s="3"/>
      <c r="AK104" s="65">
        <f t="shared" si="7"/>
        <v>123</v>
      </c>
    </row>
    <row r="105" spans="1:37" ht="22.5" customHeight="1" thickBot="1" x14ac:dyDescent="0.35">
      <c r="A105" s="55" t="s">
        <v>368</v>
      </c>
      <c r="B105" s="55" t="s">
        <v>368</v>
      </c>
      <c r="C105" s="55" t="s">
        <v>368</v>
      </c>
      <c r="D105" s="55" t="s">
        <v>368</v>
      </c>
      <c r="E105" s="55" t="s">
        <v>368</v>
      </c>
      <c r="F105" s="55"/>
      <c r="G105" s="55"/>
      <c r="H105" s="55"/>
      <c r="I105" s="55"/>
      <c r="J105" s="55"/>
      <c r="K105" s="55"/>
      <c r="L105" s="55"/>
      <c r="M105" s="55"/>
      <c r="N105" s="55"/>
      <c r="O105" s="111" t="s">
        <v>178</v>
      </c>
      <c r="P105" s="122" t="s">
        <v>192</v>
      </c>
      <c r="Q105" s="111" t="s">
        <v>302</v>
      </c>
      <c r="R105" s="111" t="s">
        <v>3</v>
      </c>
      <c r="S105" s="111" t="s">
        <v>189</v>
      </c>
      <c r="T105" s="102">
        <v>1</v>
      </c>
      <c r="U105" s="102">
        <v>1</v>
      </c>
      <c r="V105" s="102">
        <v>1</v>
      </c>
      <c r="W105" s="102">
        <v>1</v>
      </c>
      <c r="X105" s="102">
        <v>1</v>
      </c>
      <c r="Y105" s="102"/>
      <c r="Z105" s="102"/>
      <c r="AA105" s="102"/>
      <c r="AB105" s="102"/>
      <c r="AC105" s="102"/>
      <c r="AD105" s="102"/>
      <c r="AE105" s="102"/>
      <c r="AF105" s="102"/>
      <c r="AG105" s="102"/>
      <c r="AH105" s="64">
        <f t="shared" si="8"/>
        <v>318</v>
      </c>
      <c r="AI105" s="2">
        <v>318</v>
      </c>
      <c r="AJ105" s="3"/>
      <c r="AK105" s="65">
        <f t="shared" si="7"/>
        <v>0</v>
      </c>
    </row>
    <row r="106" spans="1:37" ht="22.5" customHeight="1" thickBot="1" x14ac:dyDescent="0.35">
      <c r="A106" s="55" t="s">
        <v>368</v>
      </c>
      <c r="B106" s="55" t="s">
        <v>368</v>
      </c>
      <c r="C106" s="55" t="s">
        <v>368</v>
      </c>
      <c r="D106" s="55" t="s">
        <v>368</v>
      </c>
      <c r="E106" s="55" t="s">
        <v>368</v>
      </c>
      <c r="F106" s="55"/>
      <c r="G106" s="55"/>
      <c r="H106" s="55"/>
      <c r="I106" s="55"/>
      <c r="J106" s="55"/>
      <c r="K106" s="55"/>
      <c r="L106" s="55"/>
      <c r="M106" s="55"/>
      <c r="N106" s="55"/>
      <c r="O106" s="111" t="s">
        <v>178</v>
      </c>
      <c r="P106" s="122" t="s">
        <v>192</v>
      </c>
      <c r="Q106" s="111" t="s">
        <v>303</v>
      </c>
      <c r="R106" s="111" t="s">
        <v>3</v>
      </c>
      <c r="S106" s="111" t="s">
        <v>189</v>
      </c>
      <c r="T106" s="102">
        <v>1</v>
      </c>
      <c r="U106" s="102">
        <v>1</v>
      </c>
      <c r="V106" s="102">
        <v>1</v>
      </c>
      <c r="W106" s="102">
        <v>1</v>
      </c>
      <c r="X106" s="102">
        <v>1</v>
      </c>
      <c r="Y106" s="102"/>
      <c r="Z106" s="102"/>
      <c r="AA106" s="102"/>
      <c r="AB106" s="102"/>
      <c r="AC106" s="102"/>
      <c r="AD106" s="102"/>
      <c r="AE106" s="102"/>
      <c r="AF106" s="102"/>
      <c r="AG106" s="102"/>
      <c r="AH106" s="64">
        <f t="shared" si="8"/>
        <v>318</v>
      </c>
      <c r="AI106" s="2">
        <v>318</v>
      </c>
      <c r="AJ106" s="3"/>
      <c r="AK106" s="65">
        <f t="shared" si="7"/>
        <v>0</v>
      </c>
    </row>
    <row r="107" spans="1:37" ht="22.5" customHeight="1" thickBot="1" x14ac:dyDescent="0.35">
      <c r="A107" s="55" t="s">
        <v>365</v>
      </c>
      <c r="B107" s="55" t="s">
        <v>365</v>
      </c>
      <c r="C107" s="55" t="s">
        <v>364</v>
      </c>
      <c r="D107" s="55" t="s">
        <v>364</v>
      </c>
      <c r="E107" s="55" t="s">
        <v>365</v>
      </c>
      <c r="F107" s="55"/>
      <c r="G107" s="55"/>
      <c r="H107" s="55"/>
      <c r="I107" s="55"/>
      <c r="J107" s="55"/>
      <c r="K107" s="55"/>
      <c r="L107" s="55"/>
      <c r="M107" s="55"/>
      <c r="N107" s="55"/>
      <c r="O107" s="111" t="s">
        <v>179</v>
      </c>
      <c r="P107" s="130" t="s">
        <v>200</v>
      </c>
      <c r="Q107" s="111" t="s">
        <v>304</v>
      </c>
      <c r="R107" s="111" t="s">
        <v>3</v>
      </c>
      <c r="S107" s="111">
        <v>39044343</v>
      </c>
      <c r="T107" s="102">
        <v>1</v>
      </c>
      <c r="U107" s="102">
        <v>1</v>
      </c>
      <c r="V107" s="102">
        <v>1</v>
      </c>
      <c r="W107" s="102">
        <v>1</v>
      </c>
      <c r="X107" s="102">
        <v>1</v>
      </c>
      <c r="Y107" s="102"/>
      <c r="Z107" s="102"/>
      <c r="AA107" s="102"/>
      <c r="AB107" s="102"/>
      <c r="AC107" s="102"/>
      <c r="AD107" s="102"/>
      <c r="AE107" s="102"/>
      <c r="AF107" s="102"/>
      <c r="AG107" s="102"/>
      <c r="AH107" s="64">
        <f t="shared" si="8"/>
        <v>318</v>
      </c>
      <c r="AI107" s="2">
        <v>318</v>
      </c>
      <c r="AJ107" s="3"/>
      <c r="AK107" s="65">
        <f t="shared" si="7"/>
        <v>0</v>
      </c>
    </row>
    <row r="108" spans="1:37" ht="22.5" customHeight="1" thickBot="1" x14ac:dyDescent="0.35">
      <c r="A108" s="55" t="s">
        <v>365</v>
      </c>
      <c r="B108" s="55" t="s">
        <v>365</v>
      </c>
      <c r="C108" s="55" t="s">
        <v>364</v>
      </c>
      <c r="D108" s="55" t="s">
        <v>364</v>
      </c>
      <c r="E108" s="55" t="s">
        <v>365</v>
      </c>
      <c r="F108" s="55"/>
      <c r="G108" s="55"/>
      <c r="H108" s="55"/>
      <c r="I108" s="55"/>
      <c r="J108" s="55"/>
      <c r="K108" s="55"/>
      <c r="L108" s="55"/>
      <c r="M108" s="55"/>
      <c r="N108" s="55"/>
      <c r="O108" s="111" t="s">
        <v>179</v>
      </c>
      <c r="P108" s="130" t="s">
        <v>200</v>
      </c>
      <c r="Q108" s="111" t="s">
        <v>305</v>
      </c>
      <c r="R108" s="111" t="s">
        <v>0</v>
      </c>
      <c r="S108" s="111">
        <v>39044343</v>
      </c>
      <c r="T108" s="102">
        <v>1</v>
      </c>
      <c r="U108" s="102">
        <v>1</v>
      </c>
      <c r="V108" s="102">
        <v>1</v>
      </c>
      <c r="W108" s="102">
        <v>1</v>
      </c>
      <c r="X108" s="102">
        <v>1</v>
      </c>
      <c r="Y108" s="102"/>
      <c r="Z108" s="102"/>
      <c r="AA108" s="102"/>
      <c r="AB108" s="102"/>
      <c r="AC108" s="102"/>
      <c r="AD108" s="102"/>
      <c r="AE108" s="102"/>
      <c r="AF108" s="102"/>
      <c r="AG108" s="102"/>
      <c r="AH108" s="64">
        <f t="shared" si="8"/>
        <v>318</v>
      </c>
      <c r="AI108" s="2">
        <v>318</v>
      </c>
      <c r="AJ108" s="3"/>
      <c r="AK108" s="65">
        <f t="shared" si="7"/>
        <v>0</v>
      </c>
    </row>
    <row r="109" spans="1:37" ht="22.5" customHeight="1" thickBot="1" x14ac:dyDescent="0.35">
      <c r="A109" s="55" t="s">
        <v>368</v>
      </c>
      <c r="B109" s="55" t="s">
        <v>368</v>
      </c>
      <c r="C109" s="55" t="s">
        <v>368</v>
      </c>
      <c r="D109" s="55" t="s">
        <v>368</v>
      </c>
      <c r="E109" s="55" t="s">
        <v>368</v>
      </c>
      <c r="F109" s="55"/>
      <c r="G109" s="55"/>
      <c r="H109" s="55"/>
      <c r="I109" s="55"/>
      <c r="J109" s="55"/>
      <c r="K109" s="55"/>
      <c r="L109" s="55"/>
      <c r="M109" s="55"/>
      <c r="N109" s="55"/>
      <c r="O109" s="111" t="s">
        <v>180</v>
      </c>
      <c r="P109" s="122" t="s">
        <v>192</v>
      </c>
      <c r="Q109" s="111" t="s">
        <v>306</v>
      </c>
      <c r="R109" s="111" t="s">
        <v>3</v>
      </c>
      <c r="S109" s="111" t="s">
        <v>189</v>
      </c>
      <c r="T109" s="102">
        <v>1</v>
      </c>
      <c r="U109" s="102">
        <v>1</v>
      </c>
      <c r="V109" s="102">
        <v>1</v>
      </c>
      <c r="W109" s="102">
        <v>1</v>
      </c>
      <c r="X109" s="102">
        <v>1</v>
      </c>
      <c r="Y109" s="102"/>
      <c r="Z109" s="102"/>
      <c r="AA109" s="102"/>
      <c r="AB109" s="102"/>
      <c r="AC109" s="102"/>
      <c r="AD109" s="102"/>
      <c r="AE109" s="102"/>
      <c r="AF109" s="102"/>
      <c r="AG109" s="102"/>
      <c r="AH109" s="64">
        <f t="shared" si="8"/>
        <v>318</v>
      </c>
      <c r="AI109" s="2">
        <v>318</v>
      </c>
      <c r="AJ109" s="3"/>
      <c r="AK109" s="65">
        <f t="shared" si="7"/>
        <v>0</v>
      </c>
    </row>
    <row r="110" spans="1:37" ht="22.5" customHeight="1" thickBot="1" x14ac:dyDescent="0.3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111" t="s">
        <v>181</v>
      </c>
      <c r="P110" s="130" t="s">
        <v>200</v>
      </c>
      <c r="Q110" s="111" t="s">
        <v>307</v>
      </c>
      <c r="R110" s="111" t="s">
        <v>0</v>
      </c>
      <c r="S110" s="111">
        <v>39045692</v>
      </c>
      <c r="T110" s="102">
        <v>0</v>
      </c>
      <c r="U110" s="102">
        <v>0</v>
      </c>
      <c r="V110" s="102">
        <v>0</v>
      </c>
      <c r="W110" s="102">
        <v>0</v>
      </c>
      <c r="X110" s="102">
        <v>0</v>
      </c>
      <c r="Y110" s="102"/>
      <c r="Z110" s="102"/>
      <c r="AA110" s="102"/>
      <c r="AB110" s="102"/>
      <c r="AC110" s="102"/>
      <c r="AD110" s="102"/>
      <c r="AE110" s="102"/>
      <c r="AF110" s="102"/>
      <c r="AG110" s="102"/>
      <c r="AH110" s="64">
        <f t="shared" si="8"/>
        <v>0</v>
      </c>
      <c r="AI110" s="2">
        <v>0</v>
      </c>
      <c r="AJ110" s="3"/>
      <c r="AK110" s="65">
        <f t="shared" si="7"/>
        <v>0</v>
      </c>
    </row>
    <row r="111" spans="1:37" ht="22.5" customHeight="1" thickBot="1" x14ac:dyDescent="0.3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111" t="s">
        <v>181</v>
      </c>
      <c r="P111" s="130" t="s">
        <v>200</v>
      </c>
      <c r="Q111" s="111" t="s">
        <v>308</v>
      </c>
      <c r="R111" s="111" t="s">
        <v>3</v>
      </c>
      <c r="S111" s="111">
        <v>39045692</v>
      </c>
      <c r="T111" s="102">
        <v>0</v>
      </c>
      <c r="U111" s="102">
        <v>0</v>
      </c>
      <c r="V111" s="102">
        <v>0</v>
      </c>
      <c r="W111" s="102">
        <v>0</v>
      </c>
      <c r="X111" s="102">
        <v>0</v>
      </c>
      <c r="Y111" s="102"/>
      <c r="Z111" s="102"/>
      <c r="AA111" s="102"/>
      <c r="AB111" s="102"/>
      <c r="AC111" s="102"/>
      <c r="AD111" s="102"/>
      <c r="AE111" s="102"/>
      <c r="AF111" s="102"/>
      <c r="AG111" s="102"/>
      <c r="AH111" s="64">
        <f t="shared" si="8"/>
        <v>0</v>
      </c>
      <c r="AI111" s="2">
        <v>0</v>
      </c>
      <c r="AJ111" s="3"/>
      <c r="AK111" s="65">
        <f t="shared" si="7"/>
        <v>0</v>
      </c>
    </row>
    <row r="112" spans="1:37" ht="22.5" customHeight="1" thickBot="1" x14ac:dyDescent="0.35">
      <c r="A112" s="55" t="s">
        <v>368</v>
      </c>
      <c r="B112" s="55" t="s">
        <v>368</v>
      </c>
      <c r="C112" s="55" t="s">
        <v>368</v>
      </c>
      <c r="D112" s="55" t="s">
        <v>368</v>
      </c>
      <c r="E112" s="55" t="s">
        <v>368</v>
      </c>
      <c r="F112" s="55"/>
      <c r="G112" s="55"/>
      <c r="H112" s="55"/>
      <c r="I112" s="55"/>
      <c r="J112" s="55"/>
      <c r="K112" s="55"/>
      <c r="L112" s="55"/>
      <c r="M112" s="55"/>
      <c r="N112" s="55"/>
      <c r="O112" s="111" t="s">
        <v>182</v>
      </c>
      <c r="P112" s="122" t="s">
        <v>192</v>
      </c>
      <c r="Q112" s="111" t="s">
        <v>309</v>
      </c>
      <c r="R112" s="111" t="s">
        <v>3</v>
      </c>
      <c r="S112" s="111" t="s">
        <v>189</v>
      </c>
      <c r="T112" s="102">
        <v>1</v>
      </c>
      <c r="U112" s="102">
        <v>1</v>
      </c>
      <c r="V112" s="102">
        <v>1</v>
      </c>
      <c r="W112" s="102">
        <v>1</v>
      </c>
      <c r="X112" s="102">
        <v>1</v>
      </c>
      <c r="Y112" s="102"/>
      <c r="Z112" s="102"/>
      <c r="AA112" s="102"/>
      <c r="AB112" s="102"/>
      <c r="AC112" s="102"/>
      <c r="AD112" s="102"/>
      <c r="AE112" s="102"/>
      <c r="AF112" s="102"/>
      <c r="AG112" s="102"/>
      <c r="AH112" s="64">
        <f t="shared" si="8"/>
        <v>318</v>
      </c>
      <c r="AI112" s="2">
        <v>318</v>
      </c>
      <c r="AJ112" s="3"/>
      <c r="AK112" s="65">
        <f t="shared" si="7"/>
        <v>0</v>
      </c>
    </row>
    <row r="113" spans="1:37" ht="22.5" customHeight="1" thickBot="1" x14ac:dyDescent="0.35">
      <c r="A113" s="55" t="s">
        <v>365</v>
      </c>
      <c r="B113" s="55" t="s">
        <v>365</v>
      </c>
      <c r="C113" s="55" t="s">
        <v>364</v>
      </c>
      <c r="D113" s="55" t="s">
        <v>364</v>
      </c>
      <c r="E113" s="55" t="s">
        <v>365</v>
      </c>
      <c r="F113" s="55"/>
      <c r="G113" s="55"/>
      <c r="H113" s="55"/>
      <c r="I113" s="55"/>
      <c r="J113" s="55"/>
      <c r="K113" s="55"/>
      <c r="L113" s="55"/>
      <c r="M113" s="55"/>
      <c r="N113" s="55"/>
      <c r="O113" s="111" t="s">
        <v>183</v>
      </c>
      <c r="P113" s="130" t="s">
        <v>200</v>
      </c>
      <c r="Q113" s="111" t="s">
        <v>310</v>
      </c>
      <c r="R113" s="111" t="s">
        <v>0</v>
      </c>
      <c r="S113" s="111">
        <v>39046617</v>
      </c>
      <c r="T113" s="102">
        <v>1</v>
      </c>
      <c r="U113" s="102">
        <v>1</v>
      </c>
      <c r="V113" s="102">
        <v>1</v>
      </c>
      <c r="W113" s="102">
        <v>1</v>
      </c>
      <c r="X113" s="102">
        <v>1</v>
      </c>
      <c r="Y113" s="102"/>
      <c r="Z113" s="102"/>
      <c r="AA113" s="102"/>
      <c r="AB113" s="102"/>
      <c r="AC113" s="102"/>
      <c r="AD113" s="102"/>
      <c r="AE113" s="102"/>
      <c r="AF113" s="102"/>
      <c r="AG113" s="102"/>
      <c r="AH113" s="64">
        <f t="shared" si="8"/>
        <v>318</v>
      </c>
      <c r="AI113" s="2">
        <v>318</v>
      </c>
      <c r="AJ113" s="3"/>
      <c r="AK113" s="65">
        <f t="shared" si="7"/>
        <v>0</v>
      </c>
    </row>
    <row r="114" spans="1:37" ht="22.5" customHeight="1" thickBot="1" x14ac:dyDescent="0.35">
      <c r="A114" s="55" t="s">
        <v>365</v>
      </c>
      <c r="B114" s="55" t="s">
        <v>365</v>
      </c>
      <c r="C114" s="55" t="s">
        <v>364</v>
      </c>
      <c r="D114" s="55" t="s">
        <v>364</v>
      </c>
      <c r="E114" s="55" t="s">
        <v>365</v>
      </c>
      <c r="F114" s="55"/>
      <c r="G114" s="55"/>
      <c r="H114" s="55"/>
      <c r="I114" s="55"/>
      <c r="J114" s="55"/>
      <c r="K114" s="55"/>
      <c r="L114" s="55"/>
      <c r="M114" s="55"/>
      <c r="N114" s="55"/>
      <c r="O114" s="111" t="s">
        <v>183</v>
      </c>
      <c r="P114" s="130" t="s">
        <v>200</v>
      </c>
      <c r="Q114" s="111" t="s">
        <v>311</v>
      </c>
      <c r="R114" s="111" t="s">
        <v>0</v>
      </c>
      <c r="S114" s="111">
        <v>39046617</v>
      </c>
      <c r="T114" s="102">
        <v>1</v>
      </c>
      <c r="U114" s="102">
        <v>1</v>
      </c>
      <c r="V114" s="102">
        <v>1</v>
      </c>
      <c r="W114" s="102">
        <v>1</v>
      </c>
      <c r="X114" s="102">
        <v>1</v>
      </c>
      <c r="Y114" s="102"/>
      <c r="Z114" s="102"/>
      <c r="AA114" s="102"/>
      <c r="AB114" s="102"/>
      <c r="AC114" s="102"/>
      <c r="AD114" s="102"/>
      <c r="AE114" s="102"/>
      <c r="AF114" s="102"/>
      <c r="AG114" s="102"/>
      <c r="AH114" s="64">
        <f t="shared" si="8"/>
        <v>318</v>
      </c>
      <c r="AI114" s="2">
        <v>318</v>
      </c>
      <c r="AJ114" s="3"/>
      <c r="AK114" s="65">
        <f t="shared" si="7"/>
        <v>0</v>
      </c>
    </row>
    <row r="115" spans="1:37" ht="22.5" customHeight="1" thickBot="1" x14ac:dyDescent="0.35">
      <c r="A115" s="55" t="s">
        <v>368</v>
      </c>
      <c r="B115" s="55" t="s">
        <v>368</v>
      </c>
      <c r="C115" s="55" t="s">
        <v>368</v>
      </c>
      <c r="D115" s="55" t="s">
        <v>368</v>
      </c>
      <c r="E115" s="55" t="s">
        <v>368</v>
      </c>
      <c r="F115" s="55"/>
      <c r="G115" s="55"/>
      <c r="H115" s="55"/>
      <c r="I115" s="55"/>
      <c r="J115" s="55"/>
      <c r="K115" s="55"/>
      <c r="L115" s="55"/>
      <c r="M115" s="55"/>
      <c r="N115" s="55"/>
      <c r="O115" s="111" t="s">
        <v>184</v>
      </c>
      <c r="P115" s="122" t="s">
        <v>192</v>
      </c>
      <c r="Q115" s="111" t="s">
        <v>312</v>
      </c>
      <c r="R115" s="111" t="s">
        <v>3</v>
      </c>
      <c r="S115" s="111" t="s">
        <v>189</v>
      </c>
      <c r="T115" s="102">
        <v>1</v>
      </c>
      <c r="U115" s="102">
        <v>1</v>
      </c>
      <c r="V115" s="102">
        <v>1</v>
      </c>
      <c r="W115" s="102">
        <v>1</v>
      </c>
      <c r="X115" s="102">
        <v>1</v>
      </c>
      <c r="Y115" s="102"/>
      <c r="Z115" s="102"/>
      <c r="AA115" s="102"/>
      <c r="AB115" s="102"/>
      <c r="AC115" s="102"/>
      <c r="AD115" s="102"/>
      <c r="AE115" s="102"/>
      <c r="AF115" s="102"/>
      <c r="AG115" s="102"/>
      <c r="AH115" s="64">
        <f t="shared" si="8"/>
        <v>318</v>
      </c>
      <c r="AI115" s="2">
        <v>318</v>
      </c>
      <c r="AJ115" s="3"/>
      <c r="AK115" s="65">
        <f t="shared" si="7"/>
        <v>0</v>
      </c>
    </row>
    <row r="116" spans="1:37" ht="22.5" customHeight="1" thickBot="1" x14ac:dyDescent="0.35">
      <c r="A116" s="55" t="s">
        <v>368</v>
      </c>
      <c r="B116" s="55" t="s">
        <v>368</v>
      </c>
      <c r="C116" s="55" t="s">
        <v>368</v>
      </c>
      <c r="D116" s="55" t="s">
        <v>368</v>
      </c>
      <c r="E116" s="55" t="s">
        <v>368</v>
      </c>
      <c r="F116" s="55"/>
      <c r="G116" s="55"/>
      <c r="H116" s="55"/>
      <c r="I116" s="55"/>
      <c r="J116" s="55"/>
      <c r="K116" s="55"/>
      <c r="L116" s="55"/>
      <c r="M116" s="55"/>
      <c r="N116" s="55"/>
      <c r="O116" s="111" t="s">
        <v>184</v>
      </c>
      <c r="P116" s="122" t="s">
        <v>192</v>
      </c>
      <c r="Q116" s="111" t="s">
        <v>313</v>
      </c>
      <c r="R116" s="111" t="s">
        <v>3</v>
      </c>
      <c r="S116" s="111" t="s">
        <v>189</v>
      </c>
      <c r="T116" s="102">
        <v>1</v>
      </c>
      <c r="U116" s="102">
        <v>1</v>
      </c>
      <c r="V116" s="102">
        <v>1</v>
      </c>
      <c r="W116" s="102">
        <v>1</v>
      </c>
      <c r="X116" s="102">
        <v>1</v>
      </c>
      <c r="Y116" s="102"/>
      <c r="Z116" s="102"/>
      <c r="AA116" s="102"/>
      <c r="AB116" s="102"/>
      <c r="AC116" s="102"/>
      <c r="AD116" s="102"/>
      <c r="AE116" s="102"/>
      <c r="AF116" s="102"/>
      <c r="AG116" s="102"/>
      <c r="AH116" s="64">
        <f t="shared" si="8"/>
        <v>318</v>
      </c>
      <c r="AI116" s="2">
        <v>318</v>
      </c>
      <c r="AJ116" s="3"/>
      <c r="AK116" s="65">
        <f t="shared" si="7"/>
        <v>0</v>
      </c>
    </row>
    <row r="117" spans="1:37" ht="22.5" customHeight="1" thickBot="1" x14ac:dyDescent="0.35">
      <c r="A117" s="55" t="s">
        <v>364</v>
      </c>
      <c r="B117" s="55" t="s">
        <v>364</v>
      </c>
      <c r="C117" s="55" t="s">
        <v>364</v>
      </c>
      <c r="D117" s="55" t="s">
        <v>364</v>
      </c>
      <c r="E117" s="55" t="s">
        <v>364</v>
      </c>
      <c r="F117" s="55"/>
      <c r="G117" s="55"/>
      <c r="H117" s="55"/>
      <c r="I117" s="55"/>
      <c r="J117" s="55"/>
      <c r="K117" s="55"/>
      <c r="L117" s="55"/>
      <c r="M117" s="55"/>
      <c r="N117" s="55"/>
      <c r="O117" s="111" t="s">
        <v>185</v>
      </c>
      <c r="P117" s="131" t="s">
        <v>203</v>
      </c>
      <c r="Q117" s="111" t="s">
        <v>314</v>
      </c>
      <c r="R117" s="111" t="s">
        <v>3</v>
      </c>
      <c r="S117" s="111">
        <v>37090951</v>
      </c>
      <c r="T117" s="102">
        <v>1</v>
      </c>
      <c r="U117" s="102">
        <v>1</v>
      </c>
      <c r="V117" s="102">
        <v>1</v>
      </c>
      <c r="W117" s="102">
        <v>1</v>
      </c>
      <c r="X117" s="102">
        <v>1</v>
      </c>
      <c r="Y117" s="102"/>
      <c r="Z117" s="102"/>
      <c r="AA117" s="102"/>
      <c r="AB117" s="102"/>
      <c r="AC117" s="102"/>
      <c r="AD117" s="102"/>
      <c r="AE117" s="102"/>
      <c r="AF117" s="102"/>
      <c r="AG117" s="102"/>
      <c r="AH117" s="64">
        <f t="shared" si="8"/>
        <v>318</v>
      </c>
      <c r="AI117" s="2">
        <v>318</v>
      </c>
      <c r="AJ117" s="3"/>
      <c r="AK117" s="65">
        <f t="shared" si="7"/>
        <v>0</v>
      </c>
    </row>
    <row r="118" spans="1:37" ht="22.5" customHeight="1" thickBot="1" x14ac:dyDescent="0.35">
      <c r="A118" s="55" t="s">
        <v>364</v>
      </c>
      <c r="B118" s="55" t="s">
        <v>364</v>
      </c>
      <c r="C118" s="55" t="s">
        <v>364</v>
      </c>
      <c r="D118" s="55" t="s">
        <v>364</v>
      </c>
      <c r="E118" s="55" t="s">
        <v>364</v>
      </c>
      <c r="F118" s="55"/>
      <c r="G118" s="55"/>
      <c r="H118" s="55"/>
      <c r="I118" s="55"/>
      <c r="J118" s="55"/>
      <c r="K118" s="55"/>
      <c r="L118" s="55"/>
      <c r="M118" s="55"/>
      <c r="N118" s="55"/>
      <c r="O118" s="111" t="s">
        <v>185</v>
      </c>
      <c r="P118" s="131" t="s">
        <v>203</v>
      </c>
      <c r="Q118" s="111" t="s">
        <v>315</v>
      </c>
      <c r="R118" s="111" t="s">
        <v>3</v>
      </c>
      <c r="S118" s="111">
        <v>37090951</v>
      </c>
      <c r="T118" s="102">
        <v>1</v>
      </c>
      <c r="U118" s="102">
        <v>1</v>
      </c>
      <c r="V118" s="102">
        <v>1</v>
      </c>
      <c r="W118" s="102">
        <v>1</v>
      </c>
      <c r="X118" s="102">
        <v>1</v>
      </c>
      <c r="Y118" s="102"/>
      <c r="Z118" s="102"/>
      <c r="AA118" s="102"/>
      <c r="AB118" s="102"/>
      <c r="AC118" s="102"/>
      <c r="AD118" s="102"/>
      <c r="AE118" s="102"/>
      <c r="AF118" s="102"/>
      <c r="AG118" s="102"/>
      <c r="AH118" s="64">
        <f t="shared" si="8"/>
        <v>318</v>
      </c>
      <c r="AI118" s="2">
        <v>318</v>
      </c>
      <c r="AJ118" s="3"/>
      <c r="AK118" s="65">
        <f t="shared" si="7"/>
        <v>0</v>
      </c>
    </row>
    <row r="119" spans="1:37" ht="22.5" customHeight="1" thickBot="1" x14ac:dyDescent="0.35">
      <c r="A119" s="55" t="s">
        <v>368</v>
      </c>
      <c r="B119" s="55" t="s">
        <v>368</v>
      </c>
      <c r="C119" s="55" t="s">
        <v>368</v>
      </c>
      <c r="D119" s="55" t="s">
        <v>368</v>
      </c>
      <c r="E119" s="55" t="s">
        <v>368</v>
      </c>
      <c r="F119" s="55"/>
      <c r="G119" s="55"/>
      <c r="H119" s="55"/>
      <c r="I119" s="55"/>
      <c r="J119" s="55"/>
      <c r="K119" s="55"/>
      <c r="L119" s="55"/>
      <c r="M119" s="55"/>
      <c r="N119" s="55"/>
      <c r="O119" s="111" t="s">
        <v>186</v>
      </c>
      <c r="P119" s="122" t="s">
        <v>192</v>
      </c>
      <c r="Q119" s="111" t="s">
        <v>316</v>
      </c>
      <c r="R119" s="111" t="s">
        <v>3</v>
      </c>
      <c r="S119" s="111" t="s">
        <v>189</v>
      </c>
      <c r="T119" s="102">
        <v>1</v>
      </c>
      <c r="U119" s="102">
        <v>1</v>
      </c>
      <c r="V119" s="102">
        <v>1</v>
      </c>
      <c r="W119" s="102">
        <v>1</v>
      </c>
      <c r="X119" s="102">
        <v>1</v>
      </c>
      <c r="Y119" s="102"/>
      <c r="Z119" s="102"/>
      <c r="AA119" s="102"/>
      <c r="AB119" s="102"/>
      <c r="AC119" s="102"/>
      <c r="AD119" s="102"/>
      <c r="AE119" s="102"/>
      <c r="AF119" s="102"/>
      <c r="AG119" s="102"/>
      <c r="AH119" s="64">
        <f t="shared" si="8"/>
        <v>318</v>
      </c>
      <c r="AI119" s="2">
        <v>318</v>
      </c>
      <c r="AJ119" s="3"/>
      <c r="AK119" s="65">
        <f t="shared" si="7"/>
        <v>0</v>
      </c>
    </row>
    <row r="120" spans="1:37" ht="22.5" customHeight="1" thickBot="1" x14ac:dyDescent="0.35">
      <c r="A120" s="55" t="s">
        <v>368</v>
      </c>
      <c r="B120" s="55" t="s">
        <v>368</v>
      </c>
      <c r="C120" s="55" t="s">
        <v>368</v>
      </c>
      <c r="D120" s="55" t="s">
        <v>368</v>
      </c>
      <c r="E120" s="55" t="s">
        <v>368</v>
      </c>
      <c r="F120" s="55"/>
      <c r="G120" s="55"/>
      <c r="H120" s="55"/>
      <c r="I120" s="55"/>
      <c r="J120" s="55"/>
      <c r="K120" s="55"/>
      <c r="L120" s="55"/>
      <c r="M120" s="55"/>
      <c r="N120" s="55"/>
      <c r="O120" s="111" t="s">
        <v>186</v>
      </c>
      <c r="P120" s="122" t="s">
        <v>192</v>
      </c>
      <c r="Q120" s="111" t="s">
        <v>317</v>
      </c>
      <c r="R120" s="111" t="s">
        <v>1</v>
      </c>
      <c r="S120" s="111" t="s">
        <v>189</v>
      </c>
      <c r="T120" s="102">
        <v>1</v>
      </c>
      <c r="U120" s="102">
        <v>1</v>
      </c>
      <c r="V120" s="102">
        <v>1</v>
      </c>
      <c r="W120" s="102">
        <v>1</v>
      </c>
      <c r="X120" s="102">
        <v>1</v>
      </c>
      <c r="Y120" s="102"/>
      <c r="Z120" s="102"/>
      <c r="AA120" s="102"/>
      <c r="AB120" s="102"/>
      <c r="AC120" s="102"/>
      <c r="AD120" s="102"/>
      <c r="AE120" s="102"/>
      <c r="AF120" s="102"/>
      <c r="AG120" s="102"/>
      <c r="AH120" s="64">
        <f t="shared" si="8"/>
        <v>318</v>
      </c>
      <c r="AI120" s="2">
        <v>318</v>
      </c>
      <c r="AJ120" s="3"/>
      <c r="AK120" s="65">
        <f t="shared" si="7"/>
        <v>0</v>
      </c>
    </row>
    <row r="121" spans="1:37" ht="22.5" customHeight="1" thickBot="1" x14ac:dyDescent="0.35">
      <c r="A121" s="55" t="s">
        <v>367</v>
      </c>
      <c r="B121" s="55" t="s">
        <v>367</v>
      </c>
      <c r="C121" s="55" t="s">
        <v>366</v>
      </c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111" t="s">
        <v>187</v>
      </c>
      <c r="P121" s="121" t="s">
        <v>191</v>
      </c>
      <c r="Q121" s="111" t="s">
        <v>318</v>
      </c>
      <c r="R121" s="111" t="s">
        <v>16</v>
      </c>
      <c r="S121" s="111" t="s">
        <v>190</v>
      </c>
      <c r="T121" s="102">
        <v>1</v>
      </c>
      <c r="U121" s="102">
        <v>1</v>
      </c>
      <c r="V121" s="102">
        <v>1</v>
      </c>
      <c r="W121" s="102">
        <v>0</v>
      </c>
      <c r="X121" s="102">
        <v>0</v>
      </c>
      <c r="Y121" s="102"/>
      <c r="Z121" s="102"/>
      <c r="AA121" s="102"/>
      <c r="AB121" s="102"/>
      <c r="AC121" s="102"/>
      <c r="AD121" s="102"/>
      <c r="AE121" s="102"/>
      <c r="AF121" s="102"/>
      <c r="AG121" s="102"/>
      <c r="AH121" s="64">
        <f t="shared" si="8"/>
        <v>181</v>
      </c>
      <c r="AI121" s="2">
        <v>58</v>
      </c>
      <c r="AJ121" s="3"/>
      <c r="AK121" s="65">
        <f t="shared" si="7"/>
        <v>123</v>
      </c>
    </row>
    <row r="122" spans="1:37" ht="22.5" customHeight="1" thickBot="1" x14ac:dyDescent="0.35">
      <c r="A122" s="55" t="s">
        <v>367</v>
      </c>
      <c r="B122" s="55" t="s">
        <v>367</v>
      </c>
      <c r="C122" s="55" t="s">
        <v>366</v>
      </c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111" t="s">
        <v>187</v>
      </c>
      <c r="P122" s="121" t="s">
        <v>191</v>
      </c>
      <c r="Q122" s="111" t="s">
        <v>319</v>
      </c>
      <c r="R122" s="111" t="s">
        <v>16</v>
      </c>
      <c r="S122" s="111" t="s">
        <v>190</v>
      </c>
      <c r="T122" s="102">
        <v>1</v>
      </c>
      <c r="U122" s="102">
        <v>1</v>
      </c>
      <c r="V122" s="102">
        <v>1</v>
      </c>
      <c r="W122" s="102">
        <v>0</v>
      </c>
      <c r="X122" s="102">
        <v>0</v>
      </c>
      <c r="Y122" s="102"/>
      <c r="Z122" s="102"/>
      <c r="AA122" s="102"/>
      <c r="AB122" s="102"/>
      <c r="AC122" s="102"/>
      <c r="AD122" s="102"/>
      <c r="AE122" s="102"/>
      <c r="AF122" s="102"/>
      <c r="AG122" s="102"/>
      <c r="AH122" s="64">
        <f t="shared" si="8"/>
        <v>181</v>
      </c>
      <c r="AI122" s="2">
        <v>58</v>
      </c>
      <c r="AJ122" s="3"/>
      <c r="AK122" s="65">
        <f t="shared" si="7"/>
        <v>123</v>
      </c>
    </row>
    <row r="123" spans="1:37" ht="22.5" customHeight="1" thickBot="1" x14ac:dyDescent="0.3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111" t="s">
        <v>188</v>
      </c>
      <c r="P123" s="131" t="s">
        <v>203</v>
      </c>
      <c r="Q123" s="111" t="s">
        <v>320</v>
      </c>
      <c r="R123" s="111" t="s">
        <v>0</v>
      </c>
      <c r="S123" s="111">
        <v>39046691</v>
      </c>
      <c r="T123" s="102">
        <v>0</v>
      </c>
      <c r="U123" s="102">
        <v>0</v>
      </c>
      <c r="V123" s="102">
        <v>0</v>
      </c>
      <c r="W123" s="102">
        <v>0</v>
      </c>
      <c r="X123" s="102">
        <v>0</v>
      </c>
      <c r="Y123" s="102"/>
      <c r="Z123" s="102"/>
      <c r="AA123" s="102"/>
      <c r="AB123" s="102"/>
      <c r="AC123" s="102"/>
      <c r="AD123" s="102"/>
      <c r="AE123" s="102"/>
      <c r="AF123" s="102"/>
      <c r="AG123" s="102"/>
      <c r="AH123" s="64">
        <f t="shared" si="8"/>
        <v>0</v>
      </c>
      <c r="AI123" s="2"/>
      <c r="AJ123" s="3"/>
      <c r="AK123" s="65">
        <f t="shared" si="7"/>
        <v>0</v>
      </c>
    </row>
    <row r="124" spans="1:37" ht="22.5" customHeight="1" thickBot="1" x14ac:dyDescent="0.3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111" t="s">
        <v>188</v>
      </c>
      <c r="P124" s="111"/>
      <c r="Q124" s="111"/>
      <c r="R124" s="111"/>
      <c r="S124" s="111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  <c r="AH124" s="64">
        <f t="shared" si="8"/>
        <v>0</v>
      </c>
      <c r="AI124" s="2"/>
      <c r="AJ124" s="3"/>
      <c r="AK124" s="65">
        <f t="shared" si="7"/>
        <v>0</v>
      </c>
    </row>
    <row r="125" spans="1:37" ht="22.5" customHeight="1" thickBot="1" x14ac:dyDescent="0.3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111" t="s">
        <v>188</v>
      </c>
      <c r="P125" s="111"/>
      <c r="Q125" s="111"/>
      <c r="R125" s="111"/>
      <c r="S125" s="111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  <c r="AH125" s="64">
        <f t="shared" si="8"/>
        <v>0</v>
      </c>
      <c r="AI125" s="2"/>
      <c r="AJ125" s="3"/>
      <c r="AK125" s="65">
        <f t="shared" si="7"/>
        <v>0</v>
      </c>
    </row>
    <row r="126" spans="1:37" ht="22.5" customHeight="1" thickBot="1" x14ac:dyDescent="0.3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111" t="s">
        <v>188</v>
      </c>
      <c r="P126" s="111"/>
      <c r="Q126" s="111"/>
      <c r="R126" s="111"/>
      <c r="S126" s="111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  <c r="AH126" s="64">
        <f t="shared" si="8"/>
        <v>0</v>
      </c>
      <c r="AI126" s="2"/>
      <c r="AJ126" s="3"/>
      <c r="AK126" s="65">
        <f t="shared" si="7"/>
        <v>0</v>
      </c>
    </row>
    <row r="127" spans="1:37" ht="22.5" customHeight="1" thickBot="1" x14ac:dyDescent="0.3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111" t="s">
        <v>188</v>
      </c>
      <c r="P127" s="111"/>
      <c r="Q127" s="111"/>
      <c r="R127" s="111"/>
      <c r="S127" s="111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  <c r="AH127" s="64">
        <f t="shared" si="8"/>
        <v>0</v>
      </c>
      <c r="AI127" s="2"/>
      <c r="AJ127" s="3"/>
      <c r="AK127" s="65">
        <f t="shared" si="7"/>
        <v>0</v>
      </c>
    </row>
    <row r="128" spans="1:37" ht="22.5" customHeight="1" thickBot="1" x14ac:dyDescent="0.3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111" t="s">
        <v>188</v>
      </c>
      <c r="P128" s="111"/>
      <c r="Q128" s="111"/>
      <c r="R128" s="111"/>
      <c r="S128" s="111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  <c r="AH128" s="64">
        <f t="shared" si="8"/>
        <v>0</v>
      </c>
      <c r="AI128" s="2"/>
      <c r="AJ128" s="3"/>
      <c r="AK128" s="65">
        <f t="shared" si="7"/>
        <v>0</v>
      </c>
    </row>
    <row r="129" spans="1:37" ht="22.5" customHeight="1" thickBot="1" x14ac:dyDescent="0.3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111" t="s">
        <v>188</v>
      </c>
      <c r="P129" s="111"/>
      <c r="Q129" s="111"/>
      <c r="R129" s="111"/>
      <c r="S129" s="111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  <c r="AH129" s="64">
        <f t="shared" si="8"/>
        <v>0</v>
      </c>
      <c r="AI129" s="2"/>
      <c r="AJ129" s="3"/>
      <c r="AK129" s="65">
        <f t="shared" si="7"/>
        <v>0</v>
      </c>
    </row>
    <row r="130" spans="1:37" ht="22.5" customHeight="1" thickBot="1" x14ac:dyDescent="0.3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111" t="s">
        <v>188</v>
      </c>
      <c r="P130" s="111"/>
      <c r="Q130" s="111"/>
      <c r="R130" s="111"/>
      <c r="S130" s="111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  <c r="AH130" s="64">
        <f t="shared" si="8"/>
        <v>0</v>
      </c>
      <c r="AI130" s="2"/>
      <c r="AJ130" s="3"/>
      <c r="AK130" s="65">
        <f t="shared" si="7"/>
        <v>0</v>
      </c>
    </row>
    <row r="131" spans="1:37" ht="22.5" customHeight="1" thickBot="1" x14ac:dyDescent="0.3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111" t="s">
        <v>188</v>
      </c>
      <c r="P131" s="111"/>
      <c r="Q131" s="111"/>
      <c r="R131" s="111"/>
      <c r="S131" s="111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  <c r="AH131" s="64">
        <f t="shared" si="8"/>
        <v>0</v>
      </c>
      <c r="AI131" s="2"/>
      <c r="AJ131" s="3"/>
      <c r="AK131" s="65">
        <f t="shared" si="7"/>
        <v>0</v>
      </c>
    </row>
    <row r="132" spans="1:37" ht="22.5" customHeight="1" thickBot="1" x14ac:dyDescent="0.3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111" t="s">
        <v>188</v>
      </c>
      <c r="P132" s="111"/>
      <c r="Q132" s="111"/>
      <c r="R132" s="111"/>
      <c r="S132" s="111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  <c r="AH132" s="64">
        <f t="shared" si="8"/>
        <v>0</v>
      </c>
      <c r="AI132" s="2"/>
      <c r="AJ132" s="3"/>
      <c r="AK132" s="65">
        <f t="shared" si="7"/>
        <v>0</v>
      </c>
    </row>
    <row r="133" spans="1:37" ht="22.5" customHeight="1" thickBot="1" x14ac:dyDescent="0.3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111" t="s">
        <v>188</v>
      </c>
      <c r="P133" s="111"/>
      <c r="Q133" s="111"/>
      <c r="R133" s="111"/>
      <c r="S133" s="111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  <c r="AH133" s="64">
        <f t="shared" si="8"/>
        <v>0</v>
      </c>
      <c r="AI133" s="2"/>
      <c r="AJ133" s="3"/>
      <c r="AK133" s="65">
        <f t="shared" si="7"/>
        <v>0</v>
      </c>
    </row>
    <row r="134" spans="1:37" ht="22.5" customHeight="1" thickBot="1" x14ac:dyDescent="0.3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111" t="s">
        <v>188</v>
      </c>
      <c r="P134" s="111"/>
      <c r="Q134" s="111"/>
      <c r="R134" s="111"/>
      <c r="S134" s="111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  <c r="AH134" s="64">
        <f t="shared" si="8"/>
        <v>0</v>
      </c>
      <c r="AI134" s="2"/>
      <c r="AJ134" s="3"/>
      <c r="AK134" s="65">
        <f t="shared" si="7"/>
        <v>0</v>
      </c>
    </row>
    <row r="135" spans="1:37" ht="22.5" customHeight="1" thickBot="1" x14ac:dyDescent="0.3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111" t="s">
        <v>188</v>
      </c>
      <c r="P135" s="111"/>
      <c r="Q135" s="111"/>
      <c r="R135" s="111"/>
      <c r="S135" s="111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  <c r="AH135" s="64">
        <f t="shared" si="8"/>
        <v>0</v>
      </c>
      <c r="AI135" s="2"/>
      <c r="AJ135" s="3"/>
      <c r="AK135" s="65">
        <f t="shared" si="7"/>
        <v>0</v>
      </c>
    </row>
    <row r="136" spans="1:37" ht="22.5" customHeight="1" thickBot="1" x14ac:dyDescent="0.3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111" t="s">
        <v>188</v>
      </c>
      <c r="P136" s="111"/>
      <c r="Q136" s="111"/>
      <c r="R136" s="111"/>
      <c r="S136" s="111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  <c r="AH136" s="64">
        <f t="shared" ref="AH136:AH158" si="9">$T$6*T136+$U$6*U136+$V$6*V136+$W$6*W136+$X$6*X136+$Y$6*Y136+$Z$6*Z136+$AA$6*AA136+$AB$6*AB136+$AC$6*AC136+$AD$6*AD136+$AE$6*AE136+$AF$6*AF136+$AG$6*AG136</f>
        <v>0</v>
      </c>
      <c r="AI136" s="2"/>
      <c r="AJ136" s="3"/>
      <c r="AK136" s="65">
        <f t="shared" si="7"/>
        <v>0</v>
      </c>
    </row>
    <row r="137" spans="1:37" ht="22.5" customHeight="1" thickBot="1" x14ac:dyDescent="0.3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111" t="s">
        <v>188</v>
      </c>
      <c r="P137" s="111"/>
      <c r="Q137" s="111"/>
      <c r="R137" s="111"/>
      <c r="S137" s="111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  <c r="AH137" s="64">
        <f t="shared" si="9"/>
        <v>0</v>
      </c>
      <c r="AI137" s="2"/>
      <c r="AJ137" s="3"/>
      <c r="AK137" s="65">
        <f t="shared" si="7"/>
        <v>0</v>
      </c>
    </row>
    <row r="138" spans="1:37" ht="22.5" customHeight="1" thickBot="1" x14ac:dyDescent="0.3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111" t="s">
        <v>188</v>
      </c>
      <c r="P138" s="111"/>
      <c r="Q138" s="111"/>
      <c r="R138" s="111"/>
      <c r="S138" s="111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  <c r="AH138" s="64">
        <f t="shared" si="9"/>
        <v>0</v>
      </c>
      <c r="AI138" s="2"/>
      <c r="AJ138" s="3"/>
      <c r="AK138" s="65">
        <f t="shared" si="7"/>
        <v>0</v>
      </c>
    </row>
    <row r="139" spans="1:37" ht="22.5" customHeight="1" thickBot="1" x14ac:dyDescent="0.3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111" t="s">
        <v>188</v>
      </c>
      <c r="P139" s="111"/>
      <c r="Q139" s="111"/>
      <c r="R139" s="111"/>
      <c r="S139" s="111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  <c r="AH139" s="64">
        <f t="shared" si="9"/>
        <v>0</v>
      </c>
      <c r="AI139" s="2"/>
      <c r="AJ139" s="3"/>
      <c r="AK139" s="65">
        <f t="shared" si="7"/>
        <v>0</v>
      </c>
    </row>
    <row r="140" spans="1:37" ht="22.5" customHeight="1" thickBot="1" x14ac:dyDescent="0.3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111" t="s">
        <v>188</v>
      </c>
      <c r="P140" s="111"/>
      <c r="Q140" s="111"/>
      <c r="R140" s="111"/>
      <c r="S140" s="111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  <c r="AH140" s="64">
        <f t="shared" si="9"/>
        <v>0</v>
      </c>
      <c r="AI140" s="2"/>
      <c r="AJ140" s="3"/>
      <c r="AK140" s="65">
        <f t="shared" si="7"/>
        <v>0</v>
      </c>
    </row>
    <row r="141" spans="1:37" ht="22.5" customHeight="1" thickBot="1" x14ac:dyDescent="0.3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111" t="s">
        <v>188</v>
      </c>
      <c r="P141" s="111"/>
      <c r="Q141" s="111"/>
      <c r="R141" s="111"/>
      <c r="S141" s="111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  <c r="AH141" s="64">
        <f t="shared" si="9"/>
        <v>0</v>
      </c>
      <c r="AI141" s="2"/>
      <c r="AJ141" s="3"/>
      <c r="AK141" s="65">
        <f t="shared" si="7"/>
        <v>0</v>
      </c>
    </row>
    <row r="142" spans="1:37" ht="22.5" customHeight="1" thickBot="1" x14ac:dyDescent="0.3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111" t="s">
        <v>188</v>
      </c>
      <c r="P142" s="111"/>
      <c r="Q142" s="111"/>
      <c r="R142" s="111"/>
      <c r="S142" s="111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  <c r="AH142" s="64">
        <f t="shared" si="9"/>
        <v>0</v>
      </c>
      <c r="AI142" s="2"/>
      <c r="AJ142" s="3"/>
      <c r="AK142" s="65">
        <f t="shared" si="7"/>
        <v>0</v>
      </c>
    </row>
    <row r="143" spans="1:37" ht="22.5" customHeight="1" thickBot="1" x14ac:dyDescent="0.3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111" t="s">
        <v>188</v>
      </c>
      <c r="P143" s="111"/>
      <c r="Q143" s="111"/>
      <c r="R143" s="111"/>
      <c r="S143" s="111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  <c r="AH143" s="64">
        <f t="shared" si="9"/>
        <v>0</v>
      </c>
      <c r="AI143" s="2"/>
      <c r="AJ143" s="3"/>
      <c r="AK143" s="65">
        <f t="shared" si="7"/>
        <v>0</v>
      </c>
    </row>
    <row r="144" spans="1:37" ht="22.5" customHeight="1" thickBot="1" x14ac:dyDescent="0.3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111" t="s">
        <v>188</v>
      </c>
      <c r="P144" s="111"/>
      <c r="Q144" s="111"/>
      <c r="R144" s="111"/>
      <c r="S144" s="111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  <c r="AH144" s="64">
        <f t="shared" si="9"/>
        <v>0</v>
      </c>
      <c r="AI144" s="2"/>
      <c r="AJ144" s="3"/>
      <c r="AK144" s="65">
        <f t="shared" si="7"/>
        <v>0</v>
      </c>
    </row>
    <row r="145" spans="1:37" ht="22.5" customHeight="1" thickBot="1" x14ac:dyDescent="0.3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111" t="s">
        <v>188</v>
      </c>
      <c r="P145" s="111"/>
      <c r="Q145" s="111"/>
      <c r="R145" s="111"/>
      <c r="S145" s="111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  <c r="AH145" s="64">
        <f t="shared" si="9"/>
        <v>0</v>
      </c>
      <c r="AI145" s="2"/>
      <c r="AJ145" s="3"/>
      <c r="AK145" s="65">
        <f t="shared" si="7"/>
        <v>0</v>
      </c>
    </row>
    <row r="146" spans="1:37" ht="22.5" customHeight="1" thickBot="1" x14ac:dyDescent="0.3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111" t="s">
        <v>188</v>
      </c>
      <c r="P146" s="111"/>
      <c r="Q146" s="111"/>
      <c r="R146" s="111"/>
      <c r="S146" s="111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  <c r="AH146" s="64">
        <f t="shared" si="9"/>
        <v>0</v>
      </c>
      <c r="AI146" s="2"/>
      <c r="AJ146" s="3"/>
      <c r="AK146" s="65">
        <f t="shared" si="7"/>
        <v>0</v>
      </c>
    </row>
    <row r="147" spans="1:37" ht="22.5" customHeight="1" thickBot="1" x14ac:dyDescent="0.3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111" t="s">
        <v>188</v>
      </c>
      <c r="P147" s="111"/>
      <c r="Q147" s="111"/>
      <c r="R147" s="111"/>
      <c r="S147" s="111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  <c r="AH147" s="64">
        <f t="shared" si="9"/>
        <v>0</v>
      </c>
      <c r="AI147" s="2"/>
      <c r="AJ147" s="3"/>
      <c r="AK147" s="65">
        <f t="shared" si="7"/>
        <v>0</v>
      </c>
    </row>
    <row r="148" spans="1:37" ht="22.5" customHeight="1" thickBot="1" x14ac:dyDescent="0.3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111" t="s">
        <v>188</v>
      </c>
      <c r="P148" s="111"/>
      <c r="Q148" s="111"/>
      <c r="R148" s="111"/>
      <c r="S148" s="111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  <c r="AH148" s="64">
        <f t="shared" si="9"/>
        <v>0</v>
      </c>
      <c r="AI148" s="2"/>
      <c r="AJ148" s="3"/>
      <c r="AK148" s="65">
        <f t="shared" ref="AK148:AK158" si="10">AH148-(AI148+AJ148)</f>
        <v>0</v>
      </c>
    </row>
    <row r="149" spans="1:37" ht="22.5" customHeight="1" thickBot="1" x14ac:dyDescent="0.3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111" t="s">
        <v>188</v>
      </c>
      <c r="P149" s="111"/>
      <c r="Q149" s="111"/>
      <c r="R149" s="111"/>
      <c r="S149" s="111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  <c r="AH149" s="64">
        <f t="shared" si="9"/>
        <v>0</v>
      </c>
      <c r="AI149" s="2"/>
      <c r="AJ149" s="3"/>
      <c r="AK149" s="65">
        <f t="shared" si="10"/>
        <v>0</v>
      </c>
    </row>
    <row r="150" spans="1:37" ht="22.5" customHeight="1" thickBot="1" x14ac:dyDescent="0.3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111" t="s">
        <v>188</v>
      </c>
      <c r="P150" s="111"/>
      <c r="Q150" s="111"/>
      <c r="R150" s="111"/>
      <c r="S150" s="111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  <c r="AH150" s="64">
        <f t="shared" si="9"/>
        <v>0</v>
      </c>
      <c r="AI150" s="2"/>
      <c r="AJ150" s="3"/>
      <c r="AK150" s="65">
        <f t="shared" si="10"/>
        <v>0</v>
      </c>
    </row>
    <row r="151" spans="1:37" ht="22.5" customHeight="1" thickBot="1" x14ac:dyDescent="0.3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111" t="s">
        <v>188</v>
      </c>
      <c r="P151" s="111"/>
      <c r="Q151" s="111"/>
      <c r="R151" s="111"/>
      <c r="S151" s="111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  <c r="AH151" s="64">
        <f t="shared" si="9"/>
        <v>0</v>
      </c>
      <c r="AI151" s="2"/>
      <c r="AJ151" s="3"/>
      <c r="AK151" s="65">
        <f t="shared" si="10"/>
        <v>0</v>
      </c>
    </row>
    <row r="152" spans="1:37" ht="22.5" customHeight="1" thickBot="1" x14ac:dyDescent="0.3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111" t="s">
        <v>188</v>
      </c>
      <c r="P152" s="111"/>
      <c r="Q152" s="111"/>
      <c r="R152" s="111"/>
      <c r="S152" s="111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  <c r="AH152" s="64">
        <f t="shared" si="9"/>
        <v>0</v>
      </c>
      <c r="AI152" s="2"/>
      <c r="AJ152" s="3"/>
      <c r="AK152" s="65">
        <f t="shared" si="10"/>
        <v>0</v>
      </c>
    </row>
    <row r="153" spans="1:37" ht="22.5" customHeight="1" thickBot="1" x14ac:dyDescent="0.3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111" t="s">
        <v>188</v>
      </c>
      <c r="P153" s="111"/>
      <c r="Q153" s="111"/>
      <c r="R153" s="111"/>
      <c r="S153" s="111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  <c r="AH153" s="64">
        <f t="shared" si="9"/>
        <v>0</v>
      </c>
      <c r="AI153" s="2"/>
      <c r="AJ153" s="3"/>
      <c r="AK153" s="65">
        <f t="shared" si="10"/>
        <v>0</v>
      </c>
    </row>
    <row r="154" spans="1:37" ht="22.5" customHeight="1" thickBot="1" x14ac:dyDescent="0.3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111" t="s">
        <v>188</v>
      </c>
      <c r="P154" s="111"/>
      <c r="Q154" s="111"/>
      <c r="R154" s="111"/>
      <c r="S154" s="111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  <c r="AH154" s="64">
        <f t="shared" si="9"/>
        <v>0</v>
      </c>
      <c r="AI154" s="2"/>
      <c r="AJ154" s="3"/>
      <c r="AK154" s="65">
        <f t="shared" si="10"/>
        <v>0</v>
      </c>
    </row>
    <row r="155" spans="1:37" ht="22.5" customHeight="1" thickBot="1" x14ac:dyDescent="0.3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111" t="s">
        <v>188</v>
      </c>
      <c r="P155" s="111"/>
      <c r="Q155" s="111"/>
      <c r="R155" s="111"/>
      <c r="S155" s="111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  <c r="AH155" s="64">
        <f t="shared" si="9"/>
        <v>0</v>
      </c>
      <c r="AI155" s="2"/>
      <c r="AJ155" s="3"/>
      <c r="AK155" s="65">
        <f t="shared" si="10"/>
        <v>0</v>
      </c>
    </row>
    <row r="156" spans="1:37" ht="22.5" customHeight="1" thickBot="1" x14ac:dyDescent="0.3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111" t="s">
        <v>188</v>
      </c>
      <c r="P156" s="111"/>
      <c r="Q156" s="111"/>
      <c r="R156" s="111"/>
      <c r="S156" s="111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  <c r="AH156" s="64">
        <f t="shared" si="9"/>
        <v>0</v>
      </c>
      <c r="AI156" s="2"/>
      <c r="AJ156" s="3"/>
      <c r="AK156" s="65">
        <f t="shared" si="10"/>
        <v>0</v>
      </c>
    </row>
    <row r="157" spans="1:37" ht="22.5" customHeight="1" thickBot="1" x14ac:dyDescent="0.3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111" t="s">
        <v>188</v>
      </c>
      <c r="P157" s="111"/>
      <c r="Q157" s="111"/>
      <c r="R157" s="111"/>
      <c r="S157" s="111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  <c r="AH157" s="64">
        <f t="shared" si="9"/>
        <v>0</v>
      </c>
      <c r="AI157" s="2"/>
      <c r="AJ157" s="3"/>
      <c r="AK157" s="65">
        <f t="shared" si="10"/>
        <v>0</v>
      </c>
    </row>
    <row r="158" spans="1:37" ht="22.5" customHeight="1" thickBot="1" x14ac:dyDescent="0.3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111" t="s">
        <v>188</v>
      </c>
      <c r="P158" s="111"/>
      <c r="Q158" s="111"/>
      <c r="R158" s="111"/>
      <c r="S158" s="111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  <c r="AH158" s="64">
        <f t="shared" si="9"/>
        <v>0</v>
      </c>
      <c r="AI158" s="2"/>
      <c r="AJ158" s="3"/>
      <c r="AK158" s="65">
        <f t="shared" si="10"/>
        <v>0</v>
      </c>
    </row>
    <row r="159" spans="1:37" ht="23.25" x14ac:dyDescent="0.3">
      <c r="O159" s="1" t="s">
        <v>188</v>
      </c>
      <c r="X159" s="5"/>
      <c r="AC159" s="5"/>
      <c r="AH159" s="8"/>
      <c r="AI159" s="9"/>
      <c r="AJ159" s="8"/>
    </row>
    <row r="160" spans="1:37" ht="21" thickBot="1" x14ac:dyDescent="0.35">
      <c r="A160" s="134">
        <f>COUNTIF(A$8:A$158,$O160&amp;"*")</f>
        <v>18</v>
      </c>
      <c r="B160" s="134">
        <f t="shared" ref="B160:N160" si="11">COUNTIF(B$8:B$158,$O160&amp;"*")</f>
        <v>19</v>
      </c>
      <c r="C160" s="134">
        <f t="shared" si="11"/>
        <v>28</v>
      </c>
      <c r="D160" s="134">
        <f t="shared" si="11"/>
        <v>29</v>
      </c>
      <c r="E160" s="134">
        <f t="shared" si="11"/>
        <v>19</v>
      </c>
      <c r="F160" s="134">
        <f t="shared" si="11"/>
        <v>0</v>
      </c>
      <c r="G160" s="134">
        <f t="shared" si="11"/>
        <v>0</v>
      </c>
      <c r="H160" s="134">
        <f t="shared" si="11"/>
        <v>0</v>
      </c>
      <c r="I160" s="134">
        <f t="shared" si="11"/>
        <v>0</v>
      </c>
      <c r="J160" s="134">
        <f t="shared" si="11"/>
        <v>0</v>
      </c>
      <c r="K160" s="134">
        <f t="shared" si="11"/>
        <v>0</v>
      </c>
      <c r="L160" s="134">
        <f t="shared" si="11"/>
        <v>0</v>
      </c>
      <c r="M160" s="134">
        <f t="shared" si="11"/>
        <v>0</v>
      </c>
      <c r="N160" s="134">
        <f t="shared" si="11"/>
        <v>0</v>
      </c>
      <c r="O160" s="134">
        <v>1</v>
      </c>
      <c r="P160" s="85" t="s">
        <v>204</v>
      </c>
    </row>
    <row r="161" spans="1:33" ht="24" thickBot="1" x14ac:dyDescent="0.35">
      <c r="A161" s="134">
        <f t="shared" ref="A161:N168" si="12">COUNTIF(A$8:A$158,$O161&amp;"*")</f>
        <v>18</v>
      </c>
      <c r="B161" s="134">
        <f t="shared" si="12"/>
        <v>19</v>
      </c>
      <c r="C161" s="134">
        <f t="shared" si="12"/>
        <v>27</v>
      </c>
      <c r="D161" s="134">
        <f t="shared" si="12"/>
        <v>28</v>
      </c>
      <c r="E161" s="134">
        <f t="shared" si="12"/>
        <v>19</v>
      </c>
      <c r="F161" s="134">
        <f t="shared" si="12"/>
        <v>0</v>
      </c>
      <c r="G161" s="134">
        <f t="shared" si="12"/>
        <v>0</v>
      </c>
      <c r="H161" s="134">
        <f t="shared" si="12"/>
        <v>0</v>
      </c>
      <c r="I161" s="134">
        <f t="shared" si="12"/>
        <v>0</v>
      </c>
      <c r="J161" s="134">
        <f t="shared" si="12"/>
        <v>0</v>
      </c>
      <c r="K161" s="134">
        <f t="shared" si="12"/>
        <v>0</v>
      </c>
      <c r="L161" s="134">
        <f t="shared" si="12"/>
        <v>0</v>
      </c>
      <c r="M161" s="134">
        <f t="shared" si="12"/>
        <v>0</v>
      </c>
      <c r="N161" s="134">
        <f t="shared" si="12"/>
        <v>0</v>
      </c>
      <c r="O161" s="134">
        <v>2</v>
      </c>
      <c r="P161" s="118">
        <v>1</v>
      </c>
      <c r="Q161" s="87" t="s">
        <v>9</v>
      </c>
      <c r="R161" s="66" t="s">
        <v>3</v>
      </c>
      <c r="S161" s="40"/>
      <c r="T161" s="11">
        <f t="shared" ref="T161:AB165" si="13">SUMIF($R$8:$R$158,$R161,T$8:T$158)</f>
        <v>38</v>
      </c>
      <c r="U161" s="11">
        <f t="shared" si="13"/>
        <v>40</v>
      </c>
      <c r="V161" s="11">
        <f t="shared" si="13"/>
        <v>40</v>
      </c>
      <c r="W161" s="11">
        <f t="shared" si="13"/>
        <v>42</v>
      </c>
      <c r="X161" s="11">
        <f t="shared" si="13"/>
        <v>40</v>
      </c>
      <c r="Y161" s="11">
        <f t="shared" si="13"/>
        <v>0</v>
      </c>
      <c r="Z161" s="11">
        <f t="shared" si="13"/>
        <v>0</v>
      </c>
      <c r="AA161" s="11">
        <f t="shared" si="13"/>
        <v>0</v>
      </c>
      <c r="AB161" s="11">
        <f t="shared" si="13"/>
        <v>0</v>
      </c>
      <c r="AC161" s="56">
        <f t="shared" ref="AC161:AG165" si="14">SUMIF($R$8:$R$148,$R161,AC$8:AC$148)</f>
        <v>0</v>
      </c>
      <c r="AD161" s="56">
        <f t="shared" si="14"/>
        <v>0</v>
      </c>
      <c r="AE161" s="56">
        <f t="shared" si="14"/>
        <v>0</v>
      </c>
      <c r="AF161" s="56">
        <f t="shared" si="14"/>
        <v>0</v>
      </c>
      <c r="AG161" s="56">
        <f t="shared" si="14"/>
        <v>0</v>
      </c>
    </row>
    <row r="162" spans="1:33" ht="24" thickBot="1" x14ac:dyDescent="0.35">
      <c r="A162" s="134">
        <f t="shared" si="12"/>
        <v>17</v>
      </c>
      <c r="B162" s="134">
        <f t="shared" si="12"/>
        <v>17</v>
      </c>
      <c r="C162" s="134">
        <f t="shared" si="12"/>
        <v>19</v>
      </c>
      <c r="D162" s="134">
        <f t="shared" si="12"/>
        <v>0</v>
      </c>
      <c r="E162" s="134">
        <f t="shared" si="12"/>
        <v>17</v>
      </c>
      <c r="F162" s="134">
        <f t="shared" si="12"/>
        <v>0</v>
      </c>
      <c r="G162" s="134">
        <f t="shared" si="12"/>
        <v>0</v>
      </c>
      <c r="H162" s="134">
        <f t="shared" si="12"/>
        <v>0</v>
      </c>
      <c r="I162" s="134">
        <f t="shared" si="12"/>
        <v>0</v>
      </c>
      <c r="J162" s="134">
        <f t="shared" si="12"/>
        <v>0</v>
      </c>
      <c r="K162" s="134">
        <f t="shared" si="12"/>
        <v>0</v>
      </c>
      <c r="L162" s="134">
        <f t="shared" si="12"/>
        <v>0</v>
      </c>
      <c r="M162" s="134">
        <f t="shared" si="12"/>
        <v>0</v>
      </c>
      <c r="N162" s="134">
        <f t="shared" si="12"/>
        <v>0</v>
      </c>
      <c r="O162" s="134">
        <v>3</v>
      </c>
      <c r="P162" s="118">
        <v>1</v>
      </c>
      <c r="Q162" s="87" t="s">
        <v>19</v>
      </c>
      <c r="R162" s="66" t="s">
        <v>0</v>
      </c>
      <c r="S162" s="40"/>
      <c r="T162" s="11">
        <f t="shared" si="13"/>
        <v>8</v>
      </c>
      <c r="U162" s="11">
        <f t="shared" si="13"/>
        <v>8</v>
      </c>
      <c r="V162" s="11">
        <f t="shared" si="13"/>
        <v>8</v>
      </c>
      <c r="W162" s="11">
        <f t="shared" si="13"/>
        <v>8</v>
      </c>
      <c r="X162" s="11">
        <f t="shared" si="13"/>
        <v>8</v>
      </c>
      <c r="Y162" s="11">
        <f t="shared" si="13"/>
        <v>0</v>
      </c>
      <c r="Z162" s="11">
        <f t="shared" si="13"/>
        <v>0</v>
      </c>
      <c r="AA162" s="11">
        <f t="shared" si="13"/>
        <v>0</v>
      </c>
      <c r="AB162" s="11">
        <f t="shared" si="13"/>
        <v>0</v>
      </c>
      <c r="AC162" s="56">
        <f t="shared" si="14"/>
        <v>0</v>
      </c>
      <c r="AD162" s="56">
        <f t="shared" si="14"/>
        <v>0</v>
      </c>
      <c r="AE162" s="56">
        <f t="shared" si="14"/>
        <v>0</v>
      </c>
      <c r="AF162" s="56">
        <f t="shared" si="14"/>
        <v>0</v>
      </c>
      <c r="AG162" s="56">
        <f t="shared" si="14"/>
        <v>0</v>
      </c>
    </row>
    <row r="163" spans="1:33" ht="24" thickBot="1" x14ac:dyDescent="0.35">
      <c r="A163" s="134">
        <f t="shared" si="12"/>
        <v>19</v>
      </c>
      <c r="B163" s="134">
        <f t="shared" si="12"/>
        <v>19</v>
      </c>
      <c r="C163" s="134">
        <f t="shared" si="12"/>
        <v>19</v>
      </c>
      <c r="D163" s="134">
        <f t="shared" si="12"/>
        <v>0</v>
      </c>
      <c r="E163" s="134">
        <f t="shared" si="12"/>
        <v>0</v>
      </c>
      <c r="F163" s="134">
        <f t="shared" si="12"/>
        <v>0</v>
      </c>
      <c r="G163" s="134">
        <f t="shared" si="12"/>
        <v>0</v>
      </c>
      <c r="H163" s="134">
        <f t="shared" si="12"/>
        <v>0</v>
      </c>
      <c r="I163" s="134">
        <f t="shared" si="12"/>
        <v>0</v>
      </c>
      <c r="J163" s="134">
        <f t="shared" si="12"/>
        <v>0</v>
      </c>
      <c r="K163" s="134">
        <f t="shared" si="12"/>
        <v>0</v>
      </c>
      <c r="L163" s="134">
        <f t="shared" si="12"/>
        <v>0</v>
      </c>
      <c r="M163" s="134">
        <f t="shared" si="12"/>
        <v>0</v>
      </c>
      <c r="N163" s="134">
        <f t="shared" si="12"/>
        <v>0</v>
      </c>
      <c r="O163" s="134">
        <v>4</v>
      </c>
      <c r="P163" s="118">
        <v>1</v>
      </c>
      <c r="Q163" s="87" t="s">
        <v>20</v>
      </c>
      <c r="R163" s="66" t="s">
        <v>14</v>
      </c>
      <c r="S163" s="40"/>
      <c r="T163" s="11">
        <f t="shared" si="13"/>
        <v>0</v>
      </c>
      <c r="U163" s="11">
        <f t="shared" si="13"/>
        <v>0</v>
      </c>
      <c r="V163" s="11">
        <f t="shared" si="13"/>
        <v>0</v>
      </c>
      <c r="W163" s="11">
        <f t="shared" si="13"/>
        <v>0</v>
      </c>
      <c r="X163" s="11">
        <f t="shared" si="13"/>
        <v>0</v>
      </c>
      <c r="Y163" s="11">
        <f t="shared" si="13"/>
        <v>0</v>
      </c>
      <c r="Z163" s="11">
        <f t="shared" si="13"/>
        <v>0</v>
      </c>
      <c r="AA163" s="11">
        <f t="shared" si="13"/>
        <v>0</v>
      </c>
      <c r="AB163" s="11">
        <f t="shared" si="13"/>
        <v>0</v>
      </c>
      <c r="AC163" s="56">
        <f t="shared" si="14"/>
        <v>0</v>
      </c>
      <c r="AD163" s="56">
        <f t="shared" si="14"/>
        <v>0</v>
      </c>
      <c r="AE163" s="56">
        <f t="shared" si="14"/>
        <v>0</v>
      </c>
      <c r="AF163" s="56">
        <f t="shared" si="14"/>
        <v>0</v>
      </c>
      <c r="AG163" s="56">
        <f t="shared" si="14"/>
        <v>0</v>
      </c>
    </row>
    <row r="164" spans="1:33" ht="24" thickBot="1" x14ac:dyDescent="0.35">
      <c r="A164" s="134">
        <f t="shared" si="12"/>
        <v>19</v>
      </c>
      <c r="B164" s="134">
        <f t="shared" si="12"/>
        <v>19</v>
      </c>
      <c r="C164" s="134">
        <f t="shared" si="12"/>
        <v>0</v>
      </c>
      <c r="D164" s="134">
        <f t="shared" si="12"/>
        <v>0</v>
      </c>
      <c r="E164" s="134">
        <f t="shared" si="12"/>
        <v>0</v>
      </c>
      <c r="F164" s="134">
        <f t="shared" si="12"/>
        <v>0</v>
      </c>
      <c r="G164" s="134">
        <f t="shared" si="12"/>
        <v>0</v>
      </c>
      <c r="H164" s="134">
        <f t="shared" si="12"/>
        <v>0</v>
      </c>
      <c r="I164" s="134">
        <f t="shared" si="12"/>
        <v>0</v>
      </c>
      <c r="J164" s="134">
        <f t="shared" si="12"/>
        <v>0</v>
      </c>
      <c r="K164" s="134">
        <f t="shared" si="12"/>
        <v>0</v>
      </c>
      <c r="L164" s="134">
        <f t="shared" si="12"/>
        <v>0</v>
      </c>
      <c r="M164" s="134">
        <f t="shared" si="12"/>
        <v>0</v>
      </c>
      <c r="N164" s="134">
        <f t="shared" si="12"/>
        <v>0</v>
      </c>
      <c r="O164" s="134">
        <v>5</v>
      </c>
      <c r="P164" s="118">
        <v>1</v>
      </c>
      <c r="Q164" s="87" t="s">
        <v>205</v>
      </c>
      <c r="R164" s="66" t="s">
        <v>1</v>
      </c>
      <c r="S164" s="40"/>
      <c r="T164" s="11">
        <f t="shared" si="13"/>
        <v>7</v>
      </c>
      <c r="U164" s="11">
        <f t="shared" si="13"/>
        <v>7</v>
      </c>
      <c r="V164" s="11">
        <f t="shared" si="13"/>
        <v>7</v>
      </c>
      <c r="W164" s="11">
        <f t="shared" si="13"/>
        <v>7</v>
      </c>
      <c r="X164" s="11">
        <f t="shared" si="13"/>
        <v>7</v>
      </c>
      <c r="Y164" s="11">
        <f t="shared" si="13"/>
        <v>0</v>
      </c>
      <c r="Z164" s="11">
        <f t="shared" si="13"/>
        <v>0</v>
      </c>
      <c r="AA164" s="11">
        <f t="shared" si="13"/>
        <v>0</v>
      </c>
      <c r="AB164" s="11">
        <f t="shared" si="13"/>
        <v>0</v>
      </c>
      <c r="AC164" s="56">
        <f t="shared" si="14"/>
        <v>0</v>
      </c>
      <c r="AD164" s="56">
        <f t="shared" si="14"/>
        <v>0</v>
      </c>
      <c r="AE164" s="56">
        <f t="shared" si="14"/>
        <v>0</v>
      </c>
      <c r="AF164" s="56">
        <f t="shared" si="14"/>
        <v>0</v>
      </c>
      <c r="AG164" s="56">
        <f t="shared" si="14"/>
        <v>0</v>
      </c>
    </row>
    <row r="165" spans="1:33" ht="24" thickBot="1" x14ac:dyDescent="0.35">
      <c r="A165" s="134">
        <f t="shared" si="12"/>
        <v>0</v>
      </c>
      <c r="B165" s="134">
        <f t="shared" si="12"/>
        <v>0</v>
      </c>
      <c r="C165" s="134">
        <f t="shared" si="12"/>
        <v>0</v>
      </c>
      <c r="D165" s="134">
        <f t="shared" si="12"/>
        <v>0</v>
      </c>
      <c r="E165" s="134">
        <f t="shared" si="12"/>
        <v>0</v>
      </c>
      <c r="F165" s="134">
        <f t="shared" si="12"/>
        <v>0</v>
      </c>
      <c r="G165" s="134">
        <f t="shared" si="12"/>
        <v>0</v>
      </c>
      <c r="H165" s="134">
        <f t="shared" si="12"/>
        <v>0</v>
      </c>
      <c r="I165" s="134">
        <f t="shared" si="12"/>
        <v>0</v>
      </c>
      <c r="J165" s="134">
        <f t="shared" si="12"/>
        <v>0</v>
      </c>
      <c r="K165" s="134">
        <f t="shared" si="12"/>
        <v>0</v>
      </c>
      <c r="L165" s="134">
        <f t="shared" si="12"/>
        <v>0</v>
      </c>
      <c r="M165" s="134">
        <f t="shared" si="12"/>
        <v>0</v>
      </c>
      <c r="N165" s="134">
        <f t="shared" si="12"/>
        <v>0</v>
      </c>
      <c r="O165" s="134">
        <v>6</v>
      </c>
      <c r="P165" s="118">
        <v>1</v>
      </c>
      <c r="Q165" s="87" t="s">
        <v>59</v>
      </c>
      <c r="R165" s="66" t="s">
        <v>60</v>
      </c>
      <c r="S165" s="40"/>
      <c r="T165" s="11">
        <f t="shared" si="13"/>
        <v>0</v>
      </c>
      <c r="U165" s="11">
        <f t="shared" si="13"/>
        <v>0</v>
      </c>
      <c r="V165" s="11">
        <f t="shared" si="13"/>
        <v>0</v>
      </c>
      <c r="W165" s="11">
        <f t="shared" si="13"/>
        <v>0</v>
      </c>
      <c r="X165" s="11">
        <f t="shared" si="13"/>
        <v>0</v>
      </c>
      <c r="Y165" s="11">
        <f t="shared" si="13"/>
        <v>0</v>
      </c>
      <c r="Z165" s="11">
        <f t="shared" si="13"/>
        <v>0</v>
      </c>
      <c r="AA165" s="11">
        <f t="shared" si="13"/>
        <v>0</v>
      </c>
      <c r="AB165" s="11">
        <f t="shared" si="13"/>
        <v>0</v>
      </c>
      <c r="AC165" s="56">
        <f t="shared" si="14"/>
        <v>0</v>
      </c>
      <c r="AD165" s="56">
        <f t="shared" si="14"/>
        <v>0</v>
      </c>
      <c r="AE165" s="56">
        <f t="shared" si="14"/>
        <v>0</v>
      </c>
      <c r="AF165" s="56">
        <f t="shared" si="14"/>
        <v>0</v>
      </c>
      <c r="AG165" s="56">
        <f t="shared" si="14"/>
        <v>0</v>
      </c>
    </row>
    <row r="166" spans="1:33" ht="24.75" thickTop="1" thickBot="1" x14ac:dyDescent="0.35">
      <c r="A166" s="134">
        <f t="shared" si="12"/>
        <v>0</v>
      </c>
      <c r="B166" s="134">
        <f t="shared" si="12"/>
        <v>0</v>
      </c>
      <c r="C166" s="134">
        <f t="shared" si="12"/>
        <v>0</v>
      </c>
      <c r="D166" s="134">
        <f t="shared" si="12"/>
        <v>0</v>
      </c>
      <c r="E166" s="134">
        <f t="shared" si="12"/>
        <v>0</v>
      </c>
      <c r="F166" s="134">
        <f t="shared" si="12"/>
        <v>0</v>
      </c>
      <c r="G166" s="134">
        <f t="shared" si="12"/>
        <v>0</v>
      </c>
      <c r="H166" s="134">
        <f t="shared" si="12"/>
        <v>0</v>
      </c>
      <c r="I166" s="134">
        <f t="shared" si="12"/>
        <v>0</v>
      </c>
      <c r="J166" s="134">
        <f t="shared" si="12"/>
        <v>0</v>
      </c>
      <c r="K166" s="134">
        <f t="shared" si="12"/>
        <v>0</v>
      </c>
      <c r="L166" s="134">
        <f t="shared" si="12"/>
        <v>0</v>
      </c>
      <c r="M166" s="134">
        <f t="shared" si="12"/>
        <v>0</v>
      </c>
      <c r="N166" s="134">
        <f t="shared" si="12"/>
        <v>0</v>
      </c>
      <c r="O166" s="134">
        <v>7</v>
      </c>
      <c r="Q166" s="88" t="s">
        <v>31</v>
      </c>
      <c r="R166" s="67"/>
      <c r="S166" s="40"/>
      <c r="T166" s="12">
        <f>SUM(T161:T165)</f>
        <v>53</v>
      </c>
      <c r="U166" s="12">
        <f t="shared" ref="U166:AB166" si="15">SUM(U161:U165)</f>
        <v>55</v>
      </c>
      <c r="V166" s="12">
        <f t="shared" si="15"/>
        <v>55</v>
      </c>
      <c r="W166" s="12">
        <f t="shared" si="15"/>
        <v>57</v>
      </c>
      <c r="X166" s="12">
        <f t="shared" si="15"/>
        <v>55</v>
      </c>
      <c r="Y166" s="12">
        <f t="shared" si="15"/>
        <v>0</v>
      </c>
      <c r="Z166" s="12">
        <f t="shared" si="15"/>
        <v>0</v>
      </c>
      <c r="AA166" s="12">
        <f t="shared" si="15"/>
        <v>0</v>
      </c>
      <c r="AB166" s="12">
        <f t="shared" si="15"/>
        <v>0</v>
      </c>
      <c r="AC166" s="57">
        <f>SUM(AC161:AC165)</f>
        <v>0</v>
      </c>
      <c r="AD166" s="57">
        <f>SUM(AD161:AD165)</f>
        <v>0</v>
      </c>
      <c r="AE166" s="57">
        <f>SUM(AE161:AE165)</f>
        <v>0</v>
      </c>
      <c r="AF166" s="57">
        <f>SUM(AF161:AF165)</f>
        <v>0</v>
      </c>
      <c r="AG166" s="57">
        <f>SUM(AG161:AG165)</f>
        <v>0</v>
      </c>
    </row>
    <row r="167" spans="1:33" ht="24.75" thickTop="1" thickBot="1" x14ac:dyDescent="0.35">
      <c r="A167" s="134">
        <f t="shared" si="12"/>
        <v>0</v>
      </c>
      <c r="B167" s="134">
        <f t="shared" si="12"/>
        <v>0</v>
      </c>
      <c r="C167" s="134">
        <f t="shared" si="12"/>
        <v>0</v>
      </c>
      <c r="D167" s="134">
        <f t="shared" si="12"/>
        <v>0</v>
      </c>
      <c r="E167" s="134">
        <f t="shared" si="12"/>
        <v>0</v>
      </c>
      <c r="F167" s="134">
        <f t="shared" si="12"/>
        <v>0</v>
      </c>
      <c r="G167" s="134">
        <f t="shared" si="12"/>
        <v>0</v>
      </c>
      <c r="H167" s="134">
        <f t="shared" si="12"/>
        <v>0</v>
      </c>
      <c r="I167" s="134">
        <f t="shared" si="12"/>
        <v>0</v>
      </c>
      <c r="J167" s="134">
        <f t="shared" si="12"/>
        <v>0</v>
      </c>
      <c r="K167" s="134">
        <f t="shared" si="12"/>
        <v>0</v>
      </c>
      <c r="L167" s="134">
        <f t="shared" si="12"/>
        <v>0</v>
      </c>
      <c r="M167" s="134">
        <f t="shared" si="12"/>
        <v>0</v>
      </c>
      <c r="N167" s="134">
        <f t="shared" si="12"/>
        <v>0</v>
      </c>
      <c r="O167" s="134">
        <v>8</v>
      </c>
      <c r="Q167" s="68"/>
      <c r="R167" s="67"/>
      <c r="S167" s="40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:33" ht="24" thickBot="1" x14ac:dyDescent="0.35">
      <c r="A168" s="134">
        <f t="shared" si="12"/>
        <v>0</v>
      </c>
      <c r="B168" s="134">
        <f t="shared" si="12"/>
        <v>0</v>
      </c>
      <c r="C168" s="134">
        <f t="shared" si="12"/>
        <v>0</v>
      </c>
      <c r="D168" s="134">
        <f t="shared" si="12"/>
        <v>0</v>
      </c>
      <c r="E168" s="134">
        <f t="shared" si="12"/>
        <v>0</v>
      </c>
      <c r="F168" s="134">
        <f t="shared" si="12"/>
        <v>0</v>
      </c>
      <c r="G168" s="134">
        <f t="shared" si="12"/>
        <v>0</v>
      </c>
      <c r="H168" s="134">
        <f t="shared" si="12"/>
        <v>0</v>
      </c>
      <c r="I168" s="134">
        <f t="shared" si="12"/>
        <v>0</v>
      </c>
      <c r="J168" s="134">
        <f t="shared" si="12"/>
        <v>0</v>
      </c>
      <c r="K168" s="134">
        <f t="shared" si="12"/>
        <v>0</v>
      </c>
      <c r="L168" s="134">
        <f t="shared" si="12"/>
        <v>0</v>
      </c>
      <c r="M168" s="134">
        <f t="shared" si="12"/>
        <v>0</v>
      </c>
      <c r="N168" s="134">
        <f t="shared" si="12"/>
        <v>0</v>
      </c>
      <c r="O168" s="134">
        <v>9</v>
      </c>
      <c r="P168" s="118">
        <v>2</v>
      </c>
      <c r="Q168" s="86" t="s">
        <v>13</v>
      </c>
      <c r="R168" s="66" t="s">
        <v>2</v>
      </c>
      <c r="S168" s="40"/>
      <c r="T168" s="11">
        <f t="shared" ref="T168:AB181" si="16">SUMIF($R$8:$R$158,$R168,T$8:T$158)</f>
        <v>0</v>
      </c>
      <c r="U168" s="11">
        <f t="shared" si="16"/>
        <v>0</v>
      </c>
      <c r="V168" s="11">
        <f t="shared" si="16"/>
        <v>0</v>
      </c>
      <c r="W168" s="11">
        <f t="shared" si="16"/>
        <v>0</v>
      </c>
      <c r="X168" s="11">
        <f t="shared" si="16"/>
        <v>0</v>
      </c>
      <c r="Y168" s="11">
        <f t="shared" si="16"/>
        <v>0</v>
      </c>
      <c r="Z168" s="11">
        <f t="shared" si="16"/>
        <v>0</v>
      </c>
      <c r="AA168" s="11">
        <f t="shared" si="16"/>
        <v>0</v>
      </c>
      <c r="AB168" s="11">
        <f t="shared" si="16"/>
        <v>0</v>
      </c>
      <c r="AC168" s="56">
        <f t="shared" ref="AC168:AG181" si="17">SUMIF($R$8:$R$148,$R168,AC$8:AC$148)</f>
        <v>0</v>
      </c>
      <c r="AD168" s="56">
        <f t="shared" si="17"/>
        <v>0</v>
      </c>
      <c r="AE168" s="56">
        <f t="shared" si="17"/>
        <v>0</v>
      </c>
      <c r="AF168" s="56">
        <f t="shared" si="17"/>
        <v>0</v>
      </c>
      <c r="AG168" s="56">
        <f t="shared" si="17"/>
        <v>0</v>
      </c>
    </row>
    <row r="169" spans="1:33" ht="24" thickBot="1" x14ac:dyDescent="0.35">
      <c r="O169" s="1">
        <v>10</v>
      </c>
      <c r="P169" s="118">
        <v>2</v>
      </c>
      <c r="Q169" s="86" t="s">
        <v>10</v>
      </c>
      <c r="R169" s="66" t="s">
        <v>4</v>
      </c>
      <c r="S169" s="40"/>
      <c r="T169" s="11">
        <f t="shared" si="16"/>
        <v>0</v>
      </c>
      <c r="U169" s="11">
        <f t="shared" si="16"/>
        <v>0</v>
      </c>
      <c r="V169" s="11">
        <f t="shared" si="16"/>
        <v>0</v>
      </c>
      <c r="W169" s="11">
        <f t="shared" si="16"/>
        <v>0</v>
      </c>
      <c r="X169" s="11">
        <f t="shared" si="16"/>
        <v>0</v>
      </c>
      <c r="Y169" s="11">
        <f t="shared" si="16"/>
        <v>0</v>
      </c>
      <c r="Z169" s="11">
        <f t="shared" si="16"/>
        <v>0</v>
      </c>
      <c r="AA169" s="11">
        <f t="shared" si="16"/>
        <v>0</v>
      </c>
      <c r="AB169" s="11">
        <f t="shared" si="16"/>
        <v>0</v>
      </c>
      <c r="AC169" s="56">
        <f t="shared" si="17"/>
        <v>0</v>
      </c>
      <c r="AD169" s="56">
        <f t="shared" si="17"/>
        <v>0</v>
      </c>
      <c r="AE169" s="56">
        <f t="shared" si="17"/>
        <v>0</v>
      </c>
      <c r="AF169" s="56">
        <f t="shared" si="17"/>
        <v>0</v>
      </c>
      <c r="AG169" s="56">
        <f t="shared" si="17"/>
        <v>0</v>
      </c>
    </row>
    <row r="170" spans="1:33" ht="24" thickBot="1" x14ac:dyDescent="0.35">
      <c r="O170" s="1">
        <v>11</v>
      </c>
      <c r="P170" s="118">
        <v>2</v>
      </c>
      <c r="Q170" s="86" t="s">
        <v>22</v>
      </c>
      <c r="R170" s="66" t="s">
        <v>23</v>
      </c>
      <c r="S170" s="40"/>
      <c r="T170" s="11">
        <f t="shared" si="16"/>
        <v>0</v>
      </c>
      <c r="U170" s="11">
        <f t="shared" si="16"/>
        <v>0</v>
      </c>
      <c r="V170" s="11">
        <f t="shared" si="16"/>
        <v>0</v>
      </c>
      <c r="W170" s="11">
        <f t="shared" si="16"/>
        <v>0</v>
      </c>
      <c r="X170" s="11">
        <f t="shared" si="16"/>
        <v>0</v>
      </c>
      <c r="Y170" s="11">
        <f t="shared" si="16"/>
        <v>0</v>
      </c>
      <c r="Z170" s="11">
        <f t="shared" si="16"/>
        <v>0</v>
      </c>
      <c r="AA170" s="11">
        <f t="shared" si="16"/>
        <v>0</v>
      </c>
      <c r="AB170" s="11">
        <f t="shared" si="16"/>
        <v>0</v>
      </c>
      <c r="AC170" s="56">
        <f t="shared" si="17"/>
        <v>0</v>
      </c>
      <c r="AD170" s="56">
        <f t="shared" si="17"/>
        <v>0</v>
      </c>
      <c r="AE170" s="56">
        <f t="shared" si="17"/>
        <v>0</v>
      </c>
      <c r="AF170" s="56">
        <f t="shared" si="17"/>
        <v>0</v>
      </c>
      <c r="AG170" s="56">
        <f t="shared" si="17"/>
        <v>0</v>
      </c>
    </row>
    <row r="171" spans="1:33" ht="24" thickBot="1" x14ac:dyDescent="0.35">
      <c r="O171" s="1">
        <v>12</v>
      </c>
      <c r="P171" s="118">
        <v>2</v>
      </c>
      <c r="Q171" s="86" t="s">
        <v>12</v>
      </c>
      <c r="R171" s="66" t="s">
        <v>15</v>
      </c>
      <c r="S171" s="40"/>
      <c r="T171" s="11">
        <f t="shared" si="16"/>
        <v>0</v>
      </c>
      <c r="U171" s="11">
        <f t="shared" si="16"/>
        <v>0</v>
      </c>
      <c r="V171" s="11">
        <f t="shared" si="16"/>
        <v>0</v>
      </c>
      <c r="W171" s="11">
        <f t="shared" si="16"/>
        <v>0</v>
      </c>
      <c r="X171" s="11">
        <f t="shared" si="16"/>
        <v>0</v>
      </c>
      <c r="Y171" s="11">
        <f t="shared" si="16"/>
        <v>0</v>
      </c>
      <c r="Z171" s="11">
        <f t="shared" si="16"/>
        <v>0</v>
      </c>
      <c r="AA171" s="11">
        <f t="shared" si="16"/>
        <v>0</v>
      </c>
      <c r="AB171" s="11">
        <f t="shared" si="16"/>
        <v>0</v>
      </c>
      <c r="AC171" s="56">
        <f t="shared" si="17"/>
        <v>0</v>
      </c>
      <c r="AD171" s="56">
        <f t="shared" si="17"/>
        <v>0</v>
      </c>
      <c r="AE171" s="56">
        <f t="shared" si="17"/>
        <v>0</v>
      </c>
      <c r="AF171" s="56">
        <f t="shared" si="17"/>
        <v>0</v>
      </c>
      <c r="AG171" s="56">
        <f t="shared" si="17"/>
        <v>0</v>
      </c>
    </row>
    <row r="172" spans="1:33" ht="24" thickBot="1" x14ac:dyDescent="0.35">
      <c r="O172" s="1">
        <v>12</v>
      </c>
      <c r="P172" s="118">
        <v>2</v>
      </c>
      <c r="Q172" s="86" t="s">
        <v>35</v>
      </c>
      <c r="R172" s="66" t="s">
        <v>36</v>
      </c>
      <c r="S172" s="40"/>
      <c r="T172" s="11">
        <f t="shared" si="16"/>
        <v>0</v>
      </c>
      <c r="U172" s="11">
        <f t="shared" si="16"/>
        <v>0</v>
      </c>
      <c r="V172" s="11">
        <f t="shared" si="16"/>
        <v>0</v>
      </c>
      <c r="W172" s="11">
        <f t="shared" si="16"/>
        <v>0</v>
      </c>
      <c r="X172" s="11">
        <f t="shared" si="16"/>
        <v>0</v>
      </c>
      <c r="Y172" s="11">
        <f t="shared" si="16"/>
        <v>0</v>
      </c>
      <c r="Z172" s="11">
        <f t="shared" si="16"/>
        <v>0</v>
      </c>
      <c r="AA172" s="11">
        <f t="shared" si="16"/>
        <v>0</v>
      </c>
      <c r="AB172" s="11">
        <f t="shared" si="16"/>
        <v>0</v>
      </c>
      <c r="AC172" s="56">
        <f t="shared" si="17"/>
        <v>0</v>
      </c>
      <c r="AD172" s="56">
        <f t="shared" si="17"/>
        <v>0</v>
      </c>
      <c r="AE172" s="56">
        <f t="shared" si="17"/>
        <v>0</v>
      </c>
      <c r="AF172" s="56">
        <f t="shared" si="17"/>
        <v>0</v>
      </c>
      <c r="AG172" s="56">
        <f t="shared" si="17"/>
        <v>0</v>
      </c>
    </row>
    <row r="173" spans="1:33" ht="24" thickBot="1" x14ac:dyDescent="0.35">
      <c r="P173" s="118">
        <v>2</v>
      </c>
      <c r="Q173" s="86" t="s">
        <v>38</v>
      </c>
      <c r="R173" s="66" t="s">
        <v>37</v>
      </c>
      <c r="S173" s="40"/>
      <c r="T173" s="11">
        <f t="shared" si="16"/>
        <v>0</v>
      </c>
      <c r="U173" s="11">
        <f t="shared" si="16"/>
        <v>0</v>
      </c>
      <c r="V173" s="11">
        <f t="shared" si="16"/>
        <v>0</v>
      </c>
      <c r="W173" s="11">
        <f t="shared" si="16"/>
        <v>0</v>
      </c>
      <c r="X173" s="11">
        <f t="shared" si="16"/>
        <v>0</v>
      </c>
      <c r="Y173" s="11">
        <f t="shared" si="16"/>
        <v>0</v>
      </c>
      <c r="Z173" s="11">
        <f t="shared" si="16"/>
        <v>0</v>
      </c>
      <c r="AA173" s="11">
        <f t="shared" si="16"/>
        <v>0</v>
      </c>
      <c r="AB173" s="11">
        <f t="shared" si="16"/>
        <v>0</v>
      </c>
      <c r="AC173" s="56">
        <f t="shared" si="17"/>
        <v>0</v>
      </c>
      <c r="AD173" s="56">
        <f t="shared" si="17"/>
        <v>0</v>
      </c>
      <c r="AE173" s="56">
        <f t="shared" si="17"/>
        <v>0</v>
      </c>
      <c r="AF173" s="56">
        <f t="shared" si="17"/>
        <v>0</v>
      </c>
      <c r="AG173" s="56">
        <f t="shared" si="17"/>
        <v>0</v>
      </c>
    </row>
    <row r="174" spans="1:33" ht="24" thickBot="1" x14ac:dyDescent="0.35">
      <c r="P174" s="118">
        <v>2</v>
      </c>
      <c r="Q174" s="90" t="s">
        <v>206</v>
      </c>
      <c r="R174" s="66" t="s">
        <v>21</v>
      </c>
      <c r="S174" s="40"/>
      <c r="T174" s="11">
        <f t="shared" si="16"/>
        <v>0</v>
      </c>
      <c r="U174" s="11">
        <f t="shared" si="16"/>
        <v>0</v>
      </c>
      <c r="V174" s="11">
        <f t="shared" si="16"/>
        <v>0</v>
      </c>
      <c r="W174" s="11">
        <f t="shared" si="16"/>
        <v>0</v>
      </c>
      <c r="X174" s="11">
        <f t="shared" si="16"/>
        <v>0</v>
      </c>
      <c r="Y174" s="11">
        <f t="shared" si="16"/>
        <v>0</v>
      </c>
      <c r="Z174" s="11">
        <f t="shared" si="16"/>
        <v>0</v>
      </c>
      <c r="AA174" s="11">
        <f t="shared" si="16"/>
        <v>0</v>
      </c>
      <c r="AB174" s="11">
        <f t="shared" si="16"/>
        <v>0</v>
      </c>
      <c r="AC174" s="56">
        <f t="shared" si="17"/>
        <v>0</v>
      </c>
      <c r="AD174" s="56">
        <f t="shared" si="17"/>
        <v>0</v>
      </c>
      <c r="AE174" s="56">
        <f t="shared" si="17"/>
        <v>0</v>
      </c>
      <c r="AF174" s="56">
        <f t="shared" si="17"/>
        <v>0</v>
      </c>
      <c r="AG174" s="56">
        <f t="shared" si="17"/>
        <v>0</v>
      </c>
    </row>
    <row r="175" spans="1:33" ht="24" thickBot="1" x14ac:dyDescent="0.35">
      <c r="P175" s="118">
        <v>2</v>
      </c>
      <c r="Q175" s="86" t="s">
        <v>40</v>
      </c>
      <c r="R175" s="66" t="s">
        <v>39</v>
      </c>
      <c r="S175" s="40"/>
      <c r="T175" s="11">
        <f t="shared" si="16"/>
        <v>0</v>
      </c>
      <c r="U175" s="11">
        <f t="shared" si="16"/>
        <v>0</v>
      </c>
      <c r="V175" s="11">
        <f t="shared" si="16"/>
        <v>0</v>
      </c>
      <c r="W175" s="11">
        <f t="shared" si="16"/>
        <v>0</v>
      </c>
      <c r="X175" s="11">
        <f t="shared" si="16"/>
        <v>0</v>
      </c>
      <c r="Y175" s="11">
        <f t="shared" si="16"/>
        <v>0</v>
      </c>
      <c r="Z175" s="11">
        <f t="shared" si="16"/>
        <v>0</v>
      </c>
      <c r="AA175" s="11">
        <f t="shared" si="16"/>
        <v>0</v>
      </c>
      <c r="AB175" s="11">
        <f t="shared" si="16"/>
        <v>0</v>
      </c>
      <c r="AC175" s="56">
        <f t="shared" si="17"/>
        <v>0</v>
      </c>
      <c r="AD175" s="56">
        <f t="shared" si="17"/>
        <v>0</v>
      </c>
      <c r="AE175" s="56">
        <f t="shared" si="17"/>
        <v>0</v>
      </c>
      <c r="AF175" s="56">
        <f t="shared" si="17"/>
        <v>0</v>
      </c>
      <c r="AG175" s="56">
        <f t="shared" si="17"/>
        <v>0</v>
      </c>
    </row>
    <row r="176" spans="1:33" ht="24" thickBot="1" x14ac:dyDescent="0.35">
      <c r="P176" s="118">
        <v>2</v>
      </c>
      <c r="Q176" s="86" t="s">
        <v>41</v>
      </c>
      <c r="R176" s="66" t="s">
        <v>42</v>
      </c>
      <c r="S176" s="40"/>
      <c r="T176" s="11">
        <f t="shared" si="16"/>
        <v>0</v>
      </c>
      <c r="U176" s="11">
        <f t="shared" si="16"/>
        <v>0</v>
      </c>
      <c r="V176" s="11">
        <f t="shared" si="16"/>
        <v>0</v>
      </c>
      <c r="W176" s="11">
        <f t="shared" si="16"/>
        <v>0</v>
      </c>
      <c r="X176" s="11">
        <f t="shared" si="16"/>
        <v>0</v>
      </c>
      <c r="Y176" s="11">
        <f t="shared" si="16"/>
        <v>0</v>
      </c>
      <c r="Z176" s="11">
        <f t="shared" si="16"/>
        <v>0</v>
      </c>
      <c r="AA176" s="11">
        <f t="shared" si="16"/>
        <v>0</v>
      </c>
      <c r="AB176" s="11">
        <f t="shared" si="16"/>
        <v>0</v>
      </c>
      <c r="AC176" s="56">
        <f t="shared" si="17"/>
        <v>0</v>
      </c>
      <c r="AD176" s="56">
        <f t="shared" si="17"/>
        <v>0</v>
      </c>
      <c r="AE176" s="56">
        <f t="shared" si="17"/>
        <v>0</v>
      </c>
      <c r="AF176" s="56">
        <f t="shared" si="17"/>
        <v>0</v>
      </c>
      <c r="AG176" s="56">
        <f t="shared" si="17"/>
        <v>0</v>
      </c>
    </row>
    <row r="177" spans="16:33" ht="24" thickBot="1" x14ac:dyDescent="0.35">
      <c r="P177" s="118">
        <v>2</v>
      </c>
      <c r="Q177" s="90" t="s">
        <v>48</v>
      </c>
      <c r="R177" s="66" t="s">
        <v>51</v>
      </c>
      <c r="S177" s="40"/>
      <c r="T177" s="11">
        <f t="shared" si="16"/>
        <v>0</v>
      </c>
      <c r="U177" s="11">
        <f t="shared" si="16"/>
        <v>0</v>
      </c>
      <c r="V177" s="11">
        <f t="shared" si="16"/>
        <v>0</v>
      </c>
      <c r="W177" s="11">
        <f t="shared" si="16"/>
        <v>0</v>
      </c>
      <c r="X177" s="11">
        <f t="shared" si="16"/>
        <v>0</v>
      </c>
      <c r="Y177" s="11">
        <f t="shared" si="16"/>
        <v>0</v>
      </c>
      <c r="Z177" s="11">
        <f t="shared" si="16"/>
        <v>0</v>
      </c>
      <c r="AA177" s="11">
        <f t="shared" si="16"/>
        <v>0</v>
      </c>
      <c r="AB177" s="11">
        <f t="shared" si="16"/>
        <v>0</v>
      </c>
      <c r="AC177" s="56">
        <f t="shared" si="17"/>
        <v>0</v>
      </c>
      <c r="AD177" s="56">
        <f t="shared" si="17"/>
        <v>0</v>
      </c>
      <c r="AE177" s="56">
        <f t="shared" si="17"/>
        <v>0</v>
      </c>
      <c r="AF177" s="56">
        <f t="shared" si="17"/>
        <v>0</v>
      </c>
      <c r="AG177" s="56">
        <f t="shared" si="17"/>
        <v>0</v>
      </c>
    </row>
    <row r="178" spans="16:33" ht="24" thickBot="1" x14ac:dyDescent="0.35">
      <c r="P178" s="118">
        <v>2</v>
      </c>
      <c r="Q178" s="86" t="s">
        <v>49</v>
      </c>
      <c r="R178" s="66" t="s">
        <v>52</v>
      </c>
      <c r="S178" s="40"/>
      <c r="T178" s="11">
        <f t="shared" si="16"/>
        <v>0</v>
      </c>
      <c r="U178" s="11">
        <f t="shared" si="16"/>
        <v>0</v>
      </c>
      <c r="V178" s="11">
        <f t="shared" si="16"/>
        <v>0</v>
      </c>
      <c r="W178" s="11">
        <f t="shared" si="16"/>
        <v>0</v>
      </c>
      <c r="X178" s="11">
        <f t="shared" si="16"/>
        <v>0</v>
      </c>
      <c r="Y178" s="11">
        <f t="shared" si="16"/>
        <v>0</v>
      </c>
      <c r="Z178" s="11">
        <f t="shared" si="16"/>
        <v>0</v>
      </c>
      <c r="AA178" s="11">
        <f t="shared" si="16"/>
        <v>0</v>
      </c>
      <c r="AB178" s="11">
        <f t="shared" si="16"/>
        <v>0</v>
      </c>
      <c r="AC178" s="56">
        <f t="shared" si="17"/>
        <v>0</v>
      </c>
      <c r="AD178" s="56">
        <f t="shared" si="17"/>
        <v>0</v>
      </c>
      <c r="AE178" s="56">
        <f t="shared" si="17"/>
        <v>0</v>
      </c>
      <c r="AF178" s="56">
        <f t="shared" si="17"/>
        <v>0</v>
      </c>
      <c r="AG178" s="56">
        <f t="shared" si="17"/>
        <v>0</v>
      </c>
    </row>
    <row r="179" spans="16:33" ht="24" thickBot="1" x14ac:dyDescent="0.35">
      <c r="P179" s="118">
        <v>2</v>
      </c>
      <c r="Q179" s="86" t="s">
        <v>50</v>
      </c>
      <c r="R179" s="66" t="s">
        <v>58</v>
      </c>
      <c r="S179" s="40"/>
      <c r="T179" s="11">
        <f t="shared" si="16"/>
        <v>0</v>
      </c>
      <c r="U179" s="11">
        <f t="shared" si="16"/>
        <v>0</v>
      </c>
      <c r="V179" s="11">
        <f t="shared" si="16"/>
        <v>0</v>
      </c>
      <c r="W179" s="11">
        <f t="shared" si="16"/>
        <v>0</v>
      </c>
      <c r="X179" s="11">
        <f t="shared" si="16"/>
        <v>0</v>
      </c>
      <c r="Y179" s="11">
        <f t="shared" si="16"/>
        <v>0</v>
      </c>
      <c r="Z179" s="11">
        <f t="shared" si="16"/>
        <v>0</v>
      </c>
      <c r="AA179" s="11">
        <f t="shared" si="16"/>
        <v>0</v>
      </c>
      <c r="AB179" s="11">
        <f t="shared" si="16"/>
        <v>0</v>
      </c>
      <c r="AC179" s="56">
        <f t="shared" si="17"/>
        <v>0</v>
      </c>
      <c r="AD179" s="56">
        <f t="shared" si="17"/>
        <v>0</v>
      </c>
      <c r="AE179" s="56">
        <f t="shared" si="17"/>
        <v>0</v>
      </c>
      <c r="AF179" s="56">
        <f t="shared" si="17"/>
        <v>0</v>
      </c>
      <c r="AG179" s="56">
        <f t="shared" si="17"/>
        <v>0</v>
      </c>
    </row>
    <row r="180" spans="16:33" ht="24" thickBot="1" x14ac:dyDescent="0.35">
      <c r="P180" s="118">
        <v>2</v>
      </c>
      <c r="Q180" s="86" t="s">
        <v>55</v>
      </c>
      <c r="R180" s="66" t="s">
        <v>54</v>
      </c>
      <c r="S180" s="40"/>
      <c r="T180" s="11">
        <f t="shared" si="16"/>
        <v>0</v>
      </c>
      <c r="U180" s="11">
        <f t="shared" si="16"/>
        <v>0</v>
      </c>
      <c r="V180" s="11">
        <f t="shared" si="16"/>
        <v>0</v>
      </c>
      <c r="W180" s="11">
        <f t="shared" si="16"/>
        <v>0</v>
      </c>
      <c r="X180" s="11">
        <f t="shared" si="16"/>
        <v>0</v>
      </c>
      <c r="Y180" s="11">
        <f t="shared" si="16"/>
        <v>0</v>
      </c>
      <c r="Z180" s="11">
        <f t="shared" si="16"/>
        <v>0</v>
      </c>
      <c r="AA180" s="11">
        <f t="shared" si="16"/>
        <v>0</v>
      </c>
      <c r="AB180" s="11">
        <f t="shared" si="16"/>
        <v>0</v>
      </c>
      <c r="AC180" s="56">
        <f t="shared" si="17"/>
        <v>0</v>
      </c>
      <c r="AD180" s="56">
        <f t="shared" si="17"/>
        <v>0</v>
      </c>
      <c r="AE180" s="56">
        <f t="shared" si="17"/>
        <v>0</v>
      </c>
      <c r="AF180" s="56">
        <f t="shared" si="17"/>
        <v>0</v>
      </c>
      <c r="AG180" s="56">
        <f t="shared" si="17"/>
        <v>0</v>
      </c>
    </row>
    <row r="181" spans="16:33" ht="24" thickBot="1" x14ac:dyDescent="0.35">
      <c r="P181" s="118">
        <v>2</v>
      </c>
      <c r="Q181" s="86" t="s">
        <v>56</v>
      </c>
      <c r="R181" s="66" t="s">
        <v>57</v>
      </c>
      <c r="S181" s="40"/>
      <c r="T181" s="11">
        <f t="shared" si="16"/>
        <v>0</v>
      </c>
      <c r="U181" s="11">
        <f t="shared" si="16"/>
        <v>0</v>
      </c>
      <c r="V181" s="11">
        <f t="shared" si="16"/>
        <v>0</v>
      </c>
      <c r="W181" s="11">
        <f t="shared" si="16"/>
        <v>0</v>
      </c>
      <c r="X181" s="11">
        <f t="shared" si="16"/>
        <v>0</v>
      </c>
      <c r="Y181" s="11">
        <f t="shared" si="16"/>
        <v>0</v>
      </c>
      <c r="Z181" s="11">
        <f t="shared" si="16"/>
        <v>0</v>
      </c>
      <c r="AA181" s="11">
        <f t="shared" si="16"/>
        <v>0</v>
      </c>
      <c r="AB181" s="11">
        <f t="shared" si="16"/>
        <v>0</v>
      </c>
      <c r="AC181" s="56">
        <f t="shared" si="17"/>
        <v>0</v>
      </c>
      <c r="AD181" s="56">
        <f t="shared" si="17"/>
        <v>0</v>
      </c>
      <c r="AE181" s="56">
        <f t="shared" si="17"/>
        <v>0</v>
      </c>
      <c r="AF181" s="56">
        <f t="shared" si="17"/>
        <v>0</v>
      </c>
      <c r="AG181" s="56">
        <f t="shared" si="17"/>
        <v>0</v>
      </c>
    </row>
    <row r="182" spans="16:33" ht="24" thickBot="1" x14ac:dyDescent="0.35">
      <c r="P182" s="118"/>
      <c r="Q182" s="88" t="s">
        <v>33</v>
      </c>
      <c r="R182" s="67"/>
      <c r="T182" s="13">
        <f>SUM(T168:T181)</f>
        <v>0</v>
      </c>
      <c r="U182" s="13">
        <f t="shared" ref="U182:AB182" si="18">SUM(U168:U181)</f>
        <v>0</v>
      </c>
      <c r="V182" s="13">
        <f t="shared" si="18"/>
        <v>0</v>
      </c>
      <c r="W182" s="13">
        <f t="shared" si="18"/>
        <v>0</v>
      </c>
      <c r="X182" s="13">
        <f t="shared" si="18"/>
        <v>0</v>
      </c>
      <c r="Y182" s="13">
        <f t="shared" si="18"/>
        <v>0</v>
      </c>
      <c r="Z182" s="13">
        <f t="shared" si="18"/>
        <v>0</v>
      </c>
      <c r="AA182" s="13">
        <f t="shared" si="18"/>
        <v>0</v>
      </c>
      <c r="AB182" s="13">
        <f t="shared" si="18"/>
        <v>0</v>
      </c>
      <c r="AC182" s="58">
        <f>SUM(AC168:AC181)</f>
        <v>0</v>
      </c>
      <c r="AD182" s="58">
        <f>SUM(AD168:AD181)</f>
        <v>0</v>
      </c>
      <c r="AE182" s="58">
        <f>SUM(AE168:AE181)</f>
        <v>0</v>
      </c>
      <c r="AF182" s="58">
        <f>SUM(AF168:AF181)</f>
        <v>0</v>
      </c>
      <c r="AG182" s="58">
        <f>SUM(AG168:AG181)</f>
        <v>0</v>
      </c>
    </row>
    <row r="183" spans="16:33" ht="24.75" thickTop="1" thickBot="1" x14ac:dyDescent="0.35">
      <c r="P183" s="118"/>
      <c r="Q183" s="68"/>
      <c r="R183" s="67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6:33" ht="24" thickBot="1" x14ac:dyDescent="0.35">
      <c r="P184" s="118">
        <v>3</v>
      </c>
      <c r="Q184" s="91" t="s">
        <v>11</v>
      </c>
      <c r="R184" s="66" t="s">
        <v>16</v>
      </c>
      <c r="S184" s="40"/>
      <c r="T184" s="11">
        <f t="shared" ref="T184:AB186" si="19">SUMIF($R$8:$R$158,$R184,T$8:T$158)</f>
        <v>37</v>
      </c>
      <c r="U184" s="11">
        <f t="shared" si="19"/>
        <v>37</v>
      </c>
      <c r="V184" s="11">
        <f t="shared" si="19"/>
        <v>37</v>
      </c>
      <c r="W184" s="11">
        <f t="shared" si="19"/>
        <v>0</v>
      </c>
      <c r="X184" s="11">
        <f t="shared" si="19"/>
        <v>0</v>
      </c>
      <c r="Y184" s="11">
        <f t="shared" si="19"/>
        <v>0</v>
      </c>
      <c r="Z184" s="11">
        <f t="shared" si="19"/>
        <v>0</v>
      </c>
      <c r="AA184" s="11">
        <f t="shared" si="19"/>
        <v>0</v>
      </c>
      <c r="AB184" s="11">
        <f t="shared" si="19"/>
        <v>0</v>
      </c>
      <c r="AC184" s="56">
        <f t="shared" ref="AC184:AG186" si="20">SUMIF($R$8:$R$148,$R184,AC$8:AC$148)</f>
        <v>0</v>
      </c>
      <c r="AD184" s="56">
        <f t="shared" si="20"/>
        <v>0</v>
      </c>
      <c r="AE184" s="56">
        <f t="shared" si="20"/>
        <v>0</v>
      </c>
      <c r="AF184" s="56">
        <f t="shared" si="20"/>
        <v>0</v>
      </c>
      <c r="AG184" s="56">
        <f t="shared" si="20"/>
        <v>0</v>
      </c>
    </row>
    <row r="185" spans="16:33" ht="24" thickBot="1" x14ac:dyDescent="0.35">
      <c r="P185" s="118">
        <v>3</v>
      </c>
      <c r="Q185" s="91" t="s">
        <v>62</v>
      </c>
      <c r="R185" s="66" t="s">
        <v>53</v>
      </c>
      <c r="S185" s="40"/>
      <c r="T185" s="11">
        <f t="shared" si="19"/>
        <v>0</v>
      </c>
      <c r="U185" s="11">
        <f t="shared" si="19"/>
        <v>0</v>
      </c>
      <c r="V185" s="11">
        <f t="shared" si="19"/>
        <v>0</v>
      </c>
      <c r="W185" s="11">
        <f t="shared" si="19"/>
        <v>0</v>
      </c>
      <c r="X185" s="11">
        <f t="shared" si="19"/>
        <v>0</v>
      </c>
      <c r="Y185" s="11">
        <f t="shared" si="19"/>
        <v>0</v>
      </c>
      <c r="Z185" s="11">
        <f t="shared" si="19"/>
        <v>0</v>
      </c>
      <c r="AA185" s="11">
        <f t="shared" si="19"/>
        <v>0</v>
      </c>
      <c r="AB185" s="11">
        <f t="shared" si="19"/>
        <v>0</v>
      </c>
      <c r="AC185" s="56">
        <f t="shared" si="20"/>
        <v>0</v>
      </c>
      <c r="AD185" s="56">
        <f t="shared" si="20"/>
        <v>0</v>
      </c>
      <c r="AE185" s="56">
        <f t="shared" si="20"/>
        <v>0</v>
      </c>
      <c r="AF185" s="56">
        <f t="shared" si="20"/>
        <v>0</v>
      </c>
      <c r="AG185" s="56">
        <f t="shared" si="20"/>
        <v>0</v>
      </c>
    </row>
    <row r="186" spans="16:33" ht="24" thickBot="1" x14ac:dyDescent="0.35">
      <c r="P186" s="118">
        <v>3</v>
      </c>
      <c r="Q186" s="91" t="s">
        <v>63</v>
      </c>
      <c r="R186" s="66" t="s">
        <v>61</v>
      </c>
      <c r="S186" s="40"/>
      <c r="T186" s="11">
        <f t="shared" si="19"/>
        <v>1</v>
      </c>
      <c r="U186" s="11">
        <f t="shared" si="19"/>
        <v>1</v>
      </c>
      <c r="V186" s="11">
        <f t="shared" si="19"/>
        <v>1</v>
      </c>
      <c r="W186" s="11">
        <f t="shared" si="19"/>
        <v>0</v>
      </c>
      <c r="X186" s="11">
        <f t="shared" si="19"/>
        <v>0</v>
      </c>
      <c r="Y186" s="11">
        <f t="shared" si="19"/>
        <v>0</v>
      </c>
      <c r="Z186" s="11">
        <f t="shared" si="19"/>
        <v>0</v>
      </c>
      <c r="AA186" s="11">
        <f t="shared" si="19"/>
        <v>0</v>
      </c>
      <c r="AB186" s="11">
        <f t="shared" si="19"/>
        <v>0</v>
      </c>
      <c r="AC186" s="56">
        <f t="shared" si="20"/>
        <v>0</v>
      </c>
      <c r="AD186" s="56">
        <f t="shared" si="20"/>
        <v>0</v>
      </c>
      <c r="AE186" s="56">
        <f t="shared" si="20"/>
        <v>0</v>
      </c>
      <c r="AF186" s="56">
        <f t="shared" si="20"/>
        <v>0</v>
      </c>
      <c r="AG186" s="56">
        <f t="shared" si="20"/>
        <v>0</v>
      </c>
    </row>
    <row r="187" spans="16:33" ht="24" thickBot="1" x14ac:dyDescent="0.35">
      <c r="P187" s="118"/>
      <c r="Q187" s="88" t="s">
        <v>64</v>
      </c>
      <c r="R187" s="67"/>
      <c r="S187" s="40"/>
      <c r="T187" s="14">
        <f>SUM(T184:T186)</f>
        <v>38</v>
      </c>
      <c r="U187" s="14">
        <f t="shared" ref="U187:AB187" si="21">SUM(U184:U186)</f>
        <v>38</v>
      </c>
      <c r="V187" s="14">
        <f t="shared" si="21"/>
        <v>38</v>
      </c>
      <c r="W187" s="14">
        <f t="shared" si="21"/>
        <v>0</v>
      </c>
      <c r="X187" s="14">
        <f t="shared" si="21"/>
        <v>0</v>
      </c>
      <c r="Y187" s="14">
        <f t="shared" si="21"/>
        <v>0</v>
      </c>
      <c r="Z187" s="14">
        <f t="shared" si="21"/>
        <v>0</v>
      </c>
      <c r="AA187" s="14">
        <f t="shared" si="21"/>
        <v>0</v>
      </c>
      <c r="AB187" s="14">
        <f t="shared" si="21"/>
        <v>0</v>
      </c>
      <c r="AC187" s="59">
        <f>SUM(AC184:AC186)</f>
        <v>0</v>
      </c>
      <c r="AD187" s="59">
        <f>SUM(AD184:AD186)</f>
        <v>0</v>
      </c>
      <c r="AE187" s="59">
        <f>SUM(AE184:AE186)</f>
        <v>0</v>
      </c>
      <c r="AF187" s="59">
        <f>SUM(AF184:AF186)</f>
        <v>0</v>
      </c>
      <c r="AG187" s="59">
        <f>SUM(AG184:AG186)</f>
        <v>0</v>
      </c>
    </row>
    <row r="188" spans="16:33" ht="24.75" thickTop="1" thickBot="1" x14ac:dyDescent="0.35">
      <c r="P188" s="118"/>
      <c r="Q188" s="68"/>
      <c r="R188" s="67"/>
      <c r="S188" s="40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6:33" ht="24" thickBot="1" x14ac:dyDescent="0.35">
      <c r="P189" s="118">
        <v>4</v>
      </c>
      <c r="Q189" s="89" t="s">
        <v>43</v>
      </c>
      <c r="R189" s="66" t="s">
        <v>45</v>
      </c>
      <c r="S189" s="40"/>
      <c r="T189" s="11">
        <f t="shared" ref="T189:AB190" si="22">SUMIF($R$8:$R$158,$R189,T$8:T$158)</f>
        <v>0</v>
      </c>
      <c r="U189" s="11">
        <f t="shared" si="22"/>
        <v>0</v>
      </c>
      <c r="V189" s="11">
        <f t="shared" si="22"/>
        <v>0</v>
      </c>
      <c r="W189" s="11">
        <f t="shared" si="22"/>
        <v>0</v>
      </c>
      <c r="X189" s="11">
        <f t="shared" si="22"/>
        <v>0</v>
      </c>
      <c r="Y189" s="11">
        <f t="shared" si="22"/>
        <v>0</v>
      </c>
      <c r="Z189" s="11">
        <f t="shared" si="22"/>
        <v>0</v>
      </c>
      <c r="AA189" s="11">
        <f t="shared" si="22"/>
        <v>0</v>
      </c>
      <c r="AB189" s="11">
        <f t="shared" si="22"/>
        <v>0</v>
      </c>
      <c r="AC189" s="56">
        <f t="shared" ref="AC189:AG190" si="23">SUMIF($R$8:$R$148,$R189,AC$8:AC$148)</f>
        <v>0</v>
      </c>
      <c r="AD189" s="56">
        <f t="shared" si="23"/>
        <v>0</v>
      </c>
      <c r="AE189" s="56">
        <f t="shared" si="23"/>
        <v>0</v>
      </c>
      <c r="AF189" s="56">
        <f t="shared" si="23"/>
        <v>0</v>
      </c>
      <c r="AG189" s="56">
        <f t="shared" si="23"/>
        <v>0</v>
      </c>
    </row>
    <row r="190" spans="16:33" ht="24" thickBot="1" x14ac:dyDescent="0.35">
      <c r="P190" s="118">
        <v>4</v>
      </c>
      <c r="Q190" s="89" t="s">
        <v>44</v>
      </c>
      <c r="R190" s="66" t="s">
        <v>46</v>
      </c>
      <c r="S190" s="40"/>
      <c r="T190" s="11">
        <f t="shared" si="22"/>
        <v>0</v>
      </c>
      <c r="U190" s="11">
        <f t="shared" si="22"/>
        <v>0</v>
      </c>
      <c r="V190" s="11">
        <f t="shared" si="22"/>
        <v>0</v>
      </c>
      <c r="W190" s="11">
        <f t="shared" si="22"/>
        <v>0</v>
      </c>
      <c r="X190" s="11">
        <f t="shared" si="22"/>
        <v>0</v>
      </c>
      <c r="Y190" s="11">
        <f t="shared" si="22"/>
        <v>0</v>
      </c>
      <c r="Z190" s="11">
        <f t="shared" si="22"/>
        <v>0</v>
      </c>
      <c r="AA190" s="11">
        <f t="shared" si="22"/>
        <v>0</v>
      </c>
      <c r="AB190" s="11">
        <f t="shared" si="22"/>
        <v>0</v>
      </c>
      <c r="AC190" s="56">
        <f t="shared" si="23"/>
        <v>0</v>
      </c>
      <c r="AD190" s="56">
        <f t="shared" si="23"/>
        <v>0</v>
      </c>
      <c r="AE190" s="56">
        <f t="shared" si="23"/>
        <v>0</v>
      </c>
      <c r="AF190" s="56">
        <f t="shared" si="23"/>
        <v>0</v>
      </c>
      <c r="AG190" s="56">
        <f t="shared" si="23"/>
        <v>0</v>
      </c>
    </row>
    <row r="191" spans="16:33" ht="24" thickBot="1" x14ac:dyDescent="0.35">
      <c r="P191" s="118"/>
      <c r="Q191" s="88" t="s">
        <v>47</v>
      </c>
      <c r="R191" s="67"/>
      <c r="T191" s="15">
        <f>SUM(T189:T190)</f>
        <v>0</v>
      </c>
      <c r="U191" s="15">
        <f t="shared" ref="U191:AB191" si="24">SUM(U189:U190)</f>
        <v>0</v>
      </c>
      <c r="V191" s="15">
        <f t="shared" si="24"/>
        <v>0</v>
      </c>
      <c r="W191" s="15">
        <f t="shared" si="24"/>
        <v>0</v>
      </c>
      <c r="X191" s="15">
        <f t="shared" si="24"/>
        <v>0</v>
      </c>
      <c r="Y191" s="15">
        <f t="shared" si="24"/>
        <v>0</v>
      </c>
      <c r="Z191" s="15">
        <f t="shared" si="24"/>
        <v>0</v>
      </c>
      <c r="AA191" s="15">
        <f t="shared" si="24"/>
        <v>0</v>
      </c>
      <c r="AB191" s="15">
        <f t="shared" si="24"/>
        <v>0</v>
      </c>
      <c r="AC191" s="60">
        <f>SUM(AC189:AC190)</f>
        <v>0</v>
      </c>
      <c r="AD191" s="60">
        <f>SUM(AD189:AD190)</f>
        <v>0</v>
      </c>
      <c r="AE191" s="60">
        <f>SUM(AE189:AE190)</f>
        <v>0</v>
      </c>
      <c r="AF191" s="60">
        <f>SUM(AF189:AF190)</f>
        <v>0</v>
      </c>
      <c r="AG191" s="60">
        <f>SUM(AG189:AG190)</f>
        <v>0</v>
      </c>
    </row>
    <row r="192" spans="16:33" ht="24" thickTop="1" thickBot="1" x14ac:dyDescent="0.35">
      <c r="P192" s="118"/>
      <c r="Q192" s="68"/>
      <c r="R192" s="67"/>
      <c r="S192" s="40"/>
      <c r="AB192" s="1"/>
      <c r="AG192" s="1"/>
    </row>
    <row r="193" spans="16:36" ht="24" thickBot="1" x14ac:dyDescent="0.35">
      <c r="P193" s="118">
        <v>5</v>
      </c>
      <c r="Q193" s="93" t="s">
        <v>27</v>
      </c>
      <c r="R193" s="66" t="s">
        <v>17</v>
      </c>
      <c r="S193" s="40"/>
      <c r="T193" s="11">
        <f t="shared" ref="T193:AB196" si="25">SUMIF($R$8:$R$158,$R193,T$8:T$158)</f>
        <v>0</v>
      </c>
      <c r="U193" s="11">
        <f t="shared" si="25"/>
        <v>0</v>
      </c>
      <c r="V193" s="11">
        <f t="shared" si="25"/>
        <v>0</v>
      </c>
      <c r="W193" s="11">
        <f t="shared" si="25"/>
        <v>0</v>
      </c>
      <c r="X193" s="11">
        <f t="shared" si="25"/>
        <v>0</v>
      </c>
      <c r="Y193" s="11">
        <f t="shared" si="25"/>
        <v>0</v>
      </c>
      <c r="Z193" s="11">
        <f t="shared" si="25"/>
        <v>0</v>
      </c>
      <c r="AA193" s="11">
        <f t="shared" si="25"/>
        <v>0</v>
      </c>
      <c r="AB193" s="11">
        <f t="shared" si="25"/>
        <v>0</v>
      </c>
      <c r="AC193" s="56">
        <f t="shared" ref="AC193:AG196" si="26">SUMIF($R$8:$R$148,$R193,AC$8:AC$148)</f>
        <v>0</v>
      </c>
      <c r="AD193" s="56">
        <f t="shared" si="26"/>
        <v>0</v>
      </c>
      <c r="AE193" s="56">
        <f t="shared" si="26"/>
        <v>0</v>
      </c>
      <c r="AF193" s="56">
        <f t="shared" si="26"/>
        <v>0</v>
      </c>
      <c r="AG193" s="56">
        <f t="shared" si="26"/>
        <v>0</v>
      </c>
    </row>
    <row r="194" spans="16:36" ht="24" thickBot="1" x14ac:dyDescent="0.35">
      <c r="P194" s="118">
        <v>5</v>
      </c>
      <c r="Q194" s="93" t="s">
        <v>26</v>
      </c>
      <c r="R194" s="66" t="s">
        <v>24</v>
      </c>
      <c r="S194" s="40"/>
      <c r="T194" s="11">
        <f t="shared" si="25"/>
        <v>0</v>
      </c>
      <c r="U194" s="11">
        <f t="shared" si="25"/>
        <v>0</v>
      </c>
      <c r="V194" s="11">
        <f t="shared" si="25"/>
        <v>0</v>
      </c>
      <c r="W194" s="11">
        <f t="shared" si="25"/>
        <v>0</v>
      </c>
      <c r="X194" s="11">
        <f t="shared" si="25"/>
        <v>0</v>
      </c>
      <c r="Y194" s="11">
        <f t="shared" si="25"/>
        <v>0</v>
      </c>
      <c r="Z194" s="11">
        <f t="shared" si="25"/>
        <v>0</v>
      </c>
      <c r="AA194" s="11">
        <f t="shared" si="25"/>
        <v>0</v>
      </c>
      <c r="AB194" s="11">
        <f t="shared" si="25"/>
        <v>0</v>
      </c>
      <c r="AC194" s="56">
        <f t="shared" si="26"/>
        <v>0</v>
      </c>
      <c r="AD194" s="56">
        <f t="shared" si="26"/>
        <v>0</v>
      </c>
      <c r="AE194" s="56">
        <f t="shared" si="26"/>
        <v>0</v>
      </c>
      <c r="AF194" s="56">
        <f t="shared" si="26"/>
        <v>0</v>
      </c>
      <c r="AG194" s="56">
        <f t="shared" si="26"/>
        <v>0</v>
      </c>
    </row>
    <row r="195" spans="16:36" ht="24" thickBot="1" x14ac:dyDescent="0.35">
      <c r="P195" s="118">
        <v>5</v>
      </c>
      <c r="Q195" s="93" t="s">
        <v>28</v>
      </c>
      <c r="R195" s="66" t="s">
        <v>25</v>
      </c>
      <c r="S195" s="40"/>
      <c r="T195" s="11">
        <f t="shared" si="25"/>
        <v>0</v>
      </c>
      <c r="U195" s="11">
        <f t="shared" si="25"/>
        <v>0</v>
      </c>
      <c r="V195" s="11">
        <f t="shared" si="25"/>
        <v>0</v>
      </c>
      <c r="W195" s="11">
        <f t="shared" si="25"/>
        <v>0</v>
      </c>
      <c r="X195" s="11">
        <f t="shared" si="25"/>
        <v>0</v>
      </c>
      <c r="Y195" s="11">
        <f t="shared" si="25"/>
        <v>0</v>
      </c>
      <c r="Z195" s="11">
        <f t="shared" si="25"/>
        <v>0</v>
      </c>
      <c r="AA195" s="11">
        <f t="shared" si="25"/>
        <v>0</v>
      </c>
      <c r="AB195" s="11">
        <f t="shared" si="25"/>
        <v>0</v>
      </c>
      <c r="AC195" s="56">
        <f t="shared" si="26"/>
        <v>0</v>
      </c>
      <c r="AD195" s="56">
        <f t="shared" si="26"/>
        <v>0</v>
      </c>
      <c r="AE195" s="56">
        <f t="shared" si="26"/>
        <v>0</v>
      </c>
      <c r="AF195" s="56">
        <f t="shared" si="26"/>
        <v>0</v>
      </c>
      <c r="AG195" s="56">
        <f t="shared" si="26"/>
        <v>0</v>
      </c>
    </row>
    <row r="196" spans="16:36" ht="24" thickBot="1" x14ac:dyDescent="0.35">
      <c r="P196" s="118">
        <v>5</v>
      </c>
      <c r="Q196" s="93" t="s">
        <v>29</v>
      </c>
      <c r="R196" s="66" t="s">
        <v>30</v>
      </c>
      <c r="S196" s="40"/>
      <c r="T196" s="11">
        <f t="shared" si="25"/>
        <v>0</v>
      </c>
      <c r="U196" s="11">
        <f t="shared" si="25"/>
        <v>0</v>
      </c>
      <c r="V196" s="11">
        <f t="shared" si="25"/>
        <v>0</v>
      </c>
      <c r="W196" s="11">
        <f t="shared" si="25"/>
        <v>0</v>
      </c>
      <c r="X196" s="11">
        <f t="shared" si="25"/>
        <v>0</v>
      </c>
      <c r="Y196" s="11">
        <f t="shared" si="25"/>
        <v>0</v>
      </c>
      <c r="Z196" s="11">
        <f t="shared" si="25"/>
        <v>0</v>
      </c>
      <c r="AA196" s="11">
        <f t="shared" si="25"/>
        <v>0</v>
      </c>
      <c r="AB196" s="11">
        <f t="shared" si="25"/>
        <v>0</v>
      </c>
      <c r="AC196" s="56">
        <f t="shared" si="26"/>
        <v>0</v>
      </c>
      <c r="AD196" s="56">
        <f t="shared" si="26"/>
        <v>0</v>
      </c>
      <c r="AE196" s="56">
        <f t="shared" si="26"/>
        <v>0</v>
      </c>
      <c r="AF196" s="56">
        <f t="shared" si="26"/>
        <v>0</v>
      </c>
      <c r="AG196" s="56">
        <f t="shared" si="26"/>
        <v>0</v>
      </c>
    </row>
    <row r="197" spans="16:36" ht="24.75" thickTop="1" thickBot="1" x14ac:dyDescent="0.35">
      <c r="P197" s="118"/>
      <c r="Q197" s="88" t="s">
        <v>32</v>
      </c>
      <c r="R197" s="67"/>
      <c r="T197" s="16">
        <f>SUM(T193:T196)</f>
        <v>0</v>
      </c>
      <c r="U197" s="16">
        <f t="shared" ref="U197:AB197" si="27">SUM(U193:U196)</f>
        <v>0</v>
      </c>
      <c r="V197" s="16">
        <f t="shared" si="27"/>
        <v>0</v>
      </c>
      <c r="W197" s="16">
        <f t="shared" si="27"/>
        <v>0</v>
      </c>
      <c r="X197" s="16">
        <f t="shared" si="27"/>
        <v>0</v>
      </c>
      <c r="Y197" s="16">
        <f t="shared" si="27"/>
        <v>0</v>
      </c>
      <c r="Z197" s="16">
        <f t="shared" si="27"/>
        <v>0</v>
      </c>
      <c r="AA197" s="16">
        <f t="shared" si="27"/>
        <v>0</v>
      </c>
      <c r="AB197" s="16">
        <f t="shared" si="27"/>
        <v>0</v>
      </c>
      <c r="AC197" s="61">
        <f>SUM(AC193:AC196)</f>
        <v>0</v>
      </c>
      <c r="AD197" s="61">
        <f>SUM(AD193:AD196)</f>
        <v>0</v>
      </c>
      <c r="AE197" s="61">
        <f>SUM(AE193:AE196)</f>
        <v>0</v>
      </c>
      <c r="AF197" s="61">
        <f>SUM(AF193:AF196)</f>
        <v>0</v>
      </c>
      <c r="AG197" s="61">
        <f>SUM(AG193:AG196)</f>
        <v>0</v>
      </c>
    </row>
    <row r="198" spans="16:36" ht="24" thickTop="1" thickBot="1" x14ac:dyDescent="0.35">
      <c r="P198" s="118"/>
      <c r="Q198" s="68"/>
      <c r="R198" s="67"/>
      <c r="AB198" s="1"/>
      <c r="AG198" s="1"/>
    </row>
    <row r="199" spans="16:36" ht="24" thickBot="1" x14ac:dyDescent="0.35">
      <c r="P199" s="118">
        <v>6</v>
      </c>
      <c r="Q199" s="92" t="s">
        <v>34</v>
      </c>
      <c r="R199" s="66" t="s">
        <v>18</v>
      </c>
      <c r="S199" s="40"/>
      <c r="T199" s="11">
        <f t="shared" ref="T199:AB199" si="28">SUMIF($R$8:$R$158,$R199,T$8:T$158)</f>
        <v>0</v>
      </c>
      <c r="U199" s="11">
        <f t="shared" si="28"/>
        <v>0</v>
      </c>
      <c r="V199" s="11">
        <f t="shared" si="28"/>
        <v>0</v>
      </c>
      <c r="W199" s="11">
        <f t="shared" si="28"/>
        <v>0</v>
      </c>
      <c r="X199" s="11">
        <f t="shared" si="28"/>
        <v>0</v>
      </c>
      <c r="Y199" s="11">
        <f t="shared" si="28"/>
        <v>0</v>
      </c>
      <c r="Z199" s="11">
        <f t="shared" si="28"/>
        <v>0</v>
      </c>
      <c r="AA199" s="11">
        <f t="shared" si="28"/>
        <v>0</v>
      </c>
      <c r="AB199" s="11">
        <f t="shared" si="28"/>
        <v>0</v>
      </c>
      <c r="AC199" s="56">
        <f>SUMIF($R$8:$R$148,$R199,AC$8:AC$148)</f>
        <v>0</v>
      </c>
      <c r="AD199" s="56">
        <f>SUMIF($R$8:$R$148,$R199,AD$8:AD$148)</f>
        <v>0</v>
      </c>
      <c r="AE199" s="56">
        <f>SUMIF($R$8:$R$148,$R199,AE$8:AE$148)</f>
        <v>0</v>
      </c>
      <c r="AF199" s="56">
        <f>SUMIF($R$8:$R$148,$R199,AF$8:AF$148)</f>
        <v>0</v>
      </c>
      <c r="AG199" s="56">
        <f>SUMIF($R$8:$R$148,$R199,AG$8:AG$148)</f>
        <v>0</v>
      </c>
    </row>
    <row r="200" spans="16:36" x14ac:dyDescent="0.3">
      <c r="T200" s="6"/>
      <c r="V200" s="6"/>
      <c r="W200" s="6"/>
      <c r="X200" s="6"/>
      <c r="Y200" s="6"/>
      <c r="AB200" s="1"/>
      <c r="AC200" s="6"/>
      <c r="AD200" s="6"/>
      <c r="AG200" s="1"/>
      <c r="AH200" s="1"/>
      <c r="AI200" s="1"/>
      <c r="AJ200" s="1"/>
    </row>
    <row r="202" spans="16:36" ht="21" thickBot="1" x14ac:dyDescent="0.35"/>
    <row r="203" spans="16:36" ht="21.75" customHeight="1" thickTop="1" x14ac:dyDescent="0.3">
      <c r="Q203" s="161" t="s">
        <v>65</v>
      </c>
      <c r="T203" s="135">
        <f>SUM(T166,T182,T187,T191,T197,T199)</f>
        <v>91</v>
      </c>
      <c r="U203" s="135">
        <f>SUM(U166,U182,U187,U191,U197,U199)</f>
        <v>93</v>
      </c>
      <c r="V203" s="135">
        <f>SUM(V166,V182,V187,V191,V197,V199)</f>
        <v>93</v>
      </c>
      <c r="W203" s="135">
        <f>SUM(W166,W182,W187,W191,W197,W199)</f>
        <v>57</v>
      </c>
      <c r="X203" s="135">
        <f>SUM($X$166,$X$182,$X$187,$X$191,$X$197,$X$199)</f>
        <v>55</v>
      </c>
      <c r="Y203" s="135">
        <f>SUM(Y166,Y182,Y187,Y191,Y197,Y199)</f>
        <v>0</v>
      </c>
      <c r="Z203" s="135">
        <f>SUM(Z166,Z182,Z187,Z191,Z197,Z199)</f>
        <v>0</v>
      </c>
      <c r="AA203" s="135">
        <f>SUM(AA166,AA182,AA187,AA191,AA197,AA199)</f>
        <v>0</v>
      </c>
      <c r="AB203" s="135">
        <f>SUM(AB166,AB182,AB187,AB191,AB197,AB199)</f>
        <v>0</v>
      </c>
      <c r="AC203" s="140">
        <f>SUM($X$166,$X$182,$X$187,$X$191,$X$197,$X$199)</f>
        <v>55</v>
      </c>
      <c r="AD203" s="140">
        <f>SUM(AD166,AD182,AD187,AD191,AD197,AD199)</f>
        <v>0</v>
      </c>
      <c r="AE203" s="140">
        <f>SUM(AE166,AE182,AE187,AE191,AE197,AE199)</f>
        <v>0</v>
      </c>
      <c r="AF203" s="140">
        <f>SUM(AF166,AF182,AF187,AF191,AF197,AF199)</f>
        <v>0</v>
      </c>
      <c r="AG203" s="140">
        <f>SUM(AG166,AG182,AG187,AG191,AG197,AG199)</f>
        <v>0</v>
      </c>
    </row>
    <row r="204" spans="16:36" ht="21.75" customHeight="1" thickBot="1" x14ac:dyDescent="0.35">
      <c r="Q204" s="162"/>
      <c r="T204" s="136"/>
      <c r="U204" s="136"/>
      <c r="V204" s="136"/>
      <c r="W204" s="136"/>
      <c r="X204" s="136"/>
      <c r="Y204" s="136"/>
      <c r="Z204" s="136"/>
      <c r="AA204" s="136"/>
      <c r="AB204" s="136"/>
      <c r="AC204" s="141"/>
      <c r="AD204" s="141"/>
      <c r="AE204" s="141"/>
      <c r="AF204" s="141"/>
      <c r="AG204" s="141"/>
    </row>
    <row r="205" spans="16:36" ht="21" thickTop="1" x14ac:dyDescent="0.3"/>
  </sheetData>
  <autoFilter ref="P7:P123" xr:uid="{00000000-0001-0000-0000-000000000000}"/>
  <mergeCells count="33">
    <mergeCell ref="A1:F4"/>
    <mergeCell ref="Q203:Q204"/>
    <mergeCell ref="O1:S1"/>
    <mergeCell ref="O3:S3"/>
    <mergeCell ref="O4:S4"/>
    <mergeCell ref="O5:S5"/>
    <mergeCell ref="O2:S2"/>
    <mergeCell ref="AI1:AI6"/>
    <mergeCell ref="O6:S6"/>
    <mergeCell ref="AN21:AP22"/>
    <mergeCell ref="AN7:AN8"/>
    <mergeCell ref="AO7:AO8"/>
    <mergeCell ref="AP7:AP8"/>
    <mergeCell ref="AJ1:AJ3"/>
    <mergeCell ref="AK1:AK3"/>
    <mergeCell ref="AH1:AH6"/>
    <mergeCell ref="AK4:AK6"/>
    <mergeCell ref="AJ4:AJ6"/>
    <mergeCell ref="U203:U204"/>
    <mergeCell ref="T203:T204"/>
    <mergeCell ref="T7:AK7"/>
    <mergeCell ref="AC203:AC204"/>
    <mergeCell ref="AD203:AD204"/>
    <mergeCell ref="AE203:AE204"/>
    <mergeCell ref="AF203:AF204"/>
    <mergeCell ref="AG203:AG204"/>
    <mergeCell ref="AB203:AB204"/>
    <mergeCell ref="Z203:Z204"/>
    <mergeCell ref="AA203:AA204"/>
    <mergeCell ref="X203:X204"/>
    <mergeCell ref="Y203:Y204"/>
    <mergeCell ref="W203:W204"/>
    <mergeCell ref="V203:V204"/>
  </mergeCells>
  <phoneticPr fontId="21" type="noConversion"/>
  <conditionalFormatting sqref="AH159 AI135:AI141">
    <cfRule type="cellIs" dxfId="878" priority="2424" stopIfTrue="1" operator="greaterThan">
      <formula>1</formula>
    </cfRule>
  </conditionalFormatting>
  <conditionalFormatting sqref="AJ159 AK135:AK136">
    <cfRule type="cellIs" dxfId="877" priority="2422" stopIfTrue="1" operator="greaterThan">
      <formula>1</formula>
    </cfRule>
  </conditionalFormatting>
  <conditionalFormatting sqref="R172:R174 R182:R183 R192:R199 R187:R188 R166:R170">
    <cfRule type="cellIs" dxfId="876" priority="2379" stopIfTrue="1" operator="equal">
      <formula>"IT"</formula>
    </cfRule>
    <cfRule type="expression" dxfId="875" priority="2380" stopIfTrue="1">
      <formula>OR(R166="ES",R166="MX",R166="AR",R166="CL")</formula>
    </cfRule>
    <cfRule type="cellIs" dxfId="874" priority="2381" stopIfTrue="1" operator="equal">
      <formula>"DE"</formula>
    </cfRule>
    <cfRule type="expression" dxfId="873" priority="2382" stopIfTrue="1">
      <formula>OR(R166="US",R166="GB",R166="UK",R166="AU",R166="CA",R166="ZA")</formula>
    </cfRule>
    <cfRule type="expression" dxfId="872" priority="2383" stopIfTrue="1">
      <formula>OR(R166="FR",R166="CH",R166="BE",R166="LU")</formula>
    </cfRule>
  </conditionalFormatting>
  <conditionalFormatting sqref="R168:R181">
    <cfRule type="cellIs" dxfId="871" priority="2374" stopIfTrue="1" operator="equal">
      <formula>"IT"</formula>
    </cfRule>
    <cfRule type="expression" dxfId="870" priority="2375" stopIfTrue="1">
      <formula>OR(R168="ES",R168="MX",R168="AR",R168="CL")</formula>
    </cfRule>
    <cfRule type="cellIs" dxfId="869" priority="2376" stopIfTrue="1" operator="equal">
      <formula>"DE"</formula>
    </cfRule>
    <cfRule type="expression" dxfId="868" priority="2377" stopIfTrue="1">
      <formula>OR(R168="US",R168="GB",R168="UK",R168="AU",R168="CA",R168="NZ")</formula>
    </cfRule>
    <cfRule type="expression" dxfId="867" priority="2378" stopIfTrue="1">
      <formula>OR(R168="FR",R168="CH",R168="BE",R168="LU")</formula>
    </cfRule>
  </conditionalFormatting>
  <conditionalFormatting sqref="R175">
    <cfRule type="cellIs" dxfId="866" priority="2323" stopIfTrue="1" operator="equal">
      <formula>"IT"</formula>
    </cfRule>
    <cfRule type="expression" dxfId="865" priority="2324" stopIfTrue="1">
      <formula>OR(R175="ES",R175="MX",R175="AR",R175="CL")</formula>
    </cfRule>
    <cfRule type="cellIs" dxfId="864" priority="2325" stopIfTrue="1" operator="equal">
      <formula>"DE"</formula>
    </cfRule>
    <cfRule type="expression" dxfId="863" priority="2326" stopIfTrue="1">
      <formula>OR(R175="US",R175="GB",R175="UK",R175="AU",R175="CA",R175="ZA",R175="MA")</formula>
    </cfRule>
    <cfRule type="expression" dxfId="862" priority="2327" stopIfTrue="1">
      <formula>OR(R175="FR",R175="CH",R175="BE",R175="LU")</formula>
    </cfRule>
  </conditionalFormatting>
  <conditionalFormatting sqref="R189">
    <cfRule type="expression" dxfId="861" priority="2292" stopIfTrue="1">
      <formula>OR(R189="PT",R189="BR")</formula>
    </cfRule>
    <cfRule type="cellIs" dxfId="860" priority="2299" stopIfTrue="1" operator="equal">
      <formula>"IT"</formula>
    </cfRule>
    <cfRule type="expression" dxfId="859" priority="2300" stopIfTrue="1">
      <formula>OR(R189="ES",R189="MX",R189="AR",R189="CL")</formula>
    </cfRule>
    <cfRule type="cellIs" dxfId="858" priority="2301" stopIfTrue="1" operator="equal">
      <formula>"DE"</formula>
    </cfRule>
    <cfRule type="expression" dxfId="857" priority="2302" stopIfTrue="1">
      <formula>OR(R189="US",R189="GB",R189="UK",R189="AU",R189="CA",R189="ZA",R189="NL")</formula>
    </cfRule>
    <cfRule type="expression" dxfId="856" priority="2303" stopIfTrue="1">
      <formula>OR(R189="FR",R189="CH",R189="BE",R189="LU")</formula>
    </cfRule>
  </conditionalFormatting>
  <conditionalFormatting sqref="R190">
    <cfRule type="expression" dxfId="855" priority="2286" stopIfTrue="1">
      <formula>OR(R190="PT",R190="BR")</formula>
    </cfRule>
    <cfRule type="cellIs" dxfId="854" priority="2287" stopIfTrue="1" operator="equal">
      <formula>"IT"</formula>
    </cfRule>
    <cfRule type="expression" dxfId="853" priority="2288" stopIfTrue="1">
      <formula>OR(R190="ES",R190="MX",R190="AR",R190="CL")</formula>
    </cfRule>
    <cfRule type="cellIs" dxfId="852" priority="2289" stopIfTrue="1" operator="equal">
      <formula>"DE"</formula>
    </cfRule>
    <cfRule type="expression" dxfId="851" priority="2290" stopIfTrue="1">
      <formula>OR(R190="US",R190="GB",R190="UK",R190="AU",R190="CA",R190="ZA",R190="NL")</formula>
    </cfRule>
    <cfRule type="expression" dxfId="850" priority="2291" stopIfTrue="1">
      <formula>OR(R190="FR",R190="CH",R190="BE",R190="LU")</formula>
    </cfRule>
  </conditionalFormatting>
  <conditionalFormatting sqref="R176">
    <cfRule type="expression" dxfId="849" priority="2273" stopIfTrue="1">
      <formula>OR(R176="PT",R176="BR")</formula>
    </cfRule>
    <cfRule type="cellIs" dxfId="848" priority="2274" stopIfTrue="1" operator="equal">
      <formula>"IT"</formula>
    </cfRule>
    <cfRule type="expression" dxfId="847" priority="2275" stopIfTrue="1">
      <formula>OR(R176="ES",R176="MX",R176="AR",R176="CL")</formula>
    </cfRule>
    <cfRule type="cellIs" dxfId="846" priority="2276" stopIfTrue="1" operator="equal">
      <formula>"DE"</formula>
    </cfRule>
    <cfRule type="expression" dxfId="845" priority="2277" stopIfTrue="1">
      <formula>OR(R176="US",R176="GB",R176="UK",R176="AU",R176="CA",R176="ZA",R176="NL")</formula>
    </cfRule>
    <cfRule type="expression" dxfId="844" priority="2278" stopIfTrue="1">
      <formula>OR(R176="FR",R176="CH",R176="BE",R176="LU")</formula>
    </cfRule>
  </conditionalFormatting>
  <conditionalFormatting sqref="R191">
    <cfRule type="cellIs" dxfId="843" priority="2266" stopIfTrue="1" operator="equal">
      <formula>"IT"</formula>
    </cfRule>
    <cfRule type="expression" dxfId="842" priority="2267" stopIfTrue="1">
      <formula>OR(R191="ES",R191="MX",R191="AR",R191="CL")</formula>
    </cfRule>
    <cfRule type="cellIs" dxfId="841" priority="2268" stopIfTrue="1" operator="equal">
      <formula>"DE"</formula>
    </cfRule>
    <cfRule type="expression" dxfId="840" priority="2269" stopIfTrue="1">
      <formula>OR(R191="US",R191="GB",R191="UK",R191="AU",R191="CA",R191="ZA")</formula>
    </cfRule>
    <cfRule type="expression" dxfId="839" priority="2270" stopIfTrue="1">
      <formula>OR(R191="FR",R191="CH",R191="BE",R191="LU")</formula>
    </cfRule>
  </conditionalFormatting>
  <conditionalFormatting sqref="R179">
    <cfRule type="expression" dxfId="838" priority="2246" stopIfTrue="1">
      <formula>OR(R179="PT",R179="BR")</formula>
    </cfRule>
    <cfRule type="cellIs" dxfId="837" priority="2247" stopIfTrue="1" operator="equal">
      <formula>"IT"</formula>
    </cfRule>
    <cfRule type="expression" dxfId="836" priority="2248" stopIfTrue="1">
      <formula>OR(R179="ES",R179="MX",R179="AR",R179="CL")</formula>
    </cfRule>
    <cfRule type="cellIs" dxfId="835" priority="2249" stopIfTrue="1" operator="equal">
      <formula>OR(R179="DE",R179="DK",R179="AT")</formula>
    </cfRule>
    <cfRule type="expression" dxfId="834" priority="2250" stopIfTrue="1">
      <formula>OR(R179="US",R179="GB",R179="UK",R179="AU",R179="CA",R179="ZA",R179="NL",R179="NO",R179="SE",R179="FI",R179="JP",R179="RU")</formula>
    </cfRule>
    <cfRule type="expression" dxfId="833" priority="2251" stopIfTrue="1">
      <formula>OR(R179="FR",R179="CH",R179="BE",R179="LU")</formula>
    </cfRule>
  </conditionalFormatting>
  <conditionalFormatting sqref="R165">
    <cfRule type="cellIs" dxfId="832" priority="2206" stopIfTrue="1" operator="equal">
      <formula>"IT"</formula>
    </cfRule>
    <cfRule type="expression" dxfId="831" priority="2207" stopIfTrue="1">
      <formula>OR(R165="ES",R165="MX",R165="AR",R165="CL")</formula>
    </cfRule>
    <cfRule type="cellIs" dxfId="830" priority="2208" stopIfTrue="1" operator="equal">
      <formula>"DE"</formula>
    </cfRule>
    <cfRule type="expression" dxfId="829" priority="2209" stopIfTrue="1">
      <formula>OR(R165="US",R165="GB",R165="UK",R165="AU",R165="CA",R165="ZA")</formula>
    </cfRule>
    <cfRule type="expression" dxfId="828" priority="2210" stopIfTrue="1">
      <formula>OR(R165="FR",R165="CH",R165="BE",R165="LU",R165="MC")</formula>
    </cfRule>
  </conditionalFormatting>
  <conditionalFormatting sqref="R161:R164">
    <cfRule type="cellIs" dxfId="827" priority="2193" stopIfTrue="1" operator="equal">
      <formula>"IT"</formula>
    </cfRule>
    <cfRule type="expression" dxfId="826" priority="2194" stopIfTrue="1">
      <formula>OR(R161="ES",R161="MX",R161="AR",R161="CL")</formula>
    </cfRule>
    <cfRule type="cellIs" dxfId="825" priority="2195" stopIfTrue="1" operator="equal">
      <formula>"DE"</formula>
    </cfRule>
    <cfRule type="expression" dxfId="824" priority="2196" stopIfTrue="1">
      <formula>OR(R161="US",R161="GB",R161="UK",R161="AU",R161="CA",R161="ZA")</formula>
    </cfRule>
    <cfRule type="expression" dxfId="823" priority="2197" stopIfTrue="1">
      <formula>OR(R161="FR",R161="CH",R161="BE",R161="LU",R161="MC")</formula>
    </cfRule>
  </conditionalFormatting>
  <conditionalFormatting sqref="R180:R181 R177:R178">
    <cfRule type="expression" dxfId="822" priority="2187" stopIfTrue="1">
      <formula>OR(R177="PT",R177="BR")</formula>
    </cfRule>
    <cfRule type="cellIs" dxfId="821" priority="2188" stopIfTrue="1" operator="equal">
      <formula>"IT"</formula>
    </cfRule>
    <cfRule type="expression" dxfId="820" priority="2189" stopIfTrue="1">
      <formula>OR(R177="ES",R177="MX",R177="AR",R177="CL")</formula>
    </cfRule>
    <cfRule type="cellIs" dxfId="819" priority="2190" stopIfTrue="1" operator="equal">
      <formula>"DE"=OR(R177="DE",R177="DK",R177="AT")</formula>
    </cfRule>
    <cfRule type="expression" dxfId="818" priority="2191" stopIfTrue="1">
      <formula>OR(R177="US",R177="GB",R177="UK",R177="AU",R177="CA",R177="ZA",R177="NL",R177="NO",R177="SE",R177="FI",R177="JP",R177="RU")</formula>
    </cfRule>
    <cfRule type="expression" dxfId="817" priority="2192" stopIfTrue="1">
      <formula>OR(R177="FR",R177="CH",R177="BE",R177="LU")</formula>
    </cfRule>
  </conditionalFormatting>
  <conditionalFormatting sqref="R184:R186">
    <cfRule type="expression" dxfId="816" priority="2170" stopIfTrue="1">
      <formula>OR(R184="PT",R184="BR")</formula>
    </cfRule>
    <cfRule type="cellIs" dxfId="815" priority="2171" stopIfTrue="1" operator="equal">
      <formula>"IT"</formula>
    </cfRule>
    <cfRule type="expression" dxfId="814" priority="2172" stopIfTrue="1">
      <formula>OR(R184="ES",R184="MX",R184="AR",R184="CL")</formula>
    </cfRule>
    <cfRule type="expression" dxfId="813" priority="2174" stopIfTrue="1">
      <formula>OR(R184="US",R184="GB",R184="UK",R184="AU",R184="CA",R184="ZA",R184="NL",R184="NO",R184="SE",R184="FI",R184="JP",R184="RU")</formula>
    </cfRule>
    <cfRule type="expression" dxfId="812" priority="2175" stopIfTrue="1">
      <formula>OR(R184="FR",R184="CH",R184="BE",R184="LU")</formula>
    </cfRule>
  </conditionalFormatting>
  <conditionalFormatting sqref="R184">
    <cfRule type="expression" dxfId="811" priority="2169" stopIfTrue="1">
      <formula>OR(R184="DE",R184="DK",R184="AT")</formula>
    </cfRule>
  </conditionalFormatting>
  <conditionalFormatting sqref="R185:R186">
    <cfRule type="expression" dxfId="810" priority="2168" stopIfTrue="1">
      <formula>OR(R185="DE",R185="DK",R185="AT")</formula>
    </cfRule>
  </conditionalFormatting>
  <conditionalFormatting sqref="R159">
    <cfRule type="cellIs" dxfId="809" priority="1884" stopIfTrue="1" operator="equal">
      <formula>"IT"</formula>
    </cfRule>
    <cfRule type="expression" dxfId="808" priority="1885" stopIfTrue="1">
      <formula>OR(R159="ES",R159="MX",R159="AR",R159="CL")</formula>
    </cfRule>
    <cfRule type="cellIs" dxfId="807" priority="1886" stopIfTrue="1" operator="equal">
      <formula>"DE"</formula>
    </cfRule>
    <cfRule type="expression" dxfId="806" priority="1887" stopIfTrue="1">
      <formula>OR(R159="US",R159="GB",R159="UK",R159="AU",R159="CA",R159="ZA", R159="NZ", R159="MA", R159="NL", R159="NO", R159="SE", R159="FI", R159="JP", R159="RU")</formula>
    </cfRule>
    <cfRule type="expression" dxfId="805" priority="1888" stopIfTrue="1">
      <formula>OR(R159="FR",R159="CH",R159="BE",R159="LU",R159="MC")</formula>
    </cfRule>
  </conditionalFormatting>
  <conditionalFormatting sqref="AC184:AG186">
    <cfRule type="cellIs" dxfId="804" priority="1762" stopIfTrue="1" operator="greaterThan">
      <formula>0</formula>
    </cfRule>
  </conditionalFormatting>
  <conditionalFormatting sqref="AC168:AG181 AC183:AF183 AC188:AG188">
    <cfRule type="cellIs" dxfId="803" priority="1765" stopIfTrue="1" operator="greaterThan">
      <formula>0</formula>
    </cfRule>
  </conditionalFormatting>
  <conditionalFormatting sqref="AC189:AG190">
    <cfRule type="cellIs" dxfId="802" priority="1764" stopIfTrue="1" operator="greaterThan">
      <formula>0</formula>
    </cfRule>
  </conditionalFormatting>
  <conditionalFormatting sqref="AC161:AG165">
    <cfRule type="cellIs" dxfId="801" priority="1763" stopIfTrue="1" operator="greaterThan">
      <formula>0</formula>
    </cfRule>
  </conditionalFormatting>
  <conditionalFormatting sqref="AC193:AG196">
    <cfRule type="cellIs" dxfId="800" priority="1761" stopIfTrue="1" operator="greaterThan">
      <formula>0</formula>
    </cfRule>
  </conditionalFormatting>
  <conditionalFormatting sqref="T184:AB186">
    <cfRule type="cellIs" dxfId="799" priority="1564" stopIfTrue="1" operator="greaterThan">
      <formula>0</formula>
    </cfRule>
  </conditionalFormatting>
  <conditionalFormatting sqref="T183:AB183 T188:AB188 T168:AB181">
    <cfRule type="cellIs" dxfId="798" priority="1567" stopIfTrue="1" operator="greaterThan">
      <formula>0</formula>
    </cfRule>
  </conditionalFormatting>
  <conditionalFormatting sqref="T189:AB190">
    <cfRule type="cellIs" dxfId="797" priority="1566" stopIfTrue="1" operator="greaterThan">
      <formula>0</formula>
    </cfRule>
  </conditionalFormatting>
  <conditionalFormatting sqref="T161:AB165">
    <cfRule type="cellIs" dxfId="796" priority="1565" stopIfTrue="1" operator="greaterThan">
      <formula>0</formula>
    </cfRule>
  </conditionalFormatting>
  <conditionalFormatting sqref="T193:AB196">
    <cfRule type="cellIs" dxfId="795" priority="1563" stopIfTrue="1" operator="greaterThan">
      <formula>0</formula>
    </cfRule>
  </conditionalFormatting>
  <conditionalFormatting sqref="AI1 AI126:AI128 AI142:AI158 AI99:AI105">
    <cfRule type="cellIs" dxfId="794" priority="1556" stopIfTrue="1" operator="greaterThan">
      <formula>1</formula>
    </cfRule>
  </conditionalFormatting>
  <conditionalFormatting sqref="AI8:AI12 AI43:AI45 AI81:AI98">
    <cfRule type="cellIs" dxfId="793" priority="1557" stopIfTrue="1" operator="greaterThan">
      <formula>1</formula>
    </cfRule>
  </conditionalFormatting>
  <conditionalFormatting sqref="AK1 AK102:AK105 AK126:AK128 AK9:AK12 AK42:AK45 AK81:AK98 AK142:AK158">
    <cfRule type="cellIs" dxfId="792" priority="1554" stopIfTrue="1" operator="greaterThan">
      <formula>1</formula>
    </cfRule>
  </conditionalFormatting>
  <conditionalFormatting sqref="AK8">
    <cfRule type="cellIs" dxfId="791" priority="1555" stopIfTrue="1" operator="greaterThan">
      <formula>1</formula>
    </cfRule>
  </conditionalFormatting>
  <conditionalFormatting sqref="AK83:AK86">
    <cfRule type="cellIs" dxfId="790" priority="1553" stopIfTrue="1" operator="greaterThan">
      <formula>1</formula>
    </cfRule>
  </conditionalFormatting>
  <conditionalFormatting sqref="O7:P7">
    <cfRule type="duplicateValues" dxfId="789" priority="1559" stopIfTrue="1"/>
  </conditionalFormatting>
  <conditionalFormatting sqref="R7">
    <cfRule type="expression" dxfId="788" priority="1548" stopIfTrue="1">
      <formula>OR(R7="PT",R7="BR")</formula>
    </cfRule>
    <cfRule type="cellIs" dxfId="787" priority="1549" stopIfTrue="1" operator="equal">
      <formula>"IT"</formula>
    </cfRule>
    <cfRule type="expression" dxfId="786" priority="1550" stopIfTrue="1">
      <formula>OR(R7="ES",R7="MX",R7="AR",R7="CL")</formula>
    </cfRule>
    <cfRule type="expression" dxfId="785" priority="1551" stopIfTrue="1">
      <formula>OR(R7="US",R7="GB",R7="UK",R7="AU",R7="CA",R7="ZA",R7="NL",R7="NO",R7="SE",R7="FI",R7="JP",R7="RU")</formula>
    </cfRule>
    <cfRule type="expression" dxfId="784" priority="1552" stopIfTrue="1">
      <formula>OR(R7="FR",R7="CH",R7="BE",R7="LU")</formula>
    </cfRule>
  </conditionalFormatting>
  <conditionalFormatting sqref="R7">
    <cfRule type="expression" dxfId="783" priority="1547" stopIfTrue="1">
      <formula>OR(R7="DE",R7="DK",R7="AT")</formula>
    </cfRule>
  </conditionalFormatting>
  <conditionalFormatting sqref="AI2">
    <cfRule type="cellIs" dxfId="782" priority="1546" stopIfTrue="1" operator="greaterThan">
      <formula>1</formula>
    </cfRule>
  </conditionalFormatting>
  <conditionalFormatting sqref="AK2">
    <cfRule type="cellIs" dxfId="781" priority="1545" stopIfTrue="1" operator="greaterThan">
      <formula>1</formula>
    </cfRule>
  </conditionalFormatting>
  <conditionalFormatting sqref="AK99:AK101">
    <cfRule type="cellIs" dxfId="780" priority="1543" stopIfTrue="1" operator="greaterThan">
      <formula>1</formula>
    </cfRule>
  </conditionalFormatting>
  <conditionalFormatting sqref="AI129:AI134">
    <cfRule type="cellIs" dxfId="779" priority="1539" stopIfTrue="1" operator="greaterThan">
      <formula>1</formula>
    </cfRule>
  </conditionalFormatting>
  <conditionalFormatting sqref="AK129:AK134">
    <cfRule type="cellIs" dxfId="778" priority="1538" stopIfTrue="1" operator="greaterThan">
      <formula>1</formula>
    </cfRule>
  </conditionalFormatting>
  <conditionalFormatting sqref="AK137:AK141">
    <cfRule type="cellIs" dxfId="777" priority="1532" stopIfTrue="1" operator="greaterThan">
      <formula>1</formula>
    </cfRule>
  </conditionalFormatting>
  <conditionalFormatting sqref="AI123:AI125">
    <cfRule type="cellIs" dxfId="776" priority="1527" stopIfTrue="1" operator="greaterThan">
      <formula>1</formula>
    </cfRule>
  </conditionalFormatting>
  <conditionalFormatting sqref="AI106:AI122">
    <cfRule type="cellIs" dxfId="775" priority="1528" stopIfTrue="1" operator="greaterThan">
      <formula>1</formula>
    </cfRule>
  </conditionalFormatting>
  <conditionalFormatting sqref="AK106:AK122">
    <cfRule type="cellIs" dxfId="774" priority="1526" stopIfTrue="1" operator="greaterThan">
      <formula>1</formula>
    </cfRule>
  </conditionalFormatting>
  <conditionalFormatting sqref="AK107:AK110">
    <cfRule type="cellIs" dxfId="773" priority="1525" stopIfTrue="1" operator="greaterThan">
      <formula>1</formula>
    </cfRule>
  </conditionalFormatting>
  <conditionalFormatting sqref="AK123:AK125">
    <cfRule type="cellIs" dxfId="772" priority="1523" stopIfTrue="1" operator="greaterThan">
      <formula>1</formula>
    </cfRule>
  </conditionalFormatting>
  <conditionalFormatting sqref="AI20:AI22 AI37:AI41">
    <cfRule type="cellIs" dxfId="771" priority="1521" stopIfTrue="1" operator="greaterThan">
      <formula>1</formula>
    </cfRule>
  </conditionalFormatting>
  <conditionalFormatting sqref="AK20:AK22 AK37:AK41">
    <cfRule type="cellIs" dxfId="770" priority="1520" stopIfTrue="1" operator="greaterThan">
      <formula>1</formula>
    </cfRule>
  </conditionalFormatting>
  <conditionalFormatting sqref="AI23:AI28">
    <cfRule type="cellIs" dxfId="769" priority="1519" stopIfTrue="1" operator="greaterThan">
      <formula>1</formula>
    </cfRule>
  </conditionalFormatting>
  <conditionalFormatting sqref="AK23:AK28">
    <cfRule type="cellIs" dxfId="768" priority="1518" stopIfTrue="1" operator="greaterThan">
      <formula>1</formula>
    </cfRule>
  </conditionalFormatting>
  <conditionalFormatting sqref="AI29:AI36">
    <cfRule type="cellIs" dxfId="767" priority="1517" stopIfTrue="1" operator="greaterThan">
      <formula>1</formula>
    </cfRule>
  </conditionalFormatting>
  <conditionalFormatting sqref="AK29:AK31">
    <cfRule type="cellIs" dxfId="766" priority="1516" stopIfTrue="1" operator="greaterThan">
      <formula>1</formula>
    </cfRule>
  </conditionalFormatting>
  <conditionalFormatting sqref="AK32:AK36">
    <cfRule type="cellIs" dxfId="765" priority="1515" stopIfTrue="1" operator="greaterThan">
      <formula>1</formula>
    </cfRule>
  </conditionalFormatting>
  <conditionalFormatting sqref="AI17:AI19">
    <cfRule type="cellIs" dxfId="764" priority="1513" stopIfTrue="1" operator="greaterThan">
      <formula>1</formula>
    </cfRule>
  </conditionalFormatting>
  <conditionalFormatting sqref="AI13:AI16">
    <cfRule type="cellIs" dxfId="763" priority="1514" stopIfTrue="1" operator="greaterThan">
      <formula>1</formula>
    </cfRule>
  </conditionalFormatting>
  <conditionalFormatting sqref="AK13:AK16">
    <cfRule type="cellIs" dxfId="762" priority="1512" stopIfTrue="1" operator="greaterThan">
      <formula>1</formula>
    </cfRule>
  </conditionalFormatting>
  <conditionalFormatting sqref="AK17:AK19">
    <cfRule type="cellIs" dxfId="761" priority="1511" stopIfTrue="1" operator="greaterThan">
      <formula>1</formula>
    </cfRule>
  </conditionalFormatting>
  <conditionalFormatting sqref="AI46:AI48 AI79:AI80">
    <cfRule type="cellIs" dxfId="760" priority="1510" stopIfTrue="1" operator="greaterThan">
      <formula>1</formula>
    </cfRule>
  </conditionalFormatting>
  <conditionalFormatting sqref="AK46:AK48 AK78:AK80">
    <cfRule type="cellIs" dxfId="759" priority="1509" stopIfTrue="1" operator="greaterThan">
      <formula>1</formula>
    </cfRule>
  </conditionalFormatting>
  <conditionalFormatting sqref="AI56:AI58 AI73:AI77">
    <cfRule type="cellIs" dxfId="758" priority="1508" stopIfTrue="1" operator="greaterThan">
      <formula>1</formula>
    </cfRule>
  </conditionalFormatting>
  <conditionalFormatting sqref="AK56:AK58 AK73:AK77">
    <cfRule type="cellIs" dxfId="757" priority="1507" stopIfTrue="1" operator="greaterThan">
      <formula>1</formula>
    </cfRule>
  </conditionalFormatting>
  <conditionalFormatting sqref="AI59:AI64">
    <cfRule type="cellIs" dxfId="756" priority="1506" stopIfTrue="1" operator="greaterThan">
      <formula>1</formula>
    </cfRule>
  </conditionalFormatting>
  <conditionalFormatting sqref="AK59:AK64">
    <cfRule type="cellIs" dxfId="755" priority="1505" stopIfTrue="1" operator="greaterThan">
      <formula>1</formula>
    </cfRule>
  </conditionalFormatting>
  <conditionalFormatting sqref="AI65:AI72">
    <cfRule type="cellIs" dxfId="754" priority="1504" stopIfTrue="1" operator="greaterThan">
      <formula>1</formula>
    </cfRule>
  </conditionalFormatting>
  <conditionalFormatting sqref="AK65:AK67">
    <cfRule type="cellIs" dxfId="753" priority="1503" stopIfTrue="1" operator="greaterThan">
      <formula>1</formula>
    </cfRule>
  </conditionalFormatting>
  <conditionalFormatting sqref="AK68:AK72">
    <cfRule type="cellIs" dxfId="752" priority="1502" stopIfTrue="1" operator="greaterThan">
      <formula>1</formula>
    </cfRule>
  </conditionalFormatting>
  <conditionalFormatting sqref="AI53:AI55">
    <cfRule type="cellIs" dxfId="751" priority="1500" stopIfTrue="1" operator="greaterThan">
      <formula>1</formula>
    </cfRule>
  </conditionalFormatting>
  <conditionalFormatting sqref="AI49:AI52">
    <cfRule type="cellIs" dxfId="750" priority="1501" stopIfTrue="1" operator="greaterThan">
      <formula>1</formula>
    </cfRule>
  </conditionalFormatting>
  <conditionalFormatting sqref="AK49:AK52">
    <cfRule type="cellIs" dxfId="749" priority="1499" stopIfTrue="1" operator="greaterThan">
      <formula>1</formula>
    </cfRule>
  </conditionalFormatting>
  <conditionalFormatting sqref="AK53:AK55">
    <cfRule type="cellIs" dxfId="748" priority="1498" stopIfTrue="1" operator="greaterThan">
      <formula>1</formula>
    </cfRule>
  </conditionalFormatting>
  <conditionalFormatting sqref="R70:R158">
    <cfRule type="expression" dxfId="747" priority="1492">
      <formula>OR(R70="DE",R70="AT",R70="DK")</formula>
    </cfRule>
  </conditionalFormatting>
  <conditionalFormatting sqref="R70:R158">
    <cfRule type="cellIs" dxfId="746" priority="1494" stopIfTrue="1" operator="equal">
      <formula>"IT"</formula>
    </cfRule>
    <cfRule type="expression" dxfId="745" priority="1495" stopIfTrue="1">
      <formula>OR(R70="ES",R70="MX",R70="AR",R70="CL")</formula>
    </cfRule>
    <cfRule type="expression" dxfId="744" priority="1496" stopIfTrue="1">
      <formula>OR(R70="US",R70="GB",R70="UK",R70="AU",R70="CA",R70="ZA", R70="NZ", R70="MA", R70="NL", R70="NO", R70="SE", R70="FI", R70="JP", R70="RU")</formula>
    </cfRule>
    <cfRule type="expression" dxfId="743" priority="1497" stopIfTrue="1">
      <formula>OR(R70="FR",R70="CH",R70="BE",R70="LU",R70="MC")</formula>
    </cfRule>
  </conditionalFormatting>
  <conditionalFormatting sqref="R70:R158">
    <cfRule type="expression" dxfId="742" priority="1493">
      <formula>OR(R70="PT",R70="BR)+$C$8")</formula>
    </cfRule>
  </conditionalFormatting>
  <conditionalFormatting sqref="A8:N158">
    <cfRule type="expression" dxfId="741" priority="1243">
      <formula>AND( A8="")</formula>
    </cfRule>
    <cfRule type="expression" dxfId="740" priority="1244">
      <formula>LEFT(A8,1)="6"</formula>
    </cfRule>
    <cfRule type="expression" dxfId="739" priority="1245">
      <formula>LEFT(A8,1)="5"</formula>
    </cfRule>
    <cfRule type="expression" dxfId="738" priority="1246">
      <formula>LEFT(A8,1)="4"</formula>
    </cfRule>
    <cfRule type="expression" dxfId="737" priority="1247">
      <formula>LEFT(A8,1)="3"</formula>
    </cfRule>
    <cfRule type="expression" dxfId="736" priority="1248">
      <formula>LEFT(A8,1)="2"</formula>
    </cfRule>
    <cfRule type="expression" dxfId="735" priority="1249">
      <formula>LEFT(A8,1)="1"</formula>
    </cfRule>
  </conditionalFormatting>
  <conditionalFormatting sqref="A8:N158">
    <cfRule type="cellIs" dxfId="734" priority="1234" operator="equal">
      <formula>0</formula>
    </cfRule>
    <cfRule type="cellIs" dxfId="733" priority="1242" operator="equal">
      <formula>0</formula>
    </cfRule>
  </conditionalFormatting>
  <conditionalFormatting sqref="H8:I8 M8:N8">
    <cfRule type="cellIs" dxfId="732" priority="1181" operator="equal">
      <formula>0</formula>
    </cfRule>
    <cfRule type="cellIs" dxfId="731" priority="1189" operator="equal">
      <formula>0</formula>
    </cfRule>
  </conditionalFormatting>
  <conditionalFormatting sqref="H8:I8 M8:N8">
    <cfRule type="expression" dxfId="730" priority="1182">
      <formula>AND( H8="")</formula>
    </cfRule>
    <cfRule type="expression" dxfId="729" priority="1183">
      <formula>AND( H8=6)</formula>
    </cfRule>
    <cfRule type="expression" dxfId="728" priority="1184">
      <formula>AND( H8=5)</formula>
    </cfRule>
    <cfRule type="expression" dxfId="727" priority="1185">
      <formula>AND( H8=4)</formula>
    </cfRule>
    <cfRule type="expression" dxfId="726" priority="1186">
      <formula>AND( H8=3)</formula>
    </cfRule>
    <cfRule type="expression" dxfId="725" priority="1187">
      <formula>AND( H8=2)</formula>
    </cfRule>
    <cfRule type="expression" dxfId="724" priority="1188">
      <formula>AND( H8=1)</formula>
    </cfRule>
  </conditionalFormatting>
  <conditionalFormatting sqref="L8">
    <cfRule type="cellIs" dxfId="723" priority="1123" operator="equal">
      <formula>0</formula>
    </cfRule>
    <cfRule type="cellIs" dxfId="722" priority="1131" operator="equal">
      <formula>0</formula>
    </cfRule>
  </conditionalFormatting>
  <conditionalFormatting sqref="L8">
    <cfRule type="expression" dxfId="721" priority="1124">
      <formula>AND( L8="")</formula>
    </cfRule>
    <cfRule type="expression" dxfId="720" priority="1125">
      <formula>AND( L8=6)</formula>
    </cfRule>
    <cfRule type="expression" dxfId="719" priority="1126">
      <formula>AND( L8=5)</formula>
    </cfRule>
    <cfRule type="expression" dxfId="718" priority="1127">
      <formula>AND( L8=4)</formula>
    </cfRule>
    <cfRule type="expression" dxfId="717" priority="1128">
      <formula>AND( L8=3)</formula>
    </cfRule>
    <cfRule type="expression" dxfId="716" priority="1129">
      <formula>AND( L8=2)</formula>
    </cfRule>
    <cfRule type="expression" dxfId="715" priority="1130">
      <formula>AND( L8=1)</formula>
    </cfRule>
  </conditionalFormatting>
  <conditionalFormatting sqref="K8">
    <cfRule type="cellIs" dxfId="714" priority="1105" operator="equal">
      <formula>0</formula>
    </cfRule>
    <cfRule type="cellIs" dxfId="713" priority="1113" operator="equal">
      <formula>0</formula>
    </cfRule>
  </conditionalFormatting>
  <conditionalFormatting sqref="K8">
    <cfRule type="expression" dxfId="712" priority="1106">
      <formula>AND( K8="")</formula>
    </cfRule>
    <cfRule type="expression" dxfId="711" priority="1107">
      <formula>AND( K8=6)</formula>
    </cfRule>
    <cfRule type="expression" dxfId="710" priority="1108">
      <formula>AND( K8=5)</formula>
    </cfRule>
    <cfRule type="expression" dxfId="709" priority="1109">
      <formula>AND( K8=4)</formula>
    </cfRule>
    <cfRule type="expression" dxfId="708" priority="1110">
      <formula>AND( K8=3)</formula>
    </cfRule>
    <cfRule type="expression" dxfId="707" priority="1111">
      <formula>AND( K8=2)</formula>
    </cfRule>
    <cfRule type="expression" dxfId="706" priority="1112">
      <formula>AND( K8=1)</formula>
    </cfRule>
  </conditionalFormatting>
  <conditionalFormatting sqref="S59:S69 O8:O25 R63:R69 S80:S81 Q22:S25 Q20:R21 Q59:Q69 Q28:S58 Q74:S74 Q70:R73 O125:S158 Q8:R15 Q16:S19 Q84:R85 Q82:S83 O28:O124 Q75:R81 Q86:S124">
    <cfRule type="cellIs" dxfId="705" priority="1022" operator="equal">
      <formula>""</formula>
    </cfRule>
    <cfRule type="cellIs" dxfId="704" priority="1028" operator="equal">
      <formula>$AN$9</formula>
    </cfRule>
  </conditionalFormatting>
  <conditionalFormatting sqref="S59:S69 O8:O25 R63:R69 S80:S81 Q22:S25 Q20:R21 Q59:Q69 Q28:S58 Q74:S74 Q70:R73 O125:S158 Q8:R15 Q16:S19 Q84:R85 Q82:S83 O28:O124 Q75:R81 Q86:S124">
    <cfRule type="cellIs" dxfId="703" priority="2425" operator="equal">
      <formula>$AN$15</formula>
    </cfRule>
    <cfRule type="cellIs" dxfId="702" priority="2426" operator="equal">
      <formula>$AN$14</formula>
    </cfRule>
    <cfRule type="cellIs" dxfId="701" priority="2427" operator="equal">
      <formula>$AN$13</formula>
    </cfRule>
    <cfRule type="cellIs" dxfId="700" priority="2428" operator="equal">
      <formula>$AN$11</formula>
    </cfRule>
    <cfRule type="cellIs" dxfId="699" priority="2429" operator="equal">
      <formula>$AN$10</formula>
    </cfRule>
  </conditionalFormatting>
  <conditionalFormatting sqref="S59:S69 O8:O25 R63:R69 S80:S81 Q22:S25 Q20:R21 Q59:Q69 Q28:S58 Q74:S74 Q70:R73 O125:S158 Q8:R15 Q16:S19 Q84:R85 Q82:S83 O28:O124 Q75:R81 Q86:S124">
    <cfRule type="cellIs" dxfId="698" priority="982" operator="equal">
      <formula>""</formula>
    </cfRule>
    <cfRule type="cellIs" dxfId="697" priority="988" operator="equal">
      <formula>$AO$9</formula>
    </cfRule>
  </conditionalFormatting>
  <conditionalFormatting sqref="S59:S69 O8:O25 R63:R69 S80:S81 Q22:S25 Q20:R21 Q59:Q69 Q28:S58 Q74:S74 Q70:R73 O125:S158 Q8:R15 Q16:S19 Q84:R85 Q82:S83 O28:O124 Q75:R81 Q86:S124">
    <cfRule type="cellIs" dxfId="696" priority="983" operator="equal">
      <formula>$AO$14</formula>
    </cfRule>
    <cfRule type="cellIs" dxfId="695" priority="984" operator="equal">
      <formula>$AO$13</formula>
    </cfRule>
    <cfRule type="cellIs" dxfId="694" priority="985" operator="equal">
      <formula>$AO$12</formula>
    </cfRule>
    <cfRule type="cellIs" dxfId="693" priority="986" operator="equal">
      <formula>$AO$11</formula>
    </cfRule>
    <cfRule type="cellIs" dxfId="692" priority="987" operator="equal">
      <formula>$AO$10</formula>
    </cfRule>
  </conditionalFormatting>
  <conditionalFormatting sqref="AI42">
    <cfRule type="cellIs" dxfId="691" priority="881" stopIfTrue="1" operator="greaterThan">
      <formula>1</formula>
    </cfRule>
  </conditionalFormatting>
  <conditionalFormatting sqref="J8">
    <cfRule type="cellIs" dxfId="690" priority="839" operator="equal">
      <formula>0</formula>
    </cfRule>
    <cfRule type="cellIs" dxfId="689" priority="847" operator="equal">
      <formula>0</formula>
    </cfRule>
  </conditionalFormatting>
  <conditionalFormatting sqref="J8">
    <cfRule type="expression" dxfId="688" priority="840">
      <formula>AND( J8="")</formula>
    </cfRule>
    <cfRule type="expression" dxfId="687" priority="841">
      <formula>AND( J8=6)</formula>
    </cfRule>
    <cfRule type="expression" dxfId="686" priority="842">
      <formula>AND( J8=5)</formula>
    </cfRule>
    <cfRule type="expression" dxfId="685" priority="843">
      <formula>AND( J8=4)</formula>
    </cfRule>
    <cfRule type="expression" dxfId="684" priority="844">
      <formula>AND( J8=3)</formula>
    </cfRule>
    <cfRule type="expression" dxfId="683" priority="845">
      <formula>AND( J8=2)</formula>
    </cfRule>
    <cfRule type="expression" dxfId="682" priority="846">
      <formula>AND( J8=1)</formula>
    </cfRule>
  </conditionalFormatting>
  <conditionalFormatting sqref="AB8:AG158">
    <cfRule type="cellIs" dxfId="681" priority="814" operator="equal">
      <formula>0</formula>
    </cfRule>
  </conditionalFormatting>
  <conditionalFormatting sqref="AI78">
    <cfRule type="cellIs" dxfId="680" priority="813" stopIfTrue="1" operator="greaterThan">
      <formula>1</formula>
    </cfRule>
  </conditionalFormatting>
  <conditionalFormatting sqref="O125:Q158 O69:O124 Q69:Q124">
    <cfRule type="duplicateValues" dxfId="679" priority="2458" stopIfTrue="1"/>
  </conditionalFormatting>
  <conditionalFormatting sqref="Q69:Q158">
    <cfRule type="duplicateValues" dxfId="678" priority="2548" stopIfTrue="1"/>
  </conditionalFormatting>
  <conditionalFormatting sqref="O125:P158 O69:O124">
    <cfRule type="duplicateValues" dxfId="677" priority="2600" stopIfTrue="1"/>
  </conditionalFormatting>
  <conditionalFormatting sqref="O125:P158 O116:O124">
    <cfRule type="duplicateValues" dxfId="676" priority="2610" stopIfTrue="1"/>
  </conditionalFormatting>
  <conditionalFormatting sqref="O125:P146 O69:O124">
    <cfRule type="duplicateValues" dxfId="675" priority="2620" stopIfTrue="1"/>
  </conditionalFormatting>
  <conditionalFormatting sqref="G8">
    <cfRule type="expression" dxfId="674" priority="501">
      <formula>AND( G8="")</formula>
    </cfRule>
    <cfRule type="expression" dxfId="673" priority="502">
      <formula>AND( G8=6)</formula>
    </cfRule>
    <cfRule type="expression" dxfId="672" priority="503">
      <formula>AND( G8=5)</formula>
    </cfRule>
    <cfRule type="expression" dxfId="671" priority="504">
      <formula>AND( G8=4)</formula>
    </cfRule>
    <cfRule type="expression" dxfId="670" priority="505">
      <formula>AND( G8=3)</formula>
    </cfRule>
    <cfRule type="expression" dxfId="669" priority="506">
      <formula>AND( G8=2)</formula>
    </cfRule>
    <cfRule type="expression" dxfId="668" priority="507">
      <formula>AND( G8=1)</formula>
    </cfRule>
  </conditionalFormatting>
  <conditionalFormatting sqref="G8">
    <cfRule type="cellIs" dxfId="667" priority="499" operator="equal">
      <formula>0</formula>
    </cfRule>
    <cfRule type="cellIs" dxfId="666" priority="500" operator="equal">
      <formula>0</formula>
    </cfRule>
  </conditionalFormatting>
  <conditionalFormatting sqref="R8:R58">
    <cfRule type="expression" dxfId="665" priority="328">
      <formula>OR(R8="DE",R8="AT",R8="DK")</formula>
    </cfRule>
  </conditionalFormatting>
  <conditionalFormatting sqref="R8:R58">
    <cfRule type="cellIs" dxfId="664" priority="330" stopIfTrue="1" operator="equal">
      <formula>"IT"</formula>
    </cfRule>
    <cfRule type="expression" dxfId="663" priority="331" stopIfTrue="1">
      <formula>OR(R8="ES",R8="MX",R8="AR",R8="CL")</formula>
    </cfRule>
    <cfRule type="expression" dxfId="662" priority="332" stopIfTrue="1">
      <formula>OR(R8="US",R8="GB",R8="UK",R8="AU",R8="CA",R8="ZA", R8="NZ", R8="MA", R8="NL", R8="NO", R8="SE", R8="FI", R8="JP", R8="RU")</formula>
    </cfRule>
    <cfRule type="expression" dxfId="661" priority="333" stopIfTrue="1">
      <formula>OR(R8="FR",R8="CH",R8="BE",R8="LU",R8="MC")</formula>
    </cfRule>
  </conditionalFormatting>
  <conditionalFormatting sqref="R8:R58">
    <cfRule type="expression" dxfId="660" priority="329">
      <formula>OR(R8="PT",R8="BR)+$C$8")</formula>
    </cfRule>
  </conditionalFormatting>
  <conditionalFormatting sqref="O26:O27 Q26:R27">
    <cfRule type="cellIs" dxfId="659" priority="326" operator="equal">
      <formula>""</formula>
    </cfRule>
    <cfRule type="cellIs" dxfId="658" priority="327" operator="equal">
      <formula>$AN$9</formula>
    </cfRule>
  </conditionalFormatting>
  <conditionalFormatting sqref="O26:O27 Q26:R27">
    <cfRule type="cellIs" dxfId="657" priority="334" operator="equal">
      <formula>$AN$15</formula>
    </cfRule>
    <cfRule type="cellIs" dxfId="656" priority="335" operator="equal">
      <formula>$AN$14</formula>
    </cfRule>
    <cfRule type="cellIs" dxfId="655" priority="336" operator="equal">
      <formula>$AN$13</formula>
    </cfRule>
    <cfRule type="cellIs" dxfId="654" priority="337" operator="equal">
      <formula>$AN$11</formula>
    </cfRule>
    <cfRule type="cellIs" dxfId="653" priority="338" operator="equal">
      <formula>$AN$10</formula>
    </cfRule>
  </conditionalFormatting>
  <conditionalFormatting sqref="O26:O27 Q26:R27">
    <cfRule type="cellIs" dxfId="652" priority="319" operator="equal">
      <formula>""</formula>
    </cfRule>
    <cfRule type="cellIs" dxfId="651" priority="325" operator="equal">
      <formula>$AO$9</formula>
    </cfRule>
  </conditionalFormatting>
  <conditionalFormatting sqref="O26:O27 Q26:R27">
    <cfRule type="cellIs" dxfId="650" priority="320" operator="equal">
      <formula>$AO$14</formula>
    </cfRule>
    <cfRule type="cellIs" dxfId="649" priority="321" operator="equal">
      <formula>$AO$13</formula>
    </cfRule>
    <cfRule type="cellIs" dxfId="648" priority="322" operator="equal">
      <formula>$AO$12</formula>
    </cfRule>
    <cfRule type="cellIs" dxfId="647" priority="323" operator="equal">
      <formula>$AO$11</formula>
    </cfRule>
    <cfRule type="cellIs" dxfId="646" priority="324" operator="equal">
      <formula>$AO$10</formula>
    </cfRule>
  </conditionalFormatting>
  <conditionalFormatting sqref="O8:O68 Q8:Q68">
    <cfRule type="duplicateValues" dxfId="645" priority="339" stopIfTrue="1"/>
  </conditionalFormatting>
  <conditionalFormatting sqref="Q8:Q68">
    <cfRule type="duplicateValues" dxfId="644" priority="340" stopIfTrue="1"/>
  </conditionalFormatting>
  <conditionalFormatting sqref="O8:O68">
    <cfRule type="duplicateValues" dxfId="643" priority="341" stopIfTrue="1"/>
  </conditionalFormatting>
  <conditionalFormatting sqref="O8:O68">
    <cfRule type="duplicateValues" dxfId="642" priority="342" stopIfTrue="1"/>
  </conditionalFormatting>
  <conditionalFormatting sqref="T8:AA158">
    <cfRule type="cellIs" dxfId="641" priority="304" operator="equal">
      <formula>0</formula>
    </cfRule>
  </conditionalFormatting>
  <conditionalFormatting sqref="S26:S27">
    <cfRule type="cellIs" dxfId="640" priority="297" operator="equal">
      <formula>""</formula>
    </cfRule>
    <cfRule type="cellIs" dxfId="639" priority="298" operator="equal">
      <formula>$AN$9</formula>
    </cfRule>
  </conditionalFormatting>
  <conditionalFormatting sqref="S26:S27">
    <cfRule type="cellIs" dxfId="638" priority="299" operator="equal">
      <formula>$AN$15</formula>
    </cfRule>
    <cfRule type="cellIs" dxfId="637" priority="300" operator="equal">
      <formula>$AN$14</formula>
    </cfRule>
    <cfRule type="cellIs" dxfId="636" priority="301" operator="equal">
      <formula>$AN$13</formula>
    </cfRule>
    <cfRule type="cellIs" dxfId="635" priority="302" operator="equal">
      <formula>$AN$11</formula>
    </cfRule>
    <cfRule type="cellIs" dxfId="634" priority="303" operator="equal">
      <formula>$AN$10</formula>
    </cfRule>
  </conditionalFormatting>
  <conditionalFormatting sqref="S26:S27">
    <cfRule type="cellIs" dxfId="633" priority="290" operator="equal">
      <formula>""</formula>
    </cfRule>
    <cfRule type="cellIs" dxfId="632" priority="296" operator="equal">
      <formula>$AO$9</formula>
    </cfRule>
  </conditionalFormatting>
  <conditionalFormatting sqref="S26:S27">
    <cfRule type="cellIs" dxfId="631" priority="291" operator="equal">
      <formula>$AO$14</formula>
    </cfRule>
    <cfRule type="cellIs" dxfId="630" priority="292" operator="equal">
      <formula>$AO$13</formula>
    </cfRule>
    <cfRule type="cellIs" dxfId="629" priority="293" operator="equal">
      <formula>$AO$12</formula>
    </cfRule>
    <cfRule type="cellIs" dxfId="628" priority="294" operator="equal">
      <formula>$AO$11</formula>
    </cfRule>
    <cfRule type="cellIs" dxfId="627" priority="295" operator="equal">
      <formula>$AO$10</formula>
    </cfRule>
  </conditionalFormatting>
  <conditionalFormatting sqref="S78:S79">
    <cfRule type="cellIs" dxfId="626" priority="283" operator="equal">
      <formula>""</formula>
    </cfRule>
    <cfRule type="cellIs" dxfId="625" priority="284" operator="equal">
      <formula>$AN$9</formula>
    </cfRule>
  </conditionalFormatting>
  <conditionalFormatting sqref="S78:S79">
    <cfRule type="cellIs" dxfId="624" priority="285" operator="equal">
      <formula>$AN$15</formula>
    </cfRule>
    <cfRule type="cellIs" dxfId="623" priority="286" operator="equal">
      <formula>$AN$14</formula>
    </cfRule>
    <cfRule type="cellIs" dxfId="622" priority="287" operator="equal">
      <formula>$AN$13</formula>
    </cfRule>
    <cfRule type="cellIs" dxfId="621" priority="288" operator="equal">
      <formula>$AN$11</formula>
    </cfRule>
    <cfRule type="cellIs" dxfId="620" priority="289" operator="equal">
      <formula>$AN$10</formula>
    </cfRule>
  </conditionalFormatting>
  <conditionalFormatting sqref="S78:S79">
    <cfRule type="cellIs" dxfId="619" priority="276" operator="equal">
      <formula>""</formula>
    </cfRule>
    <cfRule type="cellIs" dxfId="618" priority="282" operator="equal">
      <formula>$AO$9</formula>
    </cfRule>
  </conditionalFormatting>
  <conditionalFormatting sqref="S78:S79">
    <cfRule type="cellIs" dxfId="617" priority="277" operator="equal">
      <formula>$AO$14</formula>
    </cfRule>
    <cfRule type="cellIs" dxfId="616" priority="278" operator="equal">
      <formula>$AO$13</formula>
    </cfRule>
    <cfRule type="cellIs" dxfId="615" priority="279" operator="equal">
      <formula>$AO$12</formula>
    </cfRule>
    <cfRule type="cellIs" dxfId="614" priority="280" operator="equal">
      <formula>$AO$11</formula>
    </cfRule>
    <cfRule type="cellIs" dxfId="613" priority="281" operator="equal">
      <formula>$AO$10</formula>
    </cfRule>
  </conditionalFormatting>
  <conditionalFormatting sqref="R59:R60 R63:R69">
    <cfRule type="expression" dxfId="612" priority="265">
      <formula>OR(R59="DE",R59="AT",R59="DK")</formula>
    </cfRule>
  </conditionalFormatting>
  <conditionalFormatting sqref="R59:R60 R63:R69">
    <cfRule type="cellIs" dxfId="611" priority="267" stopIfTrue="1" operator="equal">
      <formula>"IT"</formula>
    </cfRule>
    <cfRule type="expression" dxfId="610" priority="268" stopIfTrue="1">
      <formula>OR(R59="ES",R59="MX",R59="AR",R59="CL")</formula>
    </cfRule>
    <cfRule type="expression" dxfId="609" priority="269" stopIfTrue="1">
      <formula>OR(R59="US",R59="GB",R59="UK",R59="AU",R59="CA",R59="ZA", R59="NZ", R59="MA", R59="NL", R59="NO", R59="SE", R59="FI", R59="JP", R59="RU")</formula>
    </cfRule>
    <cfRule type="expression" dxfId="608" priority="270" stopIfTrue="1">
      <formula>OR(R59="FR",R59="CH",R59="BE",R59="LU",R59="MC")</formula>
    </cfRule>
  </conditionalFormatting>
  <conditionalFormatting sqref="R59:R60 R63:R69">
    <cfRule type="expression" dxfId="607" priority="266">
      <formula>OR(R59="PT",R59="BR)+$C$8")</formula>
    </cfRule>
  </conditionalFormatting>
  <conditionalFormatting sqref="R59:R60">
    <cfRule type="cellIs" dxfId="606" priority="263" operator="equal">
      <formula>""</formula>
    </cfRule>
    <cfRule type="cellIs" dxfId="605" priority="264" operator="equal">
      <formula>$AN$9</formula>
    </cfRule>
  </conditionalFormatting>
  <conditionalFormatting sqref="R59:R60">
    <cfRule type="cellIs" dxfId="604" priority="271" operator="equal">
      <formula>$AN$15</formula>
    </cfRule>
    <cfRule type="cellIs" dxfId="603" priority="272" operator="equal">
      <formula>$AN$14</formula>
    </cfRule>
    <cfRule type="cellIs" dxfId="602" priority="273" operator="equal">
      <formula>$AN$13</formula>
    </cfRule>
    <cfRule type="cellIs" dxfId="601" priority="274" operator="equal">
      <formula>$AN$11</formula>
    </cfRule>
    <cfRule type="cellIs" dxfId="600" priority="275" operator="equal">
      <formula>$AN$10</formula>
    </cfRule>
  </conditionalFormatting>
  <conditionalFormatting sqref="R59:R60">
    <cfRule type="cellIs" dxfId="599" priority="256" operator="equal">
      <formula>""</formula>
    </cfRule>
    <cfRule type="cellIs" dxfId="598" priority="262" operator="equal">
      <formula>$AO$9</formula>
    </cfRule>
  </conditionalFormatting>
  <conditionalFormatting sqref="R59:R60">
    <cfRule type="cellIs" dxfId="597" priority="257" operator="equal">
      <formula>$AO$14</formula>
    </cfRule>
    <cfRule type="cellIs" dxfId="596" priority="258" operator="equal">
      <formula>$AO$13</formula>
    </cfRule>
    <cfRule type="cellIs" dxfId="595" priority="259" operator="equal">
      <formula>$AO$12</formula>
    </cfRule>
    <cfRule type="cellIs" dxfId="594" priority="260" operator="equal">
      <formula>$AO$11</formula>
    </cfRule>
    <cfRule type="cellIs" dxfId="593" priority="261" operator="equal">
      <formula>$AO$10</formula>
    </cfRule>
  </conditionalFormatting>
  <conditionalFormatting sqref="S70:S73">
    <cfRule type="cellIs" dxfId="592" priority="221" operator="equal">
      <formula>""</formula>
    </cfRule>
    <cfRule type="cellIs" dxfId="591" priority="222" operator="equal">
      <formula>$AN$9</formula>
    </cfRule>
  </conditionalFormatting>
  <conditionalFormatting sqref="S70:S73">
    <cfRule type="cellIs" dxfId="590" priority="223" operator="equal">
      <formula>$AN$15</formula>
    </cfRule>
    <cfRule type="cellIs" dxfId="589" priority="224" operator="equal">
      <formula>$AN$14</formula>
    </cfRule>
    <cfRule type="cellIs" dxfId="588" priority="225" operator="equal">
      <formula>$AN$13</formula>
    </cfRule>
    <cfRule type="cellIs" dxfId="587" priority="226" operator="equal">
      <formula>$AN$11</formula>
    </cfRule>
    <cfRule type="cellIs" dxfId="586" priority="227" operator="equal">
      <formula>$AN$10</formula>
    </cfRule>
  </conditionalFormatting>
  <conditionalFormatting sqref="S70:S73">
    <cfRule type="cellIs" dxfId="585" priority="214" operator="equal">
      <formula>""</formula>
    </cfRule>
    <cfRule type="cellIs" dxfId="584" priority="220" operator="equal">
      <formula>$AO$9</formula>
    </cfRule>
  </conditionalFormatting>
  <conditionalFormatting sqref="S70:S73">
    <cfRule type="cellIs" dxfId="583" priority="215" operator="equal">
      <formula>$AO$14</formula>
    </cfRule>
    <cfRule type="cellIs" dxfId="582" priority="216" operator="equal">
      <formula>$AO$13</formula>
    </cfRule>
    <cfRule type="cellIs" dxfId="581" priority="217" operator="equal">
      <formula>$AO$12</formula>
    </cfRule>
    <cfRule type="cellIs" dxfId="580" priority="218" operator="equal">
      <formula>$AO$11</formula>
    </cfRule>
    <cfRule type="cellIs" dxfId="579" priority="219" operator="equal">
      <formula>$AO$10</formula>
    </cfRule>
  </conditionalFormatting>
  <conditionalFormatting sqref="S77">
    <cfRule type="cellIs" dxfId="578" priority="207" operator="equal">
      <formula>""</formula>
    </cfRule>
    <cfRule type="cellIs" dxfId="577" priority="208" operator="equal">
      <formula>$AN$9</formula>
    </cfRule>
  </conditionalFormatting>
  <conditionalFormatting sqref="S77">
    <cfRule type="cellIs" dxfId="576" priority="209" operator="equal">
      <formula>$AN$15</formula>
    </cfRule>
    <cfRule type="cellIs" dxfId="575" priority="210" operator="equal">
      <formula>$AN$14</formula>
    </cfRule>
    <cfRule type="cellIs" dxfId="574" priority="211" operator="equal">
      <formula>$AN$13</formula>
    </cfRule>
    <cfRule type="cellIs" dxfId="573" priority="212" operator="equal">
      <formula>$AN$11</formula>
    </cfRule>
    <cfRule type="cellIs" dxfId="572" priority="213" operator="equal">
      <formula>$AN$10</formula>
    </cfRule>
  </conditionalFormatting>
  <conditionalFormatting sqref="S77">
    <cfRule type="cellIs" dxfId="571" priority="200" operator="equal">
      <formula>""</formula>
    </cfRule>
    <cfRule type="cellIs" dxfId="570" priority="206" operator="equal">
      <formula>$AO$9</formula>
    </cfRule>
  </conditionalFormatting>
  <conditionalFormatting sqref="S77">
    <cfRule type="cellIs" dxfId="569" priority="201" operator="equal">
      <formula>$AO$14</formula>
    </cfRule>
    <cfRule type="cellIs" dxfId="568" priority="202" operator="equal">
      <formula>$AO$13</formula>
    </cfRule>
    <cfRule type="cellIs" dxfId="567" priority="203" operator="equal">
      <formula>$AO$12</formula>
    </cfRule>
    <cfRule type="cellIs" dxfId="566" priority="204" operator="equal">
      <formula>$AO$11</formula>
    </cfRule>
    <cfRule type="cellIs" dxfId="565" priority="205" operator="equal">
      <formula>$AO$10</formula>
    </cfRule>
  </conditionalFormatting>
  <conditionalFormatting sqref="S76">
    <cfRule type="cellIs" dxfId="564" priority="193" operator="equal">
      <formula>""</formula>
    </cfRule>
    <cfRule type="cellIs" dxfId="563" priority="194" operator="equal">
      <formula>$AN$9</formula>
    </cfRule>
  </conditionalFormatting>
  <conditionalFormatting sqref="S76">
    <cfRule type="cellIs" dxfId="562" priority="195" operator="equal">
      <formula>$AN$15</formula>
    </cfRule>
    <cfRule type="cellIs" dxfId="561" priority="196" operator="equal">
      <formula>$AN$14</formula>
    </cfRule>
    <cfRule type="cellIs" dxfId="560" priority="197" operator="equal">
      <formula>$AN$13</formula>
    </cfRule>
    <cfRule type="cellIs" dxfId="559" priority="198" operator="equal">
      <formula>$AN$11</formula>
    </cfRule>
    <cfRule type="cellIs" dxfId="558" priority="199" operator="equal">
      <formula>$AN$10</formula>
    </cfRule>
  </conditionalFormatting>
  <conditionalFormatting sqref="S76">
    <cfRule type="cellIs" dxfId="557" priority="186" operator="equal">
      <formula>""</formula>
    </cfRule>
    <cfRule type="cellIs" dxfId="556" priority="192" operator="equal">
      <formula>$AO$9</formula>
    </cfRule>
  </conditionalFormatting>
  <conditionalFormatting sqref="S76">
    <cfRule type="cellIs" dxfId="555" priority="187" operator="equal">
      <formula>$AO$14</formula>
    </cfRule>
    <cfRule type="cellIs" dxfId="554" priority="188" operator="equal">
      <formula>$AO$13</formula>
    </cfRule>
    <cfRule type="cellIs" dxfId="553" priority="189" operator="equal">
      <formula>$AO$12</formula>
    </cfRule>
    <cfRule type="cellIs" dxfId="552" priority="190" operator="equal">
      <formula>$AO$11</formula>
    </cfRule>
    <cfRule type="cellIs" dxfId="551" priority="191" operator="equal">
      <formula>$AO$10</formula>
    </cfRule>
  </conditionalFormatting>
  <conditionalFormatting sqref="S20:S21">
    <cfRule type="cellIs" dxfId="550" priority="179" operator="equal">
      <formula>""</formula>
    </cfRule>
    <cfRule type="cellIs" dxfId="549" priority="180" operator="equal">
      <formula>$AN$9</formula>
    </cfRule>
  </conditionalFormatting>
  <conditionalFormatting sqref="S20:S21">
    <cfRule type="cellIs" dxfId="548" priority="181" operator="equal">
      <formula>$AN$15</formula>
    </cfRule>
    <cfRule type="cellIs" dxfId="547" priority="182" operator="equal">
      <formula>$AN$14</formula>
    </cfRule>
    <cfRule type="cellIs" dxfId="546" priority="183" operator="equal">
      <formula>$AN$13</formula>
    </cfRule>
    <cfRule type="cellIs" dxfId="545" priority="184" operator="equal">
      <formula>$AN$11</formula>
    </cfRule>
    <cfRule type="cellIs" dxfId="544" priority="185" operator="equal">
      <formula>$AN$10</formula>
    </cfRule>
  </conditionalFormatting>
  <conditionalFormatting sqref="S20:S21">
    <cfRule type="cellIs" dxfId="543" priority="172" operator="equal">
      <formula>""</formula>
    </cfRule>
    <cfRule type="cellIs" dxfId="542" priority="178" operator="equal">
      <formula>$AO$9</formula>
    </cfRule>
  </conditionalFormatting>
  <conditionalFormatting sqref="S20:S21">
    <cfRule type="cellIs" dxfId="541" priority="173" operator="equal">
      <formula>$AO$14</formula>
    </cfRule>
    <cfRule type="cellIs" dxfId="540" priority="174" operator="equal">
      <formula>$AO$13</formula>
    </cfRule>
    <cfRule type="cellIs" dxfId="539" priority="175" operator="equal">
      <formula>$AO$12</formula>
    </cfRule>
    <cfRule type="cellIs" dxfId="538" priority="176" operator="equal">
      <formula>$AO$11</formula>
    </cfRule>
    <cfRule type="cellIs" dxfId="537" priority="177" operator="equal">
      <formula>$AO$10</formula>
    </cfRule>
  </conditionalFormatting>
  <conditionalFormatting sqref="S84:S85">
    <cfRule type="cellIs" dxfId="536" priority="165" operator="equal">
      <formula>""</formula>
    </cfRule>
    <cfRule type="cellIs" dxfId="535" priority="166" operator="equal">
      <formula>$AN$9</formula>
    </cfRule>
  </conditionalFormatting>
  <conditionalFormatting sqref="S84:S85">
    <cfRule type="cellIs" dxfId="534" priority="167" operator="equal">
      <formula>$AN$15</formula>
    </cfRule>
    <cfRule type="cellIs" dxfId="533" priority="168" operator="equal">
      <formula>$AN$14</formula>
    </cfRule>
    <cfRule type="cellIs" dxfId="532" priority="169" operator="equal">
      <formula>$AN$13</formula>
    </cfRule>
    <cfRule type="cellIs" dxfId="531" priority="170" operator="equal">
      <formula>$AN$11</formula>
    </cfRule>
    <cfRule type="cellIs" dxfId="530" priority="171" operator="equal">
      <formula>$AN$10</formula>
    </cfRule>
  </conditionalFormatting>
  <conditionalFormatting sqref="S84:S85">
    <cfRule type="cellIs" dxfId="529" priority="158" operator="equal">
      <formula>""</formula>
    </cfRule>
    <cfRule type="cellIs" dxfId="528" priority="164" operator="equal">
      <formula>$AO$9</formula>
    </cfRule>
  </conditionalFormatting>
  <conditionalFormatting sqref="S84:S85">
    <cfRule type="cellIs" dxfId="527" priority="159" operator="equal">
      <formula>$AO$14</formula>
    </cfRule>
    <cfRule type="cellIs" dxfId="526" priority="160" operator="equal">
      <formula>$AO$13</formula>
    </cfRule>
    <cfRule type="cellIs" dxfId="525" priority="161" operator="equal">
      <formula>$AO$12</formula>
    </cfRule>
    <cfRule type="cellIs" dxfId="524" priority="162" operator="equal">
      <formula>$AO$11</formula>
    </cfRule>
    <cfRule type="cellIs" dxfId="523" priority="163" operator="equal">
      <formula>$AO$10</formula>
    </cfRule>
  </conditionalFormatting>
  <conditionalFormatting sqref="E8">
    <cfRule type="expression" dxfId="522" priority="151">
      <formula>AND( E8="")</formula>
    </cfRule>
    <cfRule type="expression" dxfId="521" priority="152">
      <formula>AND( E8=6)</formula>
    </cfRule>
    <cfRule type="expression" dxfId="520" priority="153">
      <formula>AND( E8=5)</formula>
    </cfRule>
    <cfRule type="expression" dxfId="519" priority="154">
      <formula>AND( E8=4)</formula>
    </cfRule>
    <cfRule type="expression" dxfId="518" priority="155">
      <formula>AND( E8=3)</formula>
    </cfRule>
    <cfRule type="expression" dxfId="517" priority="156">
      <formula>AND( E8=2)</formula>
    </cfRule>
    <cfRule type="expression" dxfId="516" priority="157">
      <formula>AND( E8=1)</formula>
    </cfRule>
  </conditionalFormatting>
  <conditionalFormatting sqref="E8">
    <cfRule type="cellIs" dxfId="515" priority="149" operator="equal">
      <formula>0</formula>
    </cfRule>
    <cfRule type="cellIs" dxfId="514" priority="150" operator="equal">
      <formula>0</formula>
    </cfRule>
  </conditionalFormatting>
  <conditionalFormatting sqref="F8">
    <cfRule type="expression" dxfId="513" priority="142">
      <formula>AND( F8="")</formula>
    </cfRule>
    <cfRule type="expression" dxfId="512" priority="143">
      <formula>AND( F8=6)</formula>
    </cfRule>
    <cfRule type="expression" dxfId="511" priority="144">
      <formula>AND( F8=5)</formula>
    </cfRule>
    <cfRule type="expression" dxfId="510" priority="145">
      <formula>AND( F8=4)</formula>
    </cfRule>
    <cfRule type="expression" dxfId="509" priority="146">
      <formula>AND( F8=3)</formula>
    </cfRule>
    <cfRule type="expression" dxfId="508" priority="147">
      <formula>AND( F8=2)</formula>
    </cfRule>
    <cfRule type="expression" dxfId="507" priority="148">
      <formula>AND( F8=1)</formula>
    </cfRule>
  </conditionalFormatting>
  <conditionalFormatting sqref="F8">
    <cfRule type="cellIs" dxfId="506" priority="140" operator="equal">
      <formula>0</formula>
    </cfRule>
    <cfRule type="cellIs" dxfId="505" priority="141" operator="equal">
      <formula>0</formula>
    </cfRule>
  </conditionalFormatting>
  <conditionalFormatting sqref="R61:R62">
    <cfRule type="expression" dxfId="504" priority="115">
      <formula>OR(R61="DE",R61="AT",R61="DK")</formula>
    </cfRule>
  </conditionalFormatting>
  <conditionalFormatting sqref="R61:R62">
    <cfRule type="cellIs" dxfId="503" priority="117" stopIfTrue="1" operator="equal">
      <formula>"IT"</formula>
    </cfRule>
    <cfRule type="expression" dxfId="502" priority="118" stopIfTrue="1">
      <formula>OR(R61="ES",R61="MX",R61="AR",R61="CL")</formula>
    </cfRule>
    <cfRule type="expression" dxfId="501" priority="119" stopIfTrue="1">
      <formula>OR(R61="US",R61="GB",R61="UK",R61="AU",R61="CA",R61="ZA", R61="NZ", R61="MA", R61="NL", R61="NO", R61="SE", R61="FI", R61="JP", R61="RU")</formula>
    </cfRule>
    <cfRule type="expression" dxfId="500" priority="120" stopIfTrue="1">
      <formula>OR(R61="FR",R61="CH",R61="BE",R61="LU",R61="MC")</formula>
    </cfRule>
  </conditionalFormatting>
  <conditionalFormatting sqref="R61:R62">
    <cfRule type="expression" dxfId="499" priority="116">
      <formula>OR(R61="PT",R61="BR)+$C$8")</formula>
    </cfRule>
  </conditionalFormatting>
  <conditionalFormatting sqref="R61:R62">
    <cfRule type="cellIs" dxfId="498" priority="113" operator="equal">
      <formula>""</formula>
    </cfRule>
    <cfRule type="cellIs" dxfId="497" priority="114" operator="equal">
      <formula>$AN$9</formula>
    </cfRule>
  </conditionalFormatting>
  <conditionalFormatting sqref="R61:R62">
    <cfRule type="cellIs" dxfId="496" priority="121" operator="equal">
      <formula>$AN$15</formula>
    </cfRule>
    <cfRule type="cellIs" dxfId="495" priority="122" operator="equal">
      <formula>$AN$14</formula>
    </cfRule>
    <cfRule type="cellIs" dxfId="494" priority="123" operator="equal">
      <formula>$AN$13</formula>
    </cfRule>
    <cfRule type="cellIs" dxfId="493" priority="124" operator="equal">
      <formula>$AN$11</formula>
    </cfRule>
    <cfRule type="cellIs" dxfId="492" priority="125" operator="equal">
      <formula>$AN$10</formula>
    </cfRule>
  </conditionalFormatting>
  <conditionalFormatting sqref="R61:R62">
    <cfRule type="cellIs" dxfId="491" priority="106" operator="equal">
      <formula>""</formula>
    </cfRule>
    <cfRule type="cellIs" dxfId="490" priority="112" operator="equal">
      <formula>$AO$9</formula>
    </cfRule>
  </conditionalFormatting>
  <conditionalFormatting sqref="R61:R62">
    <cfRule type="cellIs" dxfId="489" priority="107" operator="equal">
      <formula>$AO$14</formula>
    </cfRule>
    <cfRule type="cellIs" dxfId="488" priority="108" operator="equal">
      <formula>$AO$13</formula>
    </cfRule>
    <cfRule type="cellIs" dxfId="487" priority="109" operator="equal">
      <formula>$AO$12</formula>
    </cfRule>
    <cfRule type="cellIs" dxfId="486" priority="110" operator="equal">
      <formula>$AO$11</formula>
    </cfRule>
    <cfRule type="cellIs" dxfId="485" priority="111" operator="equal">
      <formula>$AO$10</formula>
    </cfRule>
  </conditionalFormatting>
  <conditionalFormatting sqref="AO9:AO14">
    <cfRule type="cellIs" dxfId="484" priority="99" operator="equal">
      <formula>""</formula>
    </cfRule>
    <cfRule type="cellIs" dxfId="483" priority="105" operator="equal">
      <formula>$AO$9</formula>
    </cfRule>
  </conditionalFormatting>
  <conditionalFormatting sqref="AO9:AO14">
    <cfRule type="cellIs" dxfId="482" priority="100" operator="equal">
      <formula>$AO$14</formula>
    </cfRule>
    <cfRule type="cellIs" dxfId="481" priority="101" operator="equal">
      <formula>$AO$13</formula>
    </cfRule>
    <cfRule type="cellIs" dxfId="480" priority="102" operator="equal">
      <formula>$AO$12</formula>
    </cfRule>
    <cfRule type="cellIs" dxfId="479" priority="103" operator="equal">
      <formula>$AO$11</formula>
    </cfRule>
    <cfRule type="cellIs" dxfId="478" priority="104" operator="equal">
      <formula>$AO$10</formula>
    </cfRule>
  </conditionalFormatting>
  <conditionalFormatting sqref="S75">
    <cfRule type="cellIs" dxfId="477" priority="92" operator="equal">
      <formula>""</formula>
    </cfRule>
    <cfRule type="cellIs" dxfId="476" priority="93" operator="equal">
      <formula>$AN$9</formula>
    </cfRule>
  </conditionalFormatting>
  <conditionalFormatting sqref="S75">
    <cfRule type="cellIs" dxfId="475" priority="94" operator="equal">
      <formula>$AN$15</formula>
    </cfRule>
    <cfRule type="cellIs" dxfId="474" priority="95" operator="equal">
      <formula>$AN$14</formula>
    </cfRule>
    <cfRule type="cellIs" dxfId="473" priority="96" operator="equal">
      <formula>$AN$13</formula>
    </cfRule>
    <cfRule type="cellIs" dxfId="472" priority="97" operator="equal">
      <formula>$AN$11</formula>
    </cfRule>
    <cfRule type="cellIs" dxfId="471" priority="98" operator="equal">
      <formula>$AN$10</formula>
    </cfRule>
  </conditionalFormatting>
  <conditionalFormatting sqref="S75">
    <cfRule type="cellIs" dxfId="470" priority="85" operator="equal">
      <formula>""</formula>
    </cfRule>
    <cfRule type="cellIs" dxfId="469" priority="91" operator="equal">
      <formula>$AO$9</formula>
    </cfRule>
  </conditionalFormatting>
  <conditionalFormatting sqref="S75">
    <cfRule type="cellIs" dxfId="468" priority="86" operator="equal">
      <formula>$AO$14</formula>
    </cfRule>
    <cfRule type="cellIs" dxfId="467" priority="87" operator="equal">
      <formula>$AO$13</formula>
    </cfRule>
    <cfRule type="cellIs" dxfId="466" priority="88" operator="equal">
      <formula>$AO$12</formula>
    </cfRule>
    <cfRule type="cellIs" dxfId="465" priority="89" operator="equal">
      <formula>$AO$11</formula>
    </cfRule>
    <cfRule type="cellIs" dxfId="464" priority="90" operator="equal">
      <formula>$AO$10</formula>
    </cfRule>
  </conditionalFormatting>
  <conditionalFormatting sqref="S14:S15">
    <cfRule type="cellIs" dxfId="463" priority="22" operator="equal">
      <formula>""</formula>
    </cfRule>
    <cfRule type="cellIs" dxfId="462" priority="23" operator="equal">
      <formula>$AN$9</formula>
    </cfRule>
  </conditionalFormatting>
  <conditionalFormatting sqref="S14:S15">
    <cfRule type="cellIs" dxfId="461" priority="24" operator="equal">
      <formula>$AN$15</formula>
    </cfRule>
    <cfRule type="cellIs" dxfId="460" priority="25" operator="equal">
      <formula>$AN$14</formula>
    </cfRule>
    <cfRule type="cellIs" dxfId="459" priority="26" operator="equal">
      <formula>$AN$13</formula>
    </cfRule>
    <cfRule type="cellIs" dxfId="458" priority="27" operator="equal">
      <formula>$AN$11</formula>
    </cfRule>
    <cfRule type="cellIs" dxfId="457" priority="28" operator="equal">
      <formula>$AN$10</formula>
    </cfRule>
  </conditionalFormatting>
  <conditionalFormatting sqref="S14:S15">
    <cfRule type="cellIs" dxfId="456" priority="15" operator="equal">
      <formula>""</formula>
    </cfRule>
    <cfRule type="cellIs" dxfId="455" priority="21" operator="equal">
      <formula>$AO$9</formula>
    </cfRule>
  </conditionalFormatting>
  <conditionalFormatting sqref="S14:S15">
    <cfRule type="cellIs" dxfId="454" priority="16" operator="equal">
      <formula>$AO$14</formula>
    </cfRule>
    <cfRule type="cellIs" dxfId="453" priority="17" operator="equal">
      <formula>$AO$13</formula>
    </cfRule>
    <cfRule type="cellIs" dxfId="452" priority="18" operator="equal">
      <formula>$AO$12</formula>
    </cfRule>
    <cfRule type="cellIs" dxfId="451" priority="19" operator="equal">
      <formula>$AO$11</formula>
    </cfRule>
    <cfRule type="cellIs" dxfId="450" priority="20" operator="equal">
      <formula>$AO$10</formula>
    </cfRule>
  </conditionalFormatting>
  <conditionalFormatting sqref="S8:S13">
    <cfRule type="cellIs" dxfId="449" priority="8" operator="equal">
      <formula>""</formula>
    </cfRule>
    <cfRule type="cellIs" dxfId="448" priority="9" operator="equal">
      <formula>$AN$9</formula>
    </cfRule>
  </conditionalFormatting>
  <conditionalFormatting sqref="S8:S13">
    <cfRule type="cellIs" dxfId="447" priority="10" operator="equal">
      <formula>$AN$15</formula>
    </cfRule>
    <cfRule type="cellIs" dxfId="446" priority="11" operator="equal">
      <formula>$AN$14</formula>
    </cfRule>
    <cfRule type="cellIs" dxfId="445" priority="12" operator="equal">
      <formula>$AN$13</formula>
    </cfRule>
    <cfRule type="cellIs" dxfId="444" priority="13" operator="equal">
      <formula>$AN$11</formula>
    </cfRule>
    <cfRule type="cellIs" dxfId="443" priority="14" operator="equal">
      <formula>$AN$10</formula>
    </cfRule>
  </conditionalFormatting>
  <conditionalFormatting sqref="S8:S13">
    <cfRule type="cellIs" dxfId="442" priority="1" operator="equal">
      <formula>""</formula>
    </cfRule>
    <cfRule type="cellIs" dxfId="441" priority="7" operator="equal">
      <formula>$AO$9</formula>
    </cfRule>
  </conditionalFormatting>
  <conditionalFormatting sqref="S8:S13">
    <cfRule type="cellIs" dxfId="440" priority="2" operator="equal">
      <formula>$AO$14</formula>
    </cfRule>
    <cfRule type="cellIs" dxfId="439" priority="3" operator="equal">
      <formula>$AO$13</formula>
    </cfRule>
    <cfRule type="cellIs" dxfId="438" priority="4" operator="equal">
      <formula>$AO$12</formula>
    </cfRule>
    <cfRule type="cellIs" dxfId="437" priority="5" operator="equal">
      <formula>$AO$11</formula>
    </cfRule>
    <cfRule type="cellIs" dxfId="436" priority="6" operator="equal">
      <formula>$AO$10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38237-8B05-46FE-856B-CAC7D1FEEB0B}">
  <sheetPr codeName="Blad1"/>
  <dimension ref="A1:I42"/>
  <sheetViews>
    <sheetView workbookViewId="0">
      <selection activeCell="D34" sqref="D34"/>
    </sheetView>
  </sheetViews>
  <sheetFormatPr defaultRowHeight="12.75" x14ac:dyDescent="0.2"/>
  <cols>
    <col min="1" max="1" width="13.5703125" bestFit="1" customWidth="1"/>
    <col min="2" max="2" width="8" customWidth="1"/>
    <col min="4" max="4" width="13.5703125" style="132" bestFit="1" customWidth="1"/>
    <col min="5" max="5" width="3" style="132" bestFit="1" customWidth="1"/>
    <col min="6" max="6" width="3" style="132" customWidth="1"/>
    <col min="8" max="8" width="4.140625" style="133" bestFit="1" customWidth="1"/>
    <col min="9" max="9" width="4" style="133" bestFit="1" customWidth="1"/>
  </cols>
  <sheetData>
    <row r="1" spans="1:6" x14ac:dyDescent="0.2">
      <c r="A1" t="s">
        <v>360</v>
      </c>
      <c r="B1" t="s">
        <v>361</v>
      </c>
      <c r="D1" s="132" t="s">
        <v>331</v>
      </c>
      <c r="E1" s="132">
        <v>1</v>
      </c>
      <c r="F1" s="132">
        <v>1</v>
      </c>
    </row>
    <row r="2" spans="1:6" x14ac:dyDescent="0.2">
      <c r="A2" t="s">
        <v>363</v>
      </c>
      <c r="B2">
        <v>-1</v>
      </c>
      <c r="D2" s="132" t="s">
        <v>329</v>
      </c>
      <c r="E2" s="132">
        <v>0</v>
      </c>
      <c r="F2" s="132">
        <v>1</v>
      </c>
    </row>
    <row r="3" spans="1:6" x14ac:dyDescent="0.2">
      <c r="A3" t="s">
        <v>345</v>
      </c>
      <c r="B3">
        <v>2</v>
      </c>
      <c r="D3" s="132" t="s">
        <v>357</v>
      </c>
      <c r="E3" s="132">
        <v>0</v>
      </c>
      <c r="F3" s="132">
        <v>1</v>
      </c>
    </row>
    <row r="4" spans="1:6" x14ac:dyDescent="0.2">
      <c r="A4" t="s">
        <v>343</v>
      </c>
      <c r="B4">
        <v>2</v>
      </c>
      <c r="D4" s="132" t="s">
        <v>347</v>
      </c>
      <c r="E4" s="132">
        <v>0</v>
      </c>
      <c r="F4" s="132">
        <v>1</v>
      </c>
    </row>
    <row r="5" spans="1:6" x14ac:dyDescent="0.2">
      <c r="A5" t="s">
        <v>337</v>
      </c>
      <c r="B5">
        <v>2</v>
      </c>
      <c r="D5" s="132" t="s">
        <v>355</v>
      </c>
      <c r="E5" s="132">
        <v>0</v>
      </c>
      <c r="F5" s="132">
        <v>1</v>
      </c>
    </row>
    <row r="6" spans="1:6" x14ac:dyDescent="0.2">
      <c r="A6" t="s">
        <v>341</v>
      </c>
      <c r="B6">
        <v>2</v>
      </c>
      <c r="D6" s="132" t="s">
        <v>339</v>
      </c>
      <c r="E6" s="132">
        <v>0</v>
      </c>
      <c r="F6" s="132">
        <v>1</v>
      </c>
    </row>
    <row r="7" spans="1:6" x14ac:dyDescent="0.2">
      <c r="A7" t="s">
        <v>359</v>
      </c>
      <c r="B7">
        <v>2</v>
      </c>
      <c r="D7" s="132" t="s">
        <v>325</v>
      </c>
      <c r="E7" s="132">
        <v>0</v>
      </c>
      <c r="F7" s="132">
        <v>1</v>
      </c>
    </row>
    <row r="8" spans="1:6" x14ac:dyDescent="0.2">
      <c r="A8" t="s">
        <v>353</v>
      </c>
      <c r="B8">
        <v>2</v>
      </c>
      <c r="D8" s="132" t="s">
        <v>333</v>
      </c>
      <c r="E8" s="132">
        <v>0</v>
      </c>
      <c r="F8" s="132">
        <v>1</v>
      </c>
    </row>
    <row r="9" spans="1:6" x14ac:dyDescent="0.2">
      <c r="A9" t="s">
        <v>351</v>
      </c>
      <c r="B9">
        <v>2</v>
      </c>
      <c r="D9" s="132" t="s">
        <v>351</v>
      </c>
      <c r="E9" s="132">
        <v>0</v>
      </c>
      <c r="F9" s="132">
        <v>1</v>
      </c>
    </row>
    <row r="10" spans="1:6" x14ac:dyDescent="0.2">
      <c r="A10" t="s">
        <v>333</v>
      </c>
      <c r="B10">
        <v>2</v>
      </c>
      <c r="D10" s="132" t="s">
        <v>353</v>
      </c>
      <c r="E10" s="132">
        <v>0</v>
      </c>
      <c r="F10" s="132">
        <v>1</v>
      </c>
    </row>
    <row r="11" spans="1:6" x14ac:dyDescent="0.2">
      <c r="A11" t="s">
        <v>325</v>
      </c>
      <c r="B11">
        <v>2</v>
      </c>
      <c r="D11" s="132" t="s">
        <v>359</v>
      </c>
      <c r="E11" s="132">
        <v>0</v>
      </c>
      <c r="F11" s="132">
        <v>1</v>
      </c>
    </row>
    <row r="12" spans="1:6" x14ac:dyDescent="0.2">
      <c r="A12" t="s">
        <v>339</v>
      </c>
      <c r="B12">
        <v>2</v>
      </c>
      <c r="D12" s="132" t="s">
        <v>341</v>
      </c>
      <c r="E12" s="132">
        <v>0</v>
      </c>
      <c r="F12" s="132">
        <v>1</v>
      </c>
    </row>
    <row r="13" spans="1:6" x14ac:dyDescent="0.2">
      <c r="A13" t="s">
        <v>355</v>
      </c>
      <c r="B13">
        <v>2</v>
      </c>
      <c r="D13" s="132" t="s">
        <v>337</v>
      </c>
      <c r="E13" s="132">
        <v>0</v>
      </c>
      <c r="F13" s="132">
        <v>1</v>
      </c>
    </row>
    <row r="14" spans="1:6" x14ac:dyDescent="0.2">
      <c r="A14" t="s">
        <v>347</v>
      </c>
      <c r="B14">
        <v>2</v>
      </c>
      <c r="D14" s="132" t="s">
        <v>343</v>
      </c>
      <c r="E14" s="132">
        <v>0</v>
      </c>
      <c r="F14" s="132">
        <v>1</v>
      </c>
    </row>
    <row r="15" spans="1:6" x14ac:dyDescent="0.2">
      <c r="A15" t="s">
        <v>357</v>
      </c>
      <c r="B15">
        <v>2</v>
      </c>
      <c r="D15" s="132" t="s">
        <v>349</v>
      </c>
      <c r="E15" s="132">
        <v>0</v>
      </c>
      <c r="F15" s="132">
        <v>1</v>
      </c>
    </row>
    <row r="16" spans="1:6" x14ac:dyDescent="0.2">
      <c r="A16" t="s">
        <v>335</v>
      </c>
      <c r="B16">
        <v>1</v>
      </c>
      <c r="D16" s="132" t="s">
        <v>323</v>
      </c>
      <c r="E16" s="132">
        <v>0</v>
      </c>
      <c r="F16" s="132">
        <v>1</v>
      </c>
    </row>
    <row r="17" spans="1:6" x14ac:dyDescent="0.2">
      <c r="A17" t="s">
        <v>323</v>
      </c>
      <c r="B17">
        <v>4</v>
      </c>
      <c r="D17" s="132" t="s">
        <v>335</v>
      </c>
      <c r="E17" s="132">
        <v>0</v>
      </c>
      <c r="F17" s="132">
        <v>1</v>
      </c>
    </row>
    <row r="18" spans="1:6" x14ac:dyDescent="0.2">
      <c r="A18" t="s">
        <v>329</v>
      </c>
      <c r="B18">
        <v>2</v>
      </c>
      <c r="D18" s="132" t="s">
        <v>345</v>
      </c>
      <c r="E18" s="132">
        <v>0</v>
      </c>
      <c r="F18" s="132">
        <v>1</v>
      </c>
    </row>
    <row r="19" spans="1:6" x14ac:dyDescent="0.2">
      <c r="A19" t="s">
        <v>331</v>
      </c>
      <c r="B19">
        <v>2</v>
      </c>
      <c r="D19" s="132" t="s">
        <v>327</v>
      </c>
      <c r="E19" s="132">
        <v>0</v>
      </c>
      <c r="F19" s="132">
        <v>1</v>
      </c>
    </row>
    <row r="20" spans="1:6" x14ac:dyDescent="0.2">
      <c r="A20" t="s">
        <v>349</v>
      </c>
      <c r="B20">
        <v>4</v>
      </c>
      <c r="D20" s="132" t="s">
        <v>363</v>
      </c>
      <c r="E20" s="132">
        <v>-1</v>
      </c>
    </row>
    <row r="21" spans="1:6" x14ac:dyDescent="0.2">
      <c r="A21" t="s">
        <v>327</v>
      </c>
      <c r="B21">
        <v>16</v>
      </c>
      <c r="D21" s="132" t="s">
        <v>363</v>
      </c>
      <c r="E21" s="132">
        <v>-1</v>
      </c>
    </row>
    <row r="22" spans="1:6" x14ac:dyDescent="0.2">
      <c r="A22" t="s">
        <v>344</v>
      </c>
      <c r="B22">
        <v>2</v>
      </c>
    </row>
    <row r="23" spans="1:6" x14ac:dyDescent="0.2">
      <c r="A23" t="s">
        <v>342</v>
      </c>
      <c r="B23">
        <v>2</v>
      </c>
    </row>
    <row r="24" spans="1:6" x14ac:dyDescent="0.2">
      <c r="A24" t="s">
        <v>336</v>
      </c>
      <c r="B24">
        <v>2</v>
      </c>
    </row>
    <row r="25" spans="1:6" x14ac:dyDescent="0.2">
      <c r="A25" t="s">
        <v>340</v>
      </c>
      <c r="B25">
        <v>2</v>
      </c>
    </row>
    <row r="26" spans="1:6" x14ac:dyDescent="0.2">
      <c r="A26" t="s">
        <v>358</v>
      </c>
      <c r="B26">
        <v>2</v>
      </c>
    </row>
    <row r="27" spans="1:6" x14ac:dyDescent="0.2">
      <c r="A27" t="s">
        <v>352</v>
      </c>
      <c r="B27">
        <v>2</v>
      </c>
    </row>
    <row r="28" spans="1:6" x14ac:dyDescent="0.2">
      <c r="A28" t="s">
        <v>350</v>
      </c>
      <c r="B28">
        <v>2</v>
      </c>
    </row>
    <row r="29" spans="1:6" x14ac:dyDescent="0.2">
      <c r="A29" t="s">
        <v>332</v>
      </c>
      <c r="B29">
        <v>2</v>
      </c>
    </row>
    <row r="30" spans="1:6" x14ac:dyDescent="0.2">
      <c r="A30" t="s">
        <v>324</v>
      </c>
      <c r="B30">
        <v>2</v>
      </c>
    </row>
    <row r="31" spans="1:6" x14ac:dyDescent="0.2">
      <c r="A31" t="s">
        <v>338</v>
      </c>
      <c r="B31">
        <v>2</v>
      </c>
    </row>
    <row r="32" spans="1:6" x14ac:dyDescent="0.2">
      <c r="A32" t="s">
        <v>354</v>
      </c>
      <c r="B32">
        <v>2</v>
      </c>
    </row>
    <row r="33" spans="1:2" x14ac:dyDescent="0.2">
      <c r="A33" t="s">
        <v>346</v>
      </c>
      <c r="B33">
        <v>2</v>
      </c>
    </row>
    <row r="34" spans="1:2" x14ac:dyDescent="0.2">
      <c r="A34" t="s">
        <v>356</v>
      </c>
      <c r="B34">
        <v>2</v>
      </c>
    </row>
    <row r="35" spans="1:2" x14ac:dyDescent="0.2">
      <c r="A35" t="s">
        <v>334</v>
      </c>
      <c r="B35">
        <v>1</v>
      </c>
    </row>
    <row r="36" spans="1:2" x14ac:dyDescent="0.2">
      <c r="A36" t="s">
        <v>321</v>
      </c>
      <c r="B36">
        <v>4</v>
      </c>
    </row>
    <row r="37" spans="1:2" x14ac:dyDescent="0.2">
      <c r="A37" t="s">
        <v>328</v>
      </c>
      <c r="B37">
        <v>2</v>
      </c>
    </row>
    <row r="38" spans="1:2" x14ac:dyDescent="0.2">
      <c r="A38" t="s">
        <v>330</v>
      </c>
      <c r="B38">
        <v>2</v>
      </c>
    </row>
    <row r="39" spans="1:2" x14ac:dyDescent="0.2">
      <c r="A39" t="s">
        <v>348</v>
      </c>
      <c r="B39">
        <v>4</v>
      </c>
    </row>
    <row r="40" spans="1:2" x14ac:dyDescent="0.2">
      <c r="A40" t="s">
        <v>326</v>
      </c>
      <c r="B40">
        <v>16</v>
      </c>
    </row>
    <row r="41" spans="1:2" x14ac:dyDescent="0.2">
      <c r="A41" t="s">
        <v>362</v>
      </c>
      <c r="B41">
        <v>-1</v>
      </c>
    </row>
    <row r="42" spans="1:2" x14ac:dyDescent="0.2">
      <c r="A42" t="s">
        <v>322</v>
      </c>
      <c r="B42">
        <v>55</v>
      </c>
    </row>
  </sheetData>
  <sortState xmlns:xlrd2="http://schemas.microsoft.com/office/spreadsheetml/2017/richdata2" ref="A2:B42">
    <sortCondition ref="A1"/>
    <sortCondition descending="1" ref="B1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sheetPr codeName="Feuil2"/>
  <dimension ref="A1:O36"/>
  <sheetViews>
    <sheetView workbookViewId="0">
      <selection activeCell="B11" sqref="B11"/>
    </sheetView>
  </sheetViews>
  <sheetFormatPr defaultColWidth="11.42578125" defaultRowHeight="12.75" x14ac:dyDescent="0.2"/>
  <cols>
    <col min="1" max="1" width="19.42578125" customWidth="1"/>
    <col min="2" max="8" width="12" customWidth="1"/>
    <col min="9" max="15" width="11.85546875" customWidth="1"/>
  </cols>
  <sheetData>
    <row r="1" spans="1:15" ht="12.75" customHeight="1" x14ac:dyDescent="0.2">
      <c r="A1" s="182" t="s">
        <v>70</v>
      </c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4"/>
    </row>
    <row r="2" spans="1:15" ht="12.75" customHeight="1" x14ac:dyDescent="0.2">
      <c r="A2" s="185"/>
      <c r="B2" s="186"/>
      <c r="C2" s="186"/>
      <c r="D2" s="186"/>
      <c r="E2" s="186"/>
      <c r="F2" s="186"/>
      <c r="G2" s="186"/>
      <c r="H2" s="186"/>
      <c r="I2" s="186"/>
      <c r="J2" s="186"/>
      <c r="K2" s="186"/>
      <c r="L2" s="186"/>
      <c r="M2" s="186"/>
      <c r="N2" s="186"/>
      <c r="O2" s="187"/>
    </row>
    <row r="3" spans="1:15" ht="12.75" customHeight="1" x14ac:dyDescent="0.2">
      <c r="A3" s="185"/>
      <c r="B3" s="186"/>
      <c r="C3" s="186"/>
      <c r="D3" s="186"/>
      <c r="E3" s="186"/>
      <c r="F3" s="186"/>
      <c r="G3" s="186"/>
      <c r="H3" s="186"/>
      <c r="I3" s="186"/>
      <c r="J3" s="186"/>
      <c r="K3" s="186"/>
      <c r="L3" s="186"/>
      <c r="M3" s="186"/>
      <c r="N3" s="186"/>
      <c r="O3" s="187"/>
    </row>
    <row r="4" spans="1:15" ht="12.75" customHeight="1" x14ac:dyDescent="0.2">
      <c r="A4" s="185"/>
      <c r="B4" s="186"/>
      <c r="C4" s="186"/>
      <c r="D4" s="186"/>
      <c r="E4" s="186"/>
      <c r="F4" s="186"/>
      <c r="G4" s="186"/>
      <c r="H4" s="186"/>
      <c r="I4" s="186"/>
      <c r="J4" s="186"/>
      <c r="K4" s="186"/>
      <c r="L4" s="186"/>
      <c r="M4" s="186"/>
      <c r="N4" s="186"/>
      <c r="O4" s="187"/>
    </row>
    <row r="5" spans="1:15" ht="12.75" customHeight="1" x14ac:dyDescent="0.2">
      <c r="A5" s="185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7"/>
    </row>
    <row r="6" spans="1:15" ht="12.75" hidden="1" customHeight="1" x14ac:dyDescent="0.2">
      <c r="A6" s="185"/>
      <c r="B6" s="186"/>
      <c r="C6" s="186"/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7"/>
    </row>
    <row r="7" spans="1:15" ht="12.75" hidden="1" customHeight="1" x14ac:dyDescent="0.2">
      <c r="A7" s="185"/>
      <c r="B7" s="186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7"/>
    </row>
    <row r="8" spans="1:15" ht="13.5" hidden="1" customHeight="1" thickBot="1" x14ac:dyDescent="0.25">
      <c r="A8" s="188"/>
      <c r="B8" s="189"/>
      <c r="C8" s="189"/>
      <c r="D8" s="189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90"/>
    </row>
    <row r="9" spans="1:15" ht="13.5" thickBot="1" x14ac:dyDescent="0.25">
      <c r="A9" s="7"/>
      <c r="B9" s="7"/>
      <c r="C9" s="7"/>
      <c r="D9" s="7"/>
      <c r="E9" s="7"/>
      <c r="F9" s="7"/>
      <c r="G9" s="7"/>
      <c r="H9" s="7"/>
      <c r="I9" s="7"/>
      <c r="J9" s="181"/>
      <c r="K9" s="181"/>
      <c r="L9" s="181"/>
      <c r="M9" s="181"/>
      <c r="N9" s="181"/>
      <c r="O9" s="181"/>
    </row>
    <row r="10" spans="1:15" ht="47.25" customHeight="1" thickBot="1" x14ac:dyDescent="0.25">
      <c r="A10" s="17"/>
      <c r="B10" s="18" t="str">
        <f>Resa!T1</f>
        <v>BASILIQUE</v>
      </c>
      <c r="C10" s="18" t="str">
        <f>Resa!U1</f>
        <v>MURANO</v>
      </c>
      <c r="D10" s="18" t="str">
        <f>Resa!V1</f>
        <v>BALADE GOURMANDE</v>
      </c>
      <c r="E10" s="18" t="str">
        <f>Resa!W1</f>
        <v>PADOUE</v>
      </c>
      <c r="F10" s="18" t="str">
        <f>Resa!X1</f>
        <v>DORSODURO</v>
      </c>
      <c r="G10" s="18" t="str">
        <f>Resa!Y1</f>
        <v>EXCU 6</v>
      </c>
      <c r="H10" s="18" t="str">
        <f>Resa!Z1</f>
        <v>EXCU 7</v>
      </c>
      <c r="I10" s="18" t="str">
        <f>Resa!AA1</f>
        <v>EXCU 8</v>
      </c>
      <c r="J10" s="18" t="str">
        <f>Resa!AB1</f>
        <v>EXCU 9</v>
      </c>
      <c r="K10" s="18" t="str">
        <f>Resa!AC1</f>
        <v>EXCU 10</v>
      </c>
      <c r="L10" s="18" t="str">
        <f>Resa!AD1</f>
        <v>EXCU 11</v>
      </c>
      <c r="M10" s="18" t="str">
        <f>Resa!AE1</f>
        <v>EXCU 12</v>
      </c>
      <c r="N10" s="18" t="str">
        <f>Resa!AF1</f>
        <v>EXCU 13</v>
      </c>
      <c r="O10" s="18" t="str">
        <f>Resa!AG1</f>
        <v>EXCU 14</v>
      </c>
    </row>
    <row r="11" spans="1:15" ht="21" customHeight="1" x14ac:dyDescent="0.2">
      <c r="A11" s="24" t="s">
        <v>3</v>
      </c>
      <c r="B11" s="19">
        <f>Resa!T$166</f>
        <v>53</v>
      </c>
      <c r="C11" s="19">
        <f>Resa!U$166</f>
        <v>55</v>
      </c>
      <c r="D11" s="19">
        <f>Resa!V$166</f>
        <v>55</v>
      </c>
      <c r="E11" s="19">
        <f>Resa!W$166</f>
        <v>57</v>
      </c>
      <c r="F11" s="19">
        <f>Resa!X$166</f>
        <v>55</v>
      </c>
      <c r="G11" s="19">
        <f>Resa!Y$166</f>
        <v>0</v>
      </c>
      <c r="H11" s="19">
        <f>Resa!Z$166</f>
        <v>0</v>
      </c>
      <c r="I11" s="19">
        <f>Resa!AA$166</f>
        <v>0</v>
      </c>
      <c r="J11" s="19">
        <f>Resa!AB$166</f>
        <v>0</v>
      </c>
      <c r="K11" s="19">
        <f>Resa!AC$166</f>
        <v>0</v>
      </c>
      <c r="L11" s="19">
        <f>Resa!AD$166</f>
        <v>0</v>
      </c>
      <c r="M11" s="19">
        <f>Resa!AE$166</f>
        <v>0</v>
      </c>
      <c r="N11" s="19">
        <f>Resa!AF$166</f>
        <v>0</v>
      </c>
      <c r="O11" s="19">
        <f>Resa!AG$166</f>
        <v>0</v>
      </c>
    </row>
    <row r="12" spans="1:15" ht="21" customHeight="1" x14ac:dyDescent="0.2">
      <c r="A12" s="25" t="s">
        <v>68</v>
      </c>
      <c r="B12" s="20">
        <f>Resa!T$182</f>
        <v>0</v>
      </c>
      <c r="C12" s="20">
        <f>Resa!U$182</f>
        <v>0</v>
      </c>
      <c r="D12" s="20">
        <f>Resa!V$182</f>
        <v>0</v>
      </c>
      <c r="E12" s="20">
        <f>Resa!W$182</f>
        <v>0</v>
      </c>
      <c r="F12" s="20">
        <f>Resa!X$182</f>
        <v>0</v>
      </c>
      <c r="G12" s="20">
        <f>Resa!Y$182</f>
        <v>0</v>
      </c>
      <c r="H12" s="20">
        <f>Resa!Z$182</f>
        <v>0</v>
      </c>
      <c r="I12" s="20">
        <f>Resa!AA$182</f>
        <v>0</v>
      </c>
      <c r="J12" s="20">
        <f>Resa!AB$182</f>
        <v>0</v>
      </c>
      <c r="K12" s="20">
        <f>Resa!AC$182</f>
        <v>0</v>
      </c>
      <c r="L12" s="20">
        <f>Resa!AD$182</f>
        <v>0</v>
      </c>
      <c r="M12" s="20">
        <f>Resa!AE$182</f>
        <v>0</v>
      </c>
      <c r="N12" s="20">
        <f>Resa!AF$182</f>
        <v>0</v>
      </c>
      <c r="O12" s="20">
        <f>Resa!AG$182</f>
        <v>0</v>
      </c>
    </row>
    <row r="13" spans="1:15" ht="21" customHeight="1" x14ac:dyDescent="0.2">
      <c r="A13" s="26" t="s">
        <v>16</v>
      </c>
      <c r="B13" s="21">
        <f>Resa!T$187</f>
        <v>38</v>
      </c>
      <c r="C13" s="21">
        <f>Resa!U$187</f>
        <v>38</v>
      </c>
      <c r="D13" s="21">
        <f>Resa!V$187</f>
        <v>38</v>
      </c>
      <c r="E13" s="21">
        <f>Resa!W$187</f>
        <v>0</v>
      </c>
      <c r="F13" s="21">
        <f>Resa!X$187</f>
        <v>0</v>
      </c>
      <c r="G13" s="21">
        <f>Resa!Y$187</f>
        <v>0</v>
      </c>
      <c r="H13" s="21">
        <f>Resa!Z$187</f>
        <v>0</v>
      </c>
      <c r="I13" s="21">
        <f>Resa!AA$187</f>
        <v>0</v>
      </c>
      <c r="J13" s="21">
        <f>Resa!AB$187</f>
        <v>0</v>
      </c>
      <c r="K13" s="21">
        <f>Resa!AC$187</f>
        <v>0</v>
      </c>
      <c r="L13" s="21">
        <f>Resa!AD$187</f>
        <v>0</v>
      </c>
      <c r="M13" s="21">
        <f>Resa!AE$187</f>
        <v>0</v>
      </c>
      <c r="N13" s="21">
        <f>Resa!AF$187</f>
        <v>0</v>
      </c>
      <c r="O13" s="21">
        <f>Resa!AG$187</f>
        <v>0</v>
      </c>
    </row>
    <row r="14" spans="1:15" ht="21" customHeight="1" x14ac:dyDescent="0.2">
      <c r="A14" s="27" t="s">
        <v>69</v>
      </c>
      <c r="B14" s="22">
        <f>Resa!T$191</f>
        <v>0</v>
      </c>
      <c r="C14" s="22">
        <f>Resa!U$191</f>
        <v>0</v>
      </c>
      <c r="D14" s="22">
        <f>Resa!V$191</f>
        <v>0</v>
      </c>
      <c r="E14" s="22">
        <f>Resa!W$191</f>
        <v>0</v>
      </c>
      <c r="F14" s="22">
        <f>Resa!X$191</f>
        <v>0</v>
      </c>
      <c r="G14" s="22">
        <f>Resa!Y$191</f>
        <v>0</v>
      </c>
      <c r="H14" s="22">
        <f>Resa!Z$191</f>
        <v>0</v>
      </c>
      <c r="I14" s="22">
        <f>Resa!AA$191</f>
        <v>0</v>
      </c>
      <c r="J14" s="22">
        <f>Resa!AB$191</f>
        <v>0</v>
      </c>
      <c r="K14" s="22">
        <f>Resa!AC$191</f>
        <v>0</v>
      </c>
      <c r="L14" s="22">
        <f>Resa!AD$191</f>
        <v>0</v>
      </c>
      <c r="M14" s="22">
        <f>Resa!AE$191</f>
        <v>0</v>
      </c>
      <c r="N14" s="22">
        <f>Resa!AF$191</f>
        <v>0</v>
      </c>
      <c r="O14" s="22">
        <f>Resa!AG$191</f>
        <v>0</v>
      </c>
    </row>
    <row r="15" spans="1:15" ht="21" customHeight="1" x14ac:dyDescent="0.2">
      <c r="A15" s="28" t="s">
        <v>17</v>
      </c>
      <c r="B15" s="23">
        <f>Resa!T$197</f>
        <v>0</v>
      </c>
      <c r="C15" s="23">
        <f>Resa!U$197</f>
        <v>0</v>
      </c>
      <c r="D15" s="23">
        <f>Resa!V$197</f>
        <v>0</v>
      </c>
      <c r="E15" s="23">
        <f>Resa!W$197</f>
        <v>0</v>
      </c>
      <c r="F15" s="23">
        <f>Resa!X$197</f>
        <v>0</v>
      </c>
      <c r="G15" s="23">
        <f>Resa!Y$197</f>
        <v>0</v>
      </c>
      <c r="H15" s="23">
        <f>Resa!Z$197</f>
        <v>0</v>
      </c>
      <c r="I15" s="23">
        <f>Resa!AA$197</f>
        <v>0</v>
      </c>
      <c r="J15" s="23">
        <f>Resa!AB$197</f>
        <v>0</v>
      </c>
      <c r="K15" s="23">
        <f>Resa!AC$197</f>
        <v>0</v>
      </c>
      <c r="L15" s="23">
        <f>Resa!AD$197</f>
        <v>0</v>
      </c>
      <c r="M15" s="23">
        <f>Resa!AE$197</f>
        <v>0</v>
      </c>
      <c r="N15" s="23">
        <f>Resa!AF$197</f>
        <v>0</v>
      </c>
      <c r="O15" s="23">
        <f>Resa!AG$197</f>
        <v>0</v>
      </c>
    </row>
    <row r="16" spans="1:15" ht="21" customHeight="1" x14ac:dyDescent="0.2">
      <c r="A16" s="29" t="s">
        <v>18</v>
      </c>
      <c r="B16" s="30">
        <f>Resa!T$199</f>
        <v>0</v>
      </c>
      <c r="C16" s="30">
        <f>Resa!U$199</f>
        <v>0</v>
      </c>
      <c r="D16" s="30">
        <f>Resa!V$199</f>
        <v>0</v>
      </c>
      <c r="E16" s="30">
        <f>Resa!W$199</f>
        <v>0</v>
      </c>
      <c r="F16" s="30">
        <f>Resa!X$199</f>
        <v>0</v>
      </c>
      <c r="G16" s="30">
        <f>Resa!Y$199</f>
        <v>0</v>
      </c>
      <c r="H16" s="30">
        <f>Resa!Z$199</f>
        <v>0</v>
      </c>
      <c r="I16" s="30">
        <f>Resa!AA$199</f>
        <v>0</v>
      </c>
      <c r="J16" s="30">
        <f>Resa!AB$199</f>
        <v>0</v>
      </c>
      <c r="K16" s="30">
        <f>Resa!AC$199</f>
        <v>0</v>
      </c>
      <c r="L16" s="30">
        <f>Resa!AD$199</f>
        <v>0</v>
      </c>
      <c r="M16" s="30">
        <f>Resa!AE$199</f>
        <v>0</v>
      </c>
      <c r="N16" s="30">
        <f>Resa!AF$199</f>
        <v>0</v>
      </c>
      <c r="O16" s="30">
        <f>Resa!AG$199</f>
        <v>0</v>
      </c>
    </row>
    <row r="17" spans="1:15" ht="18" x14ac:dyDescent="0.25">
      <c r="A17" s="31" t="s">
        <v>5</v>
      </c>
      <c r="B17" s="32">
        <f>SUM(B11:B16)</f>
        <v>91</v>
      </c>
      <c r="C17" s="32">
        <f t="shared" ref="C17:J17" si="0">SUM(C11:C16)</f>
        <v>93</v>
      </c>
      <c r="D17" s="32">
        <f t="shared" si="0"/>
        <v>93</v>
      </c>
      <c r="E17" s="32">
        <f t="shared" si="0"/>
        <v>57</v>
      </c>
      <c r="F17" s="32">
        <f t="shared" si="0"/>
        <v>55</v>
      </c>
      <c r="G17" s="32">
        <f t="shared" si="0"/>
        <v>0</v>
      </c>
      <c r="H17" s="32">
        <f t="shared" si="0"/>
        <v>0</v>
      </c>
      <c r="I17" s="32">
        <f t="shared" si="0"/>
        <v>0</v>
      </c>
      <c r="J17" s="32">
        <f t="shared" si="0"/>
        <v>0</v>
      </c>
      <c r="K17" s="32">
        <f>SUM(K11:K16)</f>
        <v>0</v>
      </c>
      <c r="L17" s="32">
        <f>SUM(L11:L16)</f>
        <v>0</v>
      </c>
      <c r="M17" s="32">
        <f>SUM(M11:M16)</f>
        <v>0</v>
      </c>
      <c r="N17" s="32">
        <f>SUM(N11:N16)</f>
        <v>0</v>
      </c>
      <c r="O17" s="32">
        <f>SUM(O11:O16)</f>
        <v>0</v>
      </c>
    </row>
    <row r="19" spans="1:15" ht="13.5" thickBot="1" x14ac:dyDescent="0.25"/>
    <row r="20" spans="1:15" ht="12.75" customHeight="1" x14ac:dyDescent="0.2">
      <c r="A20" s="172" t="s">
        <v>71</v>
      </c>
      <c r="B20" s="173"/>
      <c r="C20" s="173"/>
      <c r="D20" s="173"/>
      <c r="E20" s="173"/>
      <c r="F20" s="173"/>
      <c r="G20" s="173"/>
      <c r="H20" s="173"/>
      <c r="I20" s="173"/>
      <c r="J20" s="173"/>
      <c r="K20" s="173"/>
      <c r="L20" s="173"/>
      <c r="M20" s="173"/>
      <c r="N20" s="173"/>
      <c r="O20" s="174"/>
    </row>
    <row r="21" spans="1:15" ht="12.75" customHeight="1" x14ac:dyDescent="0.2">
      <c r="A21" s="175"/>
      <c r="B21" s="176"/>
      <c r="C21" s="176"/>
      <c r="D21" s="176"/>
      <c r="E21" s="176"/>
      <c r="F21" s="176"/>
      <c r="G21" s="176"/>
      <c r="H21" s="176"/>
      <c r="I21" s="176"/>
      <c r="J21" s="176"/>
      <c r="K21" s="176"/>
      <c r="L21" s="176"/>
      <c r="M21" s="176"/>
      <c r="N21" s="176"/>
      <c r="O21" s="177"/>
    </row>
    <row r="22" spans="1:15" ht="12.75" customHeight="1" x14ac:dyDescent="0.2">
      <c r="A22" s="175"/>
      <c r="B22" s="176"/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76"/>
      <c r="N22" s="176"/>
      <c r="O22" s="177"/>
    </row>
    <row r="23" spans="1:15" ht="12.75" customHeight="1" x14ac:dyDescent="0.2">
      <c r="A23" s="175"/>
      <c r="B23" s="176"/>
      <c r="C23" s="176"/>
      <c r="D23" s="176"/>
      <c r="E23" s="176"/>
      <c r="F23" s="176"/>
      <c r="G23" s="176"/>
      <c r="H23" s="176"/>
      <c r="I23" s="176"/>
      <c r="J23" s="176"/>
      <c r="K23" s="176"/>
      <c r="L23" s="176"/>
      <c r="M23" s="176"/>
      <c r="N23" s="176"/>
      <c r="O23" s="177"/>
    </row>
    <row r="24" spans="1:15" ht="12.75" customHeight="1" x14ac:dyDescent="0.2">
      <c r="A24" s="175"/>
      <c r="B24" s="176"/>
      <c r="C24" s="176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7"/>
    </row>
    <row r="25" spans="1:15" ht="7.5" customHeight="1" x14ac:dyDescent="0.2">
      <c r="A25" s="175"/>
      <c r="B25" s="176"/>
      <c r="C25" s="176"/>
      <c r="D25" s="176"/>
      <c r="E25" s="176"/>
      <c r="F25" s="176"/>
      <c r="G25" s="176"/>
      <c r="H25" s="176"/>
      <c r="I25" s="176"/>
      <c r="J25" s="176"/>
      <c r="K25" s="176"/>
      <c r="L25" s="176"/>
      <c r="M25" s="176"/>
      <c r="N25" s="176"/>
      <c r="O25" s="177"/>
    </row>
    <row r="26" spans="1:15" ht="6" hidden="1" customHeight="1" x14ac:dyDescent="0.2">
      <c r="A26" s="175"/>
      <c r="B26" s="176"/>
      <c r="C26" s="176"/>
      <c r="D26" s="176"/>
      <c r="E26" s="176"/>
      <c r="F26" s="176"/>
      <c r="G26" s="176"/>
      <c r="H26" s="176"/>
      <c r="I26" s="176"/>
      <c r="J26" s="176"/>
      <c r="K26" s="176"/>
      <c r="L26" s="176"/>
      <c r="M26" s="176"/>
      <c r="N26" s="176"/>
      <c r="O26" s="177"/>
    </row>
    <row r="27" spans="1:15" ht="13.5" hidden="1" customHeight="1" thickBot="1" x14ac:dyDescent="0.25">
      <c r="A27" s="178"/>
      <c r="B27" s="179"/>
      <c r="C27" s="179"/>
      <c r="D27" s="179"/>
      <c r="E27" s="179"/>
      <c r="F27" s="179"/>
      <c r="G27" s="179"/>
      <c r="H27" s="179"/>
      <c r="I27" s="179"/>
      <c r="J27" s="179"/>
      <c r="K27" s="179"/>
      <c r="L27" s="179"/>
      <c r="M27" s="179"/>
      <c r="N27" s="179"/>
      <c r="O27" s="180"/>
    </row>
    <row r="28" spans="1:15" ht="13.5" thickBot="1" x14ac:dyDescent="0.25">
      <c r="A28" s="7"/>
      <c r="B28" s="7"/>
      <c r="C28" s="7"/>
      <c r="D28" s="7"/>
      <c r="E28" s="7"/>
      <c r="F28" s="7"/>
      <c r="G28" s="7"/>
      <c r="H28" s="7"/>
      <c r="I28" s="7"/>
      <c r="J28" s="181"/>
      <c r="K28" s="181"/>
      <c r="L28" s="181"/>
      <c r="M28" s="181"/>
      <c r="N28" s="181"/>
      <c r="O28" s="181"/>
    </row>
    <row r="29" spans="1:15" ht="37.5" customHeight="1" thickBot="1" x14ac:dyDescent="0.25">
      <c r="A29" s="17"/>
      <c r="B29" s="18" t="str">
        <f>Resa!T1</f>
        <v>BASILIQUE</v>
      </c>
      <c r="C29" s="18" t="str">
        <f>Resa!U1</f>
        <v>MURANO</v>
      </c>
      <c r="D29" s="18" t="str">
        <f>Resa!V1</f>
        <v>BALADE GOURMANDE</v>
      </c>
      <c r="E29" s="18" t="str">
        <f>Resa!W1</f>
        <v>PADOUE</v>
      </c>
      <c r="F29" s="18" t="str">
        <f>Resa!X1</f>
        <v>DORSODURO</v>
      </c>
      <c r="G29" s="18" t="str">
        <f>Resa!Y1</f>
        <v>EXCU 6</v>
      </c>
      <c r="H29" s="18" t="str">
        <f>Resa!Z1</f>
        <v>EXCU 7</v>
      </c>
      <c r="I29" s="18" t="str">
        <f>Resa!AA1</f>
        <v>EXCU 8</v>
      </c>
      <c r="J29" s="18" t="str">
        <f>Resa!AB1</f>
        <v>EXCU 9</v>
      </c>
      <c r="K29" s="18" t="str">
        <f>Resa!AC1</f>
        <v>EXCU 10</v>
      </c>
      <c r="L29" s="18" t="str">
        <f>Resa!AD1</f>
        <v>EXCU 11</v>
      </c>
      <c r="M29" s="18" t="str">
        <f>Resa!AE1</f>
        <v>EXCU 12</v>
      </c>
      <c r="N29" s="18" t="str">
        <f>Resa!AF1</f>
        <v>EXCU 13</v>
      </c>
      <c r="O29" s="18" t="str">
        <f>Resa!AG1</f>
        <v>EXCU 14</v>
      </c>
    </row>
    <row r="30" spans="1:15" ht="15.75" x14ac:dyDescent="0.2">
      <c r="A30" s="47" t="str">
        <f>Resa!AN9</f>
        <v>GARIBAL</v>
      </c>
      <c r="B30" s="19">
        <f>COUNTIFS(Resa!$S$8:$S$148,$A$30,Resa!T$8:T$148,"1")</f>
        <v>16</v>
      </c>
      <c r="C30" s="19">
        <f>COUNTIFS(Resa!$S$8:$S$148,$A$30,Resa!U$8:U$148,"1")</f>
        <v>16</v>
      </c>
      <c r="D30" s="19">
        <f>COUNTIFS(Resa!$S$8:$S$148,$A$30,Resa!V$8:V$148,"1")</f>
        <v>16</v>
      </c>
      <c r="E30" s="19">
        <f>COUNTIFS(Resa!$S$8:$S$148,$A$30,Resa!W$8:W$148,"1")</f>
        <v>16</v>
      </c>
      <c r="F30" s="19">
        <f>COUNTIFS(Resa!$S$8:$S$148,$A$30,Resa!X$8:X$148,"1")</f>
        <v>16</v>
      </c>
      <c r="G30" s="19">
        <f>COUNTIFS(Resa!$S$8:$S$148,$A$30,Resa!Y$8:Y$148,"1")</f>
        <v>0</v>
      </c>
      <c r="H30" s="19">
        <f>COUNTIFS(Resa!$S$8:$S$148,$A$30,Resa!Z$8:Z$148,"1")</f>
        <v>0</v>
      </c>
      <c r="I30" s="19">
        <f>COUNTIFS(Resa!$S$8:$S$148,$A$30,Resa!AA$8:AA$148,"1")</f>
        <v>0</v>
      </c>
      <c r="J30" s="19">
        <f>COUNTIFS(Resa!$S$8:$S$148,$A$30,Resa!AB$8:AB$148,"1")</f>
        <v>0</v>
      </c>
      <c r="K30" s="19">
        <f>COUNTIFS(Resa!$S$8:$S$148,$A$30,Resa!AC$8:AC$148,"1")</f>
        <v>0</v>
      </c>
      <c r="L30" s="19">
        <f>COUNTIFS(Resa!$S$8:$S$148,$A$30,Resa!AD$8:AD$148,"1")</f>
        <v>0</v>
      </c>
      <c r="M30" s="19">
        <f>COUNTIFS(Resa!$S$8:$S$148,$A$30,Resa!AE$8:AE$148,"1")</f>
        <v>0</v>
      </c>
      <c r="N30" s="19">
        <f>COUNTIFS(Resa!$S$8:$S$148,$A$30,Resa!AF$8:AF$148,"1")</f>
        <v>0</v>
      </c>
      <c r="O30" s="19">
        <f>COUNTIFS(Resa!$S$8:$S$148,$A$30,Resa!AG$8:AG$148,"1")</f>
        <v>0</v>
      </c>
    </row>
    <row r="31" spans="1:15" ht="15" x14ac:dyDescent="0.2">
      <c r="A31" s="84" t="str">
        <f>Resa!AN10</f>
        <v>GOTTEN</v>
      </c>
      <c r="B31" s="20">
        <f>COUNTIFS(Resa!$S$8:$S$148,$A$31,Resa!T$8:T$148,"1")</f>
        <v>38</v>
      </c>
      <c r="C31" s="20">
        <f>COUNTIFS(Resa!$S$8:$S$148,$A$31,Resa!U$8:U$148,"1")</f>
        <v>38</v>
      </c>
      <c r="D31" s="20">
        <f>COUNTIFS(Resa!$S$8:$S$148,$A$31,Resa!V$8:V$148,"1")</f>
        <v>38</v>
      </c>
      <c r="E31" s="20">
        <f>COUNTIFS(Resa!$S$8:$S$148,$A$31,Resa!W$8:W$148,"1")</f>
        <v>0</v>
      </c>
      <c r="F31" s="20">
        <f>COUNTIFS(Resa!$S$8:$S$148,$A$31,Resa!X$8:X$148,"1")</f>
        <v>0</v>
      </c>
      <c r="G31" s="20">
        <f>COUNTIFS(Resa!$S$8:$S$148,$A$31,Resa!Y$8:Y$148,"1")</f>
        <v>0</v>
      </c>
      <c r="H31" s="20">
        <f>COUNTIFS(Resa!$S$8:$S$148,$A$31,Resa!Z$8:Z$148,"1")</f>
        <v>0</v>
      </c>
      <c r="I31" s="20">
        <f>COUNTIFS(Resa!$S$8:$S$148,$A$31,Resa!AA$8:AA$148,"1")</f>
        <v>0</v>
      </c>
      <c r="J31" s="20">
        <f>COUNTIFS(Resa!$S$8:$S$148,$A$31,Resa!AB$8:AB$148,"1")</f>
        <v>0</v>
      </c>
      <c r="K31" s="20">
        <f>COUNTIFS(Resa!$S$8:$S$148,$A$31,Resa!AC$8:AC$148,"1")</f>
        <v>0</v>
      </c>
      <c r="L31" s="20">
        <f>COUNTIFS(Resa!$S$8:$S$148,$A$31,Resa!AD$8:AD$148,"1")</f>
        <v>0</v>
      </c>
      <c r="M31" s="20">
        <f>COUNTIFS(Resa!$S$8:$S$148,$A$31,Resa!AE$8:AE$148,"1")</f>
        <v>0</v>
      </c>
      <c r="N31" s="20">
        <f>COUNTIFS(Resa!$S$8:$S$148,$A$31,Resa!AF$8:AF$148,"1")</f>
        <v>0</v>
      </c>
      <c r="O31" s="20">
        <f>COUNTIFS(Resa!$S$8:$S$148,$A$31,Resa!AG$8:AG$148,"1")</f>
        <v>0</v>
      </c>
    </row>
    <row r="32" spans="1:15" ht="15" x14ac:dyDescent="0.2">
      <c r="A32" s="84" t="str">
        <f>Resa!AN11</f>
        <v>C</v>
      </c>
      <c r="B32" s="21">
        <f>COUNTIFS(Resa!$S$8:$S$148,$A$32,Resa!T$8:T$148,"1")</f>
        <v>0</v>
      </c>
      <c r="C32" s="21">
        <f>COUNTIFS(Resa!$S$8:$S$148,$A$32,Resa!U$8:U$148,"1")</f>
        <v>0</v>
      </c>
      <c r="D32" s="21">
        <f>COUNTIFS(Resa!$S$8:$S$148,$A$32,Resa!V$8:V$148,"1")</f>
        <v>0</v>
      </c>
      <c r="E32" s="21">
        <f>COUNTIFS(Resa!$S$8:$S$148,$A$32,Resa!W$8:W$148,"1")</f>
        <v>0</v>
      </c>
      <c r="F32" s="21">
        <f>COUNTIFS(Resa!$S$8:$S$148,$A$32,Resa!X$8:X$148,"1")</f>
        <v>0</v>
      </c>
      <c r="G32" s="21">
        <f>COUNTIFS(Resa!$S$8:$S$148,$A$32,Resa!Y$8:Y$148,"1")</f>
        <v>0</v>
      </c>
      <c r="H32" s="21">
        <f>COUNTIFS(Resa!$S$8:$S$148,$A$32,Resa!Z$8:Z$148,"1")</f>
        <v>0</v>
      </c>
      <c r="I32" s="21">
        <f>COUNTIFS(Resa!$S$8:$S$148,$A$32,Resa!AA$8:AA$148,"1")</f>
        <v>0</v>
      </c>
      <c r="J32" s="21">
        <f>COUNTIFS(Resa!$S$8:$S$148,$A$32,Resa!AB$8:AB$148,"1")</f>
        <v>0</v>
      </c>
      <c r="K32" s="21">
        <f>COUNTIFS(Resa!$S$8:$S$148,$A$32,Resa!AC$8:AC$148,"1")</f>
        <v>0</v>
      </c>
      <c r="L32" s="21">
        <f>COUNTIFS(Resa!$S$8:$S$148,$A$32,Resa!AD$8:AD$148,"1")</f>
        <v>0</v>
      </c>
      <c r="M32" s="21">
        <f>COUNTIFS(Resa!$S$8:$S$148,$A$32,Resa!AE$8:AE$148,"1")</f>
        <v>0</v>
      </c>
      <c r="N32" s="21">
        <f>COUNTIFS(Resa!$S$8:$S$148,$A$32,Resa!AF$8:AF$148,"1")</f>
        <v>0</v>
      </c>
      <c r="O32" s="21">
        <f>COUNTIFS(Resa!$S$8:$S$148,$A$32,Resa!AG$8:AG$148,"1")</f>
        <v>0</v>
      </c>
    </row>
    <row r="33" spans="1:15" ht="15" x14ac:dyDescent="0.2">
      <c r="A33" s="84" t="str">
        <f>Resa!AN12</f>
        <v>D</v>
      </c>
      <c r="B33" s="22">
        <f>COUNTIFS(Resa!$S$8:$S$148,$A$33,Resa!T$8:T$148,"1")</f>
        <v>0</v>
      </c>
      <c r="C33" s="22">
        <f>COUNTIFS(Resa!$S$8:$S$148,$A$33,Resa!U$8:U$148,"1")</f>
        <v>0</v>
      </c>
      <c r="D33" s="22">
        <f>COUNTIFS(Resa!$S$8:$S$148,$A$33,Resa!V$8:V$148,"1")</f>
        <v>0</v>
      </c>
      <c r="E33" s="22">
        <f>COUNTIFS(Resa!$S$8:$S$148,$A$33,Resa!W$8:W$148,"1")</f>
        <v>0</v>
      </c>
      <c r="F33" s="22">
        <f>COUNTIFS(Resa!$S$8:$S$148,$A$33,Resa!X$8:X$148,"1")</f>
        <v>0</v>
      </c>
      <c r="G33" s="22">
        <f>COUNTIFS(Resa!$S$8:$S$148,$A$33,Resa!Y$8:Y$148,"1")</f>
        <v>0</v>
      </c>
      <c r="H33" s="22">
        <f>COUNTIFS(Resa!$S$8:$S$148,$A$33,Resa!Z$8:Z$148,"1")</f>
        <v>0</v>
      </c>
      <c r="I33" s="22">
        <f>COUNTIFS(Resa!$S$8:$S$148,$A$33,Resa!AA$8:AA$148,"1")</f>
        <v>0</v>
      </c>
      <c r="J33" s="22">
        <f>COUNTIFS(Resa!$S$8:$S$148,$A$33,Resa!AB$8:AB$148,"1")</f>
        <v>0</v>
      </c>
      <c r="K33" s="22">
        <f>COUNTIFS(Resa!$S$8:$S$148,$A$33,Resa!AC$8:AC$148,"1")</f>
        <v>0</v>
      </c>
      <c r="L33" s="22">
        <f>COUNTIFS(Resa!$S$8:$S$148,$A$33,Resa!AD$8:AD$148,"1")</f>
        <v>0</v>
      </c>
      <c r="M33" s="22">
        <f>COUNTIFS(Resa!$S$8:$S$148,$A$33,Resa!AE$8:AE$148,"1")</f>
        <v>0</v>
      </c>
      <c r="N33" s="22">
        <f>COUNTIFS(Resa!$S$8:$S$148,$A$33,Resa!AF$8:AF$148,"1")</f>
        <v>0</v>
      </c>
      <c r="O33" s="22">
        <f>COUNTIFS(Resa!$S$8:$S$148,$A$33,Resa!AG$8:AG$148,"1")</f>
        <v>0</v>
      </c>
    </row>
    <row r="34" spans="1:15" ht="15" x14ac:dyDescent="0.2">
      <c r="A34" s="84" t="str">
        <f>Resa!AN13</f>
        <v>E</v>
      </c>
      <c r="B34" s="23">
        <f>COUNTIFS(Resa!$S$8:$S$148,$A$34,Resa!T$8:T$148,"1")</f>
        <v>0</v>
      </c>
      <c r="C34" s="23">
        <f>COUNTIFS(Resa!$S$8:$S$148,$A$34,Resa!U$8:U$148,"1")</f>
        <v>0</v>
      </c>
      <c r="D34" s="23">
        <f>COUNTIFS(Resa!$S$8:$S$148,$A$34,Resa!V$8:V$148,"1")</f>
        <v>0</v>
      </c>
      <c r="E34" s="23">
        <f>COUNTIFS(Resa!$S$8:$S$148,$A$34,Resa!W$8:W$148,"1")</f>
        <v>0</v>
      </c>
      <c r="F34" s="23">
        <f>COUNTIFS(Resa!$S$8:$S$148,$A$34,Resa!X$8:X$148,"1")</f>
        <v>0</v>
      </c>
      <c r="G34" s="23">
        <f>COUNTIFS(Resa!$S$8:$S$148,$A$34,Resa!Y$8:Y$148,"1")</f>
        <v>0</v>
      </c>
      <c r="H34" s="23">
        <f>COUNTIFS(Resa!$S$8:$S$148,$A$34,Resa!Z$8:Z$148,"1")</f>
        <v>0</v>
      </c>
      <c r="I34" s="23">
        <f>COUNTIFS(Resa!$S$8:$S$148,$A$34,Resa!AA$8:AA$148,"1")</f>
        <v>0</v>
      </c>
      <c r="J34" s="23">
        <f>COUNTIFS(Resa!$S$8:$S$148,$A$34,Resa!AB$8:AB$148,"1")</f>
        <v>0</v>
      </c>
      <c r="K34" s="23">
        <f>COUNTIFS(Resa!$S$8:$S$148,$A$34,Resa!AC$8:AC$148,"1")</f>
        <v>0</v>
      </c>
      <c r="L34" s="23">
        <f>COUNTIFS(Resa!$S$8:$S$148,$A$34,Resa!AD$8:AD$148,"1")</f>
        <v>0</v>
      </c>
      <c r="M34" s="23">
        <f>COUNTIFS(Resa!$S$8:$S$148,$A$34,Resa!AE$8:AE$148,"1")</f>
        <v>0</v>
      </c>
      <c r="N34" s="23">
        <f>COUNTIFS(Resa!$S$8:$S$148,$A$34,Resa!AF$8:AF$148,"1")</f>
        <v>0</v>
      </c>
      <c r="O34" s="23">
        <f>COUNTIFS(Resa!$S$8:$S$148,$A$34,Resa!AG$8:AG$148,"1")</f>
        <v>0</v>
      </c>
    </row>
    <row r="35" spans="1:15" ht="18" x14ac:dyDescent="0.2">
      <c r="A35" s="48" t="s">
        <v>79</v>
      </c>
      <c r="B35" s="30">
        <f>COUNTIFS(Resa!$S$8:$S$148,"&gt;300000",Resa!T$8:T$148,"1")</f>
        <v>37</v>
      </c>
      <c r="C35" s="30">
        <f>COUNTIFS(Resa!$S$8:$S$148,"&gt;300000",Resa!U$8:U$148,"1")</f>
        <v>39</v>
      </c>
      <c r="D35" s="30">
        <f>COUNTIFS(Resa!$S$8:$S$148,"&gt;300000",Resa!V$8:V$148,"1")</f>
        <v>39</v>
      </c>
      <c r="E35" s="30">
        <f>COUNTIFS(Resa!$S$8:$S$148,"&gt;300000",Resa!W$8:W$148,"1")</f>
        <v>41</v>
      </c>
      <c r="F35" s="30">
        <f>COUNTIFS(Resa!$S$8:$S$148,"&gt;300000",Resa!X$8:X$148,"1")</f>
        <v>39</v>
      </c>
      <c r="G35" s="30">
        <f>COUNTIFS(Resa!$S$8:$S$148,"&gt;300000",Resa!Y$8:Y$148,"1")</f>
        <v>0</v>
      </c>
      <c r="H35" s="30">
        <f>COUNTIFS(Resa!$S$8:$S$148,"&gt;300000",Resa!Z$8:Z$148,"1")</f>
        <v>0</v>
      </c>
      <c r="I35" s="30">
        <f>COUNTIFS(Resa!$S$8:$S$148,"&gt;300000",Resa!AA$8:AA$148,"1")</f>
        <v>0</v>
      </c>
      <c r="J35" s="30">
        <f>COUNTIFS(Resa!$S$8:$S$148,"",Resa!AB$8:AB$148,"1")</f>
        <v>0</v>
      </c>
      <c r="K35" s="30">
        <f>COUNTIFS(Resa!$S$8:$S$148,"",Resa!AC$8:AC$148,"1")</f>
        <v>0</v>
      </c>
      <c r="L35" s="30">
        <f>COUNTIFS(Resa!$S$8:$S$148,"",Resa!AD$8:AD$148,"1")</f>
        <v>0</v>
      </c>
      <c r="M35" s="30">
        <f>COUNTIFS(Resa!$S$8:$S$148,"",Resa!AE$8:AE$148,"1")</f>
        <v>0</v>
      </c>
      <c r="N35" s="30">
        <f>COUNTIFS(Resa!$S$8:$S$148,"",Resa!AF$8:AF$148,"1")</f>
        <v>0</v>
      </c>
      <c r="O35" s="30">
        <f>COUNTIFS(Resa!$S$8:$S$148,"",Resa!AG$8:AG$148,"1")</f>
        <v>0</v>
      </c>
    </row>
    <row r="36" spans="1:15" ht="18" x14ac:dyDescent="0.25">
      <c r="A36" s="31" t="s">
        <v>5</v>
      </c>
      <c r="B36" s="32">
        <f>SUM(B30:B35)</f>
        <v>91</v>
      </c>
      <c r="C36" s="32">
        <f t="shared" ref="C36:J36" si="1">SUM(C30:C35)</f>
        <v>93</v>
      </c>
      <c r="D36" s="32">
        <f t="shared" si="1"/>
        <v>93</v>
      </c>
      <c r="E36" s="32">
        <f t="shared" si="1"/>
        <v>57</v>
      </c>
      <c r="F36" s="32">
        <f t="shared" si="1"/>
        <v>55</v>
      </c>
      <c r="G36" s="32">
        <f t="shared" si="1"/>
        <v>0</v>
      </c>
      <c r="H36" s="32">
        <f t="shared" si="1"/>
        <v>0</v>
      </c>
      <c r="I36" s="32">
        <f t="shared" si="1"/>
        <v>0</v>
      </c>
      <c r="J36" s="32">
        <f t="shared" si="1"/>
        <v>0</v>
      </c>
      <c r="K36" s="32">
        <f>SUM(K30:K35)</f>
        <v>0</v>
      </c>
      <c r="L36" s="32">
        <f>SUM(L30:L35)</f>
        <v>0</v>
      </c>
      <c r="M36" s="32">
        <f>SUM(M30:M35)</f>
        <v>0</v>
      </c>
      <c r="N36" s="32">
        <f>SUM(N30:N35)</f>
        <v>0</v>
      </c>
      <c r="O36" s="32">
        <f>SUM(O30:O35)</f>
        <v>0</v>
      </c>
    </row>
  </sheetData>
  <mergeCells count="4">
    <mergeCell ref="A20:O27"/>
    <mergeCell ref="J28:O28"/>
    <mergeCell ref="A1:O8"/>
    <mergeCell ref="J9:O9"/>
  </mergeCells>
  <conditionalFormatting sqref="B11:O16">
    <cfRule type="cellIs" dxfId="435" priority="3" operator="equal">
      <formula>0</formula>
    </cfRule>
  </conditionalFormatting>
  <conditionalFormatting sqref="B30:O35">
    <cfRule type="cellIs" dxfId="434" priority="1" operator="equal">
      <formula>0</formula>
    </cfRule>
  </conditionalFormatting>
  <pageMargins left="0.7" right="0.7" top="0.75" bottom="0.75" header="0.3" footer="0.3"/>
  <pageSetup paperSize="9" orientation="landscape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8CF6-1F0E-4677-955B-499F75AC3C82}">
  <sheetPr codeName="Feuil3"/>
  <dimension ref="A1:M34"/>
  <sheetViews>
    <sheetView zoomScale="85" zoomScaleNormal="85" workbookViewId="0">
      <selection activeCell="C33" sqref="C29:C33"/>
    </sheetView>
  </sheetViews>
  <sheetFormatPr defaultColWidth="11.42578125" defaultRowHeight="12.75" x14ac:dyDescent="0.2"/>
  <cols>
    <col min="1" max="1" width="8.7109375" customWidth="1"/>
    <col min="2" max="2" width="4" customWidth="1"/>
    <col min="3" max="3" width="12.85546875" customWidth="1"/>
    <col min="4" max="4" width="2.5703125" customWidth="1"/>
    <col min="5" max="5" width="9" customWidth="1"/>
    <col min="6" max="6" width="3.5703125" customWidth="1"/>
    <col min="7" max="7" width="12.85546875" customWidth="1"/>
    <col min="8" max="8" width="2.7109375" customWidth="1"/>
    <col min="9" max="9" width="10" customWidth="1"/>
    <col min="10" max="10" width="3.5703125" customWidth="1"/>
    <col min="11" max="11" width="14.42578125" customWidth="1"/>
  </cols>
  <sheetData>
    <row r="1" spans="1:13" ht="45.75" thickBot="1" x14ac:dyDescent="0.25">
      <c r="A1" s="195" t="str">
        <f>Resa!A7</f>
        <v>BASILIQUE</v>
      </c>
      <c r="B1" s="196"/>
      <c r="C1" s="196"/>
      <c r="D1" s="196"/>
      <c r="E1" s="196"/>
      <c r="F1" s="196"/>
      <c r="G1" s="196"/>
      <c r="H1" s="196"/>
      <c r="I1" s="197"/>
      <c r="J1" s="198">
        <f>SUM(B3:B27)+SUM(F3:F27)+SUM(J3:J28)</f>
        <v>89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IF(A3="","",SUMIF(Resa!$O$8:$O$158,A3,Resa!$T$8:$T$158))</f>
        <v>0</v>
      </c>
      <c r="C3" s="78" cm="1">
        <f t="array" ref="C3">IFERROR(IF(A3="","",INDEX(Resa!$A$8:$A$158,MATCH(A3,Resa!$O$8:$O$158*1,0))),"")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IF(E3="","",SUMIF(Resa!$O$8:$O$158,E3,Resa!$T$8:$T$158))</f>
        <v>0</v>
      </c>
      <c r="G3" s="78" cm="1">
        <f t="array" ref="G3">IFERROR(IF(E3="","",INDEX(Resa!$A$8:$A$158,MATCH(E3,Resa!$O$8:$O$158*1,0))),"")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IF(I3="","",SUMIF(Resa!$O$8:$O$158,I3,Resa!$T$8:$T$158))</f>
        <v>2</v>
      </c>
      <c r="K3" s="78" t="str" cm="1">
        <f t="array" ref="K3">IFERROR(IF(I3="","",INDEX(Resa!$A$8:$A$158,MATCH(I3,Resa!$O$8:$O$158*1,0))),"")</f>
        <v>5 (3)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IF(A4="","",SUMIF(Resa!$O$8:$O$158,A4,Resa!$T$8:$T$158))</f>
        <v>2</v>
      </c>
      <c r="C4" s="78" t="str" cm="1">
        <f t="array" ref="C4">IFERROR(IF(A4="","",INDEX(Resa!$A$8:$A$158,MATCH(A4,Resa!$O$8:$O$158*1,0))),"")</f>
        <v>2 (1)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IF(E4="","",SUMIF(Resa!$O$8:$O$158,E4,Resa!$T$8:$T$158))</f>
        <v>0</v>
      </c>
      <c r="G4" s="78" cm="1">
        <f t="array" ref="G4">IFERROR(IF(E4="","",INDEX(Resa!$A$8:$A$158,MATCH(E4,Resa!$O$8:$O$158*1,0))),"")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IF(I4="","",SUMIF(Resa!$O$8:$O$158,I4,Resa!$T$8:$T$158))</f>
        <v>2</v>
      </c>
      <c r="K4" s="78" t="str" cm="1">
        <f t="array" ref="K4">IFERROR(IF(I4="","",INDEX(Resa!$A$8:$A$158,MATCH(I4,Resa!$O$8:$O$158*1,0))),"")</f>
        <v>5 (3)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IF(A5="","",SUMIF(Resa!$O$8:$O$158,A5,Resa!$T$8:$T$158))</f>
        <v>2</v>
      </c>
      <c r="C5" s="78" t="str" cm="1">
        <f t="array" ref="C5">IFERROR(IF(A5="","",INDEX(Resa!$A$8:$A$158,MATCH(A5,Resa!$O$8:$O$158*1,0))),"")</f>
        <v>3 (1)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IF(E5="","",SUMIF(Resa!$O$8:$O$158,E5,Resa!$T$8:$T$158))</f>
        <v>2</v>
      </c>
      <c r="G5" s="78" t="str" cm="1">
        <f t="array" ref="G5">IFERROR(IF(E5="","",INDEX(Resa!$A$8:$A$158,MATCH(E5,Resa!$O$8:$O$158*1,0))),"")</f>
        <v>2 (1)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IF(I5="","",SUMIF(Resa!$O$8:$O$158,I5,Resa!$T$8:$T$158))</f>
        <v>2</v>
      </c>
      <c r="K5" s="78" t="str" cm="1">
        <f t="array" ref="K5">IFERROR(IF(I5="","",INDEX(Resa!$A$8:$A$158,MATCH(I5,Resa!$O$8:$O$158*1,0))),"")</f>
        <v>1 (1)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IF(A6="","",SUMIF(Resa!$O$8:$O$158,A6,Resa!$T$8:$T$158))</f>
        <v>0</v>
      </c>
      <c r="C6" s="78" cm="1">
        <f t="array" ref="C6">IFERROR(IF(A6="","",INDEX(Resa!$A$8:$A$158,MATCH(A6,Resa!$O$8:$O$158*1,0))),"")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IF(E6="","",SUMIF(Resa!$O$8:$O$158,E6,Resa!$T$8:$T$158))</f>
        <v>2</v>
      </c>
      <c r="G6" s="78" t="str" cm="1">
        <f t="array" ref="G6">IFERROR(IF(E6="","",INDEX(Resa!$A$8:$A$158,MATCH(E6,Resa!$O$8:$O$158*1,0))),"")</f>
        <v>3 (1)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IF(I6="","",SUMIF(Resa!$O$8:$O$158,I6,Resa!$T$8:$T$158))</f>
        <v>2</v>
      </c>
      <c r="K6" s="78" t="str" cm="1">
        <f t="array" ref="K6">IFERROR(IF(I6="","",INDEX(Resa!$A$8:$A$158,MATCH(I6,Resa!$O$8:$O$158*1,0))),"")</f>
        <v>3 (1)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IF(A7="","",SUMIF(Resa!$O$8:$O$158,A7,Resa!$T$8:$T$158))</f>
        <v>2</v>
      </c>
      <c r="C7" s="78" t="str" cm="1">
        <f t="array" ref="C7">IFERROR(IF(A7="","",INDEX(Resa!$A$8:$A$158,MATCH(A7,Resa!$O$8:$O$158*1,0))),"")</f>
        <v>4 (3)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IF(E7="","",SUMIF(Resa!$O$8:$O$158,E7,Resa!$T$8:$T$158))</f>
        <v>0</v>
      </c>
      <c r="G7" s="78" cm="1">
        <f t="array" ref="G7">IFERROR(IF(E7="","",INDEX(Resa!$A$8:$A$158,MATCH(E7,Resa!$O$8:$O$158*1,0))),"")</f>
        <v>0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IF(I7="","",SUMIF(Resa!$O$8:$O$158,I7,Resa!$T$8:$T$158))</f>
        <v>1</v>
      </c>
      <c r="K7" s="78" t="str" cm="1">
        <f t="array" ref="K7">IFERROR(IF(I7="","",INDEX(Resa!$A$8:$A$158,MATCH(I7,Resa!$O$8:$O$158*1,0))),"")</f>
        <v>1 (1)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IF(A8="","",SUMIF(Resa!$O$8:$O$158,A8,Resa!$T$8:$T$158))</f>
        <v>1</v>
      </c>
      <c r="C8" s="78" t="str" cm="1">
        <f t="array" ref="C8">IFERROR(IF(A8="","",INDEX(Resa!$A$8:$A$158,MATCH(A8,Resa!$O$8:$O$158*1,0))),"")</f>
        <v>4 (3)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IF(E8="","",SUMIF(Resa!$O$8:$O$158,E8,Resa!$T$8:$T$158))</f>
        <v>0</v>
      </c>
      <c r="G8" s="78" cm="1">
        <f t="array" ref="G8">IFERROR(IF(E8="","",INDEX(Resa!$A$8:$A$158,MATCH(E8,Resa!$O$8:$O$158*1,0))),"")</f>
        <v>0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IF(I8="","",SUMIF(Resa!$O$8:$O$158,I8,Resa!$T$8:$T$158))</f>
        <v>0</v>
      </c>
      <c r="K8" s="78" cm="1">
        <f t="array" ref="K8">IFERROR(IF(I8="","",INDEX(Resa!$A$8:$A$158,MATCH(I8,Resa!$O$8:$O$158*1,0))),"")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IF(A9="","",SUMIF(Resa!$O$8:$O$158,A9,Resa!$T$8:$T$158))</f>
        <v>1</v>
      </c>
      <c r="C9" s="78" t="str" cm="1">
        <f t="array" ref="C9">IFERROR(IF(A9="","",INDEX(Resa!$A$8:$A$158,MATCH(A9,Resa!$O$8:$O$158*1,0))),"")</f>
        <v>4 (3)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IF(E9="","",SUMIF(Resa!$O$8:$O$158,E9,Resa!$T$8:$T$158))</f>
        <v>2</v>
      </c>
      <c r="G9" s="78" t="str" cm="1">
        <f t="array" ref="G9">IFERROR(IF(E9="","",INDEX(Resa!$A$8:$A$158,MATCH(E9,Resa!$O$8:$O$158*1,0))),"")</f>
        <v>2 (1)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IF(I9="","",SUMIF(Resa!$O$8:$O$158,I9,Resa!$T$8:$T$158))</f>
        <v>1</v>
      </c>
      <c r="K9" s="78" t="str" cm="1">
        <f t="array" ref="K9">IFERROR(IF(I9="","",INDEX(Resa!$A$8:$A$158,MATCH(I9,Resa!$O$8:$O$158*1,0))),"")</f>
        <v>1 (1)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IF(A10="","",SUMIF(Resa!$O$8:$O$158,A10,Resa!$T$8:$T$158))</f>
        <v>1</v>
      </c>
      <c r="C10" s="78" t="str" cm="1">
        <f t="array" ref="C10">IFERROR(IF(A10="","",INDEX(Resa!$A$8:$A$158,MATCH(A10,Resa!$O$8:$O$158*1,0))),"")</f>
        <v>4 (3)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IF(E10="","",SUMIF(Resa!$O$8:$O$158,E10,Resa!$T$8:$T$158))</f>
        <v>2</v>
      </c>
      <c r="G10" s="78" t="str" cm="1">
        <f t="array" ref="G10">IFERROR(IF(E10="","",INDEX(Resa!$A$8:$A$158,MATCH(E10,Resa!$O$8:$O$158*1,0))),"")</f>
        <v>1 (1)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IF(I10="","",SUMIF(Resa!$O$8:$O$158,I10,Resa!$T$8:$T$158))</f>
        <v>2</v>
      </c>
      <c r="K10" s="78" t="str" cm="1">
        <f t="array" ref="K10">IFERROR(IF(I10="","",INDEX(Resa!$A$8:$A$158,MATCH(I10,Resa!$O$8:$O$158*1,0))),"")</f>
        <v>3 (1)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IF(A11="","",SUMIF(Resa!$O$8:$O$158,A11,Resa!$T$8:$T$158))</f>
        <v>2</v>
      </c>
      <c r="C11" s="78" t="str" cm="1">
        <f t="array" ref="C11">IFERROR(IF(A11="","",INDEX(Resa!$A$8:$A$158,MATCH(A11,Resa!$O$8:$O$158*1,0))),"")</f>
        <v>4 (3)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IF(E11="","",SUMIF(Resa!$O$8:$O$158,E11,Resa!$T$8:$T$158))</f>
        <v>0</v>
      </c>
      <c r="G11" s="78" cm="1">
        <f t="array" ref="G11">IFERROR(IF(E11="","",INDEX(Resa!$A$8:$A$158,MATCH(E11,Resa!$O$8:$O$158*1,0))),"")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IF(I11="","",SUMIF(Resa!$O$8:$O$158,I11,Resa!$T$8:$T$158))</f>
        <v>2</v>
      </c>
      <c r="K11" s="78" t="str" cm="1">
        <f t="array" ref="K11">IFERROR(IF(I11="","",INDEX(Resa!$A$8:$A$158,MATCH(I11,Resa!$O$8:$O$158*1,0))),"")</f>
        <v>1 (1)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IF(A12="","",SUMIF(Resa!$O$8:$O$158,A12,Resa!$T$8:$T$158))</f>
        <v>2</v>
      </c>
      <c r="C12" s="78" t="str" cm="1">
        <f t="array" ref="C12">IFERROR(IF(A12="","",INDEX(Resa!$A$8:$A$158,MATCH(A12,Resa!$O$8:$O$158*1,0))),"")</f>
        <v>4 (3)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IF(E12="","",SUMIF(Resa!$O$8:$O$158,E12,Resa!$T$8:$T$158))</f>
        <v>0</v>
      </c>
      <c r="G12" s="78" cm="1">
        <f t="array" ref="G12">IFERROR(IF(E12="","",INDEX(Resa!$A$8:$A$158,MATCH(E12,Resa!$O$8:$O$158*1,0))),"")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IF(I12="","",SUMIF(Resa!$O$8:$O$158,I12,Resa!$T$8:$T$158))</f>
        <v>2</v>
      </c>
      <c r="K12" s="78" t="str" cm="1">
        <f t="array" ref="K12">IFERROR(IF(I12="","",INDEX(Resa!$A$8:$A$158,MATCH(I12,Resa!$O$8:$O$158*1,0))),"")</f>
        <v>2 (1)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IF(A13="","",SUMIF(Resa!$O$8:$O$158,A13,Resa!$T$8:$T$158))</f>
        <v>2</v>
      </c>
      <c r="C13" s="78" t="str" cm="1">
        <f t="array" ref="C13">IFERROR(IF(A13="","",INDEX(Resa!$A$8:$A$158,MATCH(A13,Resa!$O$8:$O$158*1,0))),"")</f>
        <v>4 (3)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IF(E13="","",SUMIF(Resa!$O$8:$O$158,E13,Resa!$T$8:$T$158))</f>
        <v>1</v>
      </c>
      <c r="G13" s="78" t="str" cm="1">
        <f t="array" ref="G13">IFERROR(IF(E13="","",INDEX(Resa!$A$8:$A$158,MATCH(E13,Resa!$O$8:$O$158*1,0))),"")</f>
        <v>1 (1)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IF(I13="","",SUMIF(Resa!$O$8:$O$158,I13,Resa!$T$8:$T$158))</f>
        <v>2</v>
      </c>
      <c r="K13" s="78" t="str" cm="1">
        <f t="array" ref="K13">IFERROR(IF(I13="","",INDEX(Resa!$A$8:$A$158,MATCH(I13,Resa!$O$8:$O$158*1,0))),"")</f>
        <v>1 (1)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IF(A14="","",SUMIF(Resa!$O$8:$O$158,A14,Resa!$T$8:$T$158))</f>
        <v>2</v>
      </c>
      <c r="C14" s="78" t="str" cm="1">
        <f t="array" ref="C14">IFERROR(IF(A14="","",INDEX(Resa!$A$8:$A$158,MATCH(A14,Resa!$O$8:$O$158*1,0))),"")</f>
        <v>4 (3)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IF(E14="","",SUMIF(Resa!$O$8:$O$158,E14,Resa!$T$8:$T$158))</f>
        <v>2</v>
      </c>
      <c r="G14" s="78" t="str" cm="1">
        <f t="array" ref="G14">IFERROR(IF(E14="","",INDEX(Resa!$A$8:$A$158,MATCH(E14,Resa!$O$8:$O$158*1,0))),"")</f>
        <v>3 (1)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IF(I14="","",SUMIF(Resa!$O$8:$O$158,I14,Resa!$T$8:$T$158))</f>
        <v>2</v>
      </c>
      <c r="K14" s="78" t="str" cm="1">
        <f t="array" ref="K14">IFERROR(IF(I14="","",INDEX(Resa!$A$8:$A$158,MATCH(I14,Resa!$O$8:$O$158*1,0))),"")</f>
        <v>5 (3)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IF(A15="","",SUMIF(Resa!$O$8:$O$158,A15,Resa!$T$8:$T$158))</f>
        <v>2</v>
      </c>
      <c r="C15" s="78" t="str" cm="1">
        <f t="array" ref="C15">IFERROR(IF(A15="","",INDEX(Resa!$A$8:$A$158,MATCH(A15,Resa!$O$8:$O$158*1,0))),"")</f>
        <v>4 (3)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IF(E15="","",SUMIF(Resa!$O$8:$O$158,E15,Resa!$T$8:$T$158))</f>
        <v>0</v>
      </c>
      <c r="G15" s="78" cm="1">
        <f t="array" ref="G15">IFERROR(IF(E15="","",INDEX(Resa!$A$8:$A$158,MATCH(E15,Resa!$O$8:$O$158*1,0))),"")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IF(I15="","",SUMIF(Resa!$O$8:$O$158,I15,Resa!$T$8:$T$158))</f>
        <v>0</v>
      </c>
      <c r="K15" s="78" cm="1">
        <f t="array" ref="K15">IFERROR(IF(I15="","",INDEX(Resa!$A$8:$A$158,MATCH(I15,Resa!$O$8:$O$158*1,0))),"")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IF(A16="","",SUMIF(Resa!$O$8:$O$158,A16,Resa!$T$8:$T$158))</f>
        <v>2</v>
      </c>
      <c r="C16" s="78" t="str" cm="1">
        <f t="array" ref="C16">IFERROR(IF(A16="","",INDEX(Resa!$A$8:$A$158,MATCH(A16,Resa!$O$8:$O$158*1,0))),"")</f>
        <v>4 (3)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IF(E16="","",SUMIF(Resa!$O$8:$O$158,E16,Resa!$T$8:$T$158))</f>
        <v>2</v>
      </c>
      <c r="G16" s="78" t="str" cm="1">
        <f t="array" ref="G16">IFERROR(IF(E16="","",INDEX(Resa!$A$8:$A$158,MATCH(E16,Resa!$O$8:$O$158*1,0))),"")</f>
        <v>2 (1)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IF(I16="","",SUMIF(Resa!$O$8:$O$158,I16,Resa!$T$8:$T$158))</f>
        <v/>
      </c>
      <c r="K16" s="78" t="str" cm="1">
        <f t="array" ref="K16">IFERROR(IF(I16="","",INDEX(Resa!$A$8:$A$158,MATCH(I16,Resa!$O$8:$O$158*1,0))),"")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IF(A17="","",SUMIF(Resa!$O$8:$O$158,A17,Resa!$T$8:$T$158))</f>
        <v>2</v>
      </c>
      <c r="C17" s="78" t="str" cm="1">
        <f t="array" ref="C17">IFERROR(IF(A17="","",INDEX(Resa!$A$8:$A$158,MATCH(A17,Resa!$O$8:$O$158*1,0))),"")</f>
        <v>4 (3)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IF(E17="","",SUMIF(Resa!$O$8:$O$158,E17,Resa!$T$8:$T$158))</f>
        <v>0</v>
      </c>
      <c r="G17" s="78" cm="1">
        <f t="array" ref="G17">IFERROR(IF(E17="","",INDEX(Resa!$A$8:$A$158,MATCH(E17,Resa!$O$8:$O$158*1,0))),"")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IF(I17="","",SUMIF(Resa!$O$8:$O$158,I17,Resa!$T$8:$T$158))</f>
        <v/>
      </c>
      <c r="K17" s="78" t="str" cm="1">
        <f t="array" ref="K17">IFERROR(IF(I17="","",INDEX(Resa!$A$8:$A$158,MATCH(I17,Resa!$O$8:$O$158*1,0))),"")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IF(A18="","",SUMIF(Resa!$O$8:$O$158,A18,Resa!$T$8:$T$158))</f>
        <v>2</v>
      </c>
      <c r="C18" s="78" t="str" cm="1">
        <f t="array" ref="C18">IFERROR(IF(A18="","",INDEX(Resa!$A$8:$A$158,MATCH(A18,Resa!$O$8:$O$158*1,0))),"")</f>
        <v>5 (3)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IF(E18="","",SUMIF(Resa!$O$8:$O$158,E18,Resa!$T$8:$T$158))</f>
        <v>2</v>
      </c>
      <c r="G18" s="78" t="str" cm="1">
        <f t="array" ref="G18">IFERROR(IF(E18="","",INDEX(Resa!$A$8:$A$158,MATCH(E18,Resa!$O$8:$O$158*1,0))),"")</f>
        <v>2 (1)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IF(I18="","",SUMIF(Resa!$O$8:$O$158,I18,Resa!$T$8:$T$158))</f>
        <v/>
      </c>
      <c r="K18" s="78" t="str" cm="1">
        <f t="array" ref="K18">IFERROR(IF(I18="","",INDEX(Resa!$A$8:$A$158,MATCH(I18,Resa!$O$8:$O$158*1,0))),"")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IF(A19="","",SUMIF(Resa!$O$8:$O$158,A19,Resa!$T$8:$T$158))</f>
        <v>2</v>
      </c>
      <c r="C19" s="78" t="str" cm="1">
        <f t="array" ref="C19">IFERROR(IF(A19="","",INDEX(Resa!$A$8:$A$158,MATCH(A19,Resa!$O$8:$O$158*1,0))),"")</f>
        <v>1 (1)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IF(E19="","",SUMIF(Resa!$O$8:$O$158,E19,Resa!$T$8:$T$158))</f>
        <v>0</v>
      </c>
      <c r="G19" s="78" cm="1">
        <f t="array" ref="G19">IFERROR(IF(E19="","",INDEX(Resa!$A$8:$A$158,MATCH(E19,Resa!$O$8:$O$158*1,0))),"")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IF(I19="","",SUMIF(Resa!$O$8:$O$158,I19,Resa!$T$8:$T$158))</f>
        <v/>
      </c>
      <c r="K19" s="78" t="str" cm="1">
        <f t="array" ref="K19">IFERROR(IF(I19="","",INDEX(Resa!$A$8:$A$158,MATCH(I19,Resa!$O$8:$O$158*1,0))),"")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IF(A20="","",SUMIF(Resa!$O$8:$O$158,A20,Resa!$T$8:$T$158))</f>
        <v>1</v>
      </c>
      <c r="C20" s="78" t="str" cm="1">
        <f t="array" ref="C20">IFERROR(IF(A20="","",INDEX(Resa!$A$8:$A$158,MATCH(A20,Resa!$O$8:$O$158*1,0))),"")</f>
        <v>1 (1)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IF(E20="","",SUMIF(Resa!$O$8:$O$158,E20,Resa!$T$8:$T$158))</f>
        <v>2</v>
      </c>
      <c r="G20" s="78" t="str" cm="1">
        <f t="array" ref="G20">IFERROR(IF(E20="","",INDEX(Resa!$A$8:$A$158,MATCH(E20,Resa!$O$8:$O$158*1,0))),"")</f>
        <v>2 (1)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IF(I20="","",SUMIF(Resa!$O$8:$O$158,I20,Resa!$T$8:$T$158))</f>
        <v/>
      </c>
      <c r="K20" s="78" t="str" cm="1">
        <f t="array" ref="K20">IFERROR(IF(I20="","",INDEX(Resa!$A$8:$A$158,MATCH(I20,Resa!$O$8:$O$158*1,0))),"")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IF(A21="","",SUMIF(Resa!$O$8:$O$158,A21,Resa!$T$8:$T$158))</f>
        <v>2</v>
      </c>
      <c r="C21" s="78" t="str" cm="1">
        <f t="array" ref="C21">IFERROR(IF(A21="","",INDEX(Resa!$A$8:$A$158,MATCH(A21,Resa!$O$8:$O$158*1,0))),"")</f>
        <v>1 (1)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IF(E21="","",SUMIF(Resa!$O$8:$O$158,E21,Resa!$T$8:$T$158))</f>
        <v>2</v>
      </c>
      <c r="G21" s="78" t="str" cm="1">
        <f t="array" ref="G21">IFERROR(IF(E21="","",INDEX(Resa!$A$8:$A$158,MATCH(E21,Resa!$O$8:$O$158*1,0))),"")</f>
        <v>2 (1)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IF(I21="","",SUMIF(Resa!$O$8:$O$158,I21,Resa!$T$8:$T$158))</f>
        <v/>
      </c>
      <c r="K21" s="78" t="str" cm="1">
        <f t="array" ref="K21">IFERROR(IF(I21="","",INDEX(Resa!$A$8:$A$158,MATCH(I21,Resa!$O$8:$O$158*1,0))),"")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IF(A22="","",SUMIF(Resa!$O$8:$O$158,A22,Resa!$T$8:$T$158))</f>
        <v>2</v>
      </c>
      <c r="C22" s="78" t="str" cm="1">
        <f t="array" ref="C22">IFERROR(IF(A22="","",INDEX(Resa!$A$8:$A$158,MATCH(A22,Resa!$O$8:$O$158*1,0))),"")</f>
        <v>1 (1)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IF(E22="","",SUMIF(Resa!$O$8:$O$158,E22,Resa!$T$8:$T$158))</f>
        <v>1</v>
      </c>
      <c r="G22" s="78" t="str" cm="1">
        <f t="array" ref="G22">IFERROR(IF(E22="","",INDEX(Resa!$A$8:$A$158,MATCH(E22,Resa!$O$8:$O$158*1,0))),"")</f>
        <v>5 (3)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IF(I22="","",SUMIF(Resa!$O$8:$O$158,I22,Resa!$T$8:$T$158))</f>
        <v/>
      </c>
      <c r="K22" s="78" t="str" cm="1">
        <f t="array" ref="K22">IFERROR(IF(I22="","",INDEX(Resa!$A$8:$A$158,MATCH(I22,Resa!$O$8:$O$158*1,0))),"")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IF(A23="","",SUMIF(Resa!$O$8:$O$158,A23,Resa!$T$8:$T$158))</f>
        <v>0</v>
      </c>
      <c r="C23" s="78" cm="1">
        <f t="array" ref="C23">IFERROR(IF(A23="","",INDEX(Resa!$A$8:$A$158,MATCH(A23,Resa!$O$8:$O$158*1,0))),"")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IF(E23="","",SUMIF(Resa!$O$8:$O$158,E23,Resa!$T$8:$T$158))</f>
        <v>2</v>
      </c>
      <c r="G23" s="78" t="str" cm="1">
        <f t="array" ref="G23">IFERROR(IF(E23="","",INDEX(Resa!$A$8:$A$158,MATCH(E23,Resa!$O$8:$O$158*1,0))),"")</f>
        <v>5 (3)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IF(I23="","",SUMIF(Resa!$O$8:$O$158,I23,Resa!$T$8:$T$158))</f>
        <v/>
      </c>
      <c r="K23" s="78" t="str" cm="1">
        <f t="array" ref="K23">IFERROR(IF(I23="","",INDEX(Resa!$A$8:$A$158,MATCH(I23,Resa!$O$8:$O$158*1,0))),"")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IF(A24="","",SUMIF(Resa!$O$8:$O$158,A24,Resa!$T$8:$T$158))</f>
        <v>2</v>
      </c>
      <c r="C24" s="78" t="str" cm="1">
        <f t="array" ref="C24">IFERROR(IF(A24="","",INDEX(Resa!$A$8:$A$158,MATCH(A24,Resa!$O$8:$O$158*1,0))),"")</f>
        <v>3 (1)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IF(E24="","",SUMIF(Resa!$O$8:$O$158,E24,Resa!$T$8:$T$158))</f>
        <v>2</v>
      </c>
      <c r="G24" s="78" t="str" cm="1">
        <f t="array" ref="G24">IFERROR(IF(E24="","",INDEX(Resa!$A$8:$A$158,MATCH(E24,Resa!$O$8:$O$158*1,0))),"")</f>
        <v>5 (3)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IF(I24="","",SUMIF(Resa!$O$8:$O$158,I24,Resa!$T$8:$T$158))</f>
        <v/>
      </c>
      <c r="K24" s="78" t="str" cm="1">
        <f t="array" ref="K24">IFERROR(IF(I24="","",INDEX(Resa!$A$8:$A$158,MATCH(I24,Resa!$O$8:$O$158*1,0))),"")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IF(A25="","",SUMIF(Resa!$O$8:$O$158,A25,Resa!$T$8:$T$158))</f>
        <v>2</v>
      </c>
      <c r="C25" s="78" t="str" cm="1">
        <f t="array" ref="C25">IFERROR(IF(A25="","",INDEX(Resa!$A$8:$A$158,MATCH(A25,Resa!$O$8:$O$158*1,0))),"")</f>
        <v>3 (1)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IF(E25="","",SUMIF(Resa!$O$8:$O$158,E25,Resa!$T$8:$T$158))</f>
        <v>2</v>
      </c>
      <c r="G25" s="78" t="str" cm="1">
        <f t="array" ref="G25">IFERROR(IF(E25="","",INDEX(Resa!$A$8:$A$158,MATCH(E25,Resa!$O$8:$O$158*1,0))),"")</f>
        <v>5 (3)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IF(I25="","",SUMIF(Resa!$O$8:$O$158,I25,Resa!$T$8:$T$158))</f>
        <v/>
      </c>
      <c r="K25" s="78" t="str" cm="1">
        <f t="array" ref="K25">IFERROR(IF(I25="","",INDEX(Resa!$A$8:$A$158,MATCH(I25,Resa!$O$8:$O$158*1,0))),"")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IF(A26="","",SUMIF(Resa!$O$8:$O$158,A26,Resa!$T$8:$T$158))</f>
        <v>2</v>
      </c>
      <c r="C26" s="78" t="str" cm="1">
        <f t="array" ref="C26">IFERROR(IF(A26="","",INDEX(Resa!$A$8:$A$158,MATCH(A26,Resa!$O$8:$O$158*1,0))),"")</f>
        <v>3 (1)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IF(E26="","",SUMIF(Resa!$O$8:$O$158,E26,Resa!$T$8:$T$158))</f>
        <v>2</v>
      </c>
      <c r="G26" s="78" t="str" cm="1">
        <f t="array" ref="G26">IFERROR(IF(E26="","",INDEX(Resa!$A$8:$A$158,MATCH(E26,Resa!$O$8:$O$158*1,0))),"")</f>
        <v>5 (3)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IF(I26="","",SUMIF(Resa!$O$8:$O$158,I26,Resa!$T$8:$T$158))</f>
        <v/>
      </c>
      <c r="K26" s="78" t="str" cm="1">
        <f t="array" ref="K26">IFERROR(IF(I26="","",INDEX(Resa!$A$8:$A$158,MATCH(I26,Resa!$O$8:$O$158*1,0))),"")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IF(A27="","",SUMIF(Resa!$O$8:$O$158,A27,Resa!$T$8:$T$158))</f>
        <v>1</v>
      </c>
      <c r="C27" s="78" t="str" cm="1">
        <f t="array" ref="C27">IFERROR(IF(A27="","",INDEX(Resa!$A$8:$A$158,MATCH(A27,Resa!$O$8:$O$158*1,0))),"")</f>
        <v>3 (1)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IF(E27="","",SUMIF(Resa!$O$8:$O$158,E27,Resa!$T$8:$T$158))</f>
        <v>2</v>
      </c>
      <c r="G27" s="78" t="str" cm="1">
        <f t="array" ref="G27">IFERROR(IF(E27="","",INDEX(Resa!$A$8:$A$158,MATCH(E27,Resa!$O$8:$O$158*1,0))),"")</f>
        <v>5 (3)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IF(I27="","",SUMIF(Resa!$O$8:$O$158,I27,Resa!$T$8:$T$158))</f>
        <v/>
      </c>
      <c r="K27" s="78" t="str" cm="1">
        <f t="array" ref="K27">IFERROR(IF(I27="","",INDEX(Resa!$A$8:$A$158,MATCH(I27,Resa!$O$8:$O$158*1,0))),"")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IF(I28="","",SUMIF(Resa!$O$8:$O$158,I28,Resa!$T$8:$T$158))</f>
        <v/>
      </c>
      <c r="K28" s="78" t="str" cm="1">
        <f t="array" ref="K28">IFERROR(IF(I28="","",INDEX(Resa!$A$8:$A$158,MATCH(I28,Resa!$O$8:$O$158*1,0))),"")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208" t="s">
        <v>95</v>
      </c>
      <c r="E29" s="209"/>
      <c r="F29" s="209"/>
      <c r="G29" s="209"/>
    </row>
    <row r="30" spans="1:11" ht="18" x14ac:dyDescent="0.2">
      <c r="A30" s="202">
        <v>2</v>
      </c>
      <c r="B30" s="203"/>
      <c r="C30" s="45">
        <f t="shared" si="0"/>
        <v>0</v>
      </c>
      <c r="D30" s="208" t="s">
        <v>96</v>
      </c>
      <c r="E30" s="209"/>
      <c r="F30" s="209"/>
      <c r="G30" s="209"/>
    </row>
    <row r="31" spans="1:11" ht="18" x14ac:dyDescent="0.2">
      <c r="A31" s="204">
        <v>3</v>
      </c>
      <c r="B31" s="205"/>
      <c r="C31" s="45">
        <f t="shared" si="0"/>
        <v>0</v>
      </c>
      <c r="D31" s="208" t="s">
        <v>97</v>
      </c>
      <c r="E31" s="209"/>
      <c r="F31" s="209"/>
      <c r="G31" s="209"/>
    </row>
    <row r="32" spans="1:11" ht="18" x14ac:dyDescent="0.2">
      <c r="A32" s="206">
        <v>4</v>
      </c>
      <c r="B32" s="207"/>
      <c r="C32" s="45">
        <f t="shared" si="0"/>
        <v>0</v>
      </c>
      <c r="D32" s="208" t="s">
        <v>98</v>
      </c>
      <c r="E32" s="209"/>
      <c r="F32" s="209"/>
      <c r="G32" s="209"/>
    </row>
    <row r="33" spans="1:7" ht="18" x14ac:dyDescent="0.2">
      <c r="A33" s="191">
        <v>5</v>
      </c>
      <c r="B33" s="192"/>
      <c r="C33" s="45">
        <f t="shared" si="0"/>
        <v>0</v>
      </c>
      <c r="D33" s="208"/>
      <c r="E33" s="209"/>
      <c r="F33" s="209"/>
      <c r="G33" s="209"/>
    </row>
    <row r="34" spans="1:7" ht="18.75" thickBot="1" x14ac:dyDescent="0.25">
      <c r="A34" s="193">
        <v>6</v>
      </c>
      <c r="B34" s="194"/>
      <c r="C34" s="46">
        <f t="shared" si="0"/>
        <v>0</v>
      </c>
    </row>
  </sheetData>
  <mergeCells count="13">
    <mergeCell ref="A33:B33"/>
    <mergeCell ref="A34:B34"/>
    <mergeCell ref="A1:I1"/>
    <mergeCell ref="J1:K1"/>
    <mergeCell ref="A29:B29"/>
    <mergeCell ref="A30:B30"/>
    <mergeCell ref="A31:B31"/>
    <mergeCell ref="A32:B32"/>
    <mergeCell ref="D29:G29"/>
    <mergeCell ref="D30:G30"/>
    <mergeCell ref="D31:G31"/>
    <mergeCell ref="D32:G32"/>
    <mergeCell ref="D33:G33"/>
  </mergeCells>
  <phoneticPr fontId="21" type="noConversion"/>
  <conditionalFormatting sqref="I3:J28 A3:B27">
    <cfRule type="expression" dxfId="433" priority="33">
      <formula>AND( C3=6)</formula>
    </cfRule>
    <cfRule type="expression" dxfId="432" priority="34">
      <formula>AND( C3=5)</formula>
    </cfRule>
    <cfRule type="expression" dxfId="431" priority="35">
      <formula>AND( C3=4)</formula>
    </cfRule>
    <cfRule type="expression" dxfId="430" priority="36">
      <formula>AND( C3=3)</formula>
    </cfRule>
    <cfRule type="expression" dxfId="429" priority="37">
      <formula>AND( C3=2)</formula>
    </cfRule>
    <cfRule type="expression" dxfId="428" priority="38">
      <formula>AND( C3=1)</formula>
    </cfRule>
  </conditionalFormatting>
  <conditionalFormatting sqref="A3:B27">
    <cfRule type="containsErrors" dxfId="427" priority="49">
      <formula>ISERROR(A3)</formula>
    </cfRule>
  </conditionalFormatting>
  <conditionalFormatting sqref="E3:F27">
    <cfRule type="expression" dxfId="426" priority="4">
      <formula>AND( G3=6)</formula>
    </cfRule>
    <cfRule type="expression" dxfId="425" priority="5">
      <formula>AND( G3=5)</formula>
    </cfRule>
    <cfRule type="expression" dxfId="424" priority="6">
      <formula>AND( G3=4)</formula>
    </cfRule>
    <cfRule type="expression" dxfId="423" priority="7">
      <formula>AND( G3=3)</formula>
    </cfRule>
    <cfRule type="expression" dxfId="422" priority="8">
      <formula>AND( G3=2)</formula>
    </cfRule>
    <cfRule type="expression" dxfId="421" priority="9">
      <formula>AND( G3=1)</formula>
    </cfRule>
  </conditionalFormatting>
  <conditionalFormatting sqref="I3:J28 E3:F27">
    <cfRule type="containsErrors" dxfId="420" priority="10">
      <formula>ISERROR(E3)</formula>
    </cfRule>
  </conditionalFormatting>
  <conditionalFormatting sqref="C3:C27">
    <cfRule type="cellIs" dxfId="419" priority="3" operator="equal">
      <formula>0</formula>
    </cfRule>
  </conditionalFormatting>
  <conditionalFormatting sqref="G3:G27">
    <cfRule type="cellIs" dxfId="418" priority="2" operator="equal">
      <formula>0</formula>
    </cfRule>
  </conditionalFormatting>
  <conditionalFormatting sqref="K3:K28">
    <cfRule type="cellIs" dxfId="417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sheetPr codeName="Feuil4"/>
  <dimension ref="A1:M34"/>
  <sheetViews>
    <sheetView zoomScale="85" zoomScaleNormal="85" workbookViewId="0">
      <selection activeCell="G19" sqref="G19"/>
    </sheetView>
  </sheetViews>
  <sheetFormatPr defaultColWidth="11.42578125" defaultRowHeight="12.75" x14ac:dyDescent="0.2"/>
  <cols>
    <col min="1" max="1" width="10.85546875" customWidth="1"/>
    <col min="2" max="2" width="3.5703125" customWidth="1"/>
    <col min="3" max="3" width="12.85546875" customWidth="1"/>
    <col min="4" max="4" width="2.5703125" customWidth="1"/>
    <col min="5" max="5" width="11" customWidth="1"/>
    <col min="6" max="6" width="3.7109375" customWidth="1"/>
    <col min="7" max="7" width="12.85546875" customWidth="1"/>
    <col min="8" max="8" width="2.7109375" customWidth="1"/>
    <col min="9" max="9" width="10.42578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Resa!B7</f>
        <v>MURANO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SUM(B3:B27)+SUM(F3:F27)+SUM(J3:J28)</f>
        <v>91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IF(A3="","",SUMIF(Resa!$O$8:$O$158,A3,Resa!$U$8:$U$158))</f>
        <v>0</v>
      </c>
      <c r="C3" s="78" cm="1">
        <f t="array" ref="C3">IFERROR(IF(A3="","",INDEX(Resa!$B$8:$B$158,MATCH(A3,Resa!$O$8:$O$158*1,0))),"")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IF(E3="","",SUMIF(Resa!$O$8:$O$158,E3,Resa!$U$8:$U$158))</f>
        <v>0</v>
      </c>
      <c r="G3" s="78" cm="1">
        <f t="array" ref="G3">IFERROR(IF(E3="","",INDEX(Resa!$B$8:$B$158,MATCH(E3,Resa!$O$8:$O$158*1,0))),"")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IF(I3="","",SUMIF(Resa!$O$8:$O$158,I3,Resa!$U$8:$U$158))</f>
        <v>2</v>
      </c>
      <c r="K3" s="78" t="str" cm="1">
        <f t="array" ref="K3">IFERROR(IF(I3="","",INDEX(Resa!$B$8:$B$158,MATCH(I3,Resa!$O$8:$O$158*1,0))),"")</f>
        <v>5 (3)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IF(A4="","",SUMIF(Resa!$O$8:$O$158,A4,Resa!$U$8:$U$158))</f>
        <v>2</v>
      </c>
      <c r="C4" s="78" t="str" cm="1">
        <f t="array" ref="C4">IFERROR(IF(A4="","",INDEX(Resa!$B$8:$B$158,MATCH(A4,Resa!$O$8:$O$158*1,0))),"")</f>
        <v>2 (1)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IF(E4="","",SUMIF(Resa!$O$8:$O$158,E4,Resa!$U$8:$U$158))</f>
        <v>0</v>
      </c>
      <c r="G4" s="78" cm="1">
        <f t="array" ref="G4">IFERROR(IF(E4="","",INDEX(Resa!$B$8:$B$158,MATCH(E4,Resa!$O$8:$O$158*1,0))),"")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IF(I4="","",SUMIF(Resa!$O$8:$O$158,I4,Resa!$U$8:$U$158))</f>
        <v>2</v>
      </c>
      <c r="K4" s="78" t="str" cm="1">
        <f t="array" ref="K4">IFERROR(IF(I4="","",INDEX(Resa!$B$8:$B$158,MATCH(I4,Resa!$O$8:$O$158*1,0))),"")</f>
        <v>5 (3)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IF(A5="","",SUMIF(Resa!$O$8:$O$158,A5,Resa!$U$8:$U$158))</f>
        <v>2</v>
      </c>
      <c r="C5" s="78" t="str" cm="1">
        <f t="array" ref="C5">IFERROR(IF(A5="","",INDEX(Resa!$B$8:$B$158,MATCH(A5,Resa!$O$8:$O$158*1,0))),"")</f>
        <v>3 (1)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IF(E5="","",SUMIF(Resa!$O$8:$O$158,E5,Resa!$U$8:$U$158))</f>
        <v>2</v>
      </c>
      <c r="G5" s="78" t="str" cm="1">
        <f t="array" ref="G5">IFERROR(IF(E5="","",INDEX(Resa!$B$8:$B$158,MATCH(E5,Resa!$O$8:$O$158*1,0))),"")</f>
        <v>2 (1)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IF(I5="","",SUMIF(Resa!$O$8:$O$158,I5,Resa!$U$8:$U$158))</f>
        <v>2</v>
      </c>
      <c r="K5" s="78" t="str" cm="1">
        <f t="array" ref="K5">IFERROR(IF(I5="","",INDEX(Resa!$B$8:$B$158,MATCH(I5,Resa!$O$8:$O$158*1,0))),"")</f>
        <v>1 (1)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IF(A6="","",SUMIF(Resa!$O$8:$O$158,A6,Resa!$U$8:$U$158))</f>
        <v>0</v>
      </c>
      <c r="C6" s="78" cm="1">
        <f t="array" ref="C6">IFERROR(IF(A6="","",INDEX(Resa!$B$8:$B$158,MATCH(A6,Resa!$O$8:$O$158*1,0))),"")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IF(E6="","",SUMIF(Resa!$O$8:$O$158,E6,Resa!$U$8:$U$158))</f>
        <v>2</v>
      </c>
      <c r="G6" s="78" t="str" cm="1">
        <f t="array" ref="G6">IFERROR(IF(E6="","",INDEX(Resa!$B$8:$B$158,MATCH(E6,Resa!$O$8:$O$158*1,0))),"")</f>
        <v>3 (1)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IF(I6="","",SUMIF(Resa!$O$8:$O$158,I6,Resa!$U$8:$U$158))</f>
        <v>2</v>
      </c>
      <c r="K6" s="78" t="str" cm="1">
        <f t="array" ref="K6">IFERROR(IF(I6="","",INDEX(Resa!$B$8:$B$158,MATCH(I6,Resa!$O$8:$O$158*1,0))),"")</f>
        <v>3 (1)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IF(A7="","",SUMIF(Resa!$O$8:$O$158,A7,Resa!$U$8:$U$158))</f>
        <v>2</v>
      </c>
      <c r="C7" s="78" t="str" cm="1">
        <f t="array" ref="C7">IFERROR(IF(A7="","",INDEX(Resa!$B$8:$B$158,MATCH(A7,Resa!$O$8:$O$158*1,0))),"")</f>
        <v>4 (3)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IF(E7="","",SUMIF(Resa!$O$8:$O$158,E7,Resa!$U$8:$U$158))</f>
        <v>0</v>
      </c>
      <c r="G7" s="78" cm="1">
        <f t="array" ref="G7">IFERROR(IF(E7="","",INDEX(Resa!$B$8:$B$158,MATCH(E7,Resa!$O$8:$O$158*1,0))),"")</f>
        <v>0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IF(I7="","",SUMIF(Resa!$O$8:$O$158,I7,Resa!$U$8:$U$158))</f>
        <v>1</v>
      </c>
      <c r="K7" s="78" t="str" cm="1">
        <f t="array" ref="K7">IFERROR(IF(I7="","",INDEX(Resa!$B$8:$B$158,MATCH(I7,Resa!$O$8:$O$158*1,0))),"")</f>
        <v>1 (1)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IF(A8="","",SUMIF(Resa!$O$8:$O$158,A8,Resa!$U$8:$U$158))</f>
        <v>1</v>
      </c>
      <c r="C8" s="78" t="str" cm="1">
        <f t="array" ref="C8">IFERROR(IF(A8="","",INDEX(Resa!$B$8:$B$158,MATCH(A8,Resa!$O$8:$O$158*1,0))),"")</f>
        <v>4 (3)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IF(E8="","",SUMIF(Resa!$O$8:$O$158,E8,Resa!$U$8:$U$158))</f>
        <v>2</v>
      </c>
      <c r="G8" s="78" t="str" cm="1">
        <f t="array" ref="G8">IFERROR(IF(E8="","",INDEX(Resa!$B$8:$B$158,MATCH(E8,Resa!$O$8:$O$158*1,0))),"")</f>
        <v>3 (1)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IF(I8="","",SUMIF(Resa!$O$8:$O$158,I8,Resa!$U$8:$U$158))</f>
        <v>0</v>
      </c>
      <c r="K8" s="78" cm="1">
        <f t="array" ref="K8">IFERROR(IF(I8="","",INDEX(Resa!$B$8:$B$158,MATCH(I8,Resa!$O$8:$O$158*1,0))),"")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IF(A9="","",SUMIF(Resa!$O$8:$O$158,A9,Resa!$U$8:$U$158))</f>
        <v>1</v>
      </c>
      <c r="C9" s="78" t="str" cm="1">
        <f t="array" ref="C9">IFERROR(IF(A9="","",INDEX(Resa!$B$8:$B$158,MATCH(A9,Resa!$O$8:$O$158*1,0))),"")</f>
        <v>4 (3)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IF(E9="","",SUMIF(Resa!$O$8:$O$158,E9,Resa!$U$8:$U$158))</f>
        <v>2</v>
      </c>
      <c r="G9" s="78" t="str" cm="1">
        <f t="array" ref="G9">IFERROR(IF(E9="","",INDEX(Resa!$B$8:$B$158,MATCH(E9,Resa!$O$8:$O$158*1,0))),"")</f>
        <v>2 (1)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IF(I9="","",SUMIF(Resa!$O$8:$O$158,I9,Resa!$U$8:$U$158))</f>
        <v>1</v>
      </c>
      <c r="K9" s="78" t="str" cm="1">
        <f t="array" ref="K9">IFERROR(IF(I9="","",INDEX(Resa!$B$8:$B$158,MATCH(I9,Resa!$O$8:$O$158*1,0))),"")</f>
        <v>1 (1)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IF(A10="","",SUMIF(Resa!$O$8:$O$158,A10,Resa!$U$8:$U$158))</f>
        <v>1</v>
      </c>
      <c r="C10" s="78" t="str" cm="1">
        <f t="array" ref="C10">IFERROR(IF(A10="","",INDEX(Resa!$B$8:$B$158,MATCH(A10,Resa!$O$8:$O$158*1,0))),"")</f>
        <v>4 (3)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IF(E10="","",SUMIF(Resa!$O$8:$O$158,E10,Resa!$U$8:$U$158))</f>
        <v>2</v>
      </c>
      <c r="G10" s="78" t="str" cm="1">
        <f t="array" ref="G10">IFERROR(IF(E10="","",INDEX(Resa!$B$8:$B$158,MATCH(E10,Resa!$O$8:$O$158*1,0))),"")</f>
        <v>1 (1)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IF(I10="","",SUMIF(Resa!$O$8:$O$158,I10,Resa!$U$8:$U$158))</f>
        <v>2</v>
      </c>
      <c r="K10" s="78" t="str" cm="1">
        <f t="array" ref="K10">IFERROR(IF(I10="","",INDEX(Resa!$B$8:$B$158,MATCH(I10,Resa!$O$8:$O$158*1,0))),"")</f>
        <v>3 (1)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IF(A11="","",SUMIF(Resa!$O$8:$O$158,A11,Resa!$U$8:$U$158))</f>
        <v>2</v>
      </c>
      <c r="C11" s="78" t="str" cm="1">
        <f t="array" ref="C11">IFERROR(IF(A11="","",INDEX(Resa!$B$8:$B$158,MATCH(A11,Resa!$O$8:$O$158*1,0))),"")</f>
        <v>4 (3)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IF(E11="","",SUMIF(Resa!$O$8:$O$158,E11,Resa!$U$8:$U$158))</f>
        <v>0</v>
      </c>
      <c r="G11" s="78" cm="1">
        <f t="array" ref="G11">IFERROR(IF(E11="","",INDEX(Resa!$B$8:$B$158,MATCH(E11,Resa!$O$8:$O$158*1,0))),"")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IF(I11="","",SUMIF(Resa!$O$8:$O$158,I11,Resa!$U$8:$U$158))</f>
        <v>2</v>
      </c>
      <c r="K11" s="78" t="str" cm="1">
        <f t="array" ref="K11">IFERROR(IF(I11="","",INDEX(Resa!$B$8:$B$158,MATCH(I11,Resa!$O$8:$O$158*1,0))),"")</f>
        <v>1 (1)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IF(A12="","",SUMIF(Resa!$O$8:$O$158,A12,Resa!$U$8:$U$158))</f>
        <v>2</v>
      </c>
      <c r="C12" s="78" t="str" cm="1">
        <f t="array" ref="C12">IFERROR(IF(A12="","",INDEX(Resa!$B$8:$B$158,MATCH(A12,Resa!$O$8:$O$158*1,0))),"")</f>
        <v>4 (3)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IF(E12="","",SUMIF(Resa!$O$8:$O$158,E12,Resa!$U$8:$U$158))</f>
        <v>0</v>
      </c>
      <c r="G12" s="78" cm="1">
        <f t="array" ref="G12">IFERROR(IF(E12="","",INDEX(Resa!$B$8:$B$158,MATCH(E12,Resa!$O$8:$O$158*1,0))),"")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IF(I12="","",SUMIF(Resa!$O$8:$O$158,I12,Resa!$U$8:$U$158))</f>
        <v>2</v>
      </c>
      <c r="K12" s="78" t="str" cm="1">
        <f t="array" ref="K12">IFERROR(IF(I12="","",INDEX(Resa!$B$8:$B$158,MATCH(I12,Resa!$O$8:$O$158*1,0))),"")</f>
        <v>2 (1)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IF(A13="","",SUMIF(Resa!$O$8:$O$158,A13,Resa!$U$8:$U$158))</f>
        <v>2</v>
      </c>
      <c r="C13" s="78" t="str" cm="1">
        <f t="array" ref="C13">IFERROR(IF(A13="","",INDEX(Resa!$B$8:$B$158,MATCH(A13,Resa!$O$8:$O$158*1,0))),"")</f>
        <v>4 (3)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IF(E13="","",SUMIF(Resa!$O$8:$O$158,E13,Resa!$U$8:$U$158))</f>
        <v>1</v>
      </c>
      <c r="G13" s="78" t="str" cm="1">
        <f t="array" ref="G13">IFERROR(IF(E13="","",INDEX(Resa!$B$8:$B$158,MATCH(E13,Resa!$O$8:$O$158*1,0))),"")</f>
        <v>1 (1)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IF(I13="","",SUMIF(Resa!$O$8:$O$158,I13,Resa!$U$8:$U$158))</f>
        <v>2</v>
      </c>
      <c r="K13" s="78" t="str" cm="1">
        <f t="array" ref="K13">IFERROR(IF(I13="","",INDEX(Resa!$B$8:$B$158,MATCH(I13,Resa!$O$8:$O$158*1,0))),"")</f>
        <v>1 (1)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IF(A14="","",SUMIF(Resa!$O$8:$O$158,A14,Resa!$U$8:$U$158))</f>
        <v>2</v>
      </c>
      <c r="C14" s="78" t="str" cm="1">
        <f t="array" ref="C14">IFERROR(IF(A14="","",INDEX(Resa!$B$8:$B$158,MATCH(A14,Resa!$O$8:$O$158*1,0))),"")</f>
        <v>4 (3)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IF(E14="","",SUMIF(Resa!$O$8:$O$158,E14,Resa!$U$8:$U$158))</f>
        <v>2</v>
      </c>
      <c r="G14" s="78" t="str" cm="1">
        <f t="array" ref="G14">IFERROR(IF(E14="","",INDEX(Resa!$B$8:$B$158,MATCH(E14,Resa!$O$8:$O$158*1,0))),"")</f>
        <v>3 (1)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IF(I14="","",SUMIF(Resa!$O$8:$O$158,I14,Resa!$U$8:$U$158))</f>
        <v>2</v>
      </c>
      <c r="K14" s="78" t="str" cm="1">
        <f t="array" ref="K14">IFERROR(IF(I14="","",INDEX(Resa!$B$8:$B$158,MATCH(I14,Resa!$O$8:$O$158*1,0))),"")</f>
        <v>5 (3)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IF(A15="","",SUMIF(Resa!$O$8:$O$158,A15,Resa!$U$8:$U$158))</f>
        <v>2</v>
      </c>
      <c r="C15" s="78" t="str" cm="1">
        <f t="array" ref="C15">IFERROR(IF(A15="","",INDEX(Resa!$B$8:$B$158,MATCH(A15,Resa!$O$8:$O$158*1,0))),"")</f>
        <v>4 (3)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IF(E15="","",SUMIF(Resa!$O$8:$O$158,E15,Resa!$U$8:$U$158))</f>
        <v>0</v>
      </c>
      <c r="G15" s="78" cm="1">
        <f t="array" ref="G15">IFERROR(IF(E15="","",INDEX(Resa!$B$8:$B$158,MATCH(E15,Resa!$O$8:$O$158*1,0))),"")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IF(I15="","",SUMIF(Resa!$O$8:$O$158,I15,Resa!$U$8:$U$158))</f>
        <v>0</v>
      </c>
      <c r="K15" s="78" cm="1">
        <f t="array" ref="K15">IFERROR(IF(I15="","",INDEX(Resa!$B$8:$B$158,MATCH(I15,Resa!$O$8:$O$158*1,0))),"")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IF(A16="","",SUMIF(Resa!$O$8:$O$158,A16,Resa!$U$8:$U$158))</f>
        <v>2</v>
      </c>
      <c r="C16" s="78" t="str" cm="1">
        <f t="array" ref="C16">IFERROR(IF(A16="","",INDEX(Resa!$B$8:$B$158,MATCH(A16,Resa!$O$8:$O$158*1,0))),"")</f>
        <v>4 (3)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IF(E16="","",SUMIF(Resa!$O$8:$O$158,E16,Resa!$U$8:$U$158))</f>
        <v>2</v>
      </c>
      <c r="G16" s="78" t="str" cm="1">
        <f t="array" ref="G16">IFERROR(IF(E16="","",INDEX(Resa!$B$8:$B$158,MATCH(E16,Resa!$O$8:$O$158*1,0))),"")</f>
        <v>2 (1)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IF(I16="","",SUMIF(Resa!$O$8:$O$158,I16,Resa!$U$8:$U$158))</f>
        <v/>
      </c>
      <c r="K16" s="78" t="str" cm="1">
        <f t="array" ref="K16">IFERROR(IF(I16="","",INDEX(Resa!$B$8:$B$158,MATCH(I16,Resa!$O$8:$O$158*1,0))),"")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IF(A17="","",SUMIF(Resa!$O$8:$O$158,A17,Resa!$U$8:$U$158))</f>
        <v>2</v>
      </c>
      <c r="C17" s="78" t="str" cm="1">
        <f t="array" ref="C17">IFERROR(IF(A17="","",INDEX(Resa!$B$8:$B$158,MATCH(A17,Resa!$O$8:$O$158*1,0))),"")</f>
        <v>4 (3)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IF(E17="","",SUMIF(Resa!$O$8:$O$158,E17,Resa!$U$8:$U$158))</f>
        <v>0</v>
      </c>
      <c r="G17" s="78" cm="1">
        <f t="array" ref="G17">IFERROR(IF(E17="","",INDEX(Resa!$B$8:$B$158,MATCH(E17,Resa!$O$8:$O$158*1,0))),"")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IF(I17="","",SUMIF(Resa!$O$8:$O$158,I17,Resa!$U$8:$U$158))</f>
        <v/>
      </c>
      <c r="K17" s="78" t="str" cm="1">
        <f t="array" ref="K17">IFERROR(IF(I17="","",INDEX(Resa!$B$8:$B$158,MATCH(I17,Resa!$O$8:$O$158*1,0))),"")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IF(A18="","",SUMIF(Resa!$O$8:$O$158,A18,Resa!$U$8:$U$158))</f>
        <v>2</v>
      </c>
      <c r="C18" s="78" t="str" cm="1">
        <f t="array" ref="C18">IFERROR(IF(A18="","",INDEX(Resa!$B$8:$B$158,MATCH(A18,Resa!$O$8:$O$158*1,0))),"")</f>
        <v>5 (3)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IF(E18="","",SUMIF(Resa!$O$8:$O$158,E18,Resa!$U$8:$U$158))</f>
        <v>2</v>
      </c>
      <c r="G18" s="78" t="str" cm="1">
        <f t="array" ref="G18">IFERROR(IF(E18="","",INDEX(Resa!$B$8:$B$158,MATCH(E18,Resa!$O$8:$O$158*1,0))),"")</f>
        <v>2 (1)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IF(I18="","",SUMIF(Resa!$O$8:$O$158,I18,Resa!$U$8:$U$158))</f>
        <v/>
      </c>
      <c r="K18" s="78" t="str" cm="1">
        <f t="array" ref="K18">IFERROR(IF(I18="","",INDEX(Resa!$B$8:$B$158,MATCH(I18,Resa!$O$8:$O$158*1,0))),"")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IF(A19="","",SUMIF(Resa!$O$8:$O$158,A19,Resa!$U$8:$U$158))</f>
        <v>2</v>
      </c>
      <c r="C19" s="78" t="str" cm="1">
        <f t="array" ref="C19">IFERROR(IF(A19="","",INDEX(Resa!$B$8:$B$158,MATCH(A19,Resa!$O$8:$O$158*1,0))),"")</f>
        <v>1 (1)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IF(E19="","",SUMIF(Resa!$O$8:$O$158,E19,Resa!$U$8:$U$158))</f>
        <v>0</v>
      </c>
      <c r="G19" s="78" cm="1">
        <f t="array" ref="G19">IFERROR(IF(E19="","",INDEX(Resa!$B$8:$B$158,MATCH(E19,Resa!$O$8:$O$158*1,0))),"")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IF(I19="","",SUMIF(Resa!$O$8:$O$158,I19,Resa!$U$8:$U$158))</f>
        <v/>
      </c>
      <c r="K19" s="78" t="str" cm="1">
        <f t="array" ref="K19">IFERROR(IF(I19="","",INDEX(Resa!$B$8:$B$158,MATCH(I19,Resa!$O$8:$O$158*1,0))),"")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IF(A20="","",SUMIF(Resa!$O$8:$O$158,A20,Resa!$U$8:$U$158))</f>
        <v>1</v>
      </c>
      <c r="C20" s="78" t="str" cm="1">
        <f t="array" ref="C20">IFERROR(IF(A20="","",INDEX(Resa!$B$8:$B$158,MATCH(A20,Resa!$O$8:$O$158*1,0))),"")</f>
        <v>1 (1)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IF(E20="","",SUMIF(Resa!$O$8:$O$158,E20,Resa!$U$8:$U$158))</f>
        <v>2</v>
      </c>
      <c r="G20" s="78" t="str" cm="1">
        <f t="array" ref="G20">IFERROR(IF(E20="","",INDEX(Resa!$B$8:$B$158,MATCH(E20,Resa!$O$8:$O$158*1,0))),"")</f>
        <v>2 (1)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IF(I20="","",SUMIF(Resa!$O$8:$O$158,I20,Resa!$U$8:$U$158))</f>
        <v/>
      </c>
      <c r="K20" s="78" t="str" cm="1">
        <f t="array" ref="K20">IFERROR(IF(I20="","",INDEX(Resa!$B$8:$B$158,MATCH(I20,Resa!$O$8:$O$158*1,0))),"")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IF(A21="","",SUMIF(Resa!$O$8:$O$158,A21,Resa!$U$8:$U$158))</f>
        <v>2</v>
      </c>
      <c r="C21" s="78" t="str" cm="1">
        <f t="array" ref="C21">IFERROR(IF(A21="","",INDEX(Resa!$B$8:$B$158,MATCH(A21,Resa!$O$8:$O$158*1,0))),"")</f>
        <v>1 (1)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IF(E21="","",SUMIF(Resa!$O$8:$O$158,E21,Resa!$U$8:$U$158))</f>
        <v>2</v>
      </c>
      <c r="G21" s="78" t="str" cm="1">
        <f t="array" ref="G21">IFERROR(IF(E21="","",INDEX(Resa!$B$8:$B$158,MATCH(E21,Resa!$O$8:$O$158*1,0))),"")</f>
        <v>2 (1)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IF(I21="","",SUMIF(Resa!$O$8:$O$158,I21,Resa!$U$8:$U$158))</f>
        <v/>
      </c>
      <c r="K21" s="78" t="str" cm="1">
        <f t="array" ref="K21">IFERROR(IF(I21="","",INDEX(Resa!$B$8:$B$158,MATCH(I21,Resa!$O$8:$O$158*1,0))),"")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IF(A22="","",SUMIF(Resa!$O$8:$O$158,A22,Resa!$U$8:$U$158))</f>
        <v>2</v>
      </c>
      <c r="C22" s="78" t="str" cm="1">
        <f t="array" ref="C22">IFERROR(IF(A22="","",INDEX(Resa!$B$8:$B$158,MATCH(A22,Resa!$O$8:$O$158*1,0))),"")</f>
        <v>1 (1)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IF(E22="","",SUMIF(Resa!$O$8:$O$158,E22,Resa!$U$8:$U$158))</f>
        <v>1</v>
      </c>
      <c r="G22" s="78" t="str" cm="1">
        <f t="array" ref="G22">IFERROR(IF(E22="","",INDEX(Resa!$B$8:$B$158,MATCH(E22,Resa!$O$8:$O$158*1,0))),"")</f>
        <v>5 (3)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IF(I22="","",SUMIF(Resa!$O$8:$O$158,I22,Resa!$U$8:$U$158))</f>
        <v/>
      </c>
      <c r="K22" s="78" t="str" cm="1">
        <f t="array" ref="K22">IFERROR(IF(I22="","",INDEX(Resa!$B$8:$B$158,MATCH(I22,Resa!$O$8:$O$158*1,0))),"")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IF(A23="","",SUMIF(Resa!$O$8:$O$158,A23,Resa!$U$8:$U$158))</f>
        <v>0</v>
      </c>
      <c r="C23" s="78" cm="1">
        <f t="array" ref="C23">IFERROR(IF(A23="","",INDEX(Resa!$B$8:$B$158,MATCH(A23,Resa!$O$8:$O$158*1,0))),"")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IF(E23="","",SUMIF(Resa!$O$8:$O$158,E23,Resa!$U$8:$U$158))</f>
        <v>2</v>
      </c>
      <c r="G23" s="78" t="str" cm="1">
        <f t="array" ref="G23">IFERROR(IF(E23="","",INDEX(Resa!$B$8:$B$158,MATCH(E23,Resa!$O$8:$O$158*1,0))),"")</f>
        <v>5 (3)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IF(I23="","",SUMIF(Resa!$O$8:$O$158,I23,Resa!$U$8:$U$158))</f>
        <v/>
      </c>
      <c r="K23" s="78" t="str" cm="1">
        <f t="array" ref="K23">IFERROR(IF(I23="","",INDEX(Resa!$B$8:$B$158,MATCH(I23,Resa!$O$8:$O$158*1,0))),"")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IF(A24="","",SUMIF(Resa!$O$8:$O$158,A24,Resa!$U$8:$U$158))</f>
        <v>2</v>
      </c>
      <c r="C24" s="78" t="str" cm="1">
        <f t="array" ref="C24">IFERROR(IF(A24="","",INDEX(Resa!$B$8:$B$158,MATCH(A24,Resa!$O$8:$O$158*1,0))),"")</f>
        <v>3 (1)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IF(E24="","",SUMIF(Resa!$O$8:$O$158,E24,Resa!$U$8:$U$158))</f>
        <v>2</v>
      </c>
      <c r="G24" s="78" t="str" cm="1">
        <f t="array" ref="G24">IFERROR(IF(E24="","",INDEX(Resa!$B$8:$B$158,MATCH(E24,Resa!$O$8:$O$158*1,0))),"")</f>
        <v>5 (3)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IF(I24="","",SUMIF(Resa!$O$8:$O$158,I24,Resa!$U$8:$U$158))</f>
        <v/>
      </c>
      <c r="K24" s="78" t="str" cm="1">
        <f t="array" ref="K24">IFERROR(IF(I24="","",INDEX(Resa!$B$8:$B$158,MATCH(I24,Resa!$O$8:$O$158*1,0))),"")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IF(A25="","",SUMIF(Resa!$O$8:$O$158,A25,Resa!$U$8:$U$158))</f>
        <v>2</v>
      </c>
      <c r="C25" s="78" t="str" cm="1">
        <f t="array" ref="C25">IFERROR(IF(A25="","",INDEX(Resa!$B$8:$B$158,MATCH(A25,Resa!$O$8:$O$158*1,0))),"")</f>
        <v>2 (1)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IF(E25="","",SUMIF(Resa!$O$8:$O$158,E25,Resa!$U$8:$U$158))</f>
        <v>2</v>
      </c>
      <c r="G25" s="78" t="str" cm="1">
        <f t="array" ref="G25">IFERROR(IF(E25="","",INDEX(Resa!$B$8:$B$158,MATCH(E25,Resa!$O$8:$O$158*1,0))),"")</f>
        <v>5 (3)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IF(I25="","",SUMIF(Resa!$O$8:$O$158,I25,Resa!$U$8:$U$158))</f>
        <v/>
      </c>
      <c r="K25" s="78" t="str" cm="1">
        <f t="array" ref="K25">IFERROR(IF(I25="","",INDEX(Resa!$B$8:$B$158,MATCH(I25,Resa!$O$8:$O$158*1,0))),"")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IF(A26="","",SUMIF(Resa!$O$8:$O$158,A26,Resa!$U$8:$U$158))</f>
        <v>2</v>
      </c>
      <c r="C26" s="78" t="str" cm="1">
        <f t="array" ref="C26">IFERROR(IF(A26="","",INDEX(Resa!$B$8:$B$158,MATCH(A26,Resa!$O$8:$O$158*1,0))),"")</f>
        <v>3 (1)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IF(E26="","",SUMIF(Resa!$O$8:$O$158,E26,Resa!$U$8:$U$158))</f>
        <v>2</v>
      </c>
      <c r="G26" s="78" t="str" cm="1">
        <f t="array" ref="G26">IFERROR(IF(E26="","",INDEX(Resa!$B$8:$B$158,MATCH(E26,Resa!$O$8:$O$158*1,0))),"")</f>
        <v>5 (3)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IF(I26="","",SUMIF(Resa!$O$8:$O$158,I26,Resa!$U$8:$U$158))</f>
        <v/>
      </c>
      <c r="K26" s="78" t="str" cm="1">
        <f t="array" ref="K26">IFERROR(IF(I26="","",INDEX(Resa!$B$8:$B$158,MATCH(I26,Resa!$O$8:$O$158*1,0))),"")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IF(A27="","",SUMIF(Resa!$O$8:$O$158,A27,Resa!$U$8:$U$158))</f>
        <v>1</v>
      </c>
      <c r="C27" s="78" t="str" cm="1">
        <f t="array" ref="C27">IFERROR(IF(A27="","",INDEX(Resa!$B$8:$B$158,MATCH(A27,Resa!$O$8:$O$158*1,0))),"")</f>
        <v>1 (1)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IF(E27="","",SUMIF(Resa!$O$8:$O$158,E27,Resa!$U$8:$U$158))</f>
        <v>2</v>
      </c>
      <c r="G27" s="78" t="str" cm="1">
        <f t="array" ref="G27">IFERROR(IF(E27="","",INDEX(Resa!$B$8:$B$158,MATCH(E27,Resa!$O$8:$O$158*1,0))),"")</f>
        <v>5 (3)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IF(I27="","",SUMIF(Resa!$O$8:$O$158,I27,Resa!$U$8:$U$158))</f>
        <v/>
      </c>
      <c r="K27" s="78" t="str" cm="1">
        <f t="array" ref="K27">IFERROR(IF(I27="","",INDEX(Resa!$B$8:$B$158,MATCH(I27,Resa!$O$8:$O$158*1,0))),"")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103" t="str">
        <f>IF(I28="","",SUMIF(Resa!$O$8:$O$158,I28,Resa!$U$8:$U$158))</f>
        <v/>
      </c>
      <c r="K28" s="104" t="str" cm="1">
        <f t="array" ref="K28">IFERROR(IF(I28="","",INDEX(Resa!$B$8:$B$158,MATCH(I28,Resa!$O$8:$O$158*1,0))),"")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  <c r="E29" s="211"/>
      <c r="F29" s="211"/>
      <c r="G29" s="211"/>
      <c r="H29" s="211"/>
      <c r="I29" s="211"/>
      <c r="J29" s="211"/>
      <c r="K29" s="211"/>
    </row>
    <row r="30" spans="1:11" ht="18" x14ac:dyDescent="0.2">
      <c r="A30" s="202">
        <v>2</v>
      </c>
      <c r="B30" s="203"/>
      <c r="C30" s="45">
        <f t="shared" si="0"/>
        <v>0</v>
      </c>
      <c r="D30" s="10"/>
      <c r="E30" s="211"/>
      <c r="F30" s="211"/>
      <c r="G30" s="211"/>
      <c r="H30" s="211"/>
      <c r="I30" s="211"/>
      <c r="J30" s="211"/>
      <c r="K30" s="211"/>
    </row>
    <row r="31" spans="1:11" ht="18" x14ac:dyDescent="0.2">
      <c r="A31" s="204">
        <v>3</v>
      </c>
      <c r="B31" s="205"/>
      <c r="C31" s="45">
        <f t="shared" si="0"/>
        <v>0</v>
      </c>
      <c r="E31" s="212"/>
      <c r="F31" s="212"/>
      <c r="G31" s="212"/>
      <c r="H31" s="212"/>
      <c r="I31" s="212"/>
      <c r="J31" s="212"/>
      <c r="K31" s="212"/>
    </row>
    <row r="32" spans="1:11" ht="18" x14ac:dyDescent="0.2">
      <c r="A32" s="206">
        <v>4</v>
      </c>
      <c r="B32" s="207"/>
      <c r="C32" s="45">
        <f t="shared" si="0"/>
        <v>0</v>
      </c>
      <c r="E32" s="212"/>
      <c r="F32" s="212"/>
      <c r="G32" s="212"/>
      <c r="H32" s="212"/>
      <c r="I32" s="212"/>
      <c r="J32" s="212"/>
      <c r="K32" s="212"/>
    </row>
    <row r="33" spans="1:11" ht="18" customHeight="1" x14ac:dyDescent="0.2">
      <c r="A33" s="191">
        <v>5</v>
      </c>
      <c r="B33" s="192"/>
      <c r="C33" s="45">
        <f t="shared" si="0"/>
        <v>0</v>
      </c>
      <c r="E33" s="211"/>
      <c r="F33" s="211"/>
      <c r="G33" s="211"/>
      <c r="H33" s="211"/>
      <c r="I33" s="211"/>
      <c r="J33" s="211"/>
      <c r="K33" s="211"/>
    </row>
    <row r="34" spans="1:11" ht="18.75" thickBot="1" x14ac:dyDescent="0.25">
      <c r="A34" s="193">
        <v>6</v>
      </c>
      <c r="B34" s="194"/>
      <c r="C34" s="46">
        <f t="shared" si="0"/>
        <v>0</v>
      </c>
      <c r="E34" s="211"/>
      <c r="F34" s="211"/>
      <c r="G34" s="211"/>
      <c r="H34" s="211"/>
      <c r="I34" s="211"/>
      <c r="J34" s="211"/>
      <c r="K34" s="211"/>
    </row>
  </sheetData>
  <mergeCells count="11">
    <mergeCell ref="A32:B32"/>
    <mergeCell ref="A33:B33"/>
    <mergeCell ref="A34:B34"/>
    <mergeCell ref="A1:I1"/>
    <mergeCell ref="J1:K1"/>
    <mergeCell ref="A29:B29"/>
    <mergeCell ref="A30:B30"/>
    <mergeCell ref="A31:B31"/>
    <mergeCell ref="E29:K30"/>
    <mergeCell ref="E31:K32"/>
    <mergeCell ref="E33:K34"/>
  </mergeCells>
  <conditionalFormatting sqref="B3:B27 I3:J28">
    <cfRule type="expression" dxfId="416" priority="26">
      <formula>AND( D3=6)</formula>
    </cfRule>
    <cfRule type="expression" dxfId="415" priority="27">
      <formula>AND( D3=5)</formula>
    </cfRule>
    <cfRule type="expression" dxfId="414" priority="28">
      <formula>AND( D3=4)</formula>
    </cfRule>
    <cfRule type="expression" dxfId="413" priority="29">
      <formula>AND( D3=3)</formula>
    </cfRule>
    <cfRule type="expression" dxfId="412" priority="30">
      <formula>AND( D3=2)</formula>
    </cfRule>
    <cfRule type="expression" dxfId="411" priority="31">
      <formula>AND( D3=1)</formula>
    </cfRule>
  </conditionalFormatting>
  <conditionalFormatting sqref="B3:B27">
    <cfRule type="containsErrors" dxfId="410" priority="32">
      <formula>ISERROR(B3)</formula>
    </cfRule>
  </conditionalFormatting>
  <conditionalFormatting sqref="E3:E27">
    <cfRule type="expression" dxfId="409" priority="19">
      <formula>AND( G3=6)</formula>
    </cfRule>
    <cfRule type="expression" dxfId="408" priority="20">
      <formula>AND( G3=5)</formula>
    </cfRule>
    <cfRule type="expression" dxfId="407" priority="21">
      <formula>AND( G3=4)</formula>
    </cfRule>
    <cfRule type="expression" dxfId="406" priority="22">
      <formula>AND( G3=3)</formula>
    </cfRule>
    <cfRule type="expression" dxfId="405" priority="23">
      <formula>AND( G3=2)</formula>
    </cfRule>
    <cfRule type="expression" dxfId="404" priority="24">
      <formula>AND( G3=1)</formula>
    </cfRule>
  </conditionalFormatting>
  <conditionalFormatting sqref="E3:E27 I3:J28">
    <cfRule type="containsErrors" dxfId="403" priority="25">
      <formula>ISERROR(E3)</formula>
    </cfRule>
  </conditionalFormatting>
  <conditionalFormatting sqref="C3:C27">
    <cfRule type="cellIs" dxfId="402" priority="18" operator="equal">
      <formula>0</formula>
    </cfRule>
  </conditionalFormatting>
  <conditionalFormatting sqref="G3:G27">
    <cfRule type="cellIs" dxfId="401" priority="17" operator="equal">
      <formula>0</formula>
    </cfRule>
  </conditionalFormatting>
  <conditionalFormatting sqref="K3:K28">
    <cfRule type="cellIs" dxfId="400" priority="16" operator="equal">
      <formula>0</formula>
    </cfRule>
  </conditionalFormatting>
  <conditionalFormatting sqref="F3:F27">
    <cfRule type="expression" dxfId="399" priority="9">
      <formula>AND( H3=6)</formula>
    </cfRule>
    <cfRule type="expression" dxfId="398" priority="10">
      <formula>AND( H3=5)</formula>
    </cfRule>
    <cfRule type="expression" dxfId="397" priority="11">
      <formula>AND( H3=4)</formula>
    </cfRule>
    <cfRule type="expression" dxfId="396" priority="12">
      <formula>AND( H3=3)</formula>
    </cfRule>
    <cfRule type="expression" dxfId="395" priority="13">
      <formula>AND( H3=2)</formula>
    </cfRule>
    <cfRule type="expression" dxfId="394" priority="14">
      <formula>AND( H3=1)</formula>
    </cfRule>
  </conditionalFormatting>
  <conditionalFormatting sqref="F3:F27">
    <cfRule type="containsErrors" dxfId="393" priority="15">
      <formula>ISERROR(F3)</formula>
    </cfRule>
  </conditionalFormatting>
  <conditionalFormatting sqref="J3:J28">
    <cfRule type="containsErrors" dxfId="392" priority="8">
      <formula>ISERROR(J3)</formula>
    </cfRule>
  </conditionalFormatting>
  <conditionalFormatting sqref="A3:A27">
    <cfRule type="expression" dxfId="391" priority="1">
      <formula>AND( C3=6)</formula>
    </cfRule>
    <cfRule type="expression" dxfId="390" priority="2">
      <formula>AND( C3=5)</formula>
    </cfRule>
    <cfRule type="expression" dxfId="389" priority="3">
      <formula>AND( C3=4)</formula>
    </cfRule>
    <cfRule type="expression" dxfId="388" priority="4">
      <formula>AND( C3=3)</formula>
    </cfRule>
    <cfRule type="expression" dxfId="387" priority="5">
      <formula>AND( C3=2)</formula>
    </cfRule>
    <cfRule type="expression" dxfId="386" priority="6">
      <formula>AND( C3=1)</formula>
    </cfRule>
  </conditionalFormatting>
  <conditionalFormatting sqref="A3:A27">
    <cfRule type="containsErrors" dxfId="385" priority="7">
      <formula>ISERROR(A3)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sheetPr codeName="Feuil5"/>
  <dimension ref="A1:M36"/>
  <sheetViews>
    <sheetView zoomScale="70" zoomScaleNormal="70" workbookViewId="0">
      <selection activeCell="C34" sqref="C31:C34"/>
    </sheetView>
  </sheetViews>
  <sheetFormatPr defaultColWidth="11.42578125" defaultRowHeight="12.75" x14ac:dyDescent="0.2"/>
  <cols>
    <col min="1" max="1" width="12.5703125" customWidth="1"/>
    <col min="2" max="2" width="3.42578125" customWidth="1"/>
    <col min="3" max="3" width="12.85546875" customWidth="1"/>
    <col min="4" max="4" width="2.5703125" customWidth="1"/>
    <col min="5" max="5" width="10.5703125" customWidth="1"/>
    <col min="6" max="6" width="3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5" t="str">
        <f>Resa!C7</f>
        <v>BALADE GOURMANDE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SUM(B3:B27)+SUM(F3:F27)+SUM(J3:J28)</f>
        <v>91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IF(A3="","",SUMIF(Resa!$O$8:$O$158,A3,Resa!$V$8:$V$158))</f>
        <v>0</v>
      </c>
      <c r="C3" s="78" cm="1">
        <f t="array" ref="C3">IFERROR(IF(A3="","",INDEX(Resa!$C$8:$C$158,MATCH(A3,Resa!$O$8:$O$158*1,0))),"")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IF(E3="","",SUMIF(Resa!$O$8:$O$158,E3,Resa!$V$8:$V$158))</f>
        <v>0</v>
      </c>
      <c r="G3" s="78" cm="1">
        <f t="array" ref="G3">IFERROR(IF(E3="","",INDEX(Resa!$C$8:$C$158,MATCH(E3,Resa!$O$8:$O$158*1,0))),"")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IF(I3="","",SUMIF(Resa!$O$8:$O$158,I3,Resa!$V$8:$V$158))</f>
        <v>2</v>
      </c>
      <c r="K3" s="78" t="str" cm="1">
        <f t="array" ref="K3">IFERROR(IF(I3="","",INDEX(Resa!$C$8:$C$158,MATCH(I3,Resa!$O$8:$O$158*1,0))),"")</f>
        <v>4 (3)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IF(A4="","",SUMIF(Resa!$O$8:$O$158,A4,Resa!$V$8:$V$158))</f>
        <v>2</v>
      </c>
      <c r="C4" s="78" t="str" cm="1">
        <f t="array" ref="C4">IFERROR(IF(A4="","",INDEX(Resa!$C$8:$C$158,MATCH(A4,Resa!$O$8:$O$158*1,0))),"")</f>
        <v>1 (1)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IF(E4="","",SUMIF(Resa!$O$8:$O$158,E4,Resa!$V$8:$V$158))</f>
        <v>0</v>
      </c>
      <c r="G4" s="78" cm="1">
        <f t="array" ref="G4">IFERROR(IF(E4="","",INDEX(Resa!$C$8:$C$158,MATCH(E4,Resa!$O$8:$O$158*1,0))),"")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IF(I4="","",SUMIF(Resa!$O$8:$O$158,I4,Resa!$V$8:$V$158))</f>
        <v>2</v>
      </c>
      <c r="K4" s="78" t="str" cm="1">
        <f t="array" ref="K4">IFERROR(IF(I4="","",INDEX(Resa!$C$8:$C$158,MATCH(I4,Resa!$O$8:$O$158*1,0))),"")</f>
        <v>4 (3)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IF(A5="","",SUMIF(Resa!$O$8:$O$158,A5,Resa!$V$8:$V$158))</f>
        <v>2</v>
      </c>
      <c r="C5" s="78" t="str" cm="1">
        <f t="array" ref="C5">IFERROR(IF(A5="","",INDEX(Resa!$C$8:$C$158,MATCH(A5,Resa!$O$8:$O$158*1,0))),"")</f>
        <v>2 (1)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IF(E5="","",SUMIF(Resa!$O$8:$O$158,E5,Resa!$V$8:$V$158))</f>
        <v>2</v>
      </c>
      <c r="G5" s="78" t="str" cm="1">
        <f t="array" ref="G5">IFERROR(IF(E5="","",INDEX(Resa!$C$8:$C$158,MATCH(E5,Resa!$O$8:$O$158*1,0))),"")</f>
        <v>2 (1)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IF(I5="","",SUMIF(Resa!$O$8:$O$158,I5,Resa!$V$8:$V$158))</f>
        <v>2</v>
      </c>
      <c r="K5" s="78" t="str" cm="1">
        <f t="array" ref="K5">IFERROR(IF(I5="","",INDEX(Resa!$C$8:$C$158,MATCH(I5,Resa!$O$8:$O$158*1,0))),"")</f>
        <v>1 (1)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IF(A6="","",SUMIF(Resa!$O$8:$O$158,A6,Resa!$V$8:$V$158))</f>
        <v>0</v>
      </c>
      <c r="C6" s="78" cm="1">
        <f t="array" ref="C6">IFERROR(IF(A6="","",INDEX(Resa!$C$8:$C$158,MATCH(A6,Resa!$O$8:$O$158*1,0))),"")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IF(E6="","",SUMIF(Resa!$O$8:$O$158,E6,Resa!$V$8:$V$158))</f>
        <v>2</v>
      </c>
      <c r="G6" s="78" t="str" cm="1">
        <f t="array" ref="G6">IFERROR(IF(E6="","",INDEX(Resa!$C$8:$C$158,MATCH(E6,Resa!$O$8:$O$158*1,0))),"")</f>
        <v>2 (1)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IF(I6="","",SUMIF(Resa!$O$8:$O$158,I6,Resa!$V$8:$V$158))</f>
        <v>2</v>
      </c>
      <c r="K6" s="78" t="str" cm="1">
        <f t="array" ref="K6">IFERROR(IF(I6="","",INDEX(Resa!$C$8:$C$158,MATCH(I6,Resa!$O$8:$O$158*1,0))),"")</f>
        <v>2 (1)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IF(A7="","",SUMIF(Resa!$O$8:$O$158,A7,Resa!$V$8:$V$158))</f>
        <v>2</v>
      </c>
      <c r="C7" s="78" t="str" cm="1">
        <f t="array" ref="C7">IFERROR(IF(A7="","",INDEX(Resa!$C$8:$C$158,MATCH(A7,Resa!$O$8:$O$158*1,0))),"")</f>
        <v>3 (3)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IF(E7="","",SUMIF(Resa!$O$8:$O$158,E7,Resa!$V$8:$V$158))</f>
        <v>2</v>
      </c>
      <c r="G7" s="78" t="str" cm="1">
        <f t="array" ref="G7">IFERROR(IF(E7="","",INDEX(Resa!$C$8:$C$158,MATCH(E7,Resa!$O$8:$O$158*1,0))),"")</f>
        <v>2 (1)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IF(I7="","",SUMIF(Resa!$O$8:$O$158,I7,Resa!$V$8:$V$158))</f>
        <v>1</v>
      </c>
      <c r="K7" s="78" t="str" cm="1">
        <f t="array" ref="K7">IFERROR(IF(I7="","",INDEX(Resa!$C$8:$C$158,MATCH(I7,Resa!$O$8:$O$158*1,0))),"")</f>
        <v>1 (1)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IF(A8="","",SUMIF(Resa!$O$8:$O$158,A8,Resa!$V$8:$V$158))</f>
        <v>1</v>
      </c>
      <c r="C8" s="78" t="str" cm="1">
        <f t="array" ref="C8">IFERROR(IF(A8="","",INDEX(Resa!$C$8:$C$158,MATCH(A8,Resa!$O$8:$O$158*1,0))),"")</f>
        <v>3 (3)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IF(E8="","",SUMIF(Resa!$O$8:$O$158,E8,Resa!$V$8:$V$158))</f>
        <v>0</v>
      </c>
      <c r="G8" s="78" cm="1">
        <f t="array" ref="G8">IFERROR(IF(E8="","",INDEX(Resa!$C$8:$C$158,MATCH(E8,Resa!$O$8:$O$158*1,0))),"")</f>
        <v>0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IF(I8="","",SUMIF(Resa!$O$8:$O$158,I8,Resa!$V$8:$V$158))</f>
        <v>0</v>
      </c>
      <c r="K8" s="78" cm="1">
        <f t="array" ref="K8">IFERROR(IF(I8="","",INDEX(Resa!$C$8:$C$158,MATCH(I8,Resa!$O$8:$O$158*1,0))),"")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IF(A9="","",SUMIF(Resa!$O$8:$O$158,A9,Resa!$V$8:$V$158))</f>
        <v>1</v>
      </c>
      <c r="C9" s="78" t="str" cm="1">
        <f t="array" ref="C9">IFERROR(IF(A9="","",INDEX(Resa!$C$8:$C$158,MATCH(A9,Resa!$O$8:$O$158*1,0))),"")</f>
        <v>3 (3)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IF(E9="","",SUMIF(Resa!$O$8:$O$158,E9,Resa!$V$8:$V$158))</f>
        <v>2</v>
      </c>
      <c r="G9" s="78" t="str" cm="1">
        <f t="array" ref="G9">IFERROR(IF(E9="","",INDEX(Resa!$C$8:$C$158,MATCH(E9,Resa!$O$8:$O$158*1,0))),"")</f>
        <v>1 (1)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IF(I9="","",SUMIF(Resa!$O$8:$O$158,I9,Resa!$V$8:$V$158))</f>
        <v>1</v>
      </c>
      <c r="K9" s="78" t="str" cm="1">
        <f t="array" ref="K9">IFERROR(IF(I9="","",INDEX(Resa!$C$8:$C$158,MATCH(I9,Resa!$O$8:$O$158*1,0))),"")</f>
        <v>1 (1)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IF(A10="","",SUMIF(Resa!$O$8:$O$158,A10,Resa!$V$8:$V$158))</f>
        <v>1</v>
      </c>
      <c r="C10" s="78" t="str" cm="1">
        <f t="array" ref="C10">IFERROR(IF(A10="","",INDEX(Resa!$C$8:$C$158,MATCH(A10,Resa!$O$8:$O$158*1,0))),"")</f>
        <v>3 (3)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IF(E10="","",SUMIF(Resa!$O$8:$O$158,E10,Resa!$V$8:$V$158))</f>
        <v>2</v>
      </c>
      <c r="G10" s="78" t="str" cm="1">
        <f t="array" ref="G10">IFERROR(IF(E10="","",INDEX(Resa!$C$8:$C$158,MATCH(E10,Resa!$O$8:$O$158*1,0))),"")</f>
        <v>1 (1)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IF(I10="","",SUMIF(Resa!$O$8:$O$158,I10,Resa!$V$8:$V$158))</f>
        <v>2</v>
      </c>
      <c r="K10" s="78" t="str" cm="1">
        <f t="array" ref="K10">IFERROR(IF(I10="","",INDEX(Resa!$C$8:$C$158,MATCH(I10,Resa!$O$8:$O$158*1,0))),"")</f>
        <v>2 (1)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IF(A11="","",SUMIF(Resa!$O$8:$O$158,A11,Resa!$V$8:$V$158))</f>
        <v>2</v>
      </c>
      <c r="C11" s="78" t="str" cm="1">
        <f t="array" ref="C11">IFERROR(IF(A11="","",INDEX(Resa!$C$8:$C$158,MATCH(A11,Resa!$O$8:$O$158*1,0))),"")</f>
        <v>3 (3)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IF(E11="","",SUMIF(Resa!$O$8:$O$158,E11,Resa!$V$8:$V$158))</f>
        <v>0</v>
      </c>
      <c r="G11" s="78" cm="1">
        <f t="array" ref="G11">IFERROR(IF(E11="","",INDEX(Resa!$C$8:$C$158,MATCH(E11,Resa!$O$8:$O$158*1,0))),"")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IF(I11="","",SUMIF(Resa!$O$8:$O$158,I11,Resa!$V$8:$V$158))</f>
        <v>2</v>
      </c>
      <c r="K11" s="78" t="str" cm="1">
        <f t="array" ref="K11">IFERROR(IF(I11="","",INDEX(Resa!$C$8:$C$158,MATCH(I11,Resa!$O$8:$O$158*1,0))),"")</f>
        <v>1 (1)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IF(A12="","",SUMIF(Resa!$O$8:$O$158,A12,Resa!$V$8:$V$158))</f>
        <v>2</v>
      </c>
      <c r="C12" s="78" t="str" cm="1">
        <f t="array" ref="C12">IFERROR(IF(A12="","",INDEX(Resa!$C$8:$C$158,MATCH(A12,Resa!$O$8:$O$158*1,0))),"")</f>
        <v>3 (3)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IF(E12="","",SUMIF(Resa!$O$8:$O$158,E12,Resa!$V$8:$V$158))</f>
        <v>0</v>
      </c>
      <c r="G12" s="78" cm="1">
        <f t="array" ref="G12">IFERROR(IF(E12="","",INDEX(Resa!$C$8:$C$158,MATCH(E12,Resa!$O$8:$O$158*1,0))),"")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IF(I12="","",SUMIF(Resa!$O$8:$O$158,I12,Resa!$V$8:$V$158))</f>
        <v>2</v>
      </c>
      <c r="K12" s="78" t="str" cm="1">
        <f t="array" ref="K12">IFERROR(IF(I12="","",INDEX(Resa!$C$8:$C$158,MATCH(I12,Resa!$O$8:$O$158*1,0))),"")</f>
        <v>2 (1)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IF(A13="","",SUMIF(Resa!$O$8:$O$158,A13,Resa!$V$8:$V$158))</f>
        <v>2</v>
      </c>
      <c r="C13" s="78" t="str" cm="1">
        <f t="array" ref="C13">IFERROR(IF(A13="","",INDEX(Resa!$C$8:$C$158,MATCH(A13,Resa!$O$8:$O$158*1,0))),"")</f>
        <v>3 (3)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IF(E13="","",SUMIF(Resa!$O$8:$O$158,E13,Resa!$V$8:$V$158))</f>
        <v>1</v>
      </c>
      <c r="G13" s="78" t="str" cm="1">
        <f t="array" ref="G13">IFERROR(IF(E13="","",INDEX(Resa!$C$8:$C$158,MATCH(E13,Resa!$O$8:$O$158*1,0))),"")</f>
        <v>1 (1)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IF(I13="","",SUMIF(Resa!$O$8:$O$158,I13,Resa!$V$8:$V$158))</f>
        <v>2</v>
      </c>
      <c r="K13" s="78" t="str" cm="1">
        <f t="array" ref="K13">IFERROR(IF(I13="","",INDEX(Resa!$C$8:$C$158,MATCH(I13,Resa!$O$8:$O$158*1,0))),"")</f>
        <v>1 (1)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IF(A14="","",SUMIF(Resa!$O$8:$O$158,A14,Resa!$V$8:$V$158))</f>
        <v>2</v>
      </c>
      <c r="C14" s="78" t="str" cm="1">
        <f t="array" ref="C14">IFERROR(IF(A14="","",INDEX(Resa!$C$8:$C$158,MATCH(A14,Resa!$O$8:$O$158*1,0))),"")</f>
        <v>3 (3)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IF(E14="","",SUMIF(Resa!$O$8:$O$158,E14,Resa!$V$8:$V$158))</f>
        <v>2</v>
      </c>
      <c r="G14" s="78" t="str" cm="1">
        <f t="array" ref="G14">IFERROR(IF(E14="","",INDEX(Resa!$C$8:$C$158,MATCH(E14,Resa!$O$8:$O$158*1,0))),"")</f>
        <v>2 (1)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IF(I14="","",SUMIF(Resa!$O$8:$O$158,I14,Resa!$V$8:$V$158))</f>
        <v>2</v>
      </c>
      <c r="K14" s="78" t="str" cm="1">
        <f t="array" ref="K14">IFERROR(IF(I14="","",INDEX(Resa!$C$8:$C$158,MATCH(I14,Resa!$O$8:$O$158*1,0))),"")</f>
        <v>4 (3)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IF(A15="","",SUMIF(Resa!$O$8:$O$158,A15,Resa!$V$8:$V$158))</f>
        <v>2</v>
      </c>
      <c r="C15" s="78" t="str" cm="1">
        <f t="array" ref="C15">IFERROR(IF(A15="","",INDEX(Resa!$C$8:$C$158,MATCH(A15,Resa!$O$8:$O$158*1,0))),"")</f>
        <v>3 (3)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IF(E15="","",SUMIF(Resa!$O$8:$O$158,E15,Resa!$V$8:$V$158))</f>
        <v>0</v>
      </c>
      <c r="G15" s="78" cm="1">
        <f t="array" ref="G15">IFERROR(IF(E15="","",INDEX(Resa!$C$8:$C$158,MATCH(E15,Resa!$O$8:$O$158*1,0))),"")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IF(I15="","",SUMIF(Resa!$O$8:$O$158,I15,Resa!$V$8:$V$158))</f>
        <v>0</v>
      </c>
      <c r="K15" s="78" cm="1">
        <f t="array" ref="K15">IFERROR(IF(I15="","",INDEX(Resa!$C$8:$C$158,MATCH(I15,Resa!$O$8:$O$158*1,0))),"")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IF(A16="","",SUMIF(Resa!$O$8:$O$158,A16,Resa!$V$8:$V$158))</f>
        <v>2</v>
      </c>
      <c r="C16" s="78" t="str" cm="1">
        <f t="array" ref="C16">IFERROR(IF(A16="","",INDEX(Resa!$C$8:$C$158,MATCH(A16,Resa!$O$8:$O$158*1,0))),"")</f>
        <v>3 (3)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IF(E16="","",SUMIF(Resa!$O$8:$O$158,E16,Resa!$V$8:$V$158))</f>
        <v>2</v>
      </c>
      <c r="G16" s="78" t="str" cm="1">
        <f t="array" ref="G16">IFERROR(IF(E16="","",INDEX(Resa!$C$8:$C$158,MATCH(E16,Resa!$O$8:$O$158*1,0))),"")</f>
        <v>1 (1)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IF(I16="","",SUMIF(Resa!$O$8:$O$158,I16,Resa!$V$8:$V$158))</f>
        <v/>
      </c>
      <c r="K16" s="78" t="str" cm="1">
        <f t="array" ref="K16">IFERROR(IF(I16="","",INDEX(Resa!$C$8:$C$158,MATCH(I16,Resa!$O$8:$O$158*1,0))),"")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IF(A17="","",SUMIF(Resa!$O$8:$O$158,A17,Resa!$V$8:$V$158))</f>
        <v>2</v>
      </c>
      <c r="C17" s="78" t="str" cm="1">
        <f t="array" ref="C17">IFERROR(IF(A17="","",INDEX(Resa!$C$8:$C$158,MATCH(A17,Resa!$O$8:$O$158*1,0))),"")</f>
        <v>3 (3)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IF(E17="","",SUMIF(Resa!$O$8:$O$158,E17,Resa!$V$8:$V$158))</f>
        <v>0</v>
      </c>
      <c r="G17" s="78" cm="1">
        <f t="array" ref="G17">IFERROR(IF(E17="","",INDEX(Resa!$C$8:$C$158,MATCH(E17,Resa!$O$8:$O$158*1,0))),"")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IF(I17="","",SUMIF(Resa!$O$8:$O$158,I17,Resa!$V$8:$V$158))</f>
        <v/>
      </c>
      <c r="K17" s="78" t="str" cm="1">
        <f t="array" ref="K17">IFERROR(IF(I17="","",INDEX(Resa!$C$8:$C$158,MATCH(I17,Resa!$O$8:$O$158*1,0))),"")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IF(A18="","",SUMIF(Resa!$O$8:$O$158,A18,Resa!$V$8:$V$158))</f>
        <v>2</v>
      </c>
      <c r="C18" s="78" t="str" cm="1">
        <f t="array" ref="C18">IFERROR(IF(A18="","",INDEX(Resa!$C$8:$C$158,MATCH(A18,Resa!$O$8:$O$158*1,0))),"")</f>
        <v>4 (3)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IF(E18="","",SUMIF(Resa!$O$8:$O$158,E18,Resa!$V$8:$V$158))</f>
        <v>2</v>
      </c>
      <c r="G18" s="78" t="str" cm="1">
        <f t="array" ref="G18">IFERROR(IF(E18="","",INDEX(Resa!$C$8:$C$158,MATCH(E18,Resa!$O$8:$O$158*1,0))),"")</f>
        <v>1 (1)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IF(I18="","",SUMIF(Resa!$O$8:$O$158,I18,Resa!$V$8:$V$158))</f>
        <v/>
      </c>
      <c r="K18" s="78" t="str" cm="1">
        <f t="array" ref="K18">IFERROR(IF(I18="","",INDEX(Resa!$C$8:$C$158,MATCH(I18,Resa!$O$8:$O$158*1,0))),"")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IF(A19="","",SUMIF(Resa!$O$8:$O$158,A19,Resa!$V$8:$V$158))</f>
        <v>2</v>
      </c>
      <c r="C19" s="78" t="str" cm="1">
        <f t="array" ref="C19">IFERROR(IF(A19="","",INDEX(Resa!$C$8:$C$158,MATCH(A19,Resa!$O$8:$O$158*1,0))),"")</f>
        <v>1 (1)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IF(E19="","",SUMIF(Resa!$O$8:$O$158,E19,Resa!$V$8:$V$158))</f>
        <v>0</v>
      </c>
      <c r="G19" s="78" cm="1">
        <f t="array" ref="G19">IFERROR(IF(E19="","",INDEX(Resa!$C$8:$C$158,MATCH(E19,Resa!$O$8:$O$158*1,0))),"")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IF(I19="","",SUMIF(Resa!$O$8:$O$158,I19,Resa!$V$8:$V$158))</f>
        <v/>
      </c>
      <c r="K19" s="78" t="str" cm="1">
        <f t="array" ref="K19">IFERROR(IF(I19="","",INDEX(Resa!$C$8:$C$158,MATCH(I19,Resa!$O$8:$O$158*1,0))),"")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IF(A20="","",SUMIF(Resa!$O$8:$O$158,A20,Resa!$V$8:$V$158))</f>
        <v>1</v>
      </c>
      <c r="C20" s="78" t="str" cm="1">
        <f t="array" ref="C20">IFERROR(IF(A20="","",INDEX(Resa!$C$8:$C$158,MATCH(A20,Resa!$O$8:$O$158*1,0))),"")</f>
        <v>1 (1)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IF(E20="","",SUMIF(Resa!$O$8:$O$158,E20,Resa!$V$8:$V$158))</f>
        <v>2</v>
      </c>
      <c r="G20" s="78" t="str" cm="1">
        <f t="array" ref="G20">IFERROR(IF(E20="","",INDEX(Resa!$C$8:$C$158,MATCH(E20,Resa!$O$8:$O$158*1,0))),"")</f>
        <v>2 (1)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IF(I20="","",SUMIF(Resa!$O$8:$O$158,I20,Resa!$V$8:$V$158))</f>
        <v/>
      </c>
      <c r="K20" s="78" t="str" cm="1">
        <f t="array" ref="K20">IFERROR(IF(I20="","",INDEX(Resa!$C$8:$C$158,MATCH(I20,Resa!$O$8:$O$158*1,0))),"")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IF(A21="","",SUMIF(Resa!$O$8:$O$158,A21,Resa!$V$8:$V$158))</f>
        <v>2</v>
      </c>
      <c r="C21" s="78" t="str" cm="1">
        <f t="array" ref="C21">IFERROR(IF(A21="","",INDEX(Resa!$C$8:$C$158,MATCH(A21,Resa!$O$8:$O$158*1,0))),"")</f>
        <v>1 (1)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IF(E21="","",SUMIF(Resa!$O$8:$O$158,E21,Resa!$V$8:$V$158))</f>
        <v>2</v>
      </c>
      <c r="G21" s="78" t="str" cm="1">
        <f t="array" ref="G21">IFERROR(IF(E21="","",INDEX(Resa!$C$8:$C$158,MATCH(E21,Resa!$O$8:$O$158*1,0))),"")</f>
        <v>2 (1)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IF(I21="","",SUMIF(Resa!$O$8:$O$158,I21,Resa!$V$8:$V$158))</f>
        <v/>
      </c>
      <c r="K21" s="78" t="str" cm="1">
        <f t="array" ref="K21">IFERROR(IF(I21="","",INDEX(Resa!$C$8:$C$158,MATCH(I21,Resa!$O$8:$O$158*1,0))),"")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IF(A22="","",SUMIF(Resa!$O$8:$O$158,A22,Resa!$V$8:$V$158))</f>
        <v>2</v>
      </c>
      <c r="C22" s="78" t="str" cm="1">
        <f t="array" ref="C22">IFERROR(IF(A22="","",INDEX(Resa!$C$8:$C$158,MATCH(A22,Resa!$O$8:$O$158*1,0))),"")</f>
        <v>1 (1)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IF(E22="","",SUMIF(Resa!$O$8:$O$158,E22,Resa!$V$8:$V$158))</f>
        <v>1</v>
      </c>
      <c r="G22" s="78" t="str" cm="1">
        <f t="array" ref="G22">IFERROR(IF(E22="","",INDEX(Resa!$C$8:$C$158,MATCH(E22,Resa!$O$8:$O$158*1,0))),"")</f>
        <v>4 (3)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IF(I22="","",SUMIF(Resa!$O$8:$O$158,I22,Resa!$V$8:$V$158))</f>
        <v/>
      </c>
      <c r="K22" s="78" t="str" cm="1">
        <f t="array" ref="K22">IFERROR(IF(I22="","",INDEX(Resa!$C$8:$C$158,MATCH(I22,Resa!$O$8:$O$158*1,0))),"")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IF(A23="","",SUMIF(Resa!$O$8:$O$158,A23,Resa!$V$8:$V$158))</f>
        <v>0</v>
      </c>
      <c r="C23" s="78" cm="1">
        <f t="array" ref="C23">IFERROR(IF(A23="","",INDEX(Resa!$C$8:$C$158,MATCH(A23,Resa!$O$8:$O$158*1,0))),"")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IF(E23="","",SUMIF(Resa!$O$8:$O$158,E23,Resa!$V$8:$V$158))</f>
        <v>2</v>
      </c>
      <c r="G23" s="78" t="str" cm="1">
        <f t="array" ref="G23">IFERROR(IF(E23="","",INDEX(Resa!$C$8:$C$158,MATCH(E23,Resa!$O$8:$O$158*1,0))),"")</f>
        <v>4 (3)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IF(I23="","",SUMIF(Resa!$O$8:$O$158,I23,Resa!$V$8:$V$158))</f>
        <v/>
      </c>
      <c r="K23" s="78" t="str" cm="1">
        <f t="array" ref="K23">IFERROR(IF(I23="","",INDEX(Resa!$C$8:$C$158,MATCH(I23,Resa!$O$8:$O$158*1,0))),"")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IF(A24="","",SUMIF(Resa!$O$8:$O$158,A24,Resa!$V$8:$V$158))</f>
        <v>2</v>
      </c>
      <c r="C24" s="78" t="str" cm="1">
        <f t="array" ref="C24">IFERROR(IF(A24="","",INDEX(Resa!$C$8:$C$158,MATCH(A24,Resa!$O$8:$O$158*1,0))),"")</f>
        <v>2 (1)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IF(E24="","",SUMIF(Resa!$O$8:$O$158,E24,Resa!$V$8:$V$158))</f>
        <v>2</v>
      </c>
      <c r="G24" s="78" t="str" cm="1">
        <f t="array" ref="G24">IFERROR(IF(E24="","",INDEX(Resa!$C$8:$C$158,MATCH(E24,Resa!$O$8:$O$158*1,0))),"")</f>
        <v>4 (3)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IF(I24="","",SUMIF(Resa!$O$8:$O$158,I24,Resa!$V$8:$V$158))</f>
        <v/>
      </c>
      <c r="K24" s="78" t="str" cm="1">
        <f t="array" ref="K24">IFERROR(IF(I24="","",INDEX(Resa!$C$8:$C$158,MATCH(I24,Resa!$O$8:$O$158*1,0))),"")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IF(A25="","",SUMIF(Resa!$O$8:$O$158,A25,Resa!$V$8:$V$158))</f>
        <v>2</v>
      </c>
      <c r="C25" s="78" t="str" cm="1">
        <f t="array" ref="C25">IFERROR(IF(A25="","",INDEX(Resa!$C$8:$C$158,MATCH(A25,Resa!$O$8:$O$158*1,0))),"")</f>
        <v>2 (1)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IF(E25="","",SUMIF(Resa!$O$8:$O$158,E25,Resa!$V$8:$V$158))</f>
        <v>2</v>
      </c>
      <c r="G25" s="78" t="str" cm="1">
        <f t="array" ref="G25">IFERROR(IF(E25="","",INDEX(Resa!$C$8:$C$158,MATCH(E25,Resa!$O$8:$O$158*1,0))),"")</f>
        <v>4 (3)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IF(I25="","",SUMIF(Resa!$O$8:$O$158,I25,Resa!$V$8:$V$158))</f>
        <v/>
      </c>
      <c r="K25" s="78" t="str" cm="1">
        <f t="array" ref="K25">IFERROR(IF(I25="","",INDEX(Resa!$C$8:$C$158,MATCH(I25,Resa!$O$8:$O$158*1,0))),"")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IF(A26="","",SUMIF(Resa!$O$8:$O$158,A26,Resa!$V$8:$V$158))</f>
        <v>2</v>
      </c>
      <c r="C26" s="78" t="str" cm="1">
        <f t="array" ref="C26">IFERROR(IF(A26="","",INDEX(Resa!$C$8:$C$158,MATCH(A26,Resa!$O$8:$O$158*1,0))),"")</f>
        <v>2 (1)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IF(E26="","",SUMIF(Resa!$O$8:$O$158,E26,Resa!$V$8:$V$158))</f>
        <v>2</v>
      </c>
      <c r="G26" s="78" t="str" cm="1">
        <f t="array" ref="G26">IFERROR(IF(E26="","",INDEX(Resa!$C$8:$C$158,MATCH(E26,Resa!$O$8:$O$158*1,0))),"")</f>
        <v>4 (3)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IF(I26="","",SUMIF(Resa!$O$8:$O$158,I26,Resa!$V$8:$V$158))</f>
        <v/>
      </c>
      <c r="K26" s="78" t="str" cm="1">
        <f t="array" ref="K26">IFERROR(IF(I26="","",INDEX(Resa!$C$8:$C$158,MATCH(I26,Resa!$O$8:$O$158*1,0))),"")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IF(A27="","",SUMIF(Resa!$O$8:$O$158,A27,Resa!$V$8:$V$158))</f>
        <v>1</v>
      </c>
      <c r="C27" s="78" t="str" cm="1">
        <f t="array" ref="C27">IFERROR(IF(A27="","",INDEX(Resa!$C$8:$C$158,MATCH(A27,Resa!$O$8:$O$158*1,0))),"")</f>
        <v>2 (1)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IF(E27="","",SUMIF(Resa!$O$8:$O$158,E27,Resa!$V$8:$V$158))</f>
        <v>2</v>
      </c>
      <c r="G27" s="78" t="str" cm="1">
        <f t="array" ref="G27">IFERROR(IF(E27="","",INDEX(Resa!$C$8:$C$158,MATCH(E27,Resa!$O$8:$O$158*1,0))),"")</f>
        <v>4 (3)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IF(I27="","",SUMIF(Resa!$O$8:$O$158,I27,Resa!$V$8:$V$158))</f>
        <v/>
      </c>
      <c r="K27" s="78" t="str" cm="1">
        <f t="array" ref="K27">IFERROR(IF(I27="","",INDEX(Resa!$C$8:$C$158,MATCH(I27,Resa!$O$8:$O$158*1,0))),"")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IF(I28="","",SUMIF(Resa!$O$8:$O$158,I28,Resa!$V$8:$V$158))</f>
        <v/>
      </c>
      <c r="K28" s="78" t="str" cm="1">
        <f t="array" ref="K28">IFERROR(IF(I28="","",INDEX(Resa!$C$8:$C$158,MATCH(I28,Resa!$O$8:$O$158*1,0))),"")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/>
      <c r="K29" s="78" t="str" cm="1">
        <f t="array" ref="K29">IFERROR(IF(I29="","",INDEX(Resa!$C$8:$C$158,MATCH(I29,Resa!$O$8:$O$158*1,0))),"")</f>
        <v/>
      </c>
    </row>
    <row r="30" spans="1:11" ht="16.5" thickBot="1" x14ac:dyDescent="0.25">
      <c r="A30" s="10"/>
      <c r="B30" s="34"/>
      <c r="C30" s="10"/>
      <c r="D30" s="10"/>
      <c r="I30" s="77" t="str" cm="1">
        <f t="array" ref="I30">IFERROR(SMALL(_xlfn.UNIQUE(Resa!$O$8:$O$158*1,FALSE,FALSE),ROW($A79)),"")</f>
        <v/>
      </c>
      <c r="J30" s="77"/>
      <c r="K30" s="78" t="str" cm="1">
        <f t="array" ref="K30">IFERROR(IF(I30="","",INDEX(Resa!$C$8:$C$158,MATCH(I30,Resa!$O$8:$O$158*1,0))),"")</f>
        <v/>
      </c>
    </row>
    <row r="31" spans="1:11" ht="18" x14ac:dyDescent="0.2">
      <c r="A31" s="200">
        <v>1</v>
      </c>
      <c r="B31" s="201"/>
      <c r="C31" s="44">
        <f t="shared" ref="C31:C36" si="0">SUMIFS($B$3:$B$27,$C$3:$C$27,A31)+SUMIFS($F$3:$F$27,$G$3:$G$27,A31)+SUMIFS($J$3:$J$28,$K$3:$K$28,A31)</f>
        <v>0</v>
      </c>
      <c r="D31" s="10"/>
      <c r="E31" s="213" t="s">
        <v>112</v>
      </c>
      <c r="F31" s="213"/>
      <c r="G31" s="213"/>
      <c r="H31" s="213"/>
      <c r="I31" s="213"/>
      <c r="J31" s="213"/>
      <c r="K31" s="213"/>
    </row>
    <row r="32" spans="1:11" ht="18" x14ac:dyDescent="0.2">
      <c r="A32" s="202">
        <v>2</v>
      </c>
      <c r="B32" s="203"/>
      <c r="C32" s="45">
        <f t="shared" si="0"/>
        <v>0</v>
      </c>
      <c r="D32" s="10"/>
      <c r="E32" s="213"/>
      <c r="F32" s="213"/>
      <c r="G32" s="213"/>
      <c r="H32" s="213"/>
      <c r="I32" s="213"/>
      <c r="J32" s="213"/>
      <c r="K32" s="213"/>
    </row>
    <row r="33" spans="1:11" ht="18" x14ac:dyDescent="0.2">
      <c r="A33" s="204">
        <v>3</v>
      </c>
      <c r="B33" s="205"/>
      <c r="C33" s="45">
        <f t="shared" si="0"/>
        <v>0</v>
      </c>
      <c r="E33" s="214" t="s">
        <v>113</v>
      </c>
      <c r="F33" s="214"/>
      <c r="G33" s="214"/>
      <c r="H33" s="214"/>
      <c r="I33" s="214"/>
      <c r="J33" s="214"/>
      <c r="K33" s="214"/>
    </row>
    <row r="34" spans="1:11" ht="18" x14ac:dyDescent="0.2">
      <c r="A34" s="206">
        <v>4</v>
      </c>
      <c r="B34" s="207"/>
      <c r="C34" s="45">
        <f t="shared" si="0"/>
        <v>0</v>
      </c>
      <c r="E34" s="214"/>
      <c r="F34" s="214"/>
      <c r="G34" s="214"/>
      <c r="H34" s="214"/>
      <c r="I34" s="214"/>
      <c r="J34" s="214"/>
      <c r="K34" s="214"/>
    </row>
    <row r="35" spans="1:11" ht="18" x14ac:dyDescent="0.2">
      <c r="A35" s="191">
        <v>5</v>
      </c>
      <c r="B35" s="192"/>
      <c r="C35" s="45">
        <f t="shared" si="0"/>
        <v>0</v>
      </c>
      <c r="E35" s="215" t="s">
        <v>114</v>
      </c>
      <c r="F35" s="215"/>
      <c r="G35" s="215"/>
      <c r="H35" s="215"/>
      <c r="I35" s="215"/>
      <c r="J35" s="215"/>
      <c r="K35" s="215"/>
    </row>
    <row r="36" spans="1:11" ht="18.75" thickBot="1" x14ac:dyDescent="0.25">
      <c r="A36" s="193">
        <v>6</v>
      </c>
      <c r="B36" s="194"/>
      <c r="C36" s="46">
        <f t="shared" si="0"/>
        <v>0</v>
      </c>
      <c r="E36" s="215"/>
      <c r="F36" s="215"/>
      <c r="G36" s="215"/>
      <c r="H36" s="215"/>
      <c r="I36" s="215"/>
      <c r="J36" s="215"/>
      <c r="K36" s="215"/>
    </row>
  </sheetData>
  <mergeCells count="11"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30">
    <cfRule type="expression" dxfId="384" priority="33">
      <formula>AND( D3=6)</formula>
    </cfRule>
    <cfRule type="expression" dxfId="383" priority="34">
      <formula>AND( D3=5)</formula>
    </cfRule>
    <cfRule type="expression" dxfId="382" priority="35">
      <formula>AND( D3=4)</formula>
    </cfRule>
    <cfRule type="expression" dxfId="381" priority="36">
      <formula>AND( D3=3)</formula>
    </cfRule>
    <cfRule type="expression" dxfId="380" priority="37">
      <formula>AND( D3=2)</formula>
    </cfRule>
    <cfRule type="expression" dxfId="379" priority="38">
      <formula>AND( D3=1)</formula>
    </cfRule>
  </conditionalFormatting>
  <conditionalFormatting sqref="B3:B27">
    <cfRule type="containsErrors" dxfId="378" priority="39">
      <formula>ISERROR(B3)</formula>
    </cfRule>
  </conditionalFormatting>
  <conditionalFormatting sqref="E3:E27">
    <cfRule type="expression" dxfId="377" priority="26">
      <formula>AND( G3=6)</formula>
    </cfRule>
    <cfRule type="expression" dxfId="376" priority="27">
      <formula>AND( G3=5)</formula>
    </cfRule>
    <cfRule type="expression" dxfId="375" priority="28">
      <formula>AND( G3=4)</formula>
    </cfRule>
    <cfRule type="expression" dxfId="374" priority="29">
      <formula>AND( G3=3)</formula>
    </cfRule>
    <cfRule type="expression" dxfId="373" priority="30">
      <formula>AND( G3=2)</formula>
    </cfRule>
    <cfRule type="expression" dxfId="372" priority="31">
      <formula>AND( G3=1)</formula>
    </cfRule>
  </conditionalFormatting>
  <conditionalFormatting sqref="E3:E27 I3:J30">
    <cfRule type="containsErrors" dxfId="371" priority="32">
      <formula>ISERROR(E3)</formula>
    </cfRule>
  </conditionalFormatting>
  <conditionalFormatting sqref="C3:C27">
    <cfRule type="cellIs" dxfId="370" priority="25" operator="equal">
      <formula>0</formula>
    </cfRule>
  </conditionalFormatting>
  <conditionalFormatting sqref="G3:G27">
    <cfRule type="cellIs" dxfId="369" priority="24" operator="equal">
      <formula>0</formula>
    </cfRule>
  </conditionalFormatting>
  <conditionalFormatting sqref="K3:K30">
    <cfRule type="cellIs" dxfId="368" priority="23" operator="equal">
      <formula>0</formula>
    </cfRule>
  </conditionalFormatting>
  <conditionalFormatting sqref="J3:J30">
    <cfRule type="containsErrors" dxfId="367" priority="15">
      <formula>ISERROR(J3)</formula>
    </cfRule>
  </conditionalFormatting>
  <conditionalFormatting sqref="F3:F27">
    <cfRule type="expression" dxfId="366" priority="8">
      <formula>AND( H3=6)</formula>
    </cfRule>
    <cfRule type="expression" dxfId="365" priority="9">
      <formula>AND( H3=5)</formula>
    </cfRule>
    <cfRule type="expression" dxfId="364" priority="10">
      <formula>AND( H3=4)</formula>
    </cfRule>
    <cfRule type="expression" dxfId="363" priority="11">
      <formula>AND( H3=3)</formula>
    </cfRule>
    <cfRule type="expression" dxfId="362" priority="12">
      <formula>AND( H3=2)</formula>
    </cfRule>
    <cfRule type="expression" dxfId="361" priority="13">
      <formula>AND( H3=1)</formula>
    </cfRule>
  </conditionalFormatting>
  <conditionalFormatting sqref="J3:J30 F3:F27">
    <cfRule type="containsErrors" dxfId="360" priority="14">
      <formula>ISERROR(F3)</formula>
    </cfRule>
  </conditionalFormatting>
  <conditionalFormatting sqref="A3:A27">
    <cfRule type="expression" dxfId="359" priority="1">
      <formula>AND( C3=6)</formula>
    </cfRule>
    <cfRule type="expression" dxfId="358" priority="2">
      <formula>AND( C3=5)</formula>
    </cfRule>
    <cfRule type="expression" dxfId="357" priority="3">
      <formula>AND( C3=4)</formula>
    </cfRule>
    <cfRule type="expression" dxfId="356" priority="4">
      <formula>AND( C3=3)</formula>
    </cfRule>
    <cfRule type="expression" dxfId="355" priority="5">
      <formula>AND( C3=2)</formula>
    </cfRule>
    <cfRule type="expression" dxfId="354" priority="6">
      <formula>AND( C3=1)</formula>
    </cfRule>
  </conditionalFormatting>
  <conditionalFormatting sqref="A3:A27">
    <cfRule type="containsErrors" dxfId="353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sheetPr codeName="Feuil6"/>
  <dimension ref="A1:M43"/>
  <sheetViews>
    <sheetView zoomScale="70" zoomScaleNormal="70" workbookViewId="0">
      <selection activeCell="C33" sqref="C33"/>
    </sheetView>
  </sheetViews>
  <sheetFormatPr defaultColWidth="11.42578125" defaultRowHeight="12.75" x14ac:dyDescent="0.2"/>
  <cols>
    <col min="1" max="1" width="10.85546875" customWidth="1"/>
    <col min="2" max="2" width="3.28515625" customWidth="1"/>
    <col min="3" max="3" width="12.85546875" customWidth="1"/>
    <col min="4" max="4" width="2.5703125" customWidth="1"/>
    <col min="5" max="5" width="11.42578125" customWidth="1"/>
    <col min="6" max="6" width="3.28515625" customWidth="1"/>
    <col min="7" max="7" width="12.85546875" customWidth="1"/>
    <col min="8" max="8" width="2.7109375" customWidth="1"/>
    <col min="9" max="9" width="11.42578125" customWidth="1"/>
    <col min="10" max="10" width="3.42578125" customWidth="1"/>
    <col min="11" max="11" width="14.42578125" customWidth="1"/>
  </cols>
  <sheetData>
    <row r="1" spans="1:13" ht="45.75" thickBot="1" x14ac:dyDescent="0.25">
      <c r="A1" s="195" t="str">
        <f>Resa!D7</f>
        <v>PADOUE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SUM(B3:B27)+SUM(F3:F27)+SUM(J3:J29)</f>
        <v>55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IF(A3="","",SUMIF(Resa!$O$8:$O$158,A3,Resa!$W$8:$W$158))</f>
        <v>0</v>
      </c>
      <c r="C3" s="78" cm="1">
        <f t="array" ref="C3">IFERROR(IF(A3="","",INDEX(Resa!$D$8:$D$158,MATCH(A3,Resa!$O$8:$O$158*1,0))),"")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IF(E3="","",SUMIF(Resa!$O$8:$O$158,E3,Resa!$W$8:$W$158))</f>
        <v>0</v>
      </c>
      <c r="G3" s="78" cm="1">
        <f t="array" ref="G3">IFERROR(IF(E3="","",INDEX(Resa!$D$8:$D$158,MATCH(E3,Resa!$O$8:$O$158*1,0))),"")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IF(I3="","",SUMIF(Resa!$O$8:$O$158,I3,Resa!$W$8:$W$158))</f>
        <v>0</v>
      </c>
      <c r="K3" s="78" cm="1">
        <f t="array" ref="K3">IFERROR(IF(I3="","",INDEX(Resa!$D$8:$D$158,MATCH(I3,Resa!$O$8:$O$158*1,0))),"")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IF(A4="","",SUMIF(Resa!$O$8:$O$158,A4,Resa!$W$8:$W$158))</f>
        <v>2</v>
      </c>
      <c r="C4" s="78" t="str" cm="1">
        <f t="array" ref="C4">IFERROR(IF(A4="","",INDEX(Resa!$D$8:$D$158,MATCH(A4,Resa!$O$8:$O$158*1,0))),"")</f>
        <v>1 (1)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IF(E4="","",SUMIF(Resa!$O$8:$O$158,E4,Resa!$W$8:$W$158))</f>
        <v>0</v>
      </c>
      <c r="G4" s="78" cm="1">
        <f t="array" ref="G4">IFERROR(IF(E4="","",INDEX(Resa!$D$8:$D$158,MATCH(E4,Resa!$O$8:$O$158*1,0))),"")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IF(I4="","",SUMIF(Resa!$O$8:$O$158,I4,Resa!$W$8:$W$158))</f>
        <v>0</v>
      </c>
      <c r="K4" s="78" cm="1">
        <f t="array" ref="K4">IFERROR(IF(I4="","",INDEX(Resa!$D$8:$D$158,MATCH(I4,Resa!$O$8:$O$158*1,0))),"")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IF(A5="","",SUMIF(Resa!$O$8:$O$158,A5,Resa!$W$8:$W$158))</f>
        <v>2</v>
      </c>
      <c r="C5" s="78" t="str" cm="1">
        <f t="array" ref="C5">IFERROR(IF(A5="","",INDEX(Resa!$D$8:$D$158,MATCH(A5,Resa!$O$8:$O$158*1,0))),"")</f>
        <v>2 (1)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IF(E5="","",SUMIF(Resa!$O$8:$O$158,E5,Resa!$W$8:$W$158))</f>
        <v>2</v>
      </c>
      <c r="G5" s="78" t="str" cm="1">
        <f t="array" ref="G5">IFERROR(IF(E5="","",INDEX(Resa!$D$8:$D$158,MATCH(E5,Resa!$O$8:$O$158*1,0))),"")</f>
        <v>2 (1)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IF(I5="","",SUMIF(Resa!$O$8:$O$158,I5,Resa!$W$8:$W$158))</f>
        <v>2</v>
      </c>
      <c r="K5" s="78" t="str" cm="1">
        <f t="array" ref="K5">IFERROR(IF(I5="","",INDEX(Resa!$D$8:$D$158,MATCH(I5,Resa!$O$8:$O$158*1,0))),"")</f>
        <v>1 (1)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IF(A6="","",SUMIF(Resa!$O$8:$O$158,A6,Resa!$W$8:$W$158))</f>
        <v>0</v>
      </c>
      <c r="C6" s="78" cm="1">
        <f t="array" ref="C6">IFERROR(IF(A6="","",INDEX(Resa!$D$8:$D$158,MATCH(A6,Resa!$O$8:$O$158*1,0))),"")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IF(E6="","",SUMIF(Resa!$O$8:$O$158,E6,Resa!$W$8:$W$158))</f>
        <v>2</v>
      </c>
      <c r="G6" s="78" t="str" cm="1">
        <f t="array" ref="G6">IFERROR(IF(E6="","",INDEX(Resa!$D$8:$D$158,MATCH(E6,Resa!$O$8:$O$158*1,0))),"")</f>
        <v>2 (1)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IF(I6="","",SUMIF(Resa!$O$8:$O$158,I6,Resa!$W$8:$W$158))</f>
        <v>2</v>
      </c>
      <c r="K6" s="78" t="str" cm="1">
        <f t="array" ref="K6">IFERROR(IF(I6="","",INDEX(Resa!$D$8:$D$158,MATCH(I6,Resa!$O$8:$O$158*1,0))),"")</f>
        <v>2 (1)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IF(A7="","",SUMIF(Resa!$O$8:$O$158,A7,Resa!$W$8:$W$158))</f>
        <v>0</v>
      </c>
      <c r="C7" s="78" cm="1">
        <f t="array" ref="C7">IFERROR(IF(A7="","",INDEX(Resa!$D$8:$D$158,MATCH(A7,Resa!$O$8:$O$158*1,0))),"")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IF(E7="","",SUMIF(Resa!$O$8:$O$158,E7,Resa!$W$8:$W$158))</f>
        <v>2</v>
      </c>
      <c r="G7" s="78" t="str" cm="1">
        <f t="array" ref="G7">IFERROR(IF(E7="","",INDEX(Resa!$D$8:$D$158,MATCH(E7,Resa!$O$8:$O$158*1,0))),"")</f>
        <v>2 (1)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IF(I7="","",SUMIF(Resa!$O$8:$O$158,I7,Resa!$W$8:$W$158))</f>
        <v>1</v>
      </c>
      <c r="K7" s="78" t="str" cm="1">
        <f t="array" ref="K7">IFERROR(IF(I7="","",INDEX(Resa!$D$8:$D$158,MATCH(I7,Resa!$O$8:$O$158*1,0))),"")</f>
        <v>1 (1)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IF(A8="","",SUMIF(Resa!$O$8:$O$158,A8,Resa!$W$8:$W$158))</f>
        <v>0</v>
      </c>
      <c r="C8" s="78" cm="1">
        <f t="array" ref="C8">IFERROR(IF(A8="","",INDEX(Resa!$D$8:$D$158,MATCH(A8,Resa!$O$8:$O$158*1,0))),"")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IF(E8="","",SUMIF(Resa!$O$8:$O$158,E8,Resa!$W$8:$W$158))</f>
        <v>2</v>
      </c>
      <c r="G8" s="78" t="str" cm="1">
        <f t="array" ref="G8">IFERROR(IF(E8="","",INDEX(Resa!$D$8:$D$158,MATCH(E8,Resa!$O$8:$O$158*1,0))),"")</f>
        <v>2 (1)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IF(I8="","",SUMIF(Resa!$O$8:$O$158,I8,Resa!$W$8:$W$158))</f>
        <v>0</v>
      </c>
      <c r="K8" s="78" cm="1">
        <f t="array" ref="K8">IFERROR(IF(I8="","",INDEX(Resa!$D$8:$D$158,MATCH(I8,Resa!$O$8:$O$158*1,0))),"")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IF(A9="","",SUMIF(Resa!$O$8:$O$158,A9,Resa!$W$8:$W$158))</f>
        <v>0</v>
      </c>
      <c r="C9" s="78" cm="1">
        <f t="array" ref="C9">IFERROR(IF(A9="","",INDEX(Resa!$D$8:$D$158,MATCH(A9,Resa!$O$8:$O$158*1,0))),"")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IF(E9="","",SUMIF(Resa!$O$8:$O$158,E9,Resa!$W$8:$W$158))</f>
        <v>2</v>
      </c>
      <c r="G9" s="78" t="str" cm="1">
        <f t="array" ref="G9">IFERROR(IF(E9="","",INDEX(Resa!$D$8:$D$158,MATCH(E9,Resa!$O$8:$O$158*1,0))),"")</f>
        <v>1 (1)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IF(I9="","",SUMIF(Resa!$O$8:$O$158,I9,Resa!$W$8:$W$158))</f>
        <v>1</v>
      </c>
      <c r="K9" s="78" t="str" cm="1">
        <f t="array" ref="K9">IFERROR(IF(I9="","",INDEX(Resa!$D$8:$D$158,MATCH(I9,Resa!$O$8:$O$158*1,0))),"")</f>
        <v>1 (1)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IF(A10="","",SUMIF(Resa!$O$8:$O$158,A10,Resa!$W$8:$W$158))</f>
        <v>0</v>
      </c>
      <c r="C10" s="78" cm="1">
        <f t="array" ref="C10">IFERROR(IF(A10="","",INDEX(Resa!$D$8:$D$158,MATCH(A10,Resa!$O$8:$O$158*1,0))),"")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IF(E10="","",SUMIF(Resa!$O$8:$O$158,E10,Resa!$W$8:$W$158))</f>
        <v>2</v>
      </c>
      <c r="G10" s="78" t="str" cm="1">
        <f t="array" ref="G10">IFERROR(IF(E10="","",INDEX(Resa!$D$8:$D$158,MATCH(E10,Resa!$O$8:$O$158*1,0))),"")</f>
        <v>1 (1)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IF(I10="","",SUMIF(Resa!$O$8:$O$158,I10,Resa!$W$8:$W$158))</f>
        <v>2</v>
      </c>
      <c r="K10" s="78" t="str" cm="1">
        <f t="array" ref="K10">IFERROR(IF(I10="","",INDEX(Resa!$D$8:$D$158,MATCH(I10,Resa!$O$8:$O$158*1,0))),"")</f>
        <v>2 (1)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IF(A11="","",SUMIF(Resa!$O$8:$O$158,A11,Resa!$W$8:$W$158))</f>
        <v>0</v>
      </c>
      <c r="C11" s="78" cm="1">
        <f t="array" ref="C11">IFERROR(IF(A11="","",INDEX(Resa!$D$8:$D$158,MATCH(A11,Resa!$O$8:$O$158*1,0))),"")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IF(E11="","",SUMIF(Resa!$O$8:$O$158,E11,Resa!$W$8:$W$158))</f>
        <v>0</v>
      </c>
      <c r="G11" s="78" cm="1">
        <f t="array" ref="G11">IFERROR(IF(E11="","",INDEX(Resa!$D$8:$D$158,MATCH(E11,Resa!$O$8:$O$158*1,0))),"")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IF(I11="","",SUMIF(Resa!$O$8:$O$158,I11,Resa!$W$8:$W$158))</f>
        <v>2</v>
      </c>
      <c r="K11" s="78" t="str" cm="1">
        <f t="array" ref="K11">IFERROR(IF(I11="","",INDEX(Resa!$D$8:$D$158,MATCH(I11,Resa!$O$8:$O$158*1,0))),"")</f>
        <v>1 (1)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IF(A12="","",SUMIF(Resa!$O$8:$O$158,A12,Resa!$W$8:$W$158))</f>
        <v>0</v>
      </c>
      <c r="C12" s="78" cm="1">
        <f t="array" ref="C12">IFERROR(IF(A12="","",INDEX(Resa!$D$8:$D$158,MATCH(A12,Resa!$O$8:$O$158*1,0))),"")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IF(E12="","",SUMIF(Resa!$O$8:$O$158,E12,Resa!$W$8:$W$158))</f>
        <v>0</v>
      </c>
      <c r="G12" s="78" cm="1">
        <f t="array" ref="G12">IFERROR(IF(E12="","",INDEX(Resa!$D$8:$D$158,MATCH(E12,Resa!$O$8:$O$158*1,0))),"")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IF(I12="","",SUMIF(Resa!$O$8:$O$158,I12,Resa!$W$8:$W$158))</f>
        <v>2</v>
      </c>
      <c r="K12" s="78" t="str" cm="1">
        <f t="array" ref="K12">IFERROR(IF(I12="","",INDEX(Resa!$D$8:$D$158,MATCH(I12,Resa!$O$8:$O$158*1,0))),"")</f>
        <v>2 (1)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IF(A13="","",SUMIF(Resa!$O$8:$O$158,A13,Resa!$W$8:$W$158))</f>
        <v>0</v>
      </c>
      <c r="C13" s="78" cm="1">
        <f t="array" ref="C13">IFERROR(IF(A13="","",INDEX(Resa!$D$8:$D$158,MATCH(A13,Resa!$O$8:$O$158*1,0))),"")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IF(E13="","",SUMIF(Resa!$O$8:$O$158,E13,Resa!$W$8:$W$158))</f>
        <v>1</v>
      </c>
      <c r="G13" s="78" t="str" cm="1">
        <f t="array" ref="G13">IFERROR(IF(E13="","",INDEX(Resa!$D$8:$D$158,MATCH(E13,Resa!$O$8:$O$158*1,0))),"")</f>
        <v>1 (1)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IF(I13="","",SUMIF(Resa!$O$8:$O$158,I13,Resa!$W$8:$W$158))</f>
        <v>2</v>
      </c>
      <c r="K13" s="78" t="str" cm="1">
        <f t="array" ref="K13">IFERROR(IF(I13="","",INDEX(Resa!$D$8:$D$158,MATCH(I13,Resa!$O$8:$O$158*1,0))),"")</f>
        <v>1 (1)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IF(A14="","",SUMIF(Resa!$O$8:$O$158,A14,Resa!$W$8:$W$158))</f>
        <v>0</v>
      </c>
      <c r="C14" s="78" cm="1">
        <f t="array" ref="C14">IFERROR(IF(A14="","",INDEX(Resa!$D$8:$D$158,MATCH(A14,Resa!$O$8:$O$158*1,0))),"")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IF(E14="","",SUMIF(Resa!$O$8:$O$158,E14,Resa!$W$8:$W$158))</f>
        <v>2</v>
      </c>
      <c r="G14" s="78" t="str" cm="1">
        <f t="array" ref="G14">IFERROR(IF(E14="","",INDEX(Resa!$D$8:$D$158,MATCH(E14,Resa!$O$8:$O$158*1,0))),"")</f>
        <v>2 (1)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IF(I14="","",SUMIF(Resa!$O$8:$O$158,I14,Resa!$W$8:$W$158))</f>
        <v>0</v>
      </c>
      <c r="K14" s="78" cm="1">
        <f t="array" ref="K14">IFERROR(IF(I14="","",INDEX(Resa!$D$8:$D$158,MATCH(I14,Resa!$O$8:$O$158*1,0))),"")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IF(A15="","",SUMIF(Resa!$O$8:$O$158,A15,Resa!$W$8:$W$158))</f>
        <v>0</v>
      </c>
      <c r="C15" s="78" cm="1">
        <f t="array" ref="C15">IFERROR(IF(A15="","",INDEX(Resa!$D$8:$D$158,MATCH(A15,Resa!$O$8:$O$158*1,0))),"")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IF(E15="","",SUMIF(Resa!$O$8:$O$158,E15,Resa!$W$8:$W$158))</f>
        <v>0</v>
      </c>
      <c r="G15" s="78" cm="1">
        <f t="array" ref="G15">IFERROR(IF(E15="","",INDEX(Resa!$D$8:$D$158,MATCH(E15,Resa!$O$8:$O$158*1,0))),"")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IF(I15="","",SUMIF(Resa!$O$8:$O$158,I15,Resa!$W$8:$W$158))</f>
        <v>0</v>
      </c>
      <c r="K15" s="78" cm="1">
        <f t="array" ref="K15">IFERROR(IF(I15="","",INDEX(Resa!$D$8:$D$158,MATCH(I15,Resa!$O$8:$O$158*1,0))),"")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IF(A16="","",SUMIF(Resa!$O$8:$O$158,A16,Resa!$W$8:$W$158))</f>
        <v>0</v>
      </c>
      <c r="C16" s="78" cm="1">
        <f t="array" ref="C16">IFERROR(IF(A16="","",INDEX(Resa!$D$8:$D$158,MATCH(A16,Resa!$O$8:$O$158*1,0))),"")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IF(E16="","",SUMIF(Resa!$O$8:$O$158,E16,Resa!$W$8:$W$158))</f>
        <v>2</v>
      </c>
      <c r="G16" s="78" t="str" cm="1">
        <f t="array" ref="G16">IFERROR(IF(E16="","",INDEX(Resa!$D$8:$D$158,MATCH(E16,Resa!$O$8:$O$158*1,0))),"")</f>
        <v>1 (1)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IF(I16="","",SUMIF(Resa!$O$8:$O$158,I16,Resa!$W$8:$W$158))</f>
        <v/>
      </c>
      <c r="K16" s="78" t="str" cm="1">
        <f t="array" ref="K16">IFERROR(IF(I16="","",INDEX(Resa!$D$8:$D$158,MATCH(I16,Resa!$O$8:$O$158*1,0))),"")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IF(A17="","",SUMIF(Resa!$O$8:$O$158,A17,Resa!$W$8:$W$158))</f>
        <v>0</v>
      </c>
      <c r="C17" s="78" cm="1">
        <f t="array" ref="C17">IFERROR(IF(A17="","",INDEX(Resa!$D$8:$D$158,MATCH(A17,Resa!$O$8:$O$158*1,0))),"")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IF(E17="","",SUMIF(Resa!$O$8:$O$158,E17,Resa!$W$8:$W$158))</f>
        <v>0</v>
      </c>
      <c r="G17" s="78" cm="1">
        <f t="array" ref="G17">IFERROR(IF(E17="","",INDEX(Resa!$D$8:$D$158,MATCH(E17,Resa!$O$8:$O$158*1,0))),"")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IF(I17="","",SUMIF(Resa!$O$8:$O$158,I17,Resa!$W$8:$W$158))</f>
        <v/>
      </c>
      <c r="K17" s="78" t="str" cm="1">
        <f t="array" ref="K17">IFERROR(IF(I17="","",INDEX(Resa!$D$8:$D$158,MATCH(I17,Resa!$O$8:$O$158*1,0))),"")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IF(A18="","",SUMIF(Resa!$O$8:$O$158,A18,Resa!$W$8:$W$158))</f>
        <v>0</v>
      </c>
      <c r="C18" s="78" cm="1">
        <f t="array" ref="C18">IFERROR(IF(A18="","",INDEX(Resa!$D$8:$D$158,MATCH(A18,Resa!$O$8:$O$158*1,0))),"")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IF(E18="","",SUMIF(Resa!$O$8:$O$158,E18,Resa!$W$8:$W$158))</f>
        <v>2</v>
      </c>
      <c r="G18" s="78" t="str" cm="1">
        <f t="array" ref="G18">IFERROR(IF(E18="","",INDEX(Resa!$D$8:$D$158,MATCH(E18,Resa!$O$8:$O$158*1,0))),"")</f>
        <v>1 (1)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IF(I18="","",SUMIF(Resa!$O$8:$O$158,I18,Resa!$W$8:$W$158))</f>
        <v/>
      </c>
      <c r="K18" s="78" t="str" cm="1">
        <f t="array" ref="K18">IFERROR(IF(I18="","",INDEX(Resa!$D$8:$D$158,MATCH(I18,Resa!$O$8:$O$158*1,0))),"")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IF(A19="","",SUMIF(Resa!$O$8:$O$158,A19,Resa!$W$8:$W$158))</f>
        <v>2</v>
      </c>
      <c r="C19" s="78" t="str" cm="1">
        <f t="array" ref="C19">IFERROR(IF(A19="","",INDEX(Resa!$D$8:$D$158,MATCH(A19,Resa!$O$8:$O$158*1,0))),"")</f>
        <v>1 (1)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IF(E19="","",SUMIF(Resa!$O$8:$O$158,E19,Resa!$W$8:$W$158))</f>
        <v>0</v>
      </c>
      <c r="G19" s="78" cm="1">
        <f t="array" ref="G19">IFERROR(IF(E19="","",INDEX(Resa!$D$8:$D$158,MATCH(E19,Resa!$O$8:$O$158*1,0))),"")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IF(I19="","",SUMIF(Resa!$O$8:$O$158,I19,Resa!$W$8:$W$158))</f>
        <v/>
      </c>
      <c r="K19" s="78" t="str" cm="1">
        <f t="array" ref="K19">IFERROR(IF(I19="","",INDEX(Resa!$D$8:$D$158,MATCH(I19,Resa!$O$8:$O$158*1,0))),"")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IF(A20="","",SUMIF(Resa!$O$8:$O$158,A20,Resa!$W$8:$W$158))</f>
        <v>1</v>
      </c>
      <c r="C20" s="78" t="str" cm="1">
        <f t="array" ref="C20">IFERROR(IF(A20="","",INDEX(Resa!$D$8:$D$158,MATCH(A20,Resa!$O$8:$O$158*1,0))),"")</f>
        <v>1 (1)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IF(E20="","",SUMIF(Resa!$O$8:$O$158,E20,Resa!$W$8:$W$158))</f>
        <v>2</v>
      </c>
      <c r="G20" s="78" t="str" cm="1">
        <f t="array" ref="G20">IFERROR(IF(E20="","",INDEX(Resa!$D$8:$D$158,MATCH(E20,Resa!$O$8:$O$158*1,0))),"")</f>
        <v>2 (1)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IF(I20="","",SUMIF(Resa!$O$8:$O$158,I20,Resa!$W$8:$W$158))</f>
        <v/>
      </c>
      <c r="K20" s="78" t="str" cm="1">
        <f t="array" ref="K20">IFERROR(IF(I20="","",INDEX(Resa!$D$8:$D$158,MATCH(I20,Resa!$O$8:$O$158*1,0))),"")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IF(A21="","",SUMIF(Resa!$O$8:$O$158,A21,Resa!$W$8:$W$158))</f>
        <v>2</v>
      </c>
      <c r="C21" s="78" t="str" cm="1">
        <f t="array" ref="C21">IFERROR(IF(A21="","",INDEX(Resa!$D$8:$D$158,MATCH(A21,Resa!$O$8:$O$158*1,0))),"")</f>
        <v>1 (1)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IF(E21="","",SUMIF(Resa!$O$8:$O$158,E21,Resa!$W$8:$W$158))</f>
        <v>2</v>
      </c>
      <c r="G21" s="78" t="str" cm="1">
        <f t="array" ref="G21">IFERROR(IF(E21="","",INDEX(Resa!$D$8:$D$158,MATCH(E21,Resa!$O$8:$O$158*1,0))),"")</f>
        <v>2 (1)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IF(I21="","",SUMIF(Resa!$O$8:$O$158,I21,Resa!$W$8:$W$158))</f>
        <v/>
      </c>
      <c r="K21" s="78" t="str" cm="1">
        <f t="array" ref="K21">IFERROR(IF(I21="","",INDEX(Resa!$D$8:$D$158,MATCH(I21,Resa!$O$8:$O$158*1,0))),"")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IF(A22="","",SUMIF(Resa!$O$8:$O$158,A22,Resa!$W$8:$W$158))</f>
        <v>2</v>
      </c>
      <c r="C22" s="78" t="str" cm="1">
        <f t="array" ref="C22">IFERROR(IF(A22="","",INDEX(Resa!$D$8:$D$158,MATCH(A22,Resa!$O$8:$O$158*1,0))),"")</f>
        <v>1 (1)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IF(E22="","",SUMIF(Resa!$O$8:$O$158,E22,Resa!$W$8:$W$158))</f>
        <v>0</v>
      </c>
      <c r="G22" s="78" cm="1">
        <f t="array" ref="G22">IFERROR(IF(E22="","",INDEX(Resa!$D$8:$D$158,MATCH(E22,Resa!$O$8:$O$158*1,0))),"")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IF(I22="","",SUMIF(Resa!$O$8:$O$158,I22,Resa!$W$8:$W$158))</f>
        <v/>
      </c>
      <c r="K22" s="78" t="str" cm="1">
        <f t="array" ref="K22">IFERROR(IF(I22="","",INDEX(Resa!$D$8:$D$158,MATCH(I22,Resa!$O$8:$O$158*1,0))),"")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IF(A23="","",SUMIF(Resa!$O$8:$O$158,A23,Resa!$W$8:$W$158))</f>
        <v>0</v>
      </c>
      <c r="C23" s="78" cm="1">
        <f t="array" ref="C23">IFERROR(IF(A23="","",INDEX(Resa!$D$8:$D$158,MATCH(A23,Resa!$O$8:$O$158*1,0))),"")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IF(E23="","",SUMIF(Resa!$O$8:$O$158,E23,Resa!$W$8:$W$158))</f>
        <v>0</v>
      </c>
      <c r="G23" s="78" cm="1">
        <f t="array" ref="G23">IFERROR(IF(E23="","",INDEX(Resa!$D$8:$D$158,MATCH(E23,Resa!$O$8:$O$158*1,0))),"")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IF(I23="","",SUMIF(Resa!$O$8:$O$158,I23,Resa!$W$8:$W$158))</f>
        <v/>
      </c>
      <c r="K23" s="78" t="str" cm="1">
        <f t="array" ref="K23">IFERROR(IF(I23="","",INDEX(Resa!$D$8:$D$158,MATCH(I23,Resa!$O$8:$O$158*1,0))),"")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IF(A24="","",SUMIF(Resa!$O$8:$O$158,A24,Resa!$W$8:$W$158))</f>
        <v>2</v>
      </c>
      <c r="C24" s="78" t="str" cm="1">
        <f t="array" ref="C24">IFERROR(IF(A24="","",INDEX(Resa!$D$8:$D$158,MATCH(A24,Resa!$O$8:$O$158*1,0))),"")</f>
        <v>2 (1)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IF(E24="","",SUMIF(Resa!$O$8:$O$158,E24,Resa!$W$8:$W$158))</f>
        <v>0</v>
      </c>
      <c r="G24" s="78" cm="1">
        <f t="array" ref="G24">IFERROR(IF(E24="","",INDEX(Resa!$D$8:$D$158,MATCH(E24,Resa!$O$8:$O$158*1,0))),"")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IF(I24="","",SUMIF(Resa!$O$8:$O$158,I24,Resa!$W$8:$W$158))</f>
        <v/>
      </c>
      <c r="K24" s="78" t="str" cm="1">
        <f t="array" ref="K24">IFERROR(IF(I24="","",INDEX(Resa!$D$8:$D$158,MATCH(I24,Resa!$O$8:$O$158*1,0))),"")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IF(A25="","",SUMIF(Resa!$O$8:$O$158,A25,Resa!$W$8:$W$158))</f>
        <v>2</v>
      </c>
      <c r="C25" s="78" t="str" cm="1">
        <f t="array" ref="C25">IFERROR(IF(A25="","",INDEX(Resa!$D$8:$D$158,MATCH(A25,Resa!$O$8:$O$158*1,0))),"")</f>
        <v>2 (1)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IF(E25="","",SUMIF(Resa!$O$8:$O$158,E25,Resa!$W$8:$W$158))</f>
        <v>0</v>
      </c>
      <c r="G25" s="78" cm="1">
        <f t="array" ref="G25">IFERROR(IF(E25="","",INDEX(Resa!$D$8:$D$158,MATCH(E25,Resa!$O$8:$O$158*1,0))),"")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IF(I25="","",SUMIF(Resa!$O$8:$O$158,I25,Resa!$W$8:$W$158))</f>
        <v/>
      </c>
      <c r="K25" s="78" t="str" cm="1">
        <f t="array" ref="K25">IFERROR(IF(I25="","",INDEX(Resa!$D$8:$D$158,MATCH(I25,Resa!$O$8:$O$158*1,0))),"")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IF(A26="","",SUMIF(Resa!$O$8:$O$158,A26,Resa!$W$8:$W$158))</f>
        <v>2</v>
      </c>
      <c r="C26" s="78" t="str" cm="1">
        <f t="array" ref="C26">IFERROR(IF(A26="","",INDEX(Resa!$D$8:$D$158,MATCH(A26,Resa!$O$8:$O$158*1,0))),"")</f>
        <v>2 (1)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IF(E26="","",SUMIF(Resa!$O$8:$O$158,E26,Resa!$W$8:$W$158))</f>
        <v>0</v>
      </c>
      <c r="G26" s="78" cm="1">
        <f t="array" ref="G26">IFERROR(IF(E26="","",INDEX(Resa!$D$8:$D$158,MATCH(E26,Resa!$O$8:$O$158*1,0))),"")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IF(I26="","",SUMIF(Resa!$O$8:$O$158,I26,Resa!$W$8:$W$158))</f>
        <v/>
      </c>
      <c r="K26" s="78" t="str" cm="1">
        <f t="array" ref="K26">IFERROR(IF(I26="","",INDEX(Resa!$D$8:$D$158,MATCH(I26,Resa!$O$8:$O$158*1,0))),"")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IF(A27="","",SUMIF(Resa!$O$8:$O$158,A27,Resa!$W$8:$W$158))</f>
        <v>1</v>
      </c>
      <c r="C27" s="78" t="str" cm="1">
        <f t="array" ref="C27">IFERROR(IF(A27="","",INDEX(Resa!$D$8:$D$158,MATCH(A27,Resa!$O$8:$O$158*1,0))),"")</f>
        <v>1 (1)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IF(E27="","",SUMIF(Resa!$O$8:$O$158,E27,Resa!$W$8:$W$158))</f>
        <v>0</v>
      </c>
      <c r="G27" s="78" cm="1">
        <f t="array" ref="G27">IFERROR(IF(E27="","",INDEX(Resa!$D$8:$D$158,MATCH(E27,Resa!$O$8:$O$158*1,0))),"")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IF(I27="","",SUMIF(Resa!$O$8:$O$158,I27,Resa!$W$8:$W$158))</f>
        <v/>
      </c>
      <c r="K27" s="78" t="str" cm="1">
        <f t="array" ref="K27">IFERROR(IF(I27="","",INDEX(Resa!$D$8:$D$158,MATCH(I27,Resa!$O$8:$O$158*1,0))),"")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IF(I28="","",SUMIF(Resa!$O$8:$O$158,I28,Resa!$W$8:$W$158))</f>
        <v/>
      </c>
      <c r="K28" s="78" t="str" cm="1">
        <f t="array" ref="K28">IFERROR(IF(I28="","",INDEX(Resa!$D$8:$D$158,MATCH(I28,Resa!$O$8:$O$158*1,0))),"")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IF(I29="","",SUMIF(Resa!$O$8:$O$158,I29,Resa!$W$8:$W$158))</f>
        <v/>
      </c>
      <c r="K29" s="78" t="str" cm="1">
        <f t="array" ref="K29">IFERROR(IF(I29="","",INDEX(Resa!$D$8:$D$158,MATCH(I29,Resa!$O$8:$O$158*1,0))),"")</f>
        <v/>
      </c>
    </row>
    <row r="30" spans="1:11" ht="15" thickBot="1" x14ac:dyDescent="0.25">
      <c r="A30" s="10"/>
      <c r="B30" s="34"/>
      <c r="C30" s="10"/>
      <c r="D30" s="10"/>
    </row>
    <row r="31" spans="1:11" ht="18" x14ac:dyDescent="0.2">
      <c r="A31" s="200">
        <v>1</v>
      </c>
      <c r="B31" s="201"/>
      <c r="C31" s="44">
        <f t="shared" ref="C31:C36" si="0">SUMIFS($B$3:$B$27,$C$3:$C$27,A31)+SUMIFS($F$3:$F$27,$G$3:$G$27,A31)+SUMIFS($J$3:$J$28,$K$3:$K$28,A31)</f>
        <v>0</v>
      </c>
      <c r="D31" s="10"/>
      <c r="E31" s="225" t="s">
        <v>101</v>
      </c>
      <c r="F31" s="226"/>
      <c r="G31" s="226"/>
      <c r="H31" s="226"/>
      <c r="I31" s="226"/>
      <c r="J31" s="226"/>
      <c r="K31" s="227"/>
    </row>
    <row r="32" spans="1:11" ht="18" x14ac:dyDescent="0.2">
      <c r="A32" s="202">
        <v>2</v>
      </c>
      <c r="B32" s="203"/>
      <c r="C32" s="45">
        <f t="shared" si="0"/>
        <v>0</v>
      </c>
      <c r="D32" s="10"/>
      <c r="E32" s="228"/>
      <c r="F32" s="229"/>
      <c r="G32" s="229"/>
      <c r="H32" s="229"/>
      <c r="I32" s="229"/>
      <c r="J32" s="229"/>
      <c r="K32" s="230"/>
    </row>
    <row r="33" spans="1:11" ht="18" customHeight="1" x14ac:dyDescent="0.2">
      <c r="A33" s="204">
        <v>3</v>
      </c>
      <c r="B33" s="205"/>
      <c r="C33" s="45">
        <f t="shared" si="0"/>
        <v>0</v>
      </c>
      <c r="E33" s="231" t="s">
        <v>102</v>
      </c>
      <c r="F33" s="232"/>
      <c r="G33" s="232"/>
      <c r="H33" s="232"/>
      <c r="I33" s="232"/>
      <c r="J33" s="232"/>
      <c r="K33" s="233"/>
    </row>
    <row r="34" spans="1:11" ht="18" x14ac:dyDescent="0.2">
      <c r="A34" s="206">
        <v>4</v>
      </c>
      <c r="B34" s="207"/>
      <c r="C34" s="45">
        <f>SUMIFS($B$3:$B$27,$C$3:$C$27,A34)+SUMIFS($F$3:$F$27,$G$3:$G$27,A34)+SUMIFS($J$3:$J$29,$K$3:$K$29,A34)</f>
        <v>0</v>
      </c>
      <c r="E34" s="234"/>
      <c r="F34" s="235"/>
      <c r="G34" s="235"/>
      <c r="H34" s="235"/>
      <c r="I34" s="235"/>
      <c r="J34" s="235"/>
      <c r="K34" s="236"/>
    </row>
    <row r="35" spans="1:11" ht="18" x14ac:dyDescent="0.2">
      <c r="A35" s="191">
        <v>5</v>
      </c>
      <c r="B35" s="192"/>
      <c r="C35" s="45">
        <f t="shared" si="0"/>
        <v>0</v>
      </c>
      <c r="E35" s="225" t="s">
        <v>103</v>
      </c>
      <c r="F35" s="226"/>
      <c r="G35" s="226"/>
      <c r="H35" s="226"/>
      <c r="I35" s="226"/>
      <c r="J35" s="226"/>
      <c r="K35" s="227"/>
    </row>
    <row r="36" spans="1:11" ht="18.75" thickBot="1" x14ac:dyDescent="0.25">
      <c r="A36" s="193">
        <v>6</v>
      </c>
      <c r="B36" s="194"/>
      <c r="C36" s="46">
        <f t="shared" si="0"/>
        <v>0</v>
      </c>
      <c r="E36" s="228"/>
      <c r="F36" s="229"/>
      <c r="G36" s="229"/>
      <c r="H36" s="229"/>
      <c r="I36" s="229"/>
      <c r="J36" s="229"/>
      <c r="K36" s="230"/>
    </row>
    <row r="37" spans="1:11" ht="13.5" thickBot="1" x14ac:dyDescent="0.25"/>
    <row r="38" spans="1:11" ht="12.75" customHeight="1" x14ac:dyDescent="0.2">
      <c r="A38" s="216" t="s">
        <v>104</v>
      </c>
      <c r="B38" s="217"/>
      <c r="C38" s="217"/>
      <c r="D38" s="217"/>
      <c r="E38" s="217"/>
      <c r="F38" s="217"/>
      <c r="G38" s="217"/>
      <c r="H38" s="217"/>
      <c r="I38" s="217"/>
      <c r="J38" s="217"/>
      <c r="K38" s="218"/>
    </row>
    <row r="39" spans="1:11" ht="12.75" customHeight="1" x14ac:dyDescent="0.2">
      <c r="A39" s="219"/>
      <c r="B39" s="220"/>
      <c r="C39" s="220"/>
      <c r="D39" s="220"/>
      <c r="E39" s="220"/>
      <c r="F39" s="220"/>
      <c r="G39" s="220"/>
      <c r="H39" s="220"/>
      <c r="I39" s="220"/>
      <c r="J39" s="220"/>
      <c r="K39" s="221"/>
    </row>
    <row r="40" spans="1:11" ht="12.75" customHeight="1" x14ac:dyDescent="0.2">
      <c r="A40" s="219"/>
      <c r="B40" s="220"/>
      <c r="C40" s="220"/>
      <c r="D40" s="220"/>
      <c r="E40" s="220"/>
      <c r="F40" s="220"/>
      <c r="G40" s="220"/>
      <c r="H40" s="220"/>
      <c r="I40" s="220"/>
      <c r="J40" s="220"/>
      <c r="K40" s="221"/>
    </row>
    <row r="41" spans="1:11" ht="12.75" customHeight="1" x14ac:dyDescent="0.2">
      <c r="A41" s="219"/>
      <c r="B41" s="220"/>
      <c r="C41" s="220"/>
      <c r="D41" s="220"/>
      <c r="E41" s="220"/>
      <c r="F41" s="220"/>
      <c r="G41" s="220"/>
      <c r="H41" s="220"/>
      <c r="I41" s="220"/>
      <c r="J41" s="220"/>
      <c r="K41" s="221"/>
    </row>
    <row r="42" spans="1:11" ht="12.75" customHeight="1" x14ac:dyDescent="0.2">
      <c r="A42" s="219"/>
      <c r="B42" s="220"/>
      <c r="C42" s="220"/>
      <c r="D42" s="220"/>
      <c r="E42" s="220"/>
      <c r="F42" s="220"/>
      <c r="G42" s="220"/>
      <c r="H42" s="220"/>
      <c r="I42" s="220"/>
      <c r="J42" s="220"/>
      <c r="K42" s="221"/>
    </row>
    <row r="43" spans="1:11" ht="12.75" customHeight="1" thickBot="1" x14ac:dyDescent="0.25">
      <c r="A43" s="222"/>
      <c r="B43" s="223"/>
      <c r="C43" s="223"/>
      <c r="D43" s="223"/>
      <c r="E43" s="223"/>
      <c r="F43" s="223"/>
      <c r="G43" s="223"/>
      <c r="H43" s="223"/>
      <c r="I43" s="223"/>
      <c r="J43" s="223"/>
      <c r="K43" s="224"/>
    </row>
  </sheetData>
  <mergeCells count="12">
    <mergeCell ref="A38:K43"/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29">
    <cfRule type="expression" dxfId="352" priority="33">
      <formula>AND( D3=6)</formula>
    </cfRule>
    <cfRule type="expression" dxfId="351" priority="34">
      <formula>AND( D3=5)</formula>
    </cfRule>
    <cfRule type="expression" dxfId="350" priority="35">
      <formula>AND( D3=4)</formula>
    </cfRule>
    <cfRule type="expression" dxfId="349" priority="36">
      <formula>AND( D3=3)</formula>
    </cfRule>
    <cfRule type="expression" dxfId="348" priority="37">
      <formula>AND( D3=2)</formula>
    </cfRule>
    <cfRule type="expression" dxfId="347" priority="38">
      <formula>AND( D3=1)</formula>
    </cfRule>
  </conditionalFormatting>
  <conditionalFormatting sqref="B3:B27">
    <cfRule type="containsErrors" dxfId="346" priority="39">
      <formula>ISERROR(B3)</formula>
    </cfRule>
  </conditionalFormatting>
  <conditionalFormatting sqref="E3:E27">
    <cfRule type="expression" dxfId="345" priority="26">
      <formula>AND( G3=6)</formula>
    </cfRule>
    <cfRule type="expression" dxfId="344" priority="27">
      <formula>AND( G3=5)</formula>
    </cfRule>
    <cfRule type="expression" dxfId="343" priority="28">
      <formula>AND( G3=4)</formula>
    </cfRule>
    <cfRule type="expression" dxfId="342" priority="29">
      <formula>AND( G3=3)</formula>
    </cfRule>
    <cfRule type="expression" dxfId="341" priority="30">
      <formula>AND( G3=2)</formula>
    </cfRule>
    <cfRule type="expression" dxfId="340" priority="31">
      <formula>AND( G3=1)</formula>
    </cfRule>
  </conditionalFormatting>
  <conditionalFormatting sqref="E3:E27 I3:J29">
    <cfRule type="containsErrors" dxfId="339" priority="32">
      <formula>ISERROR(E3)</formula>
    </cfRule>
  </conditionalFormatting>
  <conditionalFormatting sqref="C3:C27">
    <cfRule type="cellIs" dxfId="338" priority="25" operator="equal">
      <formula>0</formula>
    </cfRule>
  </conditionalFormatting>
  <conditionalFormatting sqref="G3:G27">
    <cfRule type="cellIs" dxfId="337" priority="24" operator="equal">
      <formula>0</formula>
    </cfRule>
  </conditionalFormatting>
  <conditionalFormatting sqref="K3:K29">
    <cfRule type="cellIs" dxfId="336" priority="23" operator="equal">
      <formula>0</formula>
    </cfRule>
  </conditionalFormatting>
  <conditionalFormatting sqref="J3:J29">
    <cfRule type="containsErrors" dxfId="335" priority="15">
      <formula>ISERROR(J3)</formula>
    </cfRule>
  </conditionalFormatting>
  <conditionalFormatting sqref="F3:F27">
    <cfRule type="expression" dxfId="334" priority="8">
      <formula>AND( H3=6)</formula>
    </cfRule>
    <cfRule type="expression" dxfId="333" priority="9">
      <formula>AND( H3=5)</formula>
    </cfRule>
    <cfRule type="expression" dxfId="332" priority="10">
      <formula>AND( H3=4)</formula>
    </cfRule>
    <cfRule type="expression" dxfId="331" priority="11">
      <formula>AND( H3=3)</formula>
    </cfRule>
    <cfRule type="expression" dxfId="330" priority="12">
      <formula>AND( H3=2)</formula>
    </cfRule>
    <cfRule type="expression" dxfId="329" priority="13">
      <formula>AND( H3=1)</formula>
    </cfRule>
  </conditionalFormatting>
  <conditionalFormatting sqref="F3:F27 J3:J29">
    <cfRule type="containsErrors" dxfId="328" priority="14">
      <formula>ISERROR(F3)</formula>
    </cfRule>
  </conditionalFormatting>
  <conditionalFormatting sqref="A3:A27">
    <cfRule type="expression" dxfId="327" priority="1">
      <formula>AND( C3=6)</formula>
    </cfRule>
    <cfRule type="expression" dxfId="326" priority="2">
      <formula>AND( C3=5)</formula>
    </cfRule>
    <cfRule type="expression" dxfId="325" priority="3">
      <formula>AND( C3=4)</formula>
    </cfRule>
    <cfRule type="expression" dxfId="324" priority="4">
      <formula>AND( C3=3)</formula>
    </cfRule>
    <cfRule type="expression" dxfId="323" priority="5">
      <formula>AND( C3=2)</formula>
    </cfRule>
    <cfRule type="expression" dxfId="322" priority="6">
      <formula>AND( C3=1)</formula>
    </cfRule>
  </conditionalFormatting>
  <conditionalFormatting sqref="A3:A27">
    <cfRule type="containsErrors" dxfId="32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sheetPr codeName="Feuil7"/>
  <dimension ref="A1:M35"/>
  <sheetViews>
    <sheetView zoomScale="70" zoomScaleNormal="70" workbookViewId="0">
      <selection activeCell="C30" sqref="C30:C32"/>
    </sheetView>
  </sheetViews>
  <sheetFormatPr defaultColWidth="11.42578125" defaultRowHeight="12.75" x14ac:dyDescent="0.2"/>
  <cols>
    <col min="1" max="1" width="11.28515625" customWidth="1"/>
    <col min="2" max="2" width="3" customWidth="1"/>
    <col min="3" max="3" width="12.85546875" customWidth="1"/>
    <col min="4" max="4" width="2.5703125" customWidth="1"/>
    <col min="5" max="5" width="11" customWidth="1"/>
    <col min="6" max="6" width="3.570312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5" t="str">
        <f>Resa!E7</f>
        <v>DORSODURO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SUM(B3:B27)+SUM(F3:F27)+SUM(J3:J29)</f>
        <v>53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IF(A3="","",SUMIF(Resa!$O$8:$O$158,A3,Resa!$X$8:$X$158))</f>
        <v>0</v>
      </c>
      <c r="C3" s="78" cm="1">
        <f t="array" ref="C3">IFERROR(IF(A3="","",INDEX(Resa!$E$8:$E$158,MATCH(A3,Resa!$O$8:$O$158*1,0))),"")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IF(E3="","",SUMIF(Resa!$O$8:$O$158,E3,Resa!$X$8:$X$158))</f>
        <v>0</v>
      </c>
      <c r="G3" s="78" cm="1">
        <f t="array" ref="G3">IFERROR(IF(E3="","",INDEX(Resa!$E$8:$E$158,MATCH(E3,Resa!$O$8:$O$158*1,0))),"")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IF(I3="","",SUMIF(Resa!$O$8:$O$158,I3,Resa!$X$8:$X$158))</f>
        <v>0</v>
      </c>
      <c r="K3" s="78" cm="1">
        <f t="array" ref="K3">IFERROR(IF(I3="","",INDEX(Resa!$E$8:$E$158,MATCH(I3,Resa!$O$8:$O$158*1,0))),"")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IF(A4="","",SUMIF(Resa!$O$8:$O$158,A4,Resa!$X$8:$X$158))</f>
        <v>2</v>
      </c>
      <c r="C4" s="78" t="str" cm="1">
        <f t="array" ref="C4">IFERROR(IF(A4="","",INDEX(Resa!$E$8:$E$158,MATCH(A4,Resa!$O$8:$O$158*1,0))),"")</f>
        <v>2 (1)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IF(E4="","",SUMIF(Resa!$O$8:$O$158,E4,Resa!$X$8:$X$158))</f>
        <v>0</v>
      </c>
      <c r="G4" s="78" cm="1">
        <f t="array" ref="G4">IFERROR(IF(E4="","",INDEX(Resa!$E$8:$E$158,MATCH(E4,Resa!$O$8:$O$158*1,0))),"")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IF(I4="","",SUMIF(Resa!$O$8:$O$158,I4,Resa!$X$8:$X$158))</f>
        <v>0</v>
      </c>
      <c r="K4" s="78" cm="1">
        <f t="array" ref="K4">IFERROR(IF(I4="","",INDEX(Resa!$E$8:$E$158,MATCH(I4,Resa!$O$8:$O$158*1,0))),"")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IF(A5="","",SUMIF(Resa!$O$8:$O$158,A5,Resa!$X$8:$X$158))</f>
        <v>2</v>
      </c>
      <c r="C5" s="78" t="str" cm="1">
        <f t="array" ref="C5">IFERROR(IF(A5="","",INDEX(Resa!$E$8:$E$158,MATCH(A5,Resa!$O$8:$O$158*1,0))),"")</f>
        <v>3 (1)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IF(E5="","",SUMIF(Resa!$O$8:$O$158,E5,Resa!$X$8:$X$158))</f>
        <v>2</v>
      </c>
      <c r="G5" s="78" t="str" cm="1">
        <f t="array" ref="G5">IFERROR(IF(E5="","",INDEX(Resa!$E$8:$E$158,MATCH(E5,Resa!$O$8:$O$158*1,0))),"")</f>
        <v>2 (1)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IF(I5="","",SUMIF(Resa!$O$8:$O$158,I5,Resa!$X$8:$X$158))</f>
        <v>2</v>
      </c>
      <c r="K5" s="78" t="str" cm="1">
        <f t="array" ref="K5">IFERROR(IF(I5="","",INDEX(Resa!$E$8:$E$158,MATCH(I5,Resa!$O$8:$O$158*1,0))),"")</f>
        <v>1 (1)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IF(A6="","",SUMIF(Resa!$O$8:$O$158,A6,Resa!$X$8:$X$158))</f>
        <v>0</v>
      </c>
      <c r="C6" s="78" cm="1">
        <f t="array" ref="C6">IFERROR(IF(A6="","",INDEX(Resa!$E$8:$E$158,MATCH(A6,Resa!$O$8:$O$158*1,0))),"")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IF(E6="","",SUMIF(Resa!$O$8:$O$158,E6,Resa!$X$8:$X$158))</f>
        <v>2</v>
      </c>
      <c r="G6" s="78" t="str" cm="1">
        <f t="array" ref="G6">IFERROR(IF(E6="","",INDEX(Resa!$E$8:$E$158,MATCH(E6,Resa!$O$8:$O$158*1,0))),"")</f>
        <v>3 (1)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IF(I6="","",SUMIF(Resa!$O$8:$O$158,I6,Resa!$X$8:$X$158))</f>
        <v>2</v>
      </c>
      <c r="K6" s="78" t="str" cm="1">
        <f t="array" ref="K6">IFERROR(IF(I6="","",INDEX(Resa!$E$8:$E$158,MATCH(I6,Resa!$O$8:$O$158*1,0))),"")</f>
        <v>3 (1)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IF(A7="","",SUMIF(Resa!$O$8:$O$158,A7,Resa!$X$8:$X$158))</f>
        <v>0</v>
      </c>
      <c r="C7" s="78" cm="1">
        <f t="array" ref="C7">IFERROR(IF(A7="","",INDEX(Resa!$E$8:$E$158,MATCH(A7,Resa!$O$8:$O$158*1,0))),"")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IF(E7="","",SUMIF(Resa!$O$8:$O$158,E7,Resa!$X$8:$X$158))</f>
        <v>2</v>
      </c>
      <c r="G7" s="78" t="str" cm="1">
        <f t="array" ref="G7">IFERROR(IF(E7="","",INDEX(Resa!$E$8:$E$158,MATCH(E7,Resa!$O$8:$O$158*1,0))),"")</f>
        <v>2 (1)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IF(I7="","",SUMIF(Resa!$O$8:$O$158,I7,Resa!$X$8:$X$158))</f>
        <v>1</v>
      </c>
      <c r="K7" s="78" t="str" cm="1">
        <f t="array" ref="K7">IFERROR(IF(I7="","",INDEX(Resa!$E$8:$E$158,MATCH(I7,Resa!$O$8:$O$158*1,0))),"")</f>
        <v>1 (1)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IF(A8="","",SUMIF(Resa!$O$8:$O$158,A8,Resa!$X$8:$X$158))</f>
        <v>0</v>
      </c>
      <c r="C8" s="78" cm="1">
        <f t="array" ref="C8">IFERROR(IF(A8="","",INDEX(Resa!$E$8:$E$158,MATCH(A8,Resa!$O$8:$O$158*1,0))),"")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IF(E8="","",SUMIF(Resa!$O$8:$O$158,E8,Resa!$X$8:$X$158))</f>
        <v>0</v>
      </c>
      <c r="G8" s="78" cm="1">
        <f t="array" ref="G8">IFERROR(IF(E8="","",INDEX(Resa!$E$8:$E$158,MATCH(E8,Resa!$O$8:$O$158*1,0))),"")</f>
        <v>0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IF(I8="","",SUMIF(Resa!$O$8:$O$158,I8,Resa!$X$8:$X$158))</f>
        <v>0</v>
      </c>
      <c r="K8" s="78" cm="1">
        <f t="array" ref="K8">IFERROR(IF(I8="","",INDEX(Resa!$E$8:$E$158,MATCH(I8,Resa!$O$8:$O$158*1,0))),"")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IF(A9="","",SUMIF(Resa!$O$8:$O$158,A9,Resa!$X$8:$X$158))</f>
        <v>0</v>
      </c>
      <c r="C9" s="78" cm="1">
        <f t="array" ref="C9">IFERROR(IF(A9="","",INDEX(Resa!$E$8:$E$158,MATCH(A9,Resa!$O$8:$O$158*1,0))),"")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IF(E9="","",SUMIF(Resa!$O$8:$O$158,E9,Resa!$X$8:$X$158))</f>
        <v>2</v>
      </c>
      <c r="G9" s="78" t="str" cm="1">
        <f t="array" ref="G9">IFERROR(IF(E9="","",INDEX(Resa!$E$8:$E$158,MATCH(E9,Resa!$O$8:$O$158*1,0))),"")</f>
        <v>2 (1)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IF(I9="","",SUMIF(Resa!$O$8:$O$158,I9,Resa!$X$8:$X$158))</f>
        <v>1</v>
      </c>
      <c r="K9" s="78" t="str" cm="1">
        <f t="array" ref="K9">IFERROR(IF(I9="","",INDEX(Resa!$E$8:$E$158,MATCH(I9,Resa!$O$8:$O$158*1,0))),"")</f>
        <v>1 (1)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IF(A10="","",SUMIF(Resa!$O$8:$O$158,A10,Resa!$X$8:$X$158))</f>
        <v>0</v>
      </c>
      <c r="C10" s="78" cm="1">
        <f t="array" ref="C10">IFERROR(IF(A10="","",INDEX(Resa!$E$8:$E$158,MATCH(A10,Resa!$O$8:$O$158*1,0))),"")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IF(E10="","",SUMIF(Resa!$O$8:$O$158,E10,Resa!$X$8:$X$158))</f>
        <v>2</v>
      </c>
      <c r="G10" s="78" t="str" cm="1">
        <f t="array" ref="G10">IFERROR(IF(E10="","",INDEX(Resa!$E$8:$E$158,MATCH(E10,Resa!$O$8:$O$158*1,0))),"")</f>
        <v>1 (1)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IF(I10="","",SUMIF(Resa!$O$8:$O$158,I10,Resa!$X$8:$X$158))</f>
        <v>2</v>
      </c>
      <c r="K10" s="78" t="str" cm="1">
        <f t="array" ref="K10">IFERROR(IF(I10="","",INDEX(Resa!$E$8:$E$158,MATCH(I10,Resa!$O$8:$O$158*1,0))),"")</f>
        <v>3 (1)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IF(A11="","",SUMIF(Resa!$O$8:$O$158,A11,Resa!$X$8:$X$158))</f>
        <v>0</v>
      </c>
      <c r="C11" s="78" cm="1">
        <f t="array" ref="C11">IFERROR(IF(A11="","",INDEX(Resa!$E$8:$E$158,MATCH(A11,Resa!$O$8:$O$158*1,0))),"")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IF(E11="","",SUMIF(Resa!$O$8:$O$158,E11,Resa!$X$8:$X$158))</f>
        <v>0</v>
      </c>
      <c r="G11" s="78" cm="1">
        <f t="array" ref="G11">IFERROR(IF(E11="","",INDEX(Resa!$E$8:$E$158,MATCH(E11,Resa!$O$8:$O$158*1,0))),"")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IF(I11="","",SUMIF(Resa!$O$8:$O$158,I11,Resa!$X$8:$X$158))</f>
        <v>2</v>
      </c>
      <c r="K11" s="78" t="str" cm="1">
        <f t="array" ref="K11">IFERROR(IF(I11="","",INDEX(Resa!$E$8:$E$158,MATCH(I11,Resa!$O$8:$O$158*1,0))),"")</f>
        <v>1 (1)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IF(A12="","",SUMIF(Resa!$O$8:$O$158,A12,Resa!$X$8:$X$158))</f>
        <v>0</v>
      </c>
      <c r="C12" s="78" cm="1">
        <f t="array" ref="C12">IFERROR(IF(A12="","",INDEX(Resa!$E$8:$E$158,MATCH(A12,Resa!$O$8:$O$158*1,0))),"")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IF(E12="","",SUMIF(Resa!$O$8:$O$158,E12,Resa!$X$8:$X$158))</f>
        <v>0</v>
      </c>
      <c r="G12" s="78" cm="1">
        <f t="array" ref="G12">IFERROR(IF(E12="","",INDEX(Resa!$E$8:$E$158,MATCH(E12,Resa!$O$8:$O$158*1,0))),"")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IF(I12="","",SUMIF(Resa!$O$8:$O$158,I12,Resa!$X$8:$X$158))</f>
        <v>2</v>
      </c>
      <c r="K12" s="78" t="str" cm="1">
        <f t="array" ref="K12">IFERROR(IF(I12="","",INDEX(Resa!$E$8:$E$158,MATCH(I12,Resa!$O$8:$O$158*1,0))),"")</f>
        <v>2 (1)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IF(A13="","",SUMIF(Resa!$O$8:$O$158,A13,Resa!$X$8:$X$158))</f>
        <v>0</v>
      </c>
      <c r="C13" s="78" cm="1">
        <f t="array" ref="C13">IFERROR(IF(A13="","",INDEX(Resa!$E$8:$E$158,MATCH(A13,Resa!$O$8:$O$158*1,0))),"")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IF(E13="","",SUMIF(Resa!$O$8:$O$158,E13,Resa!$X$8:$X$158))</f>
        <v>1</v>
      </c>
      <c r="G13" s="78" t="str" cm="1">
        <f t="array" ref="G13">IFERROR(IF(E13="","",INDEX(Resa!$E$8:$E$158,MATCH(E13,Resa!$O$8:$O$158*1,0))),"")</f>
        <v>1 (1)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IF(I13="","",SUMIF(Resa!$O$8:$O$158,I13,Resa!$X$8:$X$158))</f>
        <v>2</v>
      </c>
      <c r="K13" s="78" t="str" cm="1">
        <f t="array" ref="K13">IFERROR(IF(I13="","",INDEX(Resa!$E$8:$E$158,MATCH(I13,Resa!$O$8:$O$158*1,0))),"")</f>
        <v>1 (1)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IF(A14="","",SUMIF(Resa!$O$8:$O$158,A14,Resa!$X$8:$X$158))</f>
        <v>0</v>
      </c>
      <c r="C14" s="78" cm="1">
        <f t="array" ref="C14">IFERROR(IF(A14="","",INDEX(Resa!$E$8:$E$158,MATCH(A14,Resa!$O$8:$O$158*1,0))),"")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IF(E14="","",SUMIF(Resa!$O$8:$O$158,E14,Resa!$X$8:$X$158))</f>
        <v>2</v>
      </c>
      <c r="G14" s="78" t="str" cm="1">
        <f t="array" ref="G14">IFERROR(IF(E14="","",INDEX(Resa!$E$8:$E$158,MATCH(E14,Resa!$O$8:$O$158*1,0))),"")</f>
        <v>3 (1)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IF(I14="","",SUMIF(Resa!$O$8:$O$158,I14,Resa!$X$8:$X$158))</f>
        <v>0</v>
      </c>
      <c r="K14" s="78" cm="1">
        <f t="array" ref="K14">IFERROR(IF(I14="","",INDEX(Resa!$E$8:$E$158,MATCH(I14,Resa!$O$8:$O$158*1,0))),"")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IF(A15="","",SUMIF(Resa!$O$8:$O$158,A15,Resa!$X$8:$X$158))</f>
        <v>0</v>
      </c>
      <c r="C15" s="78" cm="1">
        <f t="array" ref="C15">IFERROR(IF(A15="","",INDEX(Resa!$E$8:$E$158,MATCH(A15,Resa!$O$8:$O$158*1,0))),"")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IF(E15="","",SUMIF(Resa!$O$8:$O$158,E15,Resa!$X$8:$X$158))</f>
        <v>0</v>
      </c>
      <c r="G15" s="78" cm="1">
        <f t="array" ref="G15">IFERROR(IF(E15="","",INDEX(Resa!$E$8:$E$158,MATCH(E15,Resa!$O$8:$O$158*1,0))),"")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IF(I15="","",SUMIF(Resa!$O$8:$O$158,I15,Resa!$X$8:$X$158))</f>
        <v>0</v>
      </c>
      <c r="K15" s="78" cm="1">
        <f t="array" ref="K15">IFERROR(IF(I15="","",INDEX(Resa!$E$8:$E$158,MATCH(I15,Resa!$O$8:$O$158*1,0))),"")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IF(A16="","",SUMIF(Resa!$O$8:$O$158,A16,Resa!$X$8:$X$158))</f>
        <v>0</v>
      </c>
      <c r="C16" s="78" cm="1">
        <f t="array" ref="C16">IFERROR(IF(A16="","",INDEX(Resa!$E$8:$E$158,MATCH(A16,Resa!$O$8:$O$158*1,0))),"")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IF(E16="","",SUMIF(Resa!$O$8:$O$158,E16,Resa!$X$8:$X$158))</f>
        <v>2</v>
      </c>
      <c r="G16" s="78" t="str" cm="1">
        <f t="array" ref="G16">IFERROR(IF(E16="","",INDEX(Resa!$E$8:$E$158,MATCH(E16,Resa!$O$8:$O$158*1,0))),"")</f>
        <v>2 (1)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IF(I16="","",SUMIF(Resa!$O$8:$O$158,I16,Resa!$X$8:$X$158))</f>
        <v/>
      </c>
      <c r="K16" s="78" t="str" cm="1">
        <f t="array" ref="K16">IFERROR(IF(I16="","",INDEX(Resa!$E$8:$E$158,MATCH(I16,Resa!$O$8:$O$158*1,0))),"")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IF(A17="","",SUMIF(Resa!$O$8:$O$158,A17,Resa!$X$8:$X$158))</f>
        <v>0</v>
      </c>
      <c r="C17" s="78" cm="1">
        <f t="array" ref="C17">IFERROR(IF(A17="","",INDEX(Resa!$E$8:$E$158,MATCH(A17,Resa!$O$8:$O$158*1,0))),"")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IF(E17="","",SUMIF(Resa!$O$8:$O$158,E17,Resa!$X$8:$X$158))</f>
        <v>0</v>
      </c>
      <c r="G17" s="78" cm="1">
        <f t="array" ref="G17">IFERROR(IF(E17="","",INDEX(Resa!$E$8:$E$158,MATCH(E17,Resa!$O$8:$O$158*1,0))),"")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IF(I17="","",SUMIF(Resa!$O$8:$O$158,I17,Resa!$X$8:$X$158))</f>
        <v/>
      </c>
      <c r="K17" s="78" t="str" cm="1">
        <f t="array" ref="K17">IFERROR(IF(I17="","",INDEX(Resa!$E$8:$E$158,MATCH(I17,Resa!$O$8:$O$158*1,0))),"")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IF(A18="","",SUMIF(Resa!$O$8:$O$158,A18,Resa!$X$8:$X$158))</f>
        <v>0</v>
      </c>
      <c r="C18" s="78" cm="1">
        <f t="array" ref="C18">IFERROR(IF(A18="","",INDEX(Resa!$E$8:$E$158,MATCH(A18,Resa!$O$8:$O$158*1,0))),"")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IF(E18="","",SUMIF(Resa!$O$8:$O$158,E18,Resa!$X$8:$X$158))</f>
        <v>2</v>
      </c>
      <c r="G18" s="78" t="str" cm="1">
        <f t="array" ref="G18">IFERROR(IF(E18="","",INDEX(Resa!$E$8:$E$158,MATCH(E18,Resa!$O$8:$O$158*1,0))),"")</f>
        <v>2 (1)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IF(I18="","",SUMIF(Resa!$O$8:$O$158,I18,Resa!$X$8:$X$158))</f>
        <v/>
      </c>
      <c r="K18" s="78" t="str" cm="1">
        <f t="array" ref="K18">IFERROR(IF(I18="","",INDEX(Resa!$E$8:$E$158,MATCH(I18,Resa!$O$8:$O$158*1,0))),"")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IF(A19="","",SUMIF(Resa!$O$8:$O$158,A19,Resa!$X$8:$X$158))</f>
        <v>2</v>
      </c>
      <c r="C19" s="78" t="str" cm="1">
        <f t="array" ref="C19">IFERROR(IF(A19="","",INDEX(Resa!$E$8:$E$158,MATCH(A19,Resa!$O$8:$O$158*1,0))),"")</f>
        <v>1 (1)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IF(E19="","",SUMIF(Resa!$O$8:$O$158,E19,Resa!$X$8:$X$158))</f>
        <v>0</v>
      </c>
      <c r="G19" s="78" cm="1">
        <f t="array" ref="G19">IFERROR(IF(E19="","",INDEX(Resa!$E$8:$E$158,MATCH(E19,Resa!$O$8:$O$158*1,0))),"")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IF(I19="","",SUMIF(Resa!$O$8:$O$158,I19,Resa!$X$8:$X$158))</f>
        <v/>
      </c>
      <c r="K19" s="78" t="str" cm="1">
        <f t="array" ref="K19">IFERROR(IF(I19="","",INDEX(Resa!$E$8:$E$158,MATCH(I19,Resa!$O$8:$O$158*1,0))),"")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IF(A20="","",SUMIF(Resa!$O$8:$O$158,A20,Resa!$X$8:$X$158))</f>
        <v>1</v>
      </c>
      <c r="C20" s="78" t="str" cm="1">
        <f t="array" ref="C20">IFERROR(IF(A20="","",INDEX(Resa!$E$8:$E$158,MATCH(A20,Resa!$O$8:$O$158*1,0))),"")</f>
        <v>1 (1)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IF(E20="","",SUMIF(Resa!$O$8:$O$158,E20,Resa!$X$8:$X$158))</f>
        <v>2</v>
      </c>
      <c r="G20" s="78" t="str" cm="1">
        <f t="array" ref="G20">IFERROR(IF(E20="","",INDEX(Resa!$E$8:$E$158,MATCH(E20,Resa!$O$8:$O$158*1,0))),"")</f>
        <v>3 (1)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IF(I20="","",SUMIF(Resa!$O$8:$O$158,I20,Resa!$X$8:$X$158))</f>
        <v/>
      </c>
      <c r="K20" s="78" t="str" cm="1">
        <f t="array" ref="K20">IFERROR(IF(I20="","",INDEX(Resa!$E$8:$E$158,MATCH(I20,Resa!$O$8:$O$158*1,0))),"")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IF(A21="","",SUMIF(Resa!$O$8:$O$158,A21,Resa!$X$8:$X$158))</f>
        <v>2</v>
      </c>
      <c r="C21" s="78" t="str" cm="1">
        <f t="array" ref="C21">IFERROR(IF(A21="","",INDEX(Resa!$E$8:$E$158,MATCH(A21,Resa!$O$8:$O$158*1,0))),"")</f>
        <v>1 (1)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IF(E21="","",SUMIF(Resa!$O$8:$O$158,E21,Resa!$X$8:$X$158))</f>
        <v>2</v>
      </c>
      <c r="G21" s="78" t="str" cm="1">
        <f t="array" ref="G21">IFERROR(IF(E21="","",INDEX(Resa!$E$8:$E$158,MATCH(E21,Resa!$O$8:$O$158*1,0))),"")</f>
        <v>2 (1)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IF(I21="","",SUMIF(Resa!$O$8:$O$158,I21,Resa!$X$8:$X$158))</f>
        <v/>
      </c>
      <c r="K21" s="78" t="str" cm="1">
        <f t="array" ref="K21">IFERROR(IF(I21="","",INDEX(Resa!$E$8:$E$158,MATCH(I21,Resa!$O$8:$O$158*1,0))),"")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IF(A22="","",SUMIF(Resa!$O$8:$O$158,A22,Resa!$X$8:$X$158))</f>
        <v>2</v>
      </c>
      <c r="C22" s="78" t="str" cm="1">
        <f t="array" ref="C22">IFERROR(IF(A22="","",INDEX(Resa!$E$8:$E$158,MATCH(A22,Resa!$O$8:$O$158*1,0))),"")</f>
        <v>1 (1)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IF(E22="","",SUMIF(Resa!$O$8:$O$158,E22,Resa!$X$8:$X$158))</f>
        <v>0</v>
      </c>
      <c r="G22" s="78" cm="1">
        <f t="array" ref="G22">IFERROR(IF(E22="","",INDEX(Resa!$E$8:$E$158,MATCH(E22,Resa!$O$8:$O$158*1,0))),"")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IF(I22="","",SUMIF(Resa!$O$8:$O$158,I22,Resa!$X$8:$X$158))</f>
        <v/>
      </c>
      <c r="K22" s="78" t="str" cm="1">
        <f t="array" ref="K22">IFERROR(IF(I22="","",INDEX(Resa!$E$8:$E$158,MATCH(I22,Resa!$O$8:$O$158*1,0))),"")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IF(A23="","",SUMIF(Resa!$O$8:$O$158,A23,Resa!$X$8:$X$158))</f>
        <v>0</v>
      </c>
      <c r="C23" s="78" cm="1">
        <f t="array" ref="C23">IFERROR(IF(A23="","",INDEX(Resa!$E$8:$E$158,MATCH(A23,Resa!$O$8:$O$158*1,0))),"")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IF(E23="","",SUMIF(Resa!$O$8:$O$158,E23,Resa!$X$8:$X$158))</f>
        <v>0</v>
      </c>
      <c r="G23" s="78" cm="1">
        <f t="array" ref="G23">IFERROR(IF(E23="","",INDEX(Resa!$E$8:$E$158,MATCH(E23,Resa!$O$8:$O$158*1,0))),"")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IF(I23="","",SUMIF(Resa!$O$8:$O$158,I23,Resa!$X$8:$X$158))</f>
        <v/>
      </c>
      <c r="K23" s="78" t="str" cm="1">
        <f t="array" ref="K23">IFERROR(IF(I23="","",INDEX(Resa!$E$8:$E$158,MATCH(I23,Resa!$O$8:$O$158*1,0))),"")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IF(A24="","",SUMIF(Resa!$O$8:$O$158,A24,Resa!$X$8:$X$158))</f>
        <v>2</v>
      </c>
      <c r="C24" s="78" t="str" cm="1">
        <f t="array" ref="C24">IFERROR(IF(A24="","",INDEX(Resa!$E$8:$E$158,MATCH(A24,Resa!$O$8:$O$158*1,0))),"")</f>
        <v>3 (1)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IF(E24="","",SUMIF(Resa!$O$8:$O$158,E24,Resa!$X$8:$X$158))</f>
        <v>0</v>
      </c>
      <c r="G24" s="78" cm="1">
        <f t="array" ref="G24">IFERROR(IF(E24="","",INDEX(Resa!$E$8:$E$158,MATCH(E24,Resa!$O$8:$O$158*1,0))),"")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IF(I24="","",SUMIF(Resa!$O$8:$O$158,I24,Resa!$X$8:$X$158))</f>
        <v/>
      </c>
      <c r="K24" s="78" t="str" cm="1">
        <f t="array" ref="K24">IFERROR(IF(I24="","",INDEX(Resa!$E$8:$E$158,MATCH(I24,Resa!$O$8:$O$158*1,0))),"")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IF(A25="","",SUMIF(Resa!$O$8:$O$158,A25,Resa!$X$8:$X$158))</f>
        <v>2</v>
      </c>
      <c r="C25" s="78" t="str" cm="1">
        <f t="array" ref="C25">IFERROR(IF(A25="","",INDEX(Resa!$E$8:$E$158,MATCH(A25,Resa!$O$8:$O$158*1,0))),"")</f>
        <v>2 (1)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IF(E25="","",SUMIF(Resa!$O$8:$O$158,E25,Resa!$X$8:$X$158))</f>
        <v>0</v>
      </c>
      <c r="G25" s="78" cm="1">
        <f t="array" ref="G25">IFERROR(IF(E25="","",INDEX(Resa!$E$8:$E$158,MATCH(E25,Resa!$O$8:$O$158*1,0))),"")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IF(I25="","",SUMIF(Resa!$O$8:$O$158,I25,Resa!$X$8:$X$158))</f>
        <v/>
      </c>
      <c r="K25" s="78" t="str" cm="1">
        <f t="array" ref="K25">IFERROR(IF(I25="","",INDEX(Resa!$E$8:$E$158,MATCH(I25,Resa!$O$8:$O$158*1,0))),"")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IF(A26="","",SUMIF(Resa!$O$8:$O$158,A26,Resa!$X$8:$X$158))</f>
        <v>2</v>
      </c>
      <c r="C26" s="78" t="str" cm="1">
        <f t="array" ref="C26">IFERROR(IF(A26="","",INDEX(Resa!$E$8:$E$158,MATCH(A26,Resa!$O$8:$O$158*1,0))),"")</f>
        <v>3 (1)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IF(E26="","",SUMIF(Resa!$O$8:$O$158,E26,Resa!$X$8:$X$158))</f>
        <v>0</v>
      </c>
      <c r="G26" s="78" cm="1">
        <f t="array" ref="G26">IFERROR(IF(E26="","",INDEX(Resa!$E$8:$E$158,MATCH(E26,Resa!$O$8:$O$158*1,0))),"")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IF(I26="","",SUMIF(Resa!$O$8:$O$158,I26,Resa!$X$8:$X$158))</f>
        <v/>
      </c>
      <c r="K26" s="78" t="str" cm="1">
        <f t="array" ref="K26">IFERROR(IF(I26="","",INDEX(Resa!$E$8:$E$158,MATCH(I26,Resa!$O$8:$O$158*1,0))),"")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IF(A27="","",SUMIF(Resa!$O$8:$O$158,A27,Resa!$X$8:$X$158))</f>
        <v>1</v>
      </c>
      <c r="C27" s="78" t="str" cm="1">
        <f t="array" ref="C27">IFERROR(IF(A27="","",INDEX(Resa!$E$8:$E$158,MATCH(A27,Resa!$O$8:$O$158*1,0))),"")</f>
        <v>1 (1)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IF(E27="","",SUMIF(Resa!$O$8:$O$158,E27,Resa!$X$8:$X$158))</f>
        <v>0</v>
      </c>
      <c r="G27" s="78" cm="1">
        <f t="array" ref="G27">IFERROR(IF(E27="","",INDEX(Resa!$E$8:$E$158,MATCH(E27,Resa!$O$8:$O$158*1,0))),"")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IF(I27="","",SUMIF(Resa!$O$8:$O$158,I27,Resa!$X$8:$X$158))</f>
        <v/>
      </c>
      <c r="K27" s="78" t="str" cm="1">
        <f t="array" ref="K27">IFERROR(IF(I27="","",INDEX(Resa!$E$8:$E$158,MATCH(I27,Resa!$O$8:$O$158*1,0))),"")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IF(I28="","",SUMIF(Resa!$O$8:$O$158,I28,Resa!$X$8:$X$158))</f>
        <v/>
      </c>
      <c r="K28" s="78" t="str" cm="1">
        <f t="array" ref="K28">IFERROR(IF(I28="","",INDEX(Resa!$E$8:$E$158,MATCH(I28,Resa!$O$8:$O$158*1,0))),"")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IF(I29="","",SUMIF(Resa!$O$8:$O$158,I29,Resa!$X$8:$X$158))</f>
        <v/>
      </c>
      <c r="K29" s="78" t="str" cm="1">
        <f t="array" ref="K29">IFERROR(IF(I29="","",INDEX(Resa!$E$8:$E$158,MATCH(I29,Resa!$O$8:$O$158*1,0))),"")</f>
        <v/>
      </c>
    </row>
    <row r="30" spans="1:11" ht="18" x14ac:dyDescent="0.2">
      <c r="A30" s="200">
        <v>1</v>
      </c>
      <c r="B30" s="201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202">
        <v>2</v>
      </c>
      <c r="B31" s="203"/>
      <c r="C31" s="45">
        <f t="shared" si="0"/>
        <v>0</v>
      </c>
      <c r="D31" s="10"/>
    </row>
    <row r="32" spans="1:11" ht="18" x14ac:dyDescent="0.2">
      <c r="A32" s="204">
        <v>3</v>
      </c>
      <c r="B32" s="205"/>
      <c r="C32" s="45">
        <f t="shared" si="0"/>
        <v>0</v>
      </c>
    </row>
    <row r="33" spans="1:3" ht="18" x14ac:dyDescent="0.2">
      <c r="A33" s="206">
        <v>4</v>
      </c>
      <c r="B33" s="207"/>
      <c r="C33" s="45">
        <f t="shared" si="0"/>
        <v>0</v>
      </c>
    </row>
    <row r="34" spans="1:3" ht="18" x14ac:dyDescent="0.2">
      <c r="A34" s="191">
        <v>5</v>
      </c>
      <c r="B34" s="192"/>
      <c r="C34" s="45">
        <f t="shared" si="0"/>
        <v>0</v>
      </c>
    </row>
    <row r="35" spans="1:3" ht="18.75" thickBot="1" x14ac:dyDescent="0.25">
      <c r="A35" s="193">
        <v>6</v>
      </c>
      <c r="B35" s="194"/>
      <c r="C35" s="46">
        <f t="shared" si="0"/>
        <v>0</v>
      </c>
    </row>
  </sheetData>
  <mergeCells count="8">
    <mergeCell ref="A35:B35"/>
    <mergeCell ref="A1:I1"/>
    <mergeCell ref="J1:K1"/>
    <mergeCell ref="A30:B30"/>
    <mergeCell ref="A31:B31"/>
    <mergeCell ref="A32:B32"/>
    <mergeCell ref="A33:B33"/>
    <mergeCell ref="A34:B34"/>
  </mergeCells>
  <conditionalFormatting sqref="B3:B27 I3:J29">
    <cfRule type="expression" dxfId="320" priority="35">
      <formula>AND( D3=6)</formula>
    </cfRule>
    <cfRule type="expression" dxfId="319" priority="36">
      <formula>AND( D3=5)</formula>
    </cfRule>
    <cfRule type="expression" dxfId="318" priority="37">
      <formula>AND( D3=4)</formula>
    </cfRule>
    <cfRule type="expression" dxfId="317" priority="38">
      <formula>AND( D3=3)</formula>
    </cfRule>
    <cfRule type="expression" dxfId="316" priority="39">
      <formula>AND( D3=2)</formula>
    </cfRule>
    <cfRule type="expression" dxfId="315" priority="40">
      <formula>AND( D3=1)</formula>
    </cfRule>
  </conditionalFormatting>
  <conditionalFormatting sqref="B3:B27">
    <cfRule type="containsErrors" dxfId="314" priority="41">
      <formula>ISERROR(B3)</formula>
    </cfRule>
  </conditionalFormatting>
  <conditionalFormatting sqref="E3:E27">
    <cfRule type="expression" dxfId="313" priority="28">
      <formula>AND( G3=6)</formula>
    </cfRule>
    <cfRule type="expression" dxfId="312" priority="29">
      <formula>AND( G3=5)</formula>
    </cfRule>
    <cfRule type="expression" dxfId="311" priority="30">
      <formula>AND( G3=4)</formula>
    </cfRule>
    <cfRule type="expression" dxfId="310" priority="31">
      <formula>AND( G3=3)</formula>
    </cfRule>
    <cfRule type="expression" dxfId="309" priority="32">
      <formula>AND( G3=2)</formula>
    </cfRule>
    <cfRule type="expression" dxfId="308" priority="33">
      <formula>AND( G3=1)</formula>
    </cfRule>
  </conditionalFormatting>
  <conditionalFormatting sqref="E3:E27 I3:J29">
    <cfRule type="containsErrors" dxfId="307" priority="34">
      <formula>ISERROR(E3)</formula>
    </cfRule>
  </conditionalFormatting>
  <conditionalFormatting sqref="C3:C27">
    <cfRule type="cellIs" dxfId="306" priority="27" operator="equal">
      <formula>0</formula>
    </cfRule>
  </conditionalFormatting>
  <conditionalFormatting sqref="G3:G27">
    <cfRule type="cellIs" dxfId="305" priority="26" operator="equal">
      <formula>0</formula>
    </cfRule>
  </conditionalFormatting>
  <conditionalFormatting sqref="K3:K29">
    <cfRule type="cellIs" dxfId="304" priority="25" operator="equal">
      <formula>0</formula>
    </cfRule>
  </conditionalFormatting>
  <conditionalFormatting sqref="J3:J29">
    <cfRule type="containsErrors" dxfId="303" priority="17">
      <formula>ISERROR(J3)</formula>
    </cfRule>
  </conditionalFormatting>
  <conditionalFormatting sqref="F3:F27">
    <cfRule type="expression" dxfId="302" priority="10">
      <formula>AND( H3=6)</formula>
    </cfRule>
    <cfRule type="expression" dxfId="301" priority="11">
      <formula>AND( H3=5)</formula>
    </cfRule>
    <cfRule type="expression" dxfId="300" priority="12">
      <formula>AND( H3=4)</formula>
    </cfRule>
    <cfRule type="expression" dxfId="299" priority="13">
      <formula>AND( H3=3)</formula>
    </cfRule>
    <cfRule type="expression" dxfId="298" priority="14">
      <formula>AND( H3=2)</formula>
    </cfRule>
    <cfRule type="expression" dxfId="297" priority="15">
      <formula>AND( H3=1)</formula>
    </cfRule>
  </conditionalFormatting>
  <conditionalFormatting sqref="F3:F27 J3:J29">
    <cfRule type="containsErrors" dxfId="296" priority="16">
      <formula>ISERROR(F3)</formula>
    </cfRule>
  </conditionalFormatting>
  <conditionalFormatting sqref="A3:A27">
    <cfRule type="expression" dxfId="295" priority="3">
      <formula>AND( C3=6)</formula>
    </cfRule>
    <cfRule type="expression" dxfId="294" priority="4">
      <formula>AND( C3=5)</formula>
    </cfRule>
    <cfRule type="expression" dxfId="293" priority="5">
      <formula>AND( C3=4)</formula>
    </cfRule>
    <cfRule type="expression" dxfId="292" priority="6">
      <formula>AND( C3=3)</formula>
    </cfRule>
    <cfRule type="expression" dxfId="291" priority="7">
      <formula>AND( C3=2)</formula>
    </cfRule>
    <cfRule type="expression" dxfId="290" priority="8">
      <formula>AND( C3=1)</formula>
    </cfRule>
  </conditionalFormatting>
  <conditionalFormatting sqref="A3:A27">
    <cfRule type="containsErrors" dxfId="289" priority="9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sheetPr codeName="Feuil8"/>
  <dimension ref="A1:M35"/>
  <sheetViews>
    <sheetView zoomScale="85" zoomScaleNormal="85" workbookViewId="0">
      <selection activeCell="C30" sqref="C30:C34"/>
    </sheetView>
  </sheetViews>
  <sheetFormatPr defaultColWidth="11.42578125" defaultRowHeight="12.75" x14ac:dyDescent="0.2"/>
  <cols>
    <col min="1" max="1" width="11.85546875" customWidth="1"/>
    <col min="2" max="2" width="3" customWidth="1"/>
    <col min="3" max="3" width="12.85546875" customWidth="1"/>
    <col min="4" max="4" width="2.5703125" customWidth="1"/>
    <col min="5" max="5" width="10.85546875" customWidth="1"/>
    <col min="6" max="6" width="3.42578125" customWidth="1"/>
    <col min="7" max="7" width="12.85546875" customWidth="1"/>
    <col min="8" max="8" width="2.7109375" customWidth="1"/>
    <col min="9" max="9" width="10.5703125" customWidth="1"/>
    <col min="10" max="10" width="3.42578125" customWidth="1"/>
    <col min="11" max="11" width="14.42578125" customWidth="1"/>
  </cols>
  <sheetData>
    <row r="1" spans="1:13" ht="45.75" thickBot="1" x14ac:dyDescent="0.25">
      <c r="A1" s="195" t="str">
        <f>Resa!F7</f>
        <v>EXCU 6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SUM(B3:B27)+SUM(F3:F27)+SUM(J3:J29)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IF(A3="","",SUMIF(Resa!$O$8:$O$158,A3,Resa!$Y$8:$Y$158))</f>
        <v>0</v>
      </c>
      <c r="C3" s="78" cm="1">
        <f t="array" ref="C3">IFERROR(IF(A3="","",INDEX(Resa!$F$8:$F$158,MATCH(A3,Resa!$O$8:$O$158*1,0))),"")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IF(E3="","",SUMIF(Resa!$O$8:$O$158,E3,Resa!$Y$8:$Y$158))</f>
        <v>0</v>
      </c>
      <c r="G3" s="78" cm="1">
        <f t="array" ref="G3">IFERROR(IF(E3="","",INDEX(Resa!$F$8:$F$158,MATCH(E3,Resa!$O$8:$O$158*1,0))),"")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IF(I3="","",SUMIF(Resa!$O$8:$O$158,I3,Resa!$Y$8:$Y$158))</f>
        <v>0</v>
      </c>
      <c r="K3" s="78" cm="1">
        <f t="array" ref="K3">IFERROR(IF(I3="","",INDEX(Resa!$F$8:$F$158,MATCH(I3,Resa!$O$8:$O$158*1,0))),"")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IF(A4="","",SUMIF(Resa!$O$8:$O$158,A4,Resa!$Y$8:$Y$158))</f>
        <v>0</v>
      </c>
      <c r="C4" s="78" cm="1">
        <f t="array" ref="C4">IFERROR(IF(A4="","",INDEX(Resa!$F$8:$F$158,MATCH(A4,Resa!$O$8:$O$158*1,0))),"")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IF(E4="","",SUMIF(Resa!$O$8:$O$158,E4,Resa!$Y$8:$Y$158))</f>
        <v>0</v>
      </c>
      <c r="G4" s="78" cm="1">
        <f t="array" ref="G4">IFERROR(IF(E4="","",INDEX(Resa!$F$8:$F$158,MATCH(E4,Resa!$O$8:$O$158*1,0))),"")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IF(I4="","",SUMIF(Resa!$O$8:$O$158,I4,Resa!$Y$8:$Y$158))</f>
        <v>0</v>
      </c>
      <c r="K4" s="78" cm="1">
        <f t="array" ref="K4">IFERROR(IF(I4="","",INDEX(Resa!$F$8:$F$158,MATCH(I4,Resa!$O$8:$O$158*1,0))),"")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IF(A5="","",SUMIF(Resa!$O$8:$O$158,A5,Resa!$Y$8:$Y$158))</f>
        <v>0</v>
      </c>
      <c r="C5" s="78" cm="1">
        <f t="array" ref="C5">IFERROR(IF(A5="","",INDEX(Resa!$F$8:$F$158,MATCH(A5,Resa!$O$8:$O$158*1,0))),"")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IF(E5="","",SUMIF(Resa!$O$8:$O$158,E5,Resa!$Y$8:$Y$158))</f>
        <v>0</v>
      </c>
      <c r="G5" s="78" cm="1">
        <f t="array" ref="G5">IFERROR(IF(E5="","",INDEX(Resa!$F$8:$F$158,MATCH(E5,Resa!$O$8:$O$158*1,0))),"")</f>
        <v>0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IF(I5="","",SUMIF(Resa!$O$8:$O$158,I5,Resa!$Y$8:$Y$158))</f>
        <v>0</v>
      </c>
      <c r="K5" s="78" cm="1">
        <f t="array" ref="K5">IFERROR(IF(I5="","",INDEX(Resa!$F$8:$F$158,MATCH(I5,Resa!$O$8:$O$158*1,0))),"")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IF(A6="","",SUMIF(Resa!$O$8:$O$158,A6,Resa!$Y$8:$Y$158))</f>
        <v>0</v>
      </c>
      <c r="C6" s="78" cm="1">
        <f t="array" ref="C6">IFERROR(IF(A6="","",INDEX(Resa!$F$8:$F$158,MATCH(A6,Resa!$O$8:$O$158*1,0))),"")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IF(E6="","",SUMIF(Resa!$O$8:$O$158,E6,Resa!$Y$8:$Y$158))</f>
        <v>0</v>
      </c>
      <c r="G6" s="78" cm="1">
        <f t="array" ref="G6">IFERROR(IF(E6="","",INDEX(Resa!$F$8:$F$158,MATCH(E6,Resa!$O$8:$O$158*1,0))),"")</f>
        <v>0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IF(I6="","",SUMIF(Resa!$O$8:$O$158,I6,Resa!$Y$8:$Y$158))</f>
        <v>0</v>
      </c>
      <c r="K6" s="78" cm="1">
        <f t="array" ref="K6">IFERROR(IF(I6="","",INDEX(Resa!$F$8:$F$158,MATCH(I6,Resa!$O$8:$O$158*1,0))),"")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IF(A7="","",SUMIF(Resa!$O$8:$O$158,A7,Resa!$Y$8:$Y$158))</f>
        <v>0</v>
      </c>
      <c r="C7" s="78" cm="1">
        <f t="array" ref="C7">IFERROR(IF(A7="","",INDEX(Resa!$F$8:$F$158,MATCH(A7,Resa!$O$8:$O$158*1,0))),"")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IF(E7="","",SUMIF(Resa!$O$8:$O$158,E7,Resa!$Y$8:$Y$158))</f>
        <v>0</v>
      </c>
      <c r="G7" s="78" cm="1">
        <f t="array" ref="G7">IFERROR(IF(E7="","",INDEX(Resa!$F$8:$F$158,MATCH(E7,Resa!$O$8:$O$158*1,0))),"")</f>
        <v>0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IF(I7="","",SUMIF(Resa!$O$8:$O$158,I7,Resa!$Y$8:$Y$158))</f>
        <v>0</v>
      </c>
      <c r="K7" s="78" cm="1">
        <f t="array" ref="K7">IFERROR(IF(I7="","",INDEX(Resa!$F$8:$F$158,MATCH(I7,Resa!$O$8:$O$158*1,0))),"")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IF(A8="","",SUMIF(Resa!$O$8:$O$158,A8,Resa!$Y$8:$Y$158))</f>
        <v>0</v>
      </c>
      <c r="C8" s="78" cm="1">
        <f t="array" ref="C8">IFERROR(IF(A8="","",INDEX(Resa!$F$8:$F$158,MATCH(A8,Resa!$O$8:$O$158*1,0))),"")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IF(E8="","",SUMIF(Resa!$O$8:$O$158,E8,Resa!$Y$8:$Y$158))</f>
        <v>0</v>
      </c>
      <c r="G8" s="78" cm="1">
        <f t="array" ref="G8">IFERROR(IF(E8="","",INDEX(Resa!$F$8:$F$158,MATCH(E8,Resa!$O$8:$O$158*1,0))),"")</f>
        <v>0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IF(I8="","",SUMIF(Resa!$O$8:$O$158,I8,Resa!$Y$8:$Y$158))</f>
        <v>0</v>
      </c>
      <c r="K8" s="78" cm="1">
        <f t="array" ref="K8">IFERROR(IF(I8="","",INDEX(Resa!$F$8:$F$158,MATCH(I8,Resa!$O$8:$O$158*1,0))),"")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IF(A9="","",SUMIF(Resa!$O$8:$O$158,A9,Resa!$Y$8:$Y$158))</f>
        <v>0</v>
      </c>
      <c r="C9" s="78" cm="1">
        <f t="array" ref="C9">IFERROR(IF(A9="","",INDEX(Resa!$F$8:$F$158,MATCH(A9,Resa!$O$8:$O$158*1,0))),"")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IF(E9="","",SUMIF(Resa!$O$8:$O$158,E9,Resa!$Y$8:$Y$158))</f>
        <v>0</v>
      </c>
      <c r="G9" s="78" cm="1">
        <f t="array" ref="G9">IFERROR(IF(E9="","",INDEX(Resa!$F$8:$F$158,MATCH(E9,Resa!$O$8:$O$158*1,0))),"")</f>
        <v>0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IF(I9="","",SUMIF(Resa!$O$8:$O$158,I9,Resa!$Y$8:$Y$158))</f>
        <v>0</v>
      </c>
      <c r="K9" s="78" cm="1">
        <f t="array" ref="K9">IFERROR(IF(I9="","",INDEX(Resa!$F$8:$F$158,MATCH(I9,Resa!$O$8:$O$158*1,0))),"")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IF(A10="","",SUMIF(Resa!$O$8:$O$158,A10,Resa!$Y$8:$Y$158))</f>
        <v>0</v>
      </c>
      <c r="C10" s="78" cm="1">
        <f t="array" ref="C10">IFERROR(IF(A10="","",INDEX(Resa!$F$8:$F$158,MATCH(A10,Resa!$O$8:$O$158*1,0))),"")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IF(E10="","",SUMIF(Resa!$O$8:$O$158,E10,Resa!$Y$8:$Y$158))</f>
        <v>0</v>
      </c>
      <c r="G10" s="78" cm="1">
        <f t="array" ref="G10">IFERROR(IF(E10="","",INDEX(Resa!$F$8:$F$158,MATCH(E10,Resa!$O$8:$O$158*1,0))),"")</f>
        <v>0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IF(I10="","",SUMIF(Resa!$O$8:$O$158,I10,Resa!$Y$8:$Y$158))</f>
        <v>0</v>
      </c>
      <c r="K10" s="78" cm="1">
        <f t="array" ref="K10">IFERROR(IF(I10="","",INDEX(Resa!$F$8:$F$158,MATCH(I10,Resa!$O$8:$O$158*1,0))),"")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IF(A11="","",SUMIF(Resa!$O$8:$O$158,A11,Resa!$Y$8:$Y$158))</f>
        <v>0</v>
      </c>
      <c r="C11" s="78" cm="1">
        <f t="array" ref="C11">IFERROR(IF(A11="","",INDEX(Resa!$F$8:$F$158,MATCH(A11,Resa!$O$8:$O$158*1,0))),"")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IF(E11="","",SUMIF(Resa!$O$8:$O$158,E11,Resa!$Y$8:$Y$158))</f>
        <v>0</v>
      </c>
      <c r="G11" s="78" cm="1">
        <f t="array" ref="G11">IFERROR(IF(E11="","",INDEX(Resa!$F$8:$F$158,MATCH(E11,Resa!$O$8:$O$158*1,0))),"")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IF(I11="","",SUMIF(Resa!$O$8:$O$158,I11,Resa!$Y$8:$Y$158))</f>
        <v>0</v>
      </c>
      <c r="K11" s="78" cm="1">
        <f t="array" ref="K11">IFERROR(IF(I11="","",INDEX(Resa!$F$8:$F$158,MATCH(I11,Resa!$O$8:$O$158*1,0))),"")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IF(A12="","",SUMIF(Resa!$O$8:$O$158,A12,Resa!$Y$8:$Y$158))</f>
        <v>0</v>
      </c>
      <c r="C12" s="78" cm="1">
        <f t="array" ref="C12">IFERROR(IF(A12="","",INDEX(Resa!$F$8:$F$158,MATCH(A12,Resa!$O$8:$O$158*1,0))),"")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IF(E12="","",SUMIF(Resa!$O$8:$O$158,E12,Resa!$Y$8:$Y$158))</f>
        <v>0</v>
      </c>
      <c r="G12" s="78" cm="1">
        <f t="array" ref="G12">IFERROR(IF(E12="","",INDEX(Resa!$F$8:$F$158,MATCH(E12,Resa!$O$8:$O$158*1,0))),"")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IF(I12="","",SUMIF(Resa!$O$8:$O$158,I12,Resa!$Y$8:$Y$158))</f>
        <v>0</v>
      </c>
      <c r="K12" s="78" cm="1">
        <f t="array" ref="K12">IFERROR(IF(I12="","",INDEX(Resa!$F$8:$F$158,MATCH(I12,Resa!$O$8:$O$158*1,0))),"")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IF(A13="","",SUMIF(Resa!$O$8:$O$158,A13,Resa!$Y$8:$Y$158))</f>
        <v>0</v>
      </c>
      <c r="C13" s="78" cm="1">
        <f t="array" ref="C13">IFERROR(IF(A13="","",INDEX(Resa!$F$8:$F$158,MATCH(A13,Resa!$O$8:$O$158*1,0))),"")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IF(E13="","",SUMIF(Resa!$O$8:$O$158,E13,Resa!$Y$8:$Y$158))</f>
        <v>0</v>
      </c>
      <c r="G13" s="78" cm="1">
        <f t="array" ref="G13">IFERROR(IF(E13="","",INDEX(Resa!$F$8:$F$158,MATCH(E13,Resa!$O$8:$O$158*1,0))),"")</f>
        <v>0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IF(I13="","",SUMIF(Resa!$O$8:$O$158,I13,Resa!$Y$8:$Y$158))</f>
        <v>0</v>
      </c>
      <c r="K13" s="78" cm="1">
        <f t="array" ref="K13">IFERROR(IF(I13="","",INDEX(Resa!$F$8:$F$158,MATCH(I13,Resa!$O$8:$O$158*1,0))),"")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IF(A14="","",SUMIF(Resa!$O$8:$O$158,A14,Resa!$Y$8:$Y$158))</f>
        <v>0</v>
      </c>
      <c r="C14" s="78" cm="1">
        <f t="array" ref="C14">IFERROR(IF(A14="","",INDEX(Resa!$F$8:$F$158,MATCH(A14,Resa!$O$8:$O$158*1,0))),"")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IF(E14="","",SUMIF(Resa!$O$8:$O$158,E14,Resa!$Y$8:$Y$158))</f>
        <v>0</v>
      </c>
      <c r="G14" s="78" cm="1">
        <f t="array" ref="G14">IFERROR(IF(E14="","",INDEX(Resa!$F$8:$F$158,MATCH(E14,Resa!$O$8:$O$158*1,0))),"")</f>
        <v>0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IF(I14="","",SUMIF(Resa!$O$8:$O$158,I14,Resa!$Y$8:$Y$158))</f>
        <v>0</v>
      </c>
      <c r="K14" s="78" cm="1">
        <f t="array" ref="K14">IFERROR(IF(I14="","",INDEX(Resa!$F$8:$F$158,MATCH(I14,Resa!$O$8:$O$158*1,0))),"")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IF(A15="","",SUMIF(Resa!$O$8:$O$158,A15,Resa!$Y$8:$Y$158))</f>
        <v>0</v>
      </c>
      <c r="C15" s="78" cm="1">
        <f t="array" ref="C15">IFERROR(IF(A15="","",INDEX(Resa!$F$8:$F$158,MATCH(A15,Resa!$O$8:$O$158*1,0))),"")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IF(E15="","",SUMIF(Resa!$O$8:$O$158,E15,Resa!$Y$8:$Y$158))</f>
        <v>0</v>
      </c>
      <c r="G15" s="78" cm="1">
        <f t="array" ref="G15">IFERROR(IF(E15="","",INDEX(Resa!$F$8:$F$158,MATCH(E15,Resa!$O$8:$O$158*1,0))),"")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IF(I15="","",SUMIF(Resa!$O$8:$O$158,I15,Resa!$Y$8:$Y$158))</f>
        <v>0</v>
      </c>
      <c r="K15" s="78" cm="1">
        <f t="array" ref="K15">IFERROR(IF(I15="","",INDEX(Resa!$F$8:$F$158,MATCH(I15,Resa!$O$8:$O$158*1,0))),"")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IF(A16="","",SUMIF(Resa!$O$8:$O$158,A16,Resa!$Y$8:$Y$158))</f>
        <v>0</v>
      </c>
      <c r="C16" s="78" cm="1">
        <f t="array" ref="C16">IFERROR(IF(A16="","",INDEX(Resa!$F$8:$F$158,MATCH(A16,Resa!$O$8:$O$158*1,0))),"")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IF(E16="","",SUMIF(Resa!$O$8:$O$158,E16,Resa!$Y$8:$Y$158))</f>
        <v>0</v>
      </c>
      <c r="G16" s="78" cm="1">
        <f t="array" ref="G16">IFERROR(IF(E16="","",INDEX(Resa!$F$8:$F$158,MATCH(E16,Resa!$O$8:$O$158*1,0))),"")</f>
        <v>0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IF(I16="","",SUMIF(Resa!$O$8:$O$158,I16,Resa!$Y$8:$Y$158))</f>
        <v/>
      </c>
      <c r="K16" s="78" t="str" cm="1">
        <f t="array" ref="K16">IFERROR(IF(I16="","",INDEX(Resa!$F$8:$F$158,MATCH(I16,Resa!$O$8:$O$158*1,0))),"")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IF(A17="","",SUMIF(Resa!$O$8:$O$158,A17,Resa!$Y$8:$Y$158))</f>
        <v>0</v>
      </c>
      <c r="C17" s="78" cm="1">
        <f t="array" ref="C17">IFERROR(IF(A17="","",INDEX(Resa!$F$8:$F$158,MATCH(A17,Resa!$O$8:$O$158*1,0))),"")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IF(E17="","",SUMIF(Resa!$O$8:$O$158,E17,Resa!$Y$8:$Y$158))</f>
        <v>0</v>
      </c>
      <c r="G17" s="78" cm="1">
        <f t="array" ref="G17">IFERROR(IF(E17="","",INDEX(Resa!$F$8:$F$158,MATCH(E17,Resa!$O$8:$O$158*1,0))),"")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IF(I17="","",SUMIF(Resa!$O$8:$O$158,I17,Resa!$Y$8:$Y$158))</f>
        <v/>
      </c>
      <c r="K17" s="78" t="str" cm="1">
        <f t="array" ref="K17">IFERROR(IF(I17="","",INDEX(Resa!$F$8:$F$158,MATCH(I17,Resa!$O$8:$O$158*1,0))),"")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IF(A18="","",SUMIF(Resa!$O$8:$O$158,A18,Resa!$Y$8:$Y$158))</f>
        <v>0</v>
      </c>
      <c r="C18" s="78" cm="1">
        <f t="array" ref="C18">IFERROR(IF(A18="","",INDEX(Resa!$F$8:$F$158,MATCH(A18,Resa!$O$8:$O$158*1,0))),"")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IF(E18="","",SUMIF(Resa!$O$8:$O$158,E18,Resa!$Y$8:$Y$158))</f>
        <v>0</v>
      </c>
      <c r="G18" s="78" cm="1">
        <f t="array" ref="G18">IFERROR(IF(E18="","",INDEX(Resa!$F$8:$F$158,MATCH(E18,Resa!$O$8:$O$158*1,0))),"")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IF(I18="","",SUMIF(Resa!$O$8:$O$158,I18,Resa!$Y$8:$Y$158))</f>
        <v/>
      </c>
      <c r="K18" s="78" t="str" cm="1">
        <f t="array" ref="K18">IFERROR(IF(I18="","",INDEX(Resa!$F$8:$F$158,MATCH(I18,Resa!$O$8:$O$158*1,0))),"")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IF(A19="","",SUMIF(Resa!$O$8:$O$158,A19,Resa!$Y$8:$Y$158))</f>
        <v>0</v>
      </c>
      <c r="C19" s="78" cm="1">
        <f t="array" ref="C19">IFERROR(IF(A19="","",INDEX(Resa!$F$8:$F$158,MATCH(A19,Resa!$O$8:$O$158*1,0))),"")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IF(E19="","",SUMIF(Resa!$O$8:$O$158,E19,Resa!$Y$8:$Y$158))</f>
        <v>0</v>
      </c>
      <c r="G19" s="78" cm="1">
        <f t="array" ref="G19">IFERROR(IF(E19="","",INDEX(Resa!$F$8:$F$158,MATCH(E19,Resa!$O$8:$O$158*1,0))),"")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IF(I19="","",SUMIF(Resa!$O$8:$O$158,I19,Resa!$Y$8:$Y$158))</f>
        <v/>
      </c>
      <c r="K19" s="78" t="str" cm="1">
        <f t="array" ref="K19">IFERROR(IF(I19="","",INDEX(Resa!$F$8:$F$158,MATCH(I19,Resa!$O$8:$O$158*1,0))),"")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IF(A20="","",SUMIF(Resa!$O$8:$O$158,A20,Resa!$Y$8:$Y$158))</f>
        <v>0</v>
      </c>
      <c r="C20" s="78" cm="1">
        <f t="array" ref="C20">IFERROR(IF(A20="","",INDEX(Resa!$F$8:$F$158,MATCH(A20,Resa!$O$8:$O$158*1,0))),"")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IF(E20="","",SUMIF(Resa!$O$8:$O$158,E20,Resa!$Y$8:$Y$158))</f>
        <v>0</v>
      </c>
      <c r="G20" s="78" cm="1">
        <f t="array" ref="G20">IFERROR(IF(E20="","",INDEX(Resa!$F$8:$F$158,MATCH(E20,Resa!$O$8:$O$158*1,0))),"")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IF(I20="","",SUMIF(Resa!$O$8:$O$158,I20,Resa!$Y$8:$Y$158))</f>
        <v/>
      </c>
      <c r="K20" s="78" t="str" cm="1">
        <f t="array" ref="K20">IFERROR(IF(I20="","",INDEX(Resa!$F$8:$F$158,MATCH(I20,Resa!$O$8:$O$158*1,0))),"")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IF(A21="","",SUMIF(Resa!$O$8:$O$158,A21,Resa!$Y$8:$Y$158))</f>
        <v>0</v>
      </c>
      <c r="C21" s="78" cm="1">
        <f t="array" ref="C21">IFERROR(IF(A21="","",INDEX(Resa!$F$8:$F$158,MATCH(A21,Resa!$O$8:$O$158*1,0))),"")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IF(E21="","",SUMIF(Resa!$O$8:$O$158,E21,Resa!$Y$8:$Y$158))</f>
        <v>0</v>
      </c>
      <c r="G21" s="78" cm="1">
        <f t="array" ref="G21">IFERROR(IF(E21="","",INDEX(Resa!$F$8:$F$158,MATCH(E21,Resa!$O$8:$O$158*1,0))),"")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IF(I21="","",SUMIF(Resa!$O$8:$O$158,I21,Resa!$Y$8:$Y$158))</f>
        <v/>
      </c>
      <c r="K21" s="78" t="str" cm="1">
        <f t="array" ref="K21">IFERROR(IF(I21="","",INDEX(Resa!$F$8:$F$158,MATCH(I21,Resa!$O$8:$O$158*1,0))),"")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IF(A22="","",SUMIF(Resa!$O$8:$O$158,A22,Resa!$Y$8:$Y$158))</f>
        <v>0</v>
      </c>
      <c r="C22" s="78" cm="1">
        <f t="array" ref="C22">IFERROR(IF(A22="","",INDEX(Resa!$F$8:$F$158,MATCH(A22,Resa!$O$8:$O$158*1,0))),"")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IF(E22="","",SUMIF(Resa!$O$8:$O$158,E22,Resa!$Y$8:$Y$158))</f>
        <v>0</v>
      </c>
      <c r="G22" s="78" cm="1">
        <f t="array" ref="G22">IFERROR(IF(E22="","",INDEX(Resa!$F$8:$F$158,MATCH(E22,Resa!$O$8:$O$158*1,0))),"")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IF(I22="","",SUMIF(Resa!$O$8:$O$158,I22,Resa!$Y$8:$Y$158))</f>
        <v/>
      </c>
      <c r="K22" s="78" t="str" cm="1">
        <f t="array" ref="K22">IFERROR(IF(I22="","",INDEX(Resa!$F$8:$F$158,MATCH(I22,Resa!$O$8:$O$158*1,0))),"")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IF(A23="","",SUMIF(Resa!$O$8:$O$158,A23,Resa!$Y$8:$Y$158))</f>
        <v>0</v>
      </c>
      <c r="C23" s="78" cm="1">
        <f t="array" ref="C23">IFERROR(IF(A23="","",INDEX(Resa!$F$8:$F$158,MATCH(A23,Resa!$O$8:$O$158*1,0))),"")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IF(E23="","",SUMIF(Resa!$O$8:$O$158,E23,Resa!$Y$8:$Y$158))</f>
        <v>0</v>
      </c>
      <c r="G23" s="78" cm="1">
        <f t="array" ref="G23">IFERROR(IF(E23="","",INDEX(Resa!$F$8:$F$158,MATCH(E23,Resa!$O$8:$O$158*1,0))),"")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IF(I23="","",SUMIF(Resa!$O$8:$O$158,I23,Resa!$Y$8:$Y$158))</f>
        <v/>
      </c>
      <c r="K23" s="78" t="str" cm="1">
        <f t="array" ref="K23">IFERROR(IF(I23="","",INDEX(Resa!$F$8:$F$158,MATCH(I23,Resa!$O$8:$O$158*1,0))),"")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IF(A24="","",SUMIF(Resa!$O$8:$O$158,A24,Resa!$Y$8:$Y$158))</f>
        <v>0</v>
      </c>
      <c r="C24" s="78" cm="1">
        <f t="array" ref="C24">IFERROR(IF(A24="","",INDEX(Resa!$F$8:$F$158,MATCH(A24,Resa!$O$8:$O$158*1,0))),"")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IF(E24="","",SUMIF(Resa!$O$8:$O$158,E24,Resa!$Y$8:$Y$158))</f>
        <v>0</v>
      </c>
      <c r="G24" s="78" cm="1">
        <f t="array" ref="G24">IFERROR(IF(E24="","",INDEX(Resa!$F$8:$F$158,MATCH(E24,Resa!$O$8:$O$158*1,0))),"")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IF(I24="","",SUMIF(Resa!$O$8:$O$158,I24,Resa!$Y$8:$Y$158))</f>
        <v/>
      </c>
      <c r="K24" s="78" t="str" cm="1">
        <f t="array" ref="K24">IFERROR(IF(I24="","",INDEX(Resa!$F$8:$F$158,MATCH(I24,Resa!$O$8:$O$158*1,0))),"")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IF(A25="","",SUMIF(Resa!$O$8:$O$158,A25,Resa!$Y$8:$Y$158))</f>
        <v>0</v>
      </c>
      <c r="C25" s="78" cm="1">
        <f t="array" ref="C25">IFERROR(IF(A25="","",INDEX(Resa!$F$8:$F$158,MATCH(A25,Resa!$O$8:$O$158*1,0))),"")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IF(E25="","",SUMIF(Resa!$O$8:$O$158,E25,Resa!$Y$8:$Y$158))</f>
        <v>0</v>
      </c>
      <c r="G25" s="78" cm="1">
        <f t="array" ref="G25">IFERROR(IF(E25="","",INDEX(Resa!$F$8:$F$158,MATCH(E25,Resa!$O$8:$O$158*1,0))),"")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IF(I25="","",SUMIF(Resa!$O$8:$O$158,I25,Resa!$Y$8:$Y$158))</f>
        <v/>
      </c>
      <c r="K25" s="78" t="str" cm="1">
        <f t="array" ref="K25">IFERROR(IF(I25="","",INDEX(Resa!$F$8:$F$158,MATCH(I25,Resa!$O$8:$O$158*1,0))),"")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IF(A26="","",SUMIF(Resa!$O$8:$O$158,A26,Resa!$Y$8:$Y$158))</f>
        <v>0</v>
      </c>
      <c r="C26" s="78" cm="1">
        <f t="array" ref="C26">IFERROR(IF(A26="","",INDEX(Resa!$F$8:$F$158,MATCH(A26,Resa!$O$8:$O$158*1,0))),"")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IF(E26="","",SUMIF(Resa!$O$8:$O$158,E26,Resa!$Y$8:$Y$158))</f>
        <v>0</v>
      </c>
      <c r="G26" s="78" cm="1">
        <f t="array" ref="G26">IFERROR(IF(E26="","",INDEX(Resa!$F$8:$F$158,MATCH(E26,Resa!$O$8:$O$158*1,0))),"")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IF(I26="","",SUMIF(Resa!$O$8:$O$158,I26,Resa!$Y$8:$Y$158))</f>
        <v/>
      </c>
      <c r="K26" s="78" t="str" cm="1">
        <f t="array" ref="K26">IFERROR(IF(I26="","",INDEX(Resa!$F$8:$F$158,MATCH(I26,Resa!$O$8:$O$158*1,0))),"")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IF(A27="","",SUMIF(Resa!$O$8:$O$158,A27,Resa!$Y$8:$Y$158))</f>
        <v>0</v>
      </c>
      <c r="C27" s="78" cm="1">
        <f t="array" ref="C27">IFERROR(IF(A27="","",INDEX(Resa!$F$8:$F$158,MATCH(A27,Resa!$O$8:$O$158*1,0))),"")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IF(E27="","",SUMIF(Resa!$O$8:$O$158,E27,Resa!$Y$8:$Y$158))</f>
        <v>0</v>
      </c>
      <c r="G27" s="78" cm="1">
        <f t="array" ref="G27">IFERROR(IF(E27="","",INDEX(Resa!$F$8:$F$158,MATCH(E27,Resa!$O$8:$O$158*1,0))),"")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IF(I27="","",SUMIF(Resa!$O$8:$O$158,I27,Resa!$Y$8:$Y$158))</f>
        <v/>
      </c>
      <c r="K27" s="78" t="str" cm="1">
        <f t="array" ref="K27">IFERROR(IF(I27="","",INDEX(Resa!$F$8:$F$158,MATCH(I27,Resa!$O$8:$O$158*1,0))),"")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IF(I28="","",SUMIF(Resa!$O$8:$O$158,I28,Resa!$Y$8:$Y$158))</f>
        <v/>
      </c>
      <c r="K28" s="78" t="str" cm="1">
        <f t="array" ref="K28">IFERROR(IF(I28="","",INDEX(Resa!$F$8:$F$158,MATCH(I28,Resa!$O$8:$O$158*1,0))),"")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IF(I29="","",SUMIF(Resa!$O$8:$O$158,I29,Resa!$Y$8:$Y$158))</f>
        <v/>
      </c>
      <c r="K29" s="78" t="str" cm="1">
        <f t="array" ref="K29">IFERROR(IF(I29="","",INDEX(Resa!$F$8:$F$158,MATCH(I29,Resa!$O$8:$O$158*1,0))),"")</f>
        <v/>
      </c>
    </row>
    <row r="30" spans="1:11" ht="18" x14ac:dyDescent="0.2">
      <c r="A30" s="200">
        <v>1</v>
      </c>
      <c r="B30" s="201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202">
        <v>2</v>
      </c>
      <c r="B31" s="203"/>
      <c r="C31" s="45">
        <f t="shared" si="0"/>
        <v>0</v>
      </c>
      <c r="D31" s="10"/>
    </row>
    <row r="32" spans="1:11" ht="18" x14ac:dyDescent="0.2">
      <c r="A32" s="204">
        <v>3</v>
      </c>
      <c r="B32" s="205"/>
      <c r="C32" s="45">
        <f t="shared" si="0"/>
        <v>0</v>
      </c>
    </row>
    <row r="33" spans="1:3" ht="18" x14ac:dyDescent="0.2">
      <c r="A33" s="206">
        <v>4</v>
      </c>
      <c r="B33" s="207"/>
      <c r="C33" s="45">
        <f t="shared" si="0"/>
        <v>0</v>
      </c>
    </row>
    <row r="34" spans="1:3" ht="18" x14ac:dyDescent="0.2">
      <c r="A34" s="191">
        <v>5</v>
      </c>
      <c r="B34" s="192"/>
      <c r="C34" s="45">
        <f t="shared" si="0"/>
        <v>0</v>
      </c>
    </row>
    <row r="35" spans="1:3" ht="18.75" thickBot="1" x14ac:dyDescent="0.25">
      <c r="A35" s="193">
        <v>6</v>
      </c>
      <c r="B35" s="194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88" priority="33">
      <formula>AND( D3=6)</formula>
    </cfRule>
    <cfRule type="expression" dxfId="287" priority="34">
      <formula>AND( D3=5)</formula>
    </cfRule>
    <cfRule type="expression" dxfId="286" priority="35">
      <formula>AND( D3=4)</formula>
    </cfRule>
    <cfRule type="expression" dxfId="285" priority="36">
      <formula>AND( D3=3)</formula>
    </cfRule>
    <cfRule type="expression" dxfId="284" priority="37">
      <formula>AND( D3=2)</formula>
    </cfRule>
    <cfRule type="expression" dxfId="283" priority="38">
      <formula>AND( D3=1)</formula>
    </cfRule>
  </conditionalFormatting>
  <conditionalFormatting sqref="B3:B27">
    <cfRule type="containsErrors" dxfId="282" priority="39">
      <formula>ISERROR(B3)</formula>
    </cfRule>
  </conditionalFormatting>
  <conditionalFormatting sqref="E3:E27">
    <cfRule type="expression" dxfId="281" priority="26">
      <formula>AND( G3=6)</formula>
    </cfRule>
    <cfRule type="expression" dxfId="280" priority="27">
      <formula>AND( G3=5)</formula>
    </cfRule>
    <cfRule type="expression" dxfId="279" priority="28">
      <formula>AND( G3=4)</formula>
    </cfRule>
    <cfRule type="expression" dxfId="278" priority="29">
      <formula>AND( G3=3)</formula>
    </cfRule>
    <cfRule type="expression" dxfId="277" priority="30">
      <formula>AND( G3=2)</formula>
    </cfRule>
    <cfRule type="expression" dxfId="276" priority="31">
      <formula>AND( G3=1)</formula>
    </cfRule>
  </conditionalFormatting>
  <conditionalFormatting sqref="E3:E27 I3:J29">
    <cfRule type="containsErrors" dxfId="275" priority="32">
      <formula>ISERROR(E3)</formula>
    </cfRule>
  </conditionalFormatting>
  <conditionalFormatting sqref="C3:C27">
    <cfRule type="cellIs" dxfId="274" priority="25" operator="equal">
      <formula>0</formula>
    </cfRule>
  </conditionalFormatting>
  <conditionalFormatting sqref="G3:G27">
    <cfRule type="cellIs" dxfId="273" priority="24" operator="equal">
      <formula>0</formula>
    </cfRule>
  </conditionalFormatting>
  <conditionalFormatting sqref="K3:K29">
    <cfRule type="cellIs" dxfId="272" priority="23" operator="equal">
      <formula>0</formula>
    </cfRule>
  </conditionalFormatting>
  <conditionalFormatting sqref="J3:J29">
    <cfRule type="containsErrors" dxfId="271" priority="15">
      <formula>ISERROR(J3)</formula>
    </cfRule>
  </conditionalFormatting>
  <conditionalFormatting sqref="F3:F27">
    <cfRule type="expression" dxfId="270" priority="8">
      <formula>AND( H3=6)</formula>
    </cfRule>
    <cfRule type="expression" dxfId="269" priority="9">
      <formula>AND( H3=5)</formula>
    </cfRule>
    <cfRule type="expression" dxfId="268" priority="10">
      <formula>AND( H3=4)</formula>
    </cfRule>
    <cfRule type="expression" dxfId="267" priority="11">
      <formula>AND( H3=3)</formula>
    </cfRule>
    <cfRule type="expression" dxfId="266" priority="12">
      <formula>AND( H3=2)</formula>
    </cfRule>
    <cfRule type="expression" dxfId="265" priority="13">
      <formula>AND( H3=1)</formula>
    </cfRule>
  </conditionalFormatting>
  <conditionalFormatting sqref="F3:F27 J3:J29">
    <cfRule type="containsErrors" dxfId="264" priority="14">
      <formula>ISERROR(F3)</formula>
    </cfRule>
  </conditionalFormatting>
  <conditionalFormatting sqref="A3:A27">
    <cfRule type="expression" dxfId="263" priority="1">
      <formula>AND( C3=6)</formula>
    </cfRule>
    <cfRule type="expression" dxfId="262" priority="2">
      <formula>AND( C3=5)</formula>
    </cfRule>
    <cfRule type="expression" dxfId="261" priority="3">
      <formula>AND( C3=4)</formula>
    </cfRule>
    <cfRule type="expression" dxfId="260" priority="4">
      <formula>AND( C3=3)</formula>
    </cfRule>
    <cfRule type="expression" dxfId="259" priority="5">
      <formula>AND( C3=2)</formula>
    </cfRule>
    <cfRule type="expression" dxfId="258" priority="6">
      <formula>AND( C3=1)</formula>
    </cfRule>
  </conditionalFormatting>
  <conditionalFormatting sqref="A3:A27">
    <cfRule type="containsErrors" dxfId="257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sheetPr codeName="Feuil9"/>
  <dimension ref="A1:M35"/>
  <sheetViews>
    <sheetView zoomScale="70" zoomScaleNormal="70" workbookViewId="0">
      <selection activeCell="I3" sqref="I3:I28"/>
    </sheetView>
  </sheetViews>
  <sheetFormatPr defaultColWidth="11.42578125" defaultRowHeight="12.75" x14ac:dyDescent="0.2"/>
  <cols>
    <col min="1" max="1" width="11.7109375" customWidth="1"/>
    <col min="2" max="2" width="3.140625" customWidth="1"/>
    <col min="3" max="3" width="12.85546875" customWidth="1"/>
    <col min="4" max="4" width="2.5703125" customWidth="1"/>
    <col min="5" max="5" width="10.42578125" customWidth="1"/>
    <col min="6" max="6" width="3.710937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5" t="str">
        <f>Resa!G7</f>
        <v>EXCU 7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SUM(B3:B27)+SUM(F3:F27)+SUM(J3:J28)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102</v>
      </c>
      <c r="B3" s="77">
        <f>IF(A3="","",SUMIF(Resa!$O$8:$O$158,A3,Resa!$Z$8:$Z$158))</f>
        <v>0</v>
      </c>
      <c r="C3" s="78" cm="1">
        <f t="array" ref="C3">IFERROR(IF(A3="","",INDEX(Resa!$G$8:$G$158,MATCH(A3,Resa!$O$8:$O$158*1,0))),"")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IF(E3="","",SUMIF(Resa!$O$8:$O$158,E3,Resa!$Z$8:$Z$158))</f>
        <v>0</v>
      </c>
      <c r="G3" s="78" cm="1">
        <f t="array" ref="G3">IFERROR(IF(E3="","",INDEX(Resa!$G$8:$G$158,MATCH(E3,Resa!$O$8:$O$158*1,0))),"")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IF(I3="","",SUMIF(Resa!$O$8:$O$158,I3,Resa!$Z$8:$Z$158))</f>
        <v>0</v>
      </c>
      <c r="K3" s="78" cm="1">
        <f t="array" ref="K3">IFERROR(IF(I3="","",INDEX(Resa!$G$8:$G$158,MATCH(I3,Resa!$O$8:$O$158*1,0))),"")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105</v>
      </c>
      <c r="B4" s="77">
        <f>IF(A4="","",SUMIF(Resa!$O$8:$O$158,A4,Resa!$Z$8:$Z$158))</f>
        <v>0</v>
      </c>
      <c r="C4" s="78" cm="1">
        <f t="array" ref="C4">IFERROR(IF(A4="","",INDEX(Resa!$G$8:$G$158,MATCH(A4,Resa!$O$8:$O$158*1,0))),"")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IF(E4="","",SUMIF(Resa!$O$8:$O$158,E4,Resa!$Z$8:$Z$158))</f>
        <v>0</v>
      </c>
      <c r="G4" s="78" cm="1">
        <f t="array" ref="G4">IFERROR(IF(E4="","",INDEX(Resa!$G$8:$G$158,MATCH(E4,Resa!$O$8:$O$158*1,0))),"")</f>
        <v>0</v>
      </c>
      <c r="H4" s="80"/>
      <c r="I4" s="77" cm="1">
        <f t="array" ref="I4">IFERROR(SMALL(_xlfn.UNIQUE(Resa!$O$8:$O$158*1,FALSE,FALSE),ROW($A53)),"")</f>
        <v>265</v>
      </c>
      <c r="J4" s="77">
        <f>IF(I4="","",SUMIF(Resa!$O$8:$O$158,I4,Resa!$Z$8:$Z$158))</f>
        <v>0</v>
      </c>
      <c r="K4" s="78" cm="1">
        <f t="array" ref="K4">IFERROR(IF(I4="","",INDEX(Resa!$G$8:$G$158,MATCH(I4,Resa!$O$8:$O$158*1,0))),"")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109</v>
      </c>
      <c r="B5" s="77">
        <f>IF(A5="","",SUMIF(Resa!$O$8:$O$158,A5,Resa!$Z$8:$Z$158))</f>
        <v>0</v>
      </c>
      <c r="C5" s="78" cm="1">
        <f t="array" ref="C5">IFERROR(IF(A5="","",INDEX(Resa!$G$8:$G$158,MATCH(A5,Resa!$O$8:$O$158*1,0))),"")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IF(E5="","",SUMIF(Resa!$O$8:$O$158,E5,Resa!$Z$8:$Z$158))</f>
        <v>0</v>
      </c>
      <c r="G5" s="78" cm="1">
        <f t="array" ref="G5">IFERROR(IF(E5="","",INDEX(Resa!$G$8:$G$158,MATCH(E5,Resa!$O$8:$O$158*1,0))),"")</f>
        <v>0</v>
      </c>
      <c r="H5" s="80"/>
      <c r="I5" s="77" cm="1">
        <f t="array" ref="I5">IFERROR(SMALL(_xlfn.UNIQUE(Resa!$O$8:$O$158*1,FALSE,FALSE),ROW($A54)),"")</f>
        <v>266</v>
      </c>
      <c r="J5" s="77">
        <f>IF(I5="","",SUMIF(Resa!$O$8:$O$158,I5,Resa!$Z$8:$Z$158))</f>
        <v>0</v>
      </c>
      <c r="K5" s="78" cm="1">
        <f t="array" ref="K5">IFERROR(IF(I5="","",INDEX(Resa!$G$8:$G$158,MATCH(I5,Resa!$O$8:$O$158*1,0))),"")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110</v>
      </c>
      <c r="B6" s="77">
        <f>IF(A6="","",SUMIF(Resa!$O$8:$O$158,A6,Resa!$Z$8:$Z$158))</f>
        <v>0</v>
      </c>
      <c r="C6" s="78" cm="1">
        <f t="array" ref="C6">IFERROR(IF(A6="","",INDEX(Resa!$G$8:$G$158,MATCH(A6,Resa!$O$8:$O$158*1,0))),"")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IF(E6="","",SUMIF(Resa!$O$8:$O$158,E6,Resa!$Z$8:$Z$158))</f>
        <v>0</v>
      </c>
      <c r="G6" s="78" cm="1">
        <f t="array" ref="G6">IFERROR(IF(E6="","",INDEX(Resa!$G$8:$G$158,MATCH(E6,Resa!$O$8:$O$158*1,0))),"")</f>
        <v>0</v>
      </c>
      <c r="H6" s="80"/>
      <c r="I6" s="77" cm="1">
        <f t="array" ref="I6">IFERROR(SMALL(_xlfn.UNIQUE(Resa!$O$8:$O$158*1,FALSE,FALSE),ROW($A55)),"")</f>
        <v>267</v>
      </c>
      <c r="J6" s="77">
        <f>IF(I6="","",SUMIF(Resa!$O$8:$O$158,I6,Resa!$Z$8:$Z$158))</f>
        <v>0</v>
      </c>
      <c r="K6" s="78" cm="1">
        <f t="array" ref="K6">IFERROR(IF(I6="","",INDEX(Resa!$G$8:$G$158,MATCH(I6,Resa!$O$8:$O$158*1,0))),"")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111</v>
      </c>
      <c r="B7" s="77">
        <f>IF(A7="","",SUMIF(Resa!$O$8:$O$158,A7,Resa!$Z$8:$Z$158))</f>
        <v>0</v>
      </c>
      <c r="C7" s="78" cm="1">
        <f t="array" ref="C7">IFERROR(IF(A7="","",INDEX(Resa!$G$8:$G$158,MATCH(A7,Resa!$O$8:$O$158*1,0))),"")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IF(E7="","",SUMIF(Resa!$O$8:$O$158,E7,Resa!$Z$8:$Z$158))</f>
        <v>0</v>
      </c>
      <c r="G7" s="78" cm="1">
        <f t="array" ref="G7">IFERROR(IF(E7="","",INDEX(Resa!$G$8:$G$158,MATCH(E7,Resa!$O$8:$O$158*1,0))),"")</f>
        <v>0</v>
      </c>
      <c r="H7" s="80"/>
      <c r="I7" s="77" cm="1">
        <f t="array" ref="I7">IFERROR(SMALL(_xlfn.UNIQUE(Resa!$O$8:$O$158*1,FALSE,FALSE),ROW($A56)),"")</f>
        <v>268</v>
      </c>
      <c r="J7" s="77">
        <f>IF(I7="","",SUMIF(Resa!$O$8:$O$158,I7,Resa!$Z$8:$Z$158))</f>
        <v>0</v>
      </c>
      <c r="K7" s="78" cm="1">
        <f t="array" ref="K7">IFERROR(IF(I7="","",INDEX(Resa!$G$8:$G$158,MATCH(I7,Resa!$O$8:$O$158*1,0))),"")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112</v>
      </c>
      <c r="B8" s="77">
        <f>IF(A8="","",SUMIF(Resa!$O$8:$O$158,A8,Resa!$Z$8:$Z$158))</f>
        <v>0</v>
      </c>
      <c r="C8" s="78" cm="1">
        <f t="array" ref="C8">IFERROR(IF(A8="","",INDEX(Resa!$G$8:$G$158,MATCH(A8,Resa!$O$8:$O$158*1,0))),"")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IF(E8="","",SUMIF(Resa!$O$8:$O$158,E8,Resa!$Z$8:$Z$158))</f>
        <v>0</v>
      </c>
      <c r="G8" s="78" cm="1">
        <f t="array" ref="G8">IFERROR(IF(E8="","",INDEX(Resa!$G$8:$G$158,MATCH(E8,Resa!$O$8:$O$158*1,0))),"")</f>
        <v>0</v>
      </c>
      <c r="H8" s="80"/>
      <c r="I8" s="77" cm="1">
        <f t="array" ref="I8">IFERROR(SMALL(_xlfn.UNIQUE(Resa!$O$8:$O$158*1,FALSE,FALSE),ROW($A57)),"")</f>
        <v>269</v>
      </c>
      <c r="J8" s="77">
        <f>IF(I8="","",SUMIF(Resa!$O$8:$O$158,I8,Resa!$Z$8:$Z$158))</f>
        <v>0</v>
      </c>
      <c r="K8" s="78" cm="1">
        <f t="array" ref="K8">IFERROR(IF(I8="","",INDEX(Resa!$G$8:$G$158,MATCH(I8,Resa!$O$8:$O$158*1,0))),"")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113</v>
      </c>
      <c r="B9" s="77">
        <f>IF(A9="","",SUMIF(Resa!$O$8:$O$158,A9,Resa!$Z$8:$Z$158))</f>
        <v>0</v>
      </c>
      <c r="C9" s="78" cm="1">
        <f t="array" ref="C9">IFERROR(IF(A9="","",INDEX(Resa!$G$8:$G$158,MATCH(A9,Resa!$O$8:$O$158*1,0))),"")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IF(E9="","",SUMIF(Resa!$O$8:$O$158,E9,Resa!$Z$8:$Z$158))</f>
        <v>0</v>
      </c>
      <c r="G9" s="78" cm="1">
        <f t="array" ref="G9">IFERROR(IF(E9="","",INDEX(Resa!$G$8:$G$158,MATCH(E9,Resa!$O$8:$O$158*1,0))),"")</f>
        <v>0</v>
      </c>
      <c r="H9" s="80"/>
      <c r="I9" s="77" cm="1">
        <f t="array" ref="I9">IFERROR(SMALL(_xlfn.UNIQUE(Resa!$O$8:$O$158*1,FALSE,FALSE),ROW($A58)),"")</f>
        <v>270</v>
      </c>
      <c r="J9" s="77">
        <f>IF(I9="","",SUMIF(Resa!$O$8:$O$158,I9,Resa!$Z$8:$Z$158))</f>
        <v>0</v>
      </c>
      <c r="K9" s="78" cm="1">
        <f t="array" ref="K9">IFERROR(IF(I9="","",INDEX(Resa!$G$8:$G$158,MATCH(I9,Resa!$O$8:$O$158*1,0))),"")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114</v>
      </c>
      <c r="B10" s="77">
        <f>IF(A10="","",SUMIF(Resa!$O$8:$O$158,A10,Resa!$Z$8:$Z$158))</f>
        <v>0</v>
      </c>
      <c r="C10" s="78" cm="1">
        <f t="array" ref="C10">IFERROR(IF(A10="","",INDEX(Resa!$G$8:$G$158,MATCH(A10,Resa!$O$8:$O$158*1,0))),"")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IF(E10="","",SUMIF(Resa!$O$8:$O$158,E10,Resa!$Z$8:$Z$158))</f>
        <v>0</v>
      </c>
      <c r="G10" s="78" cm="1">
        <f t="array" ref="G10">IFERROR(IF(E10="","",INDEX(Resa!$G$8:$G$158,MATCH(E10,Resa!$O$8:$O$158*1,0))),"")</f>
        <v>0</v>
      </c>
      <c r="H10" s="80"/>
      <c r="I10" s="77" cm="1">
        <f t="array" ref="I10">IFERROR(SMALL(_xlfn.UNIQUE(Resa!$O$8:$O$158*1,FALSE,FALSE),ROW($A59)),"")</f>
        <v>271</v>
      </c>
      <c r="J10" s="77">
        <f>IF(I10="","",SUMIF(Resa!$O$8:$O$158,I10,Resa!$Z$8:$Z$158))</f>
        <v>0</v>
      </c>
      <c r="K10" s="78" cm="1">
        <f t="array" ref="K10">IFERROR(IF(I10="","",INDEX(Resa!$G$8:$G$158,MATCH(I10,Resa!$O$8:$O$158*1,0))),"")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115</v>
      </c>
      <c r="B11" s="77">
        <f>IF(A11="","",SUMIF(Resa!$O$8:$O$158,A11,Resa!$Z$8:$Z$158))</f>
        <v>0</v>
      </c>
      <c r="C11" s="78" cm="1">
        <f t="array" ref="C11">IFERROR(IF(A11="","",INDEX(Resa!$G$8:$G$158,MATCH(A11,Resa!$O$8:$O$158*1,0))),"")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IF(E11="","",SUMIF(Resa!$O$8:$O$158,E11,Resa!$Z$8:$Z$158))</f>
        <v>0</v>
      </c>
      <c r="G11" s="78" cm="1">
        <f t="array" ref="G11">IFERROR(IF(E11="","",INDEX(Resa!$G$8:$G$158,MATCH(E11,Resa!$O$8:$O$158*1,0))),"")</f>
        <v>0</v>
      </c>
      <c r="H11" s="80"/>
      <c r="I11" s="77" cm="1">
        <f t="array" ref="I11">IFERROR(SMALL(_xlfn.UNIQUE(Resa!$O$8:$O$158*1,FALSE,FALSE),ROW($A60)),"")</f>
        <v>272</v>
      </c>
      <c r="J11" s="77">
        <f>IF(I11="","",SUMIF(Resa!$O$8:$O$158,I11,Resa!$Z$8:$Z$158))</f>
        <v>0</v>
      </c>
      <c r="K11" s="78" cm="1">
        <f t="array" ref="K11">IFERROR(IF(I11="","",INDEX(Resa!$G$8:$G$158,MATCH(I11,Resa!$O$8:$O$158*1,0))),"")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116</v>
      </c>
      <c r="B12" s="77">
        <f>IF(A12="","",SUMIF(Resa!$O$8:$O$158,A12,Resa!$Z$8:$Z$158))</f>
        <v>0</v>
      </c>
      <c r="C12" s="78" cm="1">
        <f t="array" ref="C12">IFERROR(IF(A12="","",INDEX(Resa!$G$8:$G$158,MATCH(A12,Resa!$O$8:$O$158*1,0))),"")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IF(E12="","",SUMIF(Resa!$O$8:$O$158,E12,Resa!$Z$8:$Z$158))</f>
        <v>0</v>
      </c>
      <c r="G12" s="78" cm="1">
        <f t="array" ref="G12">IFERROR(IF(E12="","",INDEX(Resa!$G$8:$G$158,MATCH(E12,Resa!$O$8:$O$158*1,0))),"")</f>
        <v>0</v>
      </c>
      <c r="H12" s="80"/>
      <c r="I12" s="77" cm="1">
        <f t="array" ref="I12">IFERROR(SMALL(_xlfn.UNIQUE(Resa!$O$8:$O$158*1,FALSE,FALSE),ROW($A61)),"")</f>
        <v>273</v>
      </c>
      <c r="J12" s="77">
        <f>IF(I12="","",SUMIF(Resa!$O$8:$O$158,I12,Resa!$Z$8:$Z$158))</f>
        <v>0</v>
      </c>
      <c r="K12" s="78" cm="1">
        <f t="array" ref="K12">IFERROR(IF(I12="","",INDEX(Resa!$G$8:$G$158,MATCH(I12,Resa!$O$8:$O$158*1,0))),"")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117</v>
      </c>
      <c r="B13" s="77">
        <f>IF(A13="","",SUMIF(Resa!$O$8:$O$158,A13,Resa!$Z$8:$Z$158))</f>
        <v>0</v>
      </c>
      <c r="C13" s="78" cm="1">
        <f t="array" ref="C13">IFERROR(IF(A13="","",INDEX(Resa!$G$8:$G$158,MATCH(A13,Resa!$O$8:$O$158*1,0))),"")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IF(E13="","",SUMIF(Resa!$O$8:$O$158,E13,Resa!$Z$8:$Z$158))</f>
        <v>0</v>
      </c>
      <c r="G13" s="78" cm="1">
        <f t="array" ref="G13">IFERROR(IF(E13="","",INDEX(Resa!$G$8:$G$158,MATCH(E13,Resa!$O$8:$O$158*1,0))),"")</f>
        <v>0</v>
      </c>
      <c r="H13" s="80"/>
      <c r="I13" s="77" cm="1">
        <f t="array" ref="I13">IFERROR(SMALL(_xlfn.UNIQUE(Resa!$O$8:$O$158*1,FALSE,FALSE),ROW($A62)),"")</f>
        <v>274</v>
      </c>
      <c r="J13" s="77">
        <f>IF(I13="","",SUMIF(Resa!$O$8:$O$158,I13,Resa!$Z$8:$Z$158))</f>
        <v>0</v>
      </c>
      <c r="K13" s="78" cm="1">
        <f t="array" ref="K13">IFERROR(IF(I13="","",INDEX(Resa!$G$8:$G$158,MATCH(I13,Resa!$O$8:$O$158*1,0))),"")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118</v>
      </c>
      <c r="B14" s="77">
        <f>IF(A14="","",SUMIF(Resa!$O$8:$O$158,A14,Resa!$Z$8:$Z$158))</f>
        <v>0</v>
      </c>
      <c r="C14" s="78" cm="1">
        <f t="array" ref="C14">IFERROR(IF(A14="","",INDEX(Resa!$G$8:$G$158,MATCH(A14,Resa!$O$8:$O$158*1,0))),"")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IF(E14="","",SUMIF(Resa!$O$8:$O$158,E14,Resa!$Z$8:$Z$158))</f>
        <v>0</v>
      </c>
      <c r="G14" s="78" cm="1">
        <f t="array" ref="G14">IFERROR(IF(E14="","",INDEX(Resa!$G$8:$G$158,MATCH(E14,Resa!$O$8:$O$158*1,0))),"")</f>
        <v>0</v>
      </c>
      <c r="H14" s="80"/>
      <c r="I14" s="77" cm="1">
        <f t="array" ref="I14">IFERROR(SMALL(_xlfn.UNIQUE(Resa!$O$8:$O$158*1,FALSE,FALSE),ROW($A63)),"")</f>
        <v>275</v>
      </c>
      <c r="J14" s="77">
        <f>IF(I14="","",SUMIF(Resa!$O$8:$O$158,I14,Resa!$Z$8:$Z$158))</f>
        <v>0</v>
      </c>
      <c r="K14" s="78" cm="1">
        <f t="array" ref="K14">IFERROR(IF(I14="","",INDEX(Resa!$G$8:$G$158,MATCH(I14,Resa!$O$8:$O$158*1,0))),"")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119</v>
      </c>
      <c r="B15" s="77">
        <f>IF(A15="","",SUMIF(Resa!$O$8:$O$158,A15,Resa!$Z$8:$Z$158))</f>
        <v>0</v>
      </c>
      <c r="C15" s="78" cm="1">
        <f t="array" ref="C15">IFERROR(IF(A15="","",INDEX(Resa!$G$8:$G$158,MATCH(A15,Resa!$O$8:$O$158*1,0))),"")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IF(E15="","",SUMIF(Resa!$O$8:$O$158,E15,Resa!$Z$8:$Z$158))</f>
        <v>0</v>
      </c>
      <c r="G15" s="78" cm="1">
        <f t="array" ref="G15">IFERROR(IF(E15="","",INDEX(Resa!$G$8:$G$158,MATCH(E15,Resa!$O$8:$O$158*1,0))),"")</f>
        <v>0</v>
      </c>
      <c r="H15" s="80"/>
      <c r="I15" s="77" cm="1">
        <f t="array" ref="I15">IFERROR(SMALL(_xlfn.UNIQUE(Resa!$O$8:$O$158*1,FALSE,FALSE),ROW($A64)),"")</f>
        <v>277</v>
      </c>
      <c r="J15" s="77">
        <f>IF(I15="","",SUMIF(Resa!$O$8:$O$158,I15,Resa!$Z$8:$Z$158))</f>
        <v>0</v>
      </c>
      <c r="K15" s="78" cm="1">
        <f t="array" ref="K15">IFERROR(IF(I15="","",INDEX(Resa!$G$8:$G$158,MATCH(I15,Resa!$O$8:$O$158*1,0))),"")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120</v>
      </c>
      <c r="B16" s="77">
        <f>IF(A16="","",SUMIF(Resa!$O$8:$O$158,A16,Resa!$Z$8:$Z$158))</f>
        <v>0</v>
      </c>
      <c r="C16" s="78" cm="1">
        <f t="array" ref="C16">IFERROR(IF(A16="","",INDEX(Resa!$G$8:$G$158,MATCH(A16,Resa!$O$8:$O$158*1,0))),"")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IF(E16="","",SUMIF(Resa!$O$8:$O$158,E16,Resa!$Z$8:$Z$158))</f>
        <v>0</v>
      </c>
      <c r="G16" s="78" cm="1">
        <f t="array" ref="G16">IFERROR(IF(E16="","",INDEX(Resa!$G$8:$G$158,MATCH(E16,Resa!$O$8:$O$158*1,0))),"")</f>
        <v>0</v>
      </c>
      <c r="H16" s="80"/>
      <c r="I16" s="77" t="str" cm="1">
        <f t="array" ref="I16">IFERROR(SMALL(_xlfn.UNIQUE(Resa!$O$8:$O$158*1,FALSE,FALSE),ROW($A65)),"")</f>
        <v/>
      </c>
      <c r="J16" s="77" t="str">
        <f>IF(I16="","",SUMIF(Resa!$O$8:$O$158,I16,Resa!$Z$8:$Z$158))</f>
        <v/>
      </c>
      <c r="K16" s="78" t="str" cm="1">
        <f t="array" ref="K16">IFERROR(IF(I16="","",INDEX(Resa!$G$8:$G$158,MATCH(I16,Resa!$O$8:$O$158*1,0))),"")</f>
        <v/>
      </c>
    </row>
    <row r="17" spans="1:11" ht="15.75" x14ac:dyDescent="0.2">
      <c r="A17" s="77" cm="1">
        <f t="array" ref="A17">IFERROR(SMALL(_xlfn.UNIQUE(Resa!$O$8:$O$158*1,FALSE,FALSE),ROW($A16)),"")</f>
        <v>121</v>
      </c>
      <c r="B17" s="77">
        <f>IF(A17="","",SUMIF(Resa!$O$8:$O$158,A17,Resa!$Z$8:$Z$158))</f>
        <v>0</v>
      </c>
      <c r="C17" s="78" cm="1">
        <f t="array" ref="C17">IFERROR(IF(A17="","",INDEX(Resa!$G$8:$G$158,MATCH(A17,Resa!$O$8:$O$158*1,0))),"")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IF(E17="","",SUMIF(Resa!$O$8:$O$158,E17,Resa!$Z$8:$Z$158))</f>
        <v>0</v>
      </c>
      <c r="G17" s="78" cm="1">
        <f t="array" ref="G17">IFERROR(IF(E17="","",INDEX(Resa!$G$8:$G$158,MATCH(E17,Resa!$O$8:$O$158*1,0))),"")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IF(I17="","",SUMIF(Resa!$O$8:$O$158,I17,Resa!$Z$8:$Z$158))</f>
        <v/>
      </c>
      <c r="K17" s="78" t="str" cm="1">
        <f t="array" ref="K17">IFERROR(IF(I17="","",INDEX(Resa!$G$8:$G$158,MATCH(I17,Resa!$O$8:$O$158*1,0))),"")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122</v>
      </c>
      <c r="B18" s="77">
        <f>IF(A18="","",SUMIF(Resa!$O$8:$O$158,A18,Resa!$Z$8:$Z$158))</f>
        <v>0</v>
      </c>
      <c r="C18" s="78" cm="1">
        <f t="array" ref="C18">IFERROR(IF(A18="","",INDEX(Resa!$G$8:$G$158,MATCH(A18,Resa!$O$8:$O$158*1,0))),"")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IF(E18="","",SUMIF(Resa!$O$8:$O$158,E18,Resa!$Z$8:$Z$158))</f>
        <v>0</v>
      </c>
      <c r="G18" s="78" cm="1">
        <f t="array" ref="G18">IFERROR(IF(E18="","",INDEX(Resa!$G$8:$G$158,MATCH(E18,Resa!$O$8:$O$158*1,0))),"")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IF(I18="","",SUMIF(Resa!$O$8:$O$158,I18,Resa!$Z$8:$Z$158))</f>
        <v/>
      </c>
      <c r="K18" s="78" t="str" cm="1">
        <f t="array" ref="K18">IFERROR(IF(I18="","",INDEX(Resa!$G$8:$G$158,MATCH(I18,Resa!$O$8:$O$158*1,0))),"")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123</v>
      </c>
      <c r="B19" s="77">
        <f>IF(A19="","",SUMIF(Resa!$O$8:$O$158,A19,Resa!$Z$8:$Z$158))</f>
        <v>0</v>
      </c>
      <c r="C19" s="78" cm="1">
        <f t="array" ref="C19">IFERROR(IF(A19="","",INDEX(Resa!$G$8:$G$158,MATCH(A19,Resa!$O$8:$O$158*1,0))),"")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IF(E19="","",SUMIF(Resa!$O$8:$O$158,E19,Resa!$Z$8:$Z$158))</f>
        <v>0</v>
      </c>
      <c r="G19" s="78" cm="1">
        <f t="array" ref="G19">IFERROR(IF(E19="","",INDEX(Resa!$G$8:$G$158,MATCH(E19,Resa!$O$8:$O$158*1,0))),"")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IF(I19="","",SUMIF(Resa!$O$8:$O$158,I19,Resa!$Z$8:$Z$158))</f>
        <v/>
      </c>
      <c r="K19" s="78" t="str" cm="1">
        <f t="array" ref="K19">IFERROR(IF(I19="","",INDEX(Resa!$G$8:$G$158,MATCH(I19,Resa!$O$8:$O$158*1,0))),"")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124</v>
      </c>
      <c r="B20" s="77">
        <f>IF(A20="","",SUMIF(Resa!$O$8:$O$158,A20,Resa!$Z$8:$Z$158))</f>
        <v>0</v>
      </c>
      <c r="C20" s="78" cm="1">
        <f t="array" ref="C20">IFERROR(IF(A20="","",INDEX(Resa!$G$8:$G$158,MATCH(A20,Resa!$O$8:$O$158*1,0))),"")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IF(E20="","",SUMIF(Resa!$O$8:$O$158,E20,Resa!$Z$8:$Z$158))</f>
        <v>0</v>
      </c>
      <c r="G20" s="78" cm="1">
        <f t="array" ref="G20">IFERROR(IF(E20="","",INDEX(Resa!$G$8:$G$158,MATCH(E20,Resa!$O$8:$O$158*1,0))),"")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IF(I20="","",SUMIF(Resa!$O$8:$O$158,I20,Resa!$Z$8:$Z$158))</f>
        <v/>
      </c>
      <c r="K20" s="78" t="str" cm="1">
        <f t="array" ref="K20">IFERROR(IF(I20="","",INDEX(Resa!$G$8:$G$158,MATCH(I20,Resa!$O$8:$O$158*1,0))),"")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125</v>
      </c>
      <c r="B21" s="77">
        <f>IF(A21="","",SUMIF(Resa!$O$8:$O$158,A21,Resa!$Z$8:$Z$158))</f>
        <v>0</v>
      </c>
      <c r="C21" s="78" cm="1">
        <f t="array" ref="C21">IFERROR(IF(A21="","",INDEX(Resa!$G$8:$G$158,MATCH(A21,Resa!$O$8:$O$158*1,0))),"")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IF(E21="","",SUMIF(Resa!$O$8:$O$158,E21,Resa!$Z$8:$Z$158))</f>
        <v>0</v>
      </c>
      <c r="G21" s="78" cm="1">
        <f t="array" ref="G21">IFERROR(IF(E21="","",INDEX(Resa!$G$8:$G$158,MATCH(E21,Resa!$O$8:$O$158*1,0))),"")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IF(I21="","",SUMIF(Resa!$O$8:$O$158,I21,Resa!$Z$8:$Z$158))</f>
        <v/>
      </c>
      <c r="K21" s="78" t="str" cm="1">
        <f t="array" ref="K21">IFERROR(IF(I21="","",INDEX(Resa!$G$8:$G$158,MATCH(I21,Resa!$O$8:$O$158*1,0))),"")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126</v>
      </c>
      <c r="B22" s="77">
        <f>IF(A22="","",SUMIF(Resa!$O$8:$O$158,A22,Resa!$Z$8:$Z$158))</f>
        <v>0</v>
      </c>
      <c r="C22" s="78" cm="1">
        <f t="array" ref="C22">IFERROR(IF(A22="","",INDEX(Resa!$G$8:$G$158,MATCH(A22,Resa!$O$8:$O$158*1,0))),"")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IF(E22="","",SUMIF(Resa!$O$8:$O$158,E22,Resa!$Z$8:$Z$158))</f>
        <v>0</v>
      </c>
      <c r="G22" s="78" cm="1">
        <f t="array" ref="G22">IFERROR(IF(E22="","",INDEX(Resa!$G$8:$G$158,MATCH(E22,Resa!$O$8:$O$158*1,0))),"")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IF(I22="","",SUMIF(Resa!$O$8:$O$158,I22,Resa!$Z$8:$Z$158))</f>
        <v/>
      </c>
      <c r="K22" s="78" t="str" cm="1">
        <f t="array" ref="K22">IFERROR(IF(I22="","",INDEX(Resa!$G$8:$G$158,MATCH(I22,Resa!$O$8:$O$158*1,0))),"")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127</v>
      </c>
      <c r="B23" s="77">
        <f>IF(A23="","",SUMIF(Resa!$O$8:$O$158,A23,Resa!$Z$8:$Z$158))</f>
        <v>0</v>
      </c>
      <c r="C23" s="78" cm="1">
        <f t="array" ref="C23">IFERROR(IF(A23="","",INDEX(Resa!$G$8:$G$158,MATCH(A23,Resa!$O$8:$O$158*1,0))),"")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IF(E23="","",SUMIF(Resa!$O$8:$O$158,E23,Resa!$Z$8:$Z$158))</f>
        <v>0</v>
      </c>
      <c r="G23" s="78" cm="1">
        <f t="array" ref="G23">IFERROR(IF(E23="","",INDEX(Resa!$G$8:$G$158,MATCH(E23,Resa!$O$8:$O$158*1,0))),"")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IF(I23="","",SUMIF(Resa!$O$8:$O$158,I23,Resa!$Z$8:$Z$158))</f>
        <v/>
      </c>
      <c r="K23" s="78" t="str" cm="1">
        <f t="array" ref="K23">IFERROR(IF(I23="","",INDEX(Resa!$G$8:$G$158,MATCH(I23,Resa!$O$8:$O$158*1,0))),"")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128</v>
      </c>
      <c r="B24" s="77">
        <f>IF(A24="","",SUMIF(Resa!$O$8:$O$158,A24,Resa!$Z$8:$Z$158))</f>
        <v>0</v>
      </c>
      <c r="C24" s="78" cm="1">
        <f t="array" ref="C24">IFERROR(IF(A24="","",INDEX(Resa!$G$8:$G$158,MATCH(A24,Resa!$O$8:$O$158*1,0))),"")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IF(E24="","",SUMIF(Resa!$O$8:$O$158,E24,Resa!$Z$8:$Z$158))</f>
        <v>0</v>
      </c>
      <c r="G24" s="78" cm="1">
        <f t="array" ref="G24">IFERROR(IF(E24="","",INDEX(Resa!$G$8:$G$158,MATCH(E24,Resa!$O$8:$O$158*1,0))),"")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IF(I24="","",SUMIF(Resa!$O$8:$O$158,I24,Resa!$Z$8:$Z$158))</f>
        <v/>
      </c>
      <c r="K24" s="78" t="str" cm="1">
        <f t="array" ref="K24">IFERROR(IF(I24="","",INDEX(Resa!$G$8:$G$158,MATCH(I24,Resa!$O$8:$O$158*1,0))),"")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129</v>
      </c>
      <c r="B25" s="77">
        <f>IF(A25="","",SUMIF(Resa!$O$8:$O$158,A25,Resa!$Z$8:$Z$158))</f>
        <v>0</v>
      </c>
      <c r="C25" s="78" cm="1">
        <f t="array" ref="C25">IFERROR(IF(A25="","",INDEX(Resa!$G$8:$G$158,MATCH(A25,Resa!$O$8:$O$158*1,0))),"")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IF(E25="","",SUMIF(Resa!$O$8:$O$158,E25,Resa!$Z$8:$Z$158))</f>
        <v>0</v>
      </c>
      <c r="G25" s="78" cm="1">
        <f t="array" ref="G25">IFERROR(IF(E25="","",INDEX(Resa!$G$8:$G$158,MATCH(E25,Resa!$O$8:$O$158*1,0))),"")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IF(I25="","",SUMIF(Resa!$O$8:$O$158,I25,Resa!$Z$8:$Z$158))</f>
        <v/>
      </c>
      <c r="K25" s="78" t="str" cm="1">
        <f t="array" ref="K25">IFERROR(IF(I25="","",INDEX(Resa!$G$8:$G$158,MATCH(I25,Resa!$O$8:$O$158*1,0))),"")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130</v>
      </c>
      <c r="B26" s="77">
        <f>IF(A26="","",SUMIF(Resa!$O$8:$O$158,A26,Resa!$Z$8:$Z$158))</f>
        <v>0</v>
      </c>
      <c r="C26" s="78" cm="1">
        <f t="array" ref="C26">IFERROR(IF(A26="","",INDEX(Resa!$G$8:$G$158,MATCH(A26,Resa!$O$8:$O$158*1,0))),"")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IF(E26="","",SUMIF(Resa!$O$8:$O$158,E26,Resa!$Z$8:$Z$158))</f>
        <v>0</v>
      </c>
      <c r="G26" s="78" cm="1">
        <f t="array" ref="G26">IFERROR(IF(E26="","",INDEX(Resa!$G$8:$G$158,MATCH(E26,Resa!$O$8:$O$158*1,0))),"")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IF(I26="","",SUMIF(Resa!$O$8:$O$158,I26,Resa!$Z$8:$Z$158))</f>
        <v/>
      </c>
      <c r="K26" s="78" t="str" cm="1">
        <f t="array" ref="K26">IFERROR(IF(I26="","",INDEX(Resa!$G$8:$G$158,MATCH(I26,Resa!$O$8:$O$158*1,0))),"")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IF(A27="","",SUMIF(Resa!$O$8:$O$158,A27,Resa!$Z$8:$Z$158))</f>
        <v>0</v>
      </c>
      <c r="C27" s="78" cm="1">
        <f t="array" ref="C27">IFERROR(IF(A27="","",INDEX(Resa!$G$8:$G$158,MATCH(A27,Resa!$O$8:$O$158*1,0))),"")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IF(E27="","",SUMIF(Resa!$O$8:$O$158,E27,Resa!$Z$8:$Z$158))</f>
        <v>0</v>
      </c>
      <c r="G27" s="78" cm="1">
        <f t="array" ref="G27">IFERROR(IF(E27="","",INDEX(Resa!$G$8:$G$158,MATCH(E27,Resa!$O$8:$O$158*1,0))),"")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IF(I27="","",SUMIF(Resa!$O$8:$O$158,I27,Resa!$Z$8:$Z$158))</f>
        <v/>
      </c>
      <c r="K27" s="78" t="str" cm="1">
        <f t="array" ref="K27">IFERROR(IF(I27="","",INDEX(Resa!$G$8:$G$158,MATCH(I27,Resa!$O$8:$O$158*1,0))),"")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IF(I28="","",SUMIF(Resa!$O$8:$O$158,I28,Resa!$Z$8:$Z$158))</f>
        <v/>
      </c>
      <c r="K28" s="78" t="str" cm="1">
        <f t="array" ref="K28">IFERROR(IF(I28="","",INDEX(Resa!$G$8:$G$158,MATCH(I28,Resa!$O$8:$O$158*1,0))),"")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105"/>
      <c r="J29" s="105"/>
      <c r="K29" s="106"/>
    </row>
    <row r="30" spans="1:11" ht="18" x14ac:dyDescent="0.2">
      <c r="A30" s="200">
        <v>1</v>
      </c>
      <c r="B30" s="201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202">
        <v>2</v>
      </c>
      <c r="B31" s="203"/>
      <c r="C31" s="45">
        <f t="shared" si="0"/>
        <v>0</v>
      </c>
      <c r="D31" s="10"/>
    </row>
    <row r="32" spans="1:11" ht="18" x14ac:dyDescent="0.2">
      <c r="A32" s="204">
        <v>3</v>
      </c>
      <c r="B32" s="205"/>
      <c r="C32" s="45">
        <f t="shared" si="0"/>
        <v>0</v>
      </c>
    </row>
    <row r="33" spans="1:3" ht="18" x14ac:dyDescent="0.2">
      <c r="A33" s="206">
        <v>4</v>
      </c>
      <c r="B33" s="207"/>
      <c r="C33" s="45">
        <f t="shared" si="0"/>
        <v>0</v>
      </c>
    </row>
    <row r="34" spans="1:3" ht="18" x14ac:dyDescent="0.2">
      <c r="A34" s="191">
        <v>5</v>
      </c>
      <c r="B34" s="192"/>
      <c r="C34" s="45">
        <f t="shared" si="0"/>
        <v>0</v>
      </c>
    </row>
    <row r="35" spans="1:3" ht="18.75" thickBot="1" x14ac:dyDescent="0.25">
      <c r="A35" s="193">
        <v>6</v>
      </c>
      <c r="B35" s="194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56" priority="33">
      <formula>AND( D3=6)</formula>
    </cfRule>
    <cfRule type="expression" dxfId="255" priority="34">
      <formula>AND( D3=5)</formula>
    </cfRule>
    <cfRule type="expression" dxfId="254" priority="35">
      <formula>AND( D3=4)</formula>
    </cfRule>
    <cfRule type="expression" dxfId="253" priority="36">
      <formula>AND( D3=3)</formula>
    </cfRule>
    <cfRule type="expression" dxfId="252" priority="37">
      <formula>AND( D3=2)</formula>
    </cfRule>
    <cfRule type="expression" dxfId="251" priority="38">
      <formula>AND( D3=1)</formula>
    </cfRule>
  </conditionalFormatting>
  <conditionalFormatting sqref="B3:B27">
    <cfRule type="containsErrors" dxfId="250" priority="39">
      <formula>ISERROR(B3)</formula>
    </cfRule>
  </conditionalFormatting>
  <conditionalFormatting sqref="E3:E27">
    <cfRule type="expression" dxfId="249" priority="26">
      <formula>AND( G3=6)</formula>
    </cfRule>
    <cfRule type="expression" dxfId="248" priority="27">
      <formula>AND( G3=5)</formula>
    </cfRule>
    <cfRule type="expression" dxfId="247" priority="28">
      <formula>AND( G3=4)</formula>
    </cfRule>
    <cfRule type="expression" dxfId="246" priority="29">
      <formula>AND( G3=3)</formula>
    </cfRule>
    <cfRule type="expression" dxfId="245" priority="30">
      <formula>AND( G3=2)</formula>
    </cfRule>
    <cfRule type="expression" dxfId="244" priority="31">
      <formula>AND( G3=1)</formula>
    </cfRule>
  </conditionalFormatting>
  <conditionalFormatting sqref="E3:E27 I3:J29">
    <cfRule type="containsErrors" dxfId="243" priority="32">
      <formula>ISERROR(E3)</formula>
    </cfRule>
  </conditionalFormatting>
  <conditionalFormatting sqref="C3:C27">
    <cfRule type="cellIs" dxfId="242" priority="25" operator="equal">
      <formula>0</formula>
    </cfRule>
  </conditionalFormatting>
  <conditionalFormatting sqref="G3:G27">
    <cfRule type="cellIs" dxfId="241" priority="24" operator="equal">
      <formula>0</formula>
    </cfRule>
  </conditionalFormatting>
  <conditionalFormatting sqref="K3:K29">
    <cfRule type="cellIs" dxfId="240" priority="23" operator="equal">
      <formula>0</formula>
    </cfRule>
  </conditionalFormatting>
  <conditionalFormatting sqref="J3:J29">
    <cfRule type="containsErrors" dxfId="239" priority="15">
      <formula>ISERROR(J3)</formula>
    </cfRule>
  </conditionalFormatting>
  <conditionalFormatting sqref="F3:F27">
    <cfRule type="expression" dxfId="238" priority="8">
      <formula>AND( H3=6)</formula>
    </cfRule>
    <cfRule type="expression" dxfId="237" priority="9">
      <formula>AND( H3=5)</formula>
    </cfRule>
    <cfRule type="expression" dxfId="236" priority="10">
      <formula>AND( H3=4)</formula>
    </cfRule>
    <cfRule type="expression" dxfId="235" priority="11">
      <formula>AND( H3=3)</formula>
    </cfRule>
    <cfRule type="expression" dxfId="234" priority="12">
      <formula>AND( H3=2)</formula>
    </cfRule>
    <cfRule type="expression" dxfId="233" priority="13">
      <formula>AND( H3=1)</formula>
    </cfRule>
  </conditionalFormatting>
  <conditionalFormatting sqref="J3:J29 F3:F27">
    <cfRule type="containsErrors" dxfId="232" priority="14">
      <formula>ISERROR(F3)</formula>
    </cfRule>
  </conditionalFormatting>
  <conditionalFormatting sqref="A3:A27">
    <cfRule type="expression" dxfId="231" priority="1">
      <formula>AND( C3=6)</formula>
    </cfRule>
    <cfRule type="expression" dxfId="230" priority="2">
      <formula>AND( C3=5)</formula>
    </cfRule>
    <cfRule type="expression" dxfId="229" priority="3">
      <formula>AND( C3=4)</formula>
    </cfRule>
    <cfRule type="expression" dxfId="228" priority="4">
      <formula>AND( C3=3)</formula>
    </cfRule>
    <cfRule type="expression" dxfId="227" priority="5">
      <formula>AND( C3=2)</formula>
    </cfRule>
    <cfRule type="expression" dxfId="226" priority="6">
      <formula>AND( C3=1)</formula>
    </cfRule>
  </conditionalFormatting>
  <conditionalFormatting sqref="A3:A27">
    <cfRule type="containsErrors" dxfId="22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sheetPr codeName="Feuil10"/>
  <dimension ref="A1:M34"/>
  <sheetViews>
    <sheetView zoomScale="85" zoomScaleNormal="85" workbookViewId="0">
      <selection activeCell="I4" sqref="I4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Resa!H7</f>
        <v>EXCU 8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IF(A3="","",SUMIF(Resa!$O$8:$O$158,A3,Resa!$AA$8:$AA$158))</f>
        <v>0</v>
      </c>
      <c r="C3" s="78" cm="1">
        <f t="array" ref="C3">IFERROR(IF(A3="","",INDEX(Resa!$H$8:$H$158,MATCH(A3,Resa!$O$8:$O$158*1,0))),"")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IF(E3="","",SUMIF(Resa!$O$8:$O$158,E3,Resa!$AA$8:$AA$158))</f>
        <v>0</v>
      </c>
      <c r="G3" s="78" cm="1">
        <f t="array" ref="G3">IFERROR(IF(E3="","",INDEX(Resa!$H$8:$H$158,MATCH(E3,Resa!$O$8:$O$158*1,0))),"")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IF(I3="","",SUMIF(Resa!$O$8:$O$158,I3,Resa!$AA$8:$AA$158))</f>
        <v>0</v>
      </c>
      <c r="K3" s="78" cm="1">
        <f t="array" ref="K3">IFERROR(IF(I3="","",INDEX(Resa!$H$8:$H$158,MATCH(I3,Resa!$O$8:$O$158*1,0))),"")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IF(A4="","",SUMIF(Resa!$O$8:$O$158,A4,Resa!$AA$8:$AA$158))</f>
        <v>0</v>
      </c>
      <c r="C4" s="78" cm="1">
        <f t="array" ref="C4">IFERROR(IF(A4="","",INDEX(Resa!$H$8:$H$158,MATCH(A4,Resa!$O$8:$O$158*1,0))),"")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IF(E4="","",SUMIF(Resa!$O$8:$O$158,E4,Resa!$AA$8:$AA$158))</f>
        <v>0</v>
      </c>
      <c r="G4" s="78" cm="1">
        <f t="array" ref="G4">IFERROR(IF(E4="","",INDEX(Resa!$H$8:$H$158,MATCH(E4,Resa!$O$8:$O$158*1,0))),"")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IF(I4="","",SUMIF(Resa!$O$8:$O$158,I4,Resa!$AA$8:$AA$158))</f>
        <v>0</v>
      </c>
      <c r="K4" s="78" cm="1">
        <f t="array" ref="K4">IFERROR(IF(I4="","",INDEX(Resa!$H$8:$H$158,MATCH(I4,Resa!$O$8:$O$158*1,0))),"")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IF(A5="","",SUMIF(Resa!$O$8:$O$158,A5,Resa!$AA$8:$AA$158))</f>
        <v>0</v>
      </c>
      <c r="C5" s="78" cm="1">
        <f t="array" ref="C5">IFERROR(IF(A5="","",INDEX(Resa!$H$8:$H$158,MATCH(A5,Resa!$O$8:$O$158*1,0))),"")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IF(E5="","",SUMIF(Resa!$O$8:$O$158,E5,Resa!$AA$8:$AA$158))</f>
        <v>0</v>
      </c>
      <c r="G5" s="78" cm="1">
        <f t="array" ref="G5">IFERROR(IF(E5="","",INDEX(Resa!$H$8:$H$158,MATCH(E5,Resa!$O$8:$O$158*1,0))),"")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IF(I5="","",SUMIF(Resa!$O$8:$O$158,I5,Resa!$AA$8:$AA$158))</f>
        <v>0</v>
      </c>
      <c r="K5" s="78" cm="1">
        <f t="array" ref="K5">IFERROR(IF(I5="","",INDEX(Resa!$H$8:$H$158,MATCH(I5,Resa!$O$8:$O$158*1,0))),"")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IF(A6="","",SUMIF(Resa!$O$8:$O$158,A6,Resa!$AA$8:$AA$158))</f>
        <v>0</v>
      </c>
      <c r="C6" s="78" cm="1">
        <f t="array" ref="C6">IFERROR(IF(A6="","",INDEX(Resa!$H$8:$H$158,MATCH(A6,Resa!$O$8:$O$158*1,0))),"")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IF(E6="","",SUMIF(Resa!$O$8:$O$158,E6,Resa!$AA$8:$AA$158))</f>
        <v>0</v>
      </c>
      <c r="G6" s="78" cm="1">
        <f t="array" ref="G6">IFERROR(IF(E6="","",INDEX(Resa!$H$8:$H$158,MATCH(E6,Resa!$O$8:$O$158*1,0))),"")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IF(I6="","",SUMIF(Resa!$O$8:$O$158,I6,Resa!$AA$8:$AA$158))</f>
        <v>0</v>
      </c>
      <c r="K6" s="78" cm="1">
        <f t="array" ref="K6">IFERROR(IF(I6="","",INDEX(Resa!$H$8:$H$158,MATCH(I6,Resa!$O$8:$O$158*1,0))),"")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IF(A7="","",SUMIF(Resa!$O$8:$O$158,A7,Resa!$AA$8:$AA$158))</f>
        <v>0</v>
      </c>
      <c r="C7" s="78" cm="1">
        <f t="array" ref="C7">IFERROR(IF(A7="","",INDEX(Resa!$H$8:$H$158,MATCH(A7,Resa!$O$8:$O$158*1,0))),"")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IF(E7="","",SUMIF(Resa!$O$8:$O$158,E7,Resa!$AA$8:$AA$158))</f>
        <v>0</v>
      </c>
      <c r="G7" s="78" cm="1">
        <f t="array" ref="G7">IFERROR(IF(E7="","",INDEX(Resa!$H$8:$H$158,MATCH(E7,Resa!$O$8:$O$158*1,0))),"")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IF(I7="","",SUMIF(Resa!$O$8:$O$158,I7,Resa!$AA$8:$AA$158))</f>
        <v>0</v>
      </c>
      <c r="K7" s="78" cm="1">
        <f t="array" ref="K7">IFERROR(IF(I7="","",INDEX(Resa!$H$8:$H$158,MATCH(I7,Resa!$O$8:$O$158*1,0))),"")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IF(A8="","",SUMIF(Resa!$O$8:$O$158,A8,Resa!$AA$8:$AA$158))</f>
        <v>0</v>
      </c>
      <c r="C8" s="78" cm="1">
        <f t="array" ref="C8">IFERROR(IF(A8="","",INDEX(Resa!$H$8:$H$158,MATCH(A8,Resa!$O$8:$O$158*1,0))),"")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IF(E8="","",SUMIF(Resa!$O$8:$O$158,E8,Resa!$AA$8:$AA$158))</f>
        <v>0</v>
      </c>
      <c r="G8" s="78" cm="1">
        <f t="array" ref="G8">IFERROR(IF(E8="","",INDEX(Resa!$H$8:$H$158,MATCH(E8,Resa!$O$8:$O$158*1,0))),"")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IF(I8="","",SUMIF(Resa!$O$8:$O$158,I8,Resa!$AA$8:$AA$158))</f>
        <v>0</v>
      </c>
      <c r="K8" s="78" cm="1">
        <f t="array" ref="K8">IFERROR(IF(I8="","",INDEX(Resa!$H$8:$H$158,MATCH(I8,Resa!$O$8:$O$158*1,0))),"")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IF(A9="","",SUMIF(Resa!$O$8:$O$158,A9,Resa!$AA$8:$AA$158))</f>
        <v>0</v>
      </c>
      <c r="C9" s="78" cm="1">
        <f t="array" ref="C9">IFERROR(IF(A9="","",INDEX(Resa!$H$8:$H$158,MATCH(A9,Resa!$O$8:$O$158*1,0))),"")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IF(E9="","",SUMIF(Resa!$O$8:$O$158,E9,Resa!$AA$8:$AA$158))</f>
        <v>0</v>
      </c>
      <c r="G9" s="78" cm="1">
        <f t="array" ref="G9">IFERROR(IF(E9="","",INDEX(Resa!$H$8:$H$158,MATCH(E9,Resa!$O$8:$O$158*1,0))),"")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IF(I9="","",SUMIF(Resa!$O$8:$O$158,I9,Resa!$AA$8:$AA$158))</f>
        <v>0</v>
      </c>
      <c r="K9" s="78" cm="1">
        <f t="array" ref="K9">IFERROR(IF(I9="","",INDEX(Resa!$H$8:$H$158,MATCH(I9,Resa!$O$8:$O$158*1,0))),"")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IF(A10="","",SUMIF(Resa!$O$8:$O$158,A10,Resa!$AA$8:$AA$158))</f>
        <v>0</v>
      </c>
      <c r="C10" s="78" cm="1">
        <f t="array" ref="C10">IFERROR(IF(A10="","",INDEX(Resa!$H$8:$H$158,MATCH(A10,Resa!$O$8:$O$158*1,0))),"")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IF(E10="","",SUMIF(Resa!$O$8:$O$158,E10,Resa!$AA$8:$AA$158))</f>
        <v>0</v>
      </c>
      <c r="G10" s="78" cm="1">
        <f t="array" ref="G10">IFERROR(IF(E10="","",INDEX(Resa!$H$8:$H$158,MATCH(E10,Resa!$O$8:$O$158*1,0))),"")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IF(I10="","",SUMIF(Resa!$O$8:$O$158,I10,Resa!$AA$8:$AA$158))</f>
        <v>0</v>
      </c>
      <c r="K10" s="78" cm="1">
        <f t="array" ref="K10">IFERROR(IF(I10="","",INDEX(Resa!$H$8:$H$158,MATCH(I10,Resa!$O$8:$O$158*1,0))),"")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IF(A11="","",SUMIF(Resa!$O$8:$O$158,A11,Resa!$AA$8:$AA$158))</f>
        <v>0</v>
      </c>
      <c r="C11" s="78" cm="1">
        <f t="array" ref="C11">IFERROR(IF(A11="","",INDEX(Resa!$H$8:$H$158,MATCH(A11,Resa!$O$8:$O$158*1,0))),"")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IF(E11="","",SUMIF(Resa!$O$8:$O$158,E11,Resa!$AA$8:$AA$158))</f>
        <v>0</v>
      </c>
      <c r="G11" s="78" cm="1">
        <f t="array" ref="G11">IFERROR(IF(E11="","",INDEX(Resa!$H$8:$H$158,MATCH(E11,Resa!$O$8:$O$158*1,0))),"")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IF(I11="","",SUMIF(Resa!$O$8:$O$158,I11,Resa!$AA$8:$AA$158))</f>
        <v>0</v>
      </c>
      <c r="K11" s="78" cm="1">
        <f t="array" ref="K11">IFERROR(IF(I11="","",INDEX(Resa!$H$8:$H$158,MATCH(I11,Resa!$O$8:$O$158*1,0))),"")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IF(A12="","",SUMIF(Resa!$O$8:$O$158,A12,Resa!$AA$8:$AA$158))</f>
        <v>0</v>
      </c>
      <c r="C12" s="78" cm="1">
        <f t="array" ref="C12">IFERROR(IF(A12="","",INDEX(Resa!$H$8:$H$158,MATCH(A12,Resa!$O$8:$O$158*1,0))),"")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IF(E12="","",SUMIF(Resa!$O$8:$O$158,E12,Resa!$AA$8:$AA$158))</f>
        <v>0</v>
      </c>
      <c r="G12" s="78" cm="1">
        <f t="array" ref="G12">IFERROR(IF(E12="","",INDEX(Resa!$H$8:$H$158,MATCH(E12,Resa!$O$8:$O$158*1,0))),"")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IF(I12="","",SUMIF(Resa!$O$8:$O$158,I12,Resa!$AA$8:$AA$158))</f>
        <v>0</v>
      </c>
      <c r="K12" s="78" cm="1">
        <f t="array" ref="K12">IFERROR(IF(I12="","",INDEX(Resa!$H$8:$H$158,MATCH(I12,Resa!$O$8:$O$158*1,0))),"")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IF(A13="","",SUMIF(Resa!$O$8:$O$158,A13,Resa!$AA$8:$AA$158))</f>
        <v>0</v>
      </c>
      <c r="C13" s="78" cm="1">
        <f t="array" ref="C13">IFERROR(IF(A13="","",INDEX(Resa!$H$8:$H$158,MATCH(A13,Resa!$O$8:$O$158*1,0))),"")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IF(E13="","",SUMIF(Resa!$O$8:$O$158,E13,Resa!$AA$8:$AA$158))</f>
        <v>0</v>
      </c>
      <c r="G13" s="78" cm="1">
        <f t="array" ref="G13">IFERROR(IF(E13="","",INDEX(Resa!$H$8:$H$158,MATCH(E13,Resa!$O$8:$O$158*1,0))),"")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IF(I13="","",SUMIF(Resa!$O$8:$O$158,I13,Resa!$AA$8:$AA$158))</f>
        <v>0</v>
      </c>
      <c r="K13" s="78" cm="1">
        <f t="array" ref="K13">IFERROR(IF(I13="","",INDEX(Resa!$H$8:$H$158,MATCH(I13,Resa!$O$8:$O$158*1,0))),"")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IF(A14="","",SUMIF(Resa!$O$8:$O$158,A14,Resa!$AA$8:$AA$158))</f>
        <v>0</v>
      </c>
      <c r="C14" s="78" cm="1">
        <f t="array" ref="C14">IFERROR(IF(A14="","",INDEX(Resa!$H$8:$H$158,MATCH(A14,Resa!$O$8:$O$158*1,0))),"")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IF(E14="","",SUMIF(Resa!$O$8:$O$158,E14,Resa!$AA$8:$AA$158))</f>
        <v>0</v>
      </c>
      <c r="G14" s="78" cm="1">
        <f t="array" ref="G14">IFERROR(IF(E14="","",INDEX(Resa!$H$8:$H$158,MATCH(E14,Resa!$O$8:$O$158*1,0))),"")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IF(I14="","",SUMIF(Resa!$O$8:$O$158,I14,Resa!$AA$8:$AA$158))</f>
        <v>0</v>
      </c>
      <c r="K14" s="78" cm="1">
        <f t="array" ref="K14">IFERROR(IF(I14="","",INDEX(Resa!$H$8:$H$158,MATCH(I14,Resa!$O$8:$O$158*1,0))),"")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IF(A15="","",SUMIF(Resa!$O$8:$O$158,A15,Resa!$AA$8:$AA$158))</f>
        <v>0</v>
      </c>
      <c r="C15" s="78" cm="1">
        <f t="array" ref="C15">IFERROR(IF(A15="","",INDEX(Resa!$H$8:$H$158,MATCH(A15,Resa!$O$8:$O$158*1,0))),"")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IF(E15="","",SUMIF(Resa!$O$8:$O$158,E15,Resa!$AA$8:$AA$158))</f>
        <v>0</v>
      </c>
      <c r="G15" s="78" cm="1">
        <f t="array" ref="G15">IFERROR(IF(E15="","",INDEX(Resa!$H$8:$H$158,MATCH(E15,Resa!$O$8:$O$158*1,0))),"")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IF(I15="","",SUMIF(Resa!$O$8:$O$158,I15,Resa!$AA$8:$AA$158))</f>
        <v>0</v>
      </c>
      <c r="K15" s="78" cm="1">
        <f t="array" ref="K15">IFERROR(IF(I15="","",INDEX(Resa!$H$8:$H$158,MATCH(I15,Resa!$O$8:$O$158*1,0))),"")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IF(A16="","",SUMIF(Resa!$O$8:$O$158,A16,Resa!$AA$8:$AA$158))</f>
        <v>0</v>
      </c>
      <c r="C16" s="78" cm="1">
        <f t="array" ref="C16">IFERROR(IF(A16="","",INDEX(Resa!$H$8:$H$158,MATCH(A16,Resa!$O$8:$O$158*1,0))),"")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IF(E16="","",SUMIF(Resa!$O$8:$O$158,E16,Resa!$AA$8:$AA$158))</f>
        <v>0</v>
      </c>
      <c r="G16" s="78" cm="1">
        <f t="array" ref="G16">IFERROR(IF(E16="","",INDEX(Resa!$H$8:$H$158,MATCH(E16,Resa!$O$8:$O$158*1,0))),"")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IF(I16="","",SUMIF(Resa!$O$8:$O$158,I16,Resa!$AA$8:$AA$158))</f>
        <v/>
      </c>
      <c r="K16" s="78" t="str" cm="1">
        <f t="array" ref="K16">IFERROR(IF(I16="","",INDEX(Resa!$H$8:$H$158,MATCH(I16,Resa!$O$8:$O$158*1,0))),"")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IF(A17="","",SUMIF(Resa!$O$8:$O$158,A17,Resa!$AA$8:$AA$158))</f>
        <v>0</v>
      </c>
      <c r="C17" s="78" cm="1">
        <f t="array" ref="C17">IFERROR(IF(A17="","",INDEX(Resa!$H$8:$H$158,MATCH(A17,Resa!$O$8:$O$158*1,0))),"")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IF(E17="","",SUMIF(Resa!$O$8:$O$158,E17,Resa!$AA$8:$AA$158))</f>
        <v>0</v>
      </c>
      <c r="G17" s="78" cm="1">
        <f t="array" ref="G17">IFERROR(IF(E17="","",INDEX(Resa!$H$8:$H$158,MATCH(E17,Resa!$O$8:$O$158*1,0))),"")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IF(I17="","",SUMIF(Resa!$O$8:$O$158,I17,Resa!$AA$8:$AA$158))</f>
        <v/>
      </c>
      <c r="K17" s="78" t="str" cm="1">
        <f t="array" ref="K17">IFERROR(IF(I17="","",INDEX(Resa!$H$8:$H$158,MATCH(I17,Resa!$O$8:$O$158*1,0))),"")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IF(A18="","",SUMIF(Resa!$O$8:$O$158,A18,Resa!$AA$8:$AA$158))</f>
        <v>0</v>
      </c>
      <c r="C18" s="78" cm="1">
        <f t="array" ref="C18">IFERROR(IF(A18="","",INDEX(Resa!$H$8:$H$158,MATCH(A18,Resa!$O$8:$O$158*1,0))),"")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IF(E18="","",SUMIF(Resa!$O$8:$O$158,E18,Resa!$AA$8:$AA$158))</f>
        <v>0</v>
      </c>
      <c r="G18" s="78" cm="1">
        <f t="array" ref="G18">IFERROR(IF(E18="","",INDEX(Resa!$H$8:$H$158,MATCH(E18,Resa!$O$8:$O$158*1,0))),"")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IF(I18="","",SUMIF(Resa!$O$8:$O$158,I18,Resa!$AA$8:$AA$158))</f>
        <v/>
      </c>
      <c r="K18" s="78" t="str" cm="1">
        <f t="array" ref="K18">IFERROR(IF(I18="","",INDEX(Resa!$H$8:$H$158,MATCH(I18,Resa!$O$8:$O$158*1,0))),"")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IF(A19="","",SUMIF(Resa!$O$8:$O$158,A19,Resa!$AA$8:$AA$158))</f>
        <v>0</v>
      </c>
      <c r="C19" s="78" cm="1">
        <f t="array" ref="C19">IFERROR(IF(A19="","",INDEX(Resa!$H$8:$H$158,MATCH(A19,Resa!$O$8:$O$158*1,0))),"")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IF(E19="","",SUMIF(Resa!$O$8:$O$158,E19,Resa!$AA$8:$AA$158))</f>
        <v>0</v>
      </c>
      <c r="G19" s="78" cm="1">
        <f t="array" ref="G19">IFERROR(IF(E19="","",INDEX(Resa!$H$8:$H$158,MATCH(E19,Resa!$O$8:$O$158*1,0))),"")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IF(I19="","",SUMIF(Resa!$O$8:$O$158,I19,Resa!$AA$8:$AA$158))</f>
        <v/>
      </c>
      <c r="K19" s="78" t="str" cm="1">
        <f t="array" ref="K19">IFERROR(IF(I19="","",INDEX(Resa!$H$8:$H$158,MATCH(I19,Resa!$O$8:$O$158*1,0))),"")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IF(A20="","",SUMIF(Resa!$O$8:$O$158,A20,Resa!$AA$8:$AA$158))</f>
        <v>0</v>
      </c>
      <c r="C20" s="78" cm="1">
        <f t="array" ref="C20">IFERROR(IF(A20="","",INDEX(Resa!$H$8:$H$158,MATCH(A20,Resa!$O$8:$O$158*1,0))),"")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IF(E20="","",SUMIF(Resa!$O$8:$O$158,E20,Resa!$AA$8:$AA$158))</f>
        <v>0</v>
      </c>
      <c r="G20" s="78" cm="1">
        <f t="array" ref="G20">IFERROR(IF(E20="","",INDEX(Resa!$H$8:$H$158,MATCH(E20,Resa!$O$8:$O$158*1,0))),"")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IF(I20="","",SUMIF(Resa!$O$8:$O$158,I20,Resa!$AA$8:$AA$158))</f>
        <v/>
      </c>
      <c r="K20" s="78" t="str" cm="1">
        <f t="array" ref="K20">IFERROR(IF(I20="","",INDEX(Resa!$H$8:$H$158,MATCH(I20,Resa!$O$8:$O$158*1,0))),"")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IF(A21="","",SUMIF(Resa!$O$8:$O$158,A21,Resa!$AA$8:$AA$158))</f>
        <v>0</v>
      </c>
      <c r="C21" s="78" cm="1">
        <f t="array" ref="C21">IFERROR(IF(A21="","",INDEX(Resa!$H$8:$H$158,MATCH(A21,Resa!$O$8:$O$158*1,0))),"")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IF(E21="","",SUMIF(Resa!$O$8:$O$158,E21,Resa!$AA$8:$AA$158))</f>
        <v>0</v>
      </c>
      <c r="G21" s="78" cm="1">
        <f t="array" ref="G21">IFERROR(IF(E21="","",INDEX(Resa!$H$8:$H$158,MATCH(E21,Resa!$O$8:$O$158*1,0))),"")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IF(I21="","",SUMIF(Resa!$O$8:$O$158,I21,Resa!$AA$8:$AA$158))</f>
        <v/>
      </c>
      <c r="K21" s="78" t="str" cm="1">
        <f t="array" ref="K21">IFERROR(IF(I21="","",INDEX(Resa!$H$8:$H$158,MATCH(I21,Resa!$O$8:$O$158*1,0))),"")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IF(A22="","",SUMIF(Resa!$O$8:$O$158,A22,Resa!$AA$8:$AA$158))</f>
        <v>0</v>
      </c>
      <c r="C22" s="78" cm="1">
        <f t="array" ref="C22">IFERROR(IF(A22="","",INDEX(Resa!$H$8:$H$158,MATCH(A22,Resa!$O$8:$O$158*1,0))),"")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IF(E22="","",SUMIF(Resa!$O$8:$O$158,E22,Resa!$AA$8:$AA$158))</f>
        <v>0</v>
      </c>
      <c r="G22" s="78" cm="1">
        <f t="array" ref="G22">IFERROR(IF(E22="","",INDEX(Resa!$H$8:$H$158,MATCH(E22,Resa!$O$8:$O$158*1,0))),"")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IF(I22="","",SUMIF(Resa!$O$8:$O$158,I22,Resa!$AA$8:$AA$158))</f>
        <v/>
      </c>
      <c r="K22" s="78" t="str" cm="1">
        <f t="array" ref="K22">IFERROR(IF(I22="","",INDEX(Resa!$H$8:$H$158,MATCH(I22,Resa!$O$8:$O$158*1,0))),"")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IF(A23="","",SUMIF(Resa!$O$8:$O$158,A23,Resa!$AA$8:$AA$158))</f>
        <v>0</v>
      </c>
      <c r="C23" s="78" cm="1">
        <f t="array" ref="C23">IFERROR(IF(A23="","",INDEX(Resa!$H$8:$H$158,MATCH(A23,Resa!$O$8:$O$158*1,0))),"")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IF(E23="","",SUMIF(Resa!$O$8:$O$158,E23,Resa!$AA$8:$AA$158))</f>
        <v>0</v>
      </c>
      <c r="G23" s="78" cm="1">
        <f t="array" ref="G23">IFERROR(IF(E23="","",INDEX(Resa!$H$8:$H$158,MATCH(E23,Resa!$O$8:$O$158*1,0))),"")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IF(I23="","",SUMIF(Resa!$O$8:$O$158,I23,Resa!$AA$8:$AA$158))</f>
        <v/>
      </c>
      <c r="K23" s="78" t="str" cm="1">
        <f t="array" ref="K23">IFERROR(IF(I23="","",INDEX(Resa!$H$8:$H$158,MATCH(I23,Resa!$O$8:$O$158*1,0))),"")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IF(A24="","",SUMIF(Resa!$O$8:$O$158,A24,Resa!$AA$8:$AA$158))</f>
        <v>0</v>
      </c>
      <c r="C24" s="78" cm="1">
        <f t="array" ref="C24">IFERROR(IF(A24="","",INDEX(Resa!$H$8:$H$158,MATCH(A24,Resa!$O$8:$O$158*1,0))),"")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IF(E24="","",SUMIF(Resa!$O$8:$O$158,E24,Resa!$AA$8:$AA$158))</f>
        <v>0</v>
      </c>
      <c r="G24" s="78" cm="1">
        <f t="array" ref="G24">IFERROR(IF(E24="","",INDEX(Resa!$H$8:$H$158,MATCH(E24,Resa!$O$8:$O$158*1,0))),"")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IF(I24="","",SUMIF(Resa!$O$8:$O$158,I24,Resa!$AA$8:$AA$158))</f>
        <v/>
      </c>
      <c r="K24" s="78" t="str" cm="1">
        <f t="array" ref="K24">IFERROR(IF(I24="","",INDEX(Resa!$H$8:$H$158,MATCH(I24,Resa!$O$8:$O$158*1,0))),"")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IF(A25="","",SUMIF(Resa!$O$8:$O$158,A25,Resa!$AA$8:$AA$158))</f>
        <v>0</v>
      </c>
      <c r="C25" s="78" cm="1">
        <f t="array" ref="C25">IFERROR(IF(A25="","",INDEX(Resa!$H$8:$H$158,MATCH(A25,Resa!$O$8:$O$158*1,0))),"")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IF(E25="","",SUMIF(Resa!$O$8:$O$158,E25,Resa!$AA$8:$AA$158))</f>
        <v>0</v>
      </c>
      <c r="G25" s="78" cm="1">
        <f t="array" ref="G25">IFERROR(IF(E25="","",INDEX(Resa!$H$8:$H$158,MATCH(E25,Resa!$O$8:$O$158*1,0))),"")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IF(I25="","",SUMIF(Resa!$O$8:$O$158,I25,Resa!$AA$8:$AA$158))</f>
        <v/>
      </c>
      <c r="K25" s="78" t="str" cm="1">
        <f t="array" ref="K25">IFERROR(IF(I25="","",INDEX(Resa!$H$8:$H$158,MATCH(I25,Resa!$O$8:$O$158*1,0))),"")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IF(A26="","",SUMIF(Resa!$O$8:$O$158,A26,Resa!$AA$8:$AA$158))</f>
        <v>0</v>
      </c>
      <c r="C26" s="78" cm="1">
        <f t="array" ref="C26">IFERROR(IF(A26="","",INDEX(Resa!$H$8:$H$158,MATCH(A26,Resa!$O$8:$O$158*1,0))),"")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IF(E26="","",SUMIF(Resa!$O$8:$O$158,E26,Resa!$AA$8:$AA$158))</f>
        <v>0</v>
      </c>
      <c r="G26" s="78" cm="1">
        <f t="array" ref="G26">IFERROR(IF(E26="","",INDEX(Resa!$H$8:$H$158,MATCH(E26,Resa!$O$8:$O$158*1,0))),"")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IF(I26="","",SUMIF(Resa!$O$8:$O$158,I26,Resa!$AA$8:$AA$158))</f>
        <v/>
      </c>
      <c r="K26" s="78" t="str" cm="1">
        <f t="array" ref="K26">IFERROR(IF(I26="","",INDEX(Resa!$H$8:$H$158,MATCH(I26,Resa!$O$8:$O$158*1,0))),"")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IF(A27="","",SUMIF(Resa!$O$8:$O$158,A27,Resa!$AA$8:$AA$158))</f>
        <v>0</v>
      </c>
      <c r="C27" s="78" cm="1">
        <f t="array" ref="C27">IFERROR(IF(A27="","",INDEX(Resa!$H$8:$H$158,MATCH(A27,Resa!$O$8:$O$158*1,0))),"")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IF(E27="","",SUMIF(Resa!$O$8:$O$158,E27,Resa!$AA$8:$AA$158))</f>
        <v>0</v>
      </c>
      <c r="G27" s="78" cm="1">
        <f t="array" ref="G27">IFERROR(IF(E27="","",INDEX(Resa!$H$8:$H$158,MATCH(E27,Resa!$O$8:$O$158*1,0))),"")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IF(I27="","",SUMIF(Resa!$O$8:$O$158,I27,Resa!$AA$8:$AA$158))</f>
        <v/>
      </c>
      <c r="K27" s="78" t="str" cm="1">
        <f t="array" ref="K27">IFERROR(IF(I27="","",INDEX(Resa!$H$8:$H$158,MATCH(I27,Resa!$O$8:$O$158*1,0))),"")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IF(I28="","",SUMIF(Resa!$O$8:$O$158,I28,Resa!$AA$8:$AA$158))</f>
        <v/>
      </c>
      <c r="K28" s="78" t="str" cm="1">
        <f t="array" ref="K28">IFERROR(IF(I28="","",INDEX(Resa!$H$8:$H$158,MATCH(I28,Resa!$O$8:$O$158*1,0))),"")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2">
        <v>2</v>
      </c>
      <c r="B30" s="203"/>
      <c r="C30" s="45">
        <f t="shared" si="0"/>
        <v>0</v>
      </c>
      <c r="D30" s="10"/>
    </row>
    <row r="31" spans="1:11" ht="18" x14ac:dyDescent="0.2">
      <c r="A31" s="204">
        <v>3</v>
      </c>
      <c r="B31" s="205"/>
      <c r="C31" s="45">
        <f t="shared" si="0"/>
        <v>0</v>
      </c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224" priority="33">
      <formula>AND( D3=6)</formula>
    </cfRule>
    <cfRule type="expression" dxfId="223" priority="34">
      <formula>AND( D3=5)</formula>
    </cfRule>
    <cfRule type="expression" dxfId="222" priority="35">
      <formula>AND( D3=4)</formula>
    </cfRule>
    <cfRule type="expression" dxfId="221" priority="36">
      <formula>AND( D3=3)</formula>
    </cfRule>
    <cfRule type="expression" dxfId="220" priority="37">
      <formula>AND( D3=2)</formula>
    </cfRule>
    <cfRule type="expression" dxfId="219" priority="38">
      <formula>AND( D3=1)</formula>
    </cfRule>
  </conditionalFormatting>
  <conditionalFormatting sqref="B3:B27">
    <cfRule type="containsErrors" dxfId="218" priority="39">
      <formula>ISERROR(B3)</formula>
    </cfRule>
  </conditionalFormatting>
  <conditionalFormatting sqref="E3:E27">
    <cfRule type="expression" dxfId="217" priority="26">
      <formula>AND( G3=6)</formula>
    </cfRule>
    <cfRule type="expression" dxfId="216" priority="27">
      <formula>AND( G3=5)</formula>
    </cfRule>
    <cfRule type="expression" dxfId="215" priority="28">
      <formula>AND( G3=4)</formula>
    </cfRule>
    <cfRule type="expression" dxfId="214" priority="29">
      <formula>AND( G3=3)</formula>
    </cfRule>
    <cfRule type="expression" dxfId="213" priority="30">
      <formula>AND( G3=2)</formula>
    </cfRule>
    <cfRule type="expression" dxfId="212" priority="31">
      <formula>AND( G3=1)</formula>
    </cfRule>
  </conditionalFormatting>
  <conditionalFormatting sqref="E3:E27 I3:J28">
    <cfRule type="containsErrors" dxfId="211" priority="32">
      <formula>ISERROR(E3)</formula>
    </cfRule>
  </conditionalFormatting>
  <conditionalFormatting sqref="C3:C27">
    <cfRule type="cellIs" dxfId="210" priority="25" operator="equal">
      <formula>0</formula>
    </cfRule>
  </conditionalFormatting>
  <conditionalFormatting sqref="G3:G27">
    <cfRule type="cellIs" dxfId="209" priority="24" operator="equal">
      <formula>0</formula>
    </cfRule>
  </conditionalFormatting>
  <conditionalFormatting sqref="K3:K28">
    <cfRule type="cellIs" dxfId="208" priority="23" operator="equal">
      <formula>0</formula>
    </cfRule>
  </conditionalFormatting>
  <conditionalFormatting sqref="J3:J28">
    <cfRule type="containsErrors" dxfId="207" priority="15">
      <formula>ISERROR(J3)</formula>
    </cfRule>
  </conditionalFormatting>
  <conditionalFormatting sqref="F3:F27">
    <cfRule type="expression" dxfId="206" priority="8">
      <formula>AND( H3=6)</formula>
    </cfRule>
    <cfRule type="expression" dxfId="205" priority="9">
      <formula>AND( H3=5)</formula>
    </cfRule>
    <cfRule type="expression" dxfId="204" priority="10">
      <formula>AND( H3=4)</formula>
    </cfRule>
    <cfRule type="expression" dxfId="203" priority="11">
      <formula>AND( H3=3)</formula>
    </cfRule>
    <cfRule type="expression" dxfId="202" priority="12">
      <formula>AND( H3=2)</formula>
    </cfRule>
    <cfRule type="expression" dxfId="201" priority="13">
      <formula>AND( H3=1)</formula>
    </cfRule>
  </conditionalFormatting>
  <conditionalFormatting sqref="J3:J28 F3:F27">
    <cfRule type="containsErrors" dxfId="200" priority="14">
      <formula>ISERROR(F3)</formula>
    </cfRule>
  </conditionalFormatting>
  <conditionalFormatting sqref="A3:A27">
    <cfRule type="expression" dxfId="199" priority="1">
      <formula>AND( C3=6)</formula>
    </cfRule>
    <cfRule type="expression" dxfId="198" priority="2">
      <formula>AND( C3=5)</formula>
    </cfRule>
    <cfRule type="expression" dxfId="197" priority="3">
      <formula>AND( C3=4)</formula>
    </cfRule>
    <cfRule type="expression" dxfId="196" priority="4">
      <formula>AND( C3=3)</formula>
    </cfRule>
    <cfRule type="expression" dxfId="195" priority="5">
      <formula>AND( C3=2)</formula>
    </cfRule>
    <cfRule type="expression" dxfId="194" priority="6">
      <formula>AND( C3=1)</formula>
    </cfRule>
  </conditionalFormatting>
  <conditionalFormatting sqref="A3:A27">
    <cfRule type="containsErrors" dxfId="19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sheetPr codeName="Feuil11"/>
  <dimension ref="A1:M34"/>
  <sheetViews>
    <sheetView zoomScale="85" zoomScaleNormal="85" workbookViewId="0">
      <selection activeCell="I3" sqref="I3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Resa!I7</f>
        <v>EXCU 9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IF(A3="","",SUMIF(Resa!$O$8:$O$158,A3,Resa!$AB$8:$AB$158))</f>
        <v>0</v>
      </c>
      <c r="C3" s="78" cm="1">
        <f t="array" ref="C3">IFERROR(IF(A3="","",INDEX(Resa!$I$8:$I$158,MATCH(A3,Resa!$O$8:$O$158*1,0))),"")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IF(E3="","",SUMIF(Resa!$O$8:$O$158,E3,Resa!$AB$8:$AB$158))</f>
        <v>0</v>
      </c>
      <c r="G3" s="78" cm="1">
        <f t="array" ref="G3">IFERROR(IF(E3="","",INDEX(Resa!$I$8:$I$158,MATCH(E3,Resa!$O$8:$O$158*1,0))),"")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IF(I3="","",SUMIF(Resa!$O$8:$O$158,I3,Resa!$AB$8:$AB$158))</f>
        <v>0</v>
      </c>
      <c r="K3" s="78" cm="1">
        <f t="array" ref="K3">IFERROR(IF(I3="","",INDEX(Resa!$I$8:$I$158,MATCH(I3,Resa!$O$8:$O$158*1,0))),"")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IF(A4="","",SUMIF(Resa!$O$8:$O$158,A4,Resa!$AB$8:$AB$158))</f>
        <v>0</v>
      </c>
      <c r="C4" s="78" cm="1">
        <f t="array" ref="C4">IFERROR(IF(A4="","",INDEX(Resa!$I$8:$I$158,MATCH(A4,Resa!$O$8:$O$158*1,0))),"")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IF(E4="","",SUMIF(Resa!$O$8:$O$158,E4,Resa!$AB$8:$AB$158))</f>
        <v>0</v>
      </c>
      <c r="G4" s="78" cm="1">
        <f t="array" ref="G4">IFERROR(IF(E4="","",INDEX(Resa!$I$8:$I$158,MATCH(E4,Resa!$O$8:$O$158*1,0))),"")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IF(I4="","",SUMIF(Resa!$O$8:$O$158,I4,Resa!$AB$8:$AB$158))</f>
        <v>0</v>
      </c>
      <c r="K4" s="78" cm="1">
        <f t="array" ref="K4">IFERROR(IF(I4="","",INDEX(Resa!$I$8:$I$158,MATCH(I4,Resa!$O$8:$O$158*1,0))),"")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IF(A5="","",SUMIF(Resa!$O$8:$O$158,A5,Resa!$AB$8:$AB$158))</f>
        <v>0</v>
      </c>
      <c r="C5" s="78" cm="1">
        <f t="array" ref="C5">IFERROR(IF(A5="","",INDEX(Resa!$I$8:$I$158,MATCH(A5,Resa!$O$8:$O$158*1,0))),"")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IF(E5="","",SUMIF(Resa!$O$8:$O$158,E5,Resa!$AB$8:$AB$158))</f>
        <v>0</v>
      </c>
      <c r="G5" s="78" cm="1">
        <f t="array" ref="G5">IFERROR(IF(E5="","",INDEX(Resa!$I$8:$I$158,MATCH(E5,Resa!$O$8:$O$158*1,0))),"")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IF(I5="","",SUMIF(Resa!$O$8:$O$158,I5,Resa!$AB$8:$AB$158))</f>
        <v>0</v>
      </c>
      <c r="K5" s="78" cm="1">
        <f t="array" ref="K5">IFERROR(IF(I5="","",INDEX(Resa!$I$8:$I$158,MATCH(I5,Resa!$O$8:$O$158*1,0))),"")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IF(A6="","",SUMIF(Resa!$O$8:$O$158,A6,Resa!$AB$8:$AB$158))</f>
        <v>0</v>
      </c>
      <c r="C6" s="78" cm="1">
        <f t="array" ref="C6">IFERROR(IF(A6="","",INDEX(Resa!$I$8:$I$158,MATCH(A6,Resa!$O$8:$O$158*1,0))),"")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IF(E6="","",SUMIF(Resa!$O$8:$O$158,E6,Resa!$AB$8:$AB$158))</f>
        <v>0</v>
      </c>
      <c r="G6" s="78" cm="1">
        <f t="array" ref="G6">IFERROR(IF(E6="","",INDEX(Resa!$I$8:$I$158,MATCH(E6,Resa!$O$8:$O$158*1,0))),"")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IF(I6="","",SUMIF(Resa!$O$8:$O$158,I6,Resa!$AB$8:$AB$158))</f>
        <v>0</v>
      </c>
      <c r="K6" s="78" cm="1">
        <f t="array" ref="K6">IFERROR(IF(I6="","",INDEX(Resa!$I$8:$I$158,MATCH(I6,Resa!$O$8:$O$158*1,0))),"")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IF(A7="","",SUMIF(Resa!$O$8:$O$158,A7,Resa!$AB$8:$AB$158))</f>
        <v>0</v>
      </c>
      <c r="C7" s="78" cm="1">
        <f t="array" ref="C7">IFERROR(IF(A7="","",INDEX(Resa!$I$8:$I$158,MATCH(A7,Resa!$O$8:$O$158*1,0))),"")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IF(E7="","",SUMIF(Resa!$O$8:$O$158,E7,Resa!$AB$8:$AB$158))</f>
        <v>0</v>
      </c>
      <c r="G7" s="78" cm="1">
        <f t="array" ref="G7">IFERROR(IF(E7="","",INDEX(Resa!$I$8:$I$158,MATCH(E7,Resa!$O$8:$O$158*1,0))),"")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IF(I7="","",SUMIF(Resa!$O$8:$O$158,I7,Resa!$AB$8:$AB$158))</f>
        <v>0</v>
      </c>
      <c r="K7" s="78" cm="1">
        <f t="array" ref="K7">IFERROR(IF(I7="","",INDEX(Resa!$I$8:$I$158,MATCH(I7,Resa!$O$8:$O$158*1,0))),"")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IF(A8="","",SUMIF(Resa!$O$8:$O$158,A8,Resa!$AB$8:$AB$158))</f>
        <v>0</v>
      </c>
      <c r="C8" s="78" cm="1">
        <f t="array" ref="C8">IFERROR(IF(A8="","",INDEX(Resa!$I$8:$I$158,MATCH(A8,Resa!$O$8:$O$158*1,0))),"")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IF(E8="","",SUMIF(Resa!$O$8:$O$158,E8,Resa!$AB$8:$AB$158))</f>
        <v>0</v>
      </c>
      <c r="G8" s="78" cm="1">
        <f t="array" ref="G8">IFERROR(IF(E8="","",INDEX(Resa!$I$8:$I$158,MATCH(E8,Resa!$O$8:$O$158*1,0))),"")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IF(I8="","",SUMIF(Resa!$O$8:$O$158,I8,Resa!$AB$8:$AB$158))</f>
        <v>0</v>
      </c>
      <c r="K8" s="78" cm="1">
        <f t="array" ref="K8">IFERROR(IF(I8="","",INDEX(Resa!$I$8:$I$158,MATCH(I8,Resa!$O$8:$O$158*1,0))),"")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IF(A9="","",SUMIF(Resa!$O$8:$O$158,A9,Resa!$AB$8:$AB$158))</f>
        <v>0</v>
      </c>
      <c r="C9" s="78" cm="1">
        <f t="array" ref="C9">IFERROR(IF(A9="","",INDEX(Resa!$I$8:$I$158,MATCH(A9,Resa!$O$8:$O$158*1,0))),"")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IF(E9="","",SUMIF(Resa!$O$8:$O$158,E9,Resa!$AB$8:$AB$158))</f>
        <v>0</v>
      </c>
      <c r="G9" s="78" cm="1">
        <f t="array" ref="G9">IFERROR(IF(E9="","",INDEX(Resa!$I$8:$I$158,MATCH(E9,Resa!$O$8:$O$158*1,0))),"")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IF(I9="","",SUMIF(Resa!$O$8:$O$158,I9,Resa!$AB$8:$AB$158))</f>
        <v>0</v>
      </c>
      <c r="K9" s="78" cm="1">
        <f t="array" ref="K9">IFERROR(IF(I9="","",INDEX(Resa!$I$8:$I$158,MATCH(I9,Resa!$O$8:$O$158*1,0))),"")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IF(A10="","",SUMIF(Resa!$O$8:$O$158,A10,Resa!$AB$8:$AB$158))</f>
        <v>0</v>
      </c>
      <c r="C10" s="78" cm="1">
        <f t="array" ref="C10">IFERROR(IF(A10="","",INDEX(Resa!$I$8:$I$158,MATCH(A10,Resa!$O$8:$O$158*1,0))),"")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IF(E10="","",SUMIF(Resa!$O$8:$O$158,E10,Resa!$AB$8:$AB$158))</f>
        <v>0</v>
      </c>
      <c r="G10" s="78" cm="1">
        <f t="array" ref="G10">IFERROR(IF(E10="","",INDEX(Resa!$I$8:$I$158,MATCH(E10,Resa!$O$8:$O$158*1,0))),"")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IF(I10="","",SUMIF(Resa!$O$8:$O$158,I10,Resa!$AB$8:$AB$158))</f>
        <v>0</v>
      </c>
      <c r="K10" s="78" cm="1">
        <f t="array" ref="K10">IFERROR(IF(I10="","",INDEX(Resa!$I$8:$I$158,MATCH(I10,Resa!$O$8:$O$158*1,0))),"")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IF(A11="","",SUMIF(Resa!$O$8:$O$158,A11,Resa!$AB$8:$AB$158))</f>
        <v>0</v>
      </c>
      <c r="C11" s="78" cm="1">
        <f t="array" ref="C11">IFERROR(IF(A11="","",INDEX(Resa!$I$8:$I$158,MATCH(A11,Resa!$O$8:$O$158*1,0))),"")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IF(E11="","",SUMIF(Resa!$O$8:$O$158,E11,Resa!$AB$8:$AB$158))</f>
        <v>0</v>
      </c>
      <c r="G11" s="78" cm="1">
        <f t="array" ref="G11">IFERROR(IF(E11="","",INDEX(Resa!$I$8:$I$158,MATCH(E11,Resa!$O$8:$O$158*1,0))),"")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IF(I11="","",SUMIF(Resa!$O$8:$O$158,I11,Resa!$AB$8:$AB$158))</f>
        <v>0</v>
      </c>
      <c r="K11" s="78" cm="1">
        <f t="array" ref="K11">IFERROR(IF(I11="","",INDEX(Resa!$I$8:$I$158,MATCH(I11,Resa!$O$8:$O$158*1,0))),"")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IF(A12="","",SUMIF(Resa!$O$8:$O$158,A12,Resa!$AB$8:$AB$158))</f>
        <v>0</v>
      </c>
      <c r="C12" s="78" cm="1">
        <f t="array" ref="C12">IFERROR(IF(A12="","",INDEX(Resa!$I$8:$I$158,MATCH(A12,Resa!$O$8:$O$158*1,0))),"")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IF(E12="","",SUMIF(Resa!$O$8:$O$158,E12,Resa!$AB$8:$AB$158))</f>
        <v>0</v>
      </c>
      <c r="G12" s="78" cm="1">
        <f t="array" ref="G12">IFERROR(IF(E12="","",INDEX(Resa!$I$8:$I$158,MATCH(E12,Resa!$O$8:$O$158*1,0))),"")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IF(I12="","",SUMIF(Resa!$O$8:$O$158,I12,Resa!$AB$8:$AB$158))</f>
        <v>0</v>
      </c>
      <c r="K12" s="78" cm="1">
        <f t="array" ref="K12">IFERROR(IF(I12="","",INDEX(Resa!$I$8:$I$158,MATCH(I12,Resa!$O$8:$O$158*1,0))),"")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IF(A13="","",SUMIF(Resa!$O$8:$O$158,A13,Resa!$AB$8:$AB$158))</f>
        <v>0</v>
      </c>
      <c r="C13" s="78" cm="1">
        <f t="array" ref="C13">IFERROR(IF(A13="","",INDEX(Resa!$I$8:$I$158,MATCH(A13,Resa!$O$8:$O$158*1,0))),"")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IF(E13="","",SUMIF(Resa!$O$8:$O$158,E13,Resa!$AB$8:$AB$158))</f>
        <v>0</v>
      </c>
      <c r="G13" s="78" cm="1">
        <f t="array" ref="G13">IFERROR(IF(E13="","",INDEX(Resa!$I$8:$I$158,MATCH(E13,Resa!$O$8:$O$158*1,0))),"")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IF(I13="","",SUMIF(Resa!$O$8:$O$158,I13,Resa!$AB$8:$AB$158))</f>
        <v>0</v>
      </c>
      <c r="K13" s="78" cm="1">
        <f t="array" ref="K13">IFERROR(IF(I13="","",INDEX(Resa!$I$8:$I$158,MATCH(I13,Resa!$O$8:$O$158*1,0))),"")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IF(A14="","",SUMIF(Resa!$O$8:$O$158,A14,Resa!$AB$8:$AB$158))</f>
        <v>0</v>
      </c>
      <c r="C14" s="78" cm="1">
        <f t="array" ref="C14">IFERROR(IF(A14="","",INDEX(Resa!$I$8:$I$158,MATCH(A14,Resa!$O$8:$O$158*1,0))),"")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IF(E14="","",SUMIF(Resa!$O$8:$O$158,E14,Resa!$AB$8:$AB$158))</f>
        <v>0</v>
      </c>
      <c r="G14" s="78" cm="1">
        <f t="array" ref="G14">IFERROR(IF(E14="","",INDEX(Resa!$I$8:$I$158,MATCH(E14,Resa!$O$8:$O$158*1,0))),"")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IF(I14="","",SUMIF(Resa!$O$8:$O$158,I14,Resa!$AB$8:$AB$158))</f>
        <v>0</v>
      </c>
      <c r="K14" s="78" cm="1">
        <f t="array" ref="K14">IFERROR(IF(I14="","",INDEX(Resa!$I$8:$I$158,MATCH(I14,Resa!$O$8:$O$158*1,0))),"")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IF(A15="","",SUMIF(Resa!$O$8:$O$158,A15,Resa!$AB$8:$AB$158))</f>
        <v>0</v>
      </c>
      <c r="C15" s="78" cm="1">
        <f t="array" ref="C15">IFERROR(IF(A15="","",INDEX(Resa!$I$8:$I$158,MATCH(A15,Resa!$O$8:$O$158*1,0))),"")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IF(E15="","",SUMIF(Resa!$O$8:$O$158,E15,Resa!$AB$8:$AB$158))</f>
        <v>0</v>
      </c>
      <c r="G15" s="78" cm="1">
        <f t="array" ref="G15">IFERROR(IF(E15="","",INDEX(Resa!$I$8:$I$158,MATCH(E15,Resa!$O$8:$O$158*1,0))),"")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IF(I15="","",SUMIF(Resa!$O$8:$O$158,I15,Resa!$AB$8:$AB$158))</f>
        <v>0</v>
      </c>
      <c r="K15" s="78" cm="1">
        <f t="array" ref="K15">IFERROR(IF(I15="","",INDEX(Resa!$I$8:$I$158,MATCH(I15,Resa!$O$8:$O$158*1,0))),"")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IF(A16="","",SUMIF(Resa!$O$8:$O$158,A16,Resa!$AB$8:$AB$158))</f>
        <v>0</v>
      </c>
      <c r="C16" s="78" cm="1">
        <f t="array" ref="C16">IFERROR(IF(A16="","",INDEX(Resa!$I$8:$I$158,MATCH(A16,Resa!$O$8:$O$158*1,0))),"")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IF(E16="","",SUMIF(Resa!$O$8:$O$158,E16,Resa!$AB$8:$AB$158))</f>
        <v>0</v>
      </c>
      <c r="G16" s="78" cm="1">
        <f t="array" ref="G16">IFERROR(IF(E16="","",INDEX(Resa!$I$8:$I$158,MATCH(E16,Resa!$O$8:$O$158*1,0))),"")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IF(I16="","",SUMIF(Resa!$O$8:$O$158,I16,Resa!$AB$8:$AB$158))</f>
        <v/>
      </c>
      <c r="K16" s="78" t="str" cm="1">
        <f t="array" ref="K16">IFERROR(IF(I16="","",INDEX(Resa!$I$8:$I$158,MATCH(I16,Resa!$O$8:$O$158*1,0))),"")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IF(A17="","",SUMIF(Resa!$O$8:$O$158,A17,Resa!$AB$8:$AB$158))</f>
        <v>0</v>
      </c>
      <c r="C17" s="78" cm="1">
        <f t="array" ref="C17">IFERROR(IF(A17="","",INDEX(Resa!$I$8:$I$158,MATCH(A17,Resa!$O$8:$O$158*1,0))),"")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IF(E17="","",SUMIF(Resa!$O$8:$O$158,E17,Resa!$AB$8:$AB$158))</f>
        <v>0</v>
      </c>
      <c r="G17" s="78" cm="1">
        <f t="array" ref="G17">IFERROR(IF(E17="","",INDEX(Resa!$I$8:$I$158,MATCH(E17,Resa!$O$8:$O$158*1,0))),"")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IF(I17="","",SUMIF(Resa!$O$8:$O$158,I17,Resa!$AB$8:$AB$158))</f>
        <v/>
      </c>
      <c r="K17" s="78" t="str" cm="1">
        <f t="array" ref="K17">IFERROR(IF(I17="","",INDEX(Resa!$I$8:$I$158,MATCH(I17,Resa!$O$8:$O$158*1,0))),"")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IF(A18="","",SUMIF(Resa!$O$8:$O$158,A18,Resa!$AB$8:$AB$158))</f>
        <v>0</v>
      </c>
      <c r="C18" s="78" cm="1">
        <f t="array" ref="C18">IFERROR(IF(A18="","",INDEX(Resa!$I$8:$I$158,MATCH(A18,Resa!$O$8:$O$158*1,0))),"")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IF(E18="","",SUMIF(Resa!$O$8:$O$158,E18,Resa!$AB$8:$AB$158))</f>
        <v>0</v>
      </c>
      <c r="G18" s="78" cm="1">
        <f t="array" ref="G18">IFERROR(IF(E18="","",INDEX(Resa!$I$8:$I$158,MATCH(E18,Resa!$O$8:$O$158*1,0))),"")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IF(I18="","",SUMIF(Resa!$O$8:$O$158,I18,Resa!$AB$8:$AB$158))</f>
        <v/>
      </c>
      <c r="K18" s="78" t="str" cm="1">
        <f t="array" ref="K18">IFERROR(IF(I18="","",INDEX(Resa!$I$8:$I$158,MATCH(I18,Resa!$O$8:$O$158*1,0))),"")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IF(A19="","",SUMIF(Resa!$O$8:$O$158,A19,Resa!$AB$8:$AB$158))</f>
        <v>0</v>
      </c>
      <c r="C19" s="78" cm="1">
        <f t="array" ref="C19">IFERROR(IF(A19="","",INDEX(Resa!$I$8:$I$158,MATCH(A19,Resa!$O$8:$O$158*1,0))),"")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IF(E19="","",SUMIF(Resa!$O$8:$O$158,E19,Resa!$AB$8:$AB$158))</f>
        <v>0</v>
      </c>
      <c r="G19" s="78" cm="1">
        <f t="array" ref="G19">IFERROR(IF(E19="","",INDEX(Resa!$I$8:$I$158,MATCH(E19,Resa!$O$8:$O$158*1,0))),"")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IF(I19="","",SUMIF(Resa!$O$8:$O$158,I19,Resa!$AB$8:$AB$158))</f>
        <v/>
      </c>
      <c r="K19" s="78" t="str" cm="1">
        <f t="array" ref="K19">IFERROR(IF(I19="","",INDEX(Resa!$I$8:$I$158,MATCH(I19,Resa!$O$8:$O$158*1,0))),"")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IF(A20="","",SUMIF(Resa!$O$8:$O$158,A20,Resa!$AB$8:$AB$158))</f>
        <v>0</v>
      </c>
      <c r="C20" s="78" cm="1">
        <f t="array" ref="C20">IFERROR(IF(A20="","",INDEX(Resa!$I$8:$I$158,MATCH(A20,Resa!$O$8:$O$158*1,0))),"")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IF(E20="","",SUMIF(Resa!$O$8:$O$158,E20,Resa!$AB$8:$AB$158))</f>
        <v>0</v>
      </c>
      <c r="G20" s="78" cm="1">
        <f t="array" ref="G20">IFERROR(IF(E20="","",INDEX(Resa!$I$8:$I$158,MATCH(E20,Resa!$O$8:$O$158*1,0))),"")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IF(I20="","",SUMIF(Resa!$O$8:$O$158,I20,Resa!$AB$8:$AB$158))</f>
        <v/>
      </c>
      <c r="K20" s="78" t="str" cm="1">
        <f t="array" ref="K20">IFERROR(IF(I20="","",INDEX(Resa!$I$8:$I$158,MATCH(I20,Resa!$O$8:$O$158*1,0))),"")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IF(A21="","",SUMIF(Resa!$O$8:$O$158,A21,Resa!$AB$8:$AB$158))</f>
        <v>0</v>
      </c>
      <c r="C21" s="78" cm="1">
        <f t="array" ref="C21">IFERROR(IF(A21="","",INDEX(Resa!$I$8:$I$158,MATCH(A21,Resa!$O$8:$O$158*1,0))),"")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IF(E21="","",SUMIF(Resa!$O$8:$O$158,E21,Resa!$AB$8:$AB$158))</f>
        <v>0</v>
      </c>
      <c r="G21" s="78" cm="1">
        <f t="array" ref="G21">IFERROR(IF(E21="","",INDEX(Resa!$I$8:$I$158,MATCH(E21,Resa!$O$8:$O$158*1,0))),"")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IF(I21="","",SUMIF(Resa!$O$8:$O$158,I21,Resa!$AB$8:$AB$158))</f>
        <v/>
      </c>
      <c r="K21" s="78" t="str" cm="1">
        <f t="array" ref="K21">IFERROR(IF(I21="","",INDEX(Resa!$I$8:$I$158,MATCH(I21,Resa!$O$8:$O$158*1,0))),"")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IF(A22="","",SUMIF(Resa!$O$8:$O$158,A22,Resa!$AB$8:$AB$158))</f>
        <v>0</v>
      </c>
      <c r="C22" s="78" cm="1">
        <f t="array" ref="C22">IFERROR(IF(A22="","",INDEX(Resa!$I$8:$I$158,MATCH(A22,Resa!$O$8:$O$158*1,0))),"")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IF(E22="","",SUMIF(Resa!$O$8:$O$158,E22,Resa!$AB$8:$AB$158))</f>
        <v>0</v>
      </c>
      <c r="G22" s="78" cm="1">
        <f t="array" ref="G22">IFERROR(IF(E22="","",INDEX(Resa!$I$8:$I$158,MATCH(E22,Resa!$O$8:$O$158*1,0))),"")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IF(I22="","",SUMIF(Resa!$O$8:$O$158,I22,Resa!$AB$8:$AB$158))</f>
        <v/>
      </c>
      <c r="K22" s="78" t="str" cm="1">
        <f t="array" ref="K22">IFERROR(IF(I22="","",INDEX(Resa!$I$8:$I$158,MATCH(I22,Resa!$O$8:$O$158*1,0))),"")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IF(A23="","",SUMIF(Resa!$O$8:$O$158,A23,Resa!$AB$8:$AB$158))</f>
        <v>0</v>
      </c>
      <c r="C23" s="78" cm="1">
        <f t="array" ref="C23">IFERROR(IF(A23="","",INDEX(Resa!$I$8:$I$158,MATCH(A23,Resa!$O$8:$O$158*1,0))),"")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IF(E23="","",SUMIF(Resa!$O$8:$O$158,E23,Resa!$AB$8:$AB$158))</f>
        <v>0</v>
      </c>
      <c r="G23" s="78" cm="1">
        <f t="array" ref="G23">IFERROR(IF(E23="","",INDEX(Resa!$I$8:$I$158,MATCH(E23,Resa!$O$8:$O$158*1,0))),"")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IF(I23="","",SUMIF(Resa!$O$8:$O$158,I23,Resa!$AB$8:$AB$158))</f>
        <v/>
      </c>
      <c r="K23" s="78" t="str" cm="1">
        <f t="array" ref="K23">IFERROR(IF(I23="","",INDEX(Resa!$I$8:$I$158,MATCH(I23,Resa!$O$8:$O$158*1,0))),"")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IF(A24="","",SUMIF(Resa!$O$8:$O$158,A24,Resa!$AB$8:$AB$158))</f>
        <v>0</v>
      </c>
      <c r="C24" s="78" cm="1">
        <f t="array" ref="C24">IFERROR(IF(A24="","",INDEX(Resa!$I$8:$I$158,MATCH(A24,Resa!$O$8:$O$158*1,0))),"")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IF(E24="","",SUMIF(Resa!$O$8:$O$158,E24,Resa!$AB$8:$AB$158))</f>
        <v>0</v>
      </c>
      <c r="G24" s="78" cm="1">
        <f t="array" ref="G24">IFERROR(IF(E24="","",INDEX(Resa!$I$8:$I$158,MATCH(E24,Resa!$O$8:$O$158*1,0))),"")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IF(I24="","",SUMIF(Resa!$O$8:$O$158,I24,Resa!$AB$8:$AB$158))</f>
        <v/>
      </c>
      <c r="K24" s="78" t="str" cm="1">
        <f t="array" ref="K24">IFERROR(IF(I24="","",INDEX(Resa!$I$8:$I$158,MATCH(I24,Resa!$O$8:$O$158*1,0))),"")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IF(A25="","",SUMIF(Resa!$O$8:$O$158,A25,Resa!$AB$8:$AB$158))</f>
        <v>0</v>
      </c>
      <c r="C25" s="78" cm="1">
        <f t="array" ref="C25">IFERROR(IF(A25="","",INDEX(Resa!$I$8:$I$158,MATCH(A25,Resa!$O$8:$O$158*1,0))),"")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IF(E25="","",SUMIF(Resa!$O$8:$O$158,E25,Resa!$AB$8:$AB$158))</f>
        <v>0</v>
      </c>
      <c r="G25" s="78" cm="1">
        <f t="array" ref="G25">IFERROR(IF(E25="","",INDEX(Resa!$I$8:$I$158,MATCH(E25,Resa!$O$8:$O$158*1,0))),"")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IF(I25="","",SUMIF(Resa!$O$8:$O$158,I25,Resa!$AB$8:$AB$158))</f>
        <v/>
      </c>
      <c r="K25" s="78" t="str" cm="1">
        <f t="array" ref="K25">IFERROR(IF(I25="","",INDEX(Resa!$I$8:$I$158,MATCH(I25,Resa!$O$8:$O$158*1,0))),"")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IF(A26="","",SUMIF(Resa!$O$8:$O$158,A26,Resa!$AB$8:$AB$158))</f>
        <v>0</v>
      </c>
      <c r="C26" s="78" cm="1">
        <f t="array" ref="C26">IFERROR(IF(A26="","",INDEX(Resa!$I$8:$I$158,MATCH(A26,Resa!$O$8:$O$158*1,0))),"")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IF(E26="","",SUMIF(Resa!$O$8:$O$158,E26,Resa!$AB$8:$AB$158))</f>
        <v>0</v>
      </c>
      <c r="G26" s="78" cm="1">
        <f t="array" ref="G26">IFERROR(IF(E26="","",INDEX(Resa!$I$8:$I$158,MATCH(E26,Resa!$O$8:$O$158*1,0))),"")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IF(I26="","",SUMIF(Resa!$O$8:$O$158,I26,Resa!$AB$8:$AB$158))</f>
        <v/>
      </c>
      <c r="K26" s="78" t="str" cm="1">
        <f t="array" ref="K26">IFERROR(IF(I26="","",INDEX(Resa!$I$8:$I$158,MATCH(I26,Resa!$O$8:$O$158*1,0))),"")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IF(A27="","",SUMIF(Resa!$O$8:$O$158,A27,Resa!$AB$8:$AB$158))</f>
        <v>0</v>
      </c>
      <c r="C27" s="78" cm="1">
        <f t="array" ref="C27">IFERROR(IF(A27="","",INDEX(Resa!$I$8:$I$158,MATCH(A27,Resa!$O$8:$O$158*1,0))),"")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IF(E27="","",SUMIF(Resa!$O$8:$O$158,E27,Resa!$AB$8:$AB$158))</f>
        <v>0</v>
      </c>
      <c r="G27" s="78" cm="1">
        <f t="array" ref="G27">IFERROR(IF(E27="","",INDEX(Resa!$I$8:$I$158,MATCH(E27,Resa!$O$8:$O$158*1,0))),"")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IF(I27="","",SUMIF(Resa!$O$8:$O$158,I27,Resa!$AB$8:$AB$158))</f>
        <v/>
      </c>
      <c r="K27" s="78" t="str" cm="1">
        <f t="array" ref="K27">IFERROR(IF(I27="","",INDEX(Resa!$I$8:$I$158,MATCH(I27,Resa!$O$8:$O$158*1,0))),"")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IF(I28="","",SUMIF(Resa!$O$8:$O$158,I28,Resa!$AB$8:$AB$158))</f>
        <v/>
      </c>
      <c r="K28" s="78" t="str" cm="1">
        <f t="array" ref="K28">IFERROR(IF(I28="","",INDEX(Resa!$I$8:$I$158,MATCH(I28,Resa!$O$8:$O$158*1,0))),"")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2">
        <v>2</v>
      </c>
      <c r="B30" s="203"/>
      <c r="C30" s="45">
        <f t="shared" si="0"/>
        <v>0</v>
      </c>
      <c r="D30" s="10"/>
    </row>
    <row r="31" spans="1:11" ht="18" x14ac:dyDescent="0.2">
      <c r="A31" s="204">
        <v>3</v>
      </c>
      <c r="B31" s="205"/>
      <c r="C31" s="45">
        <f t="shared" si="0"/>
        <v>0</v>
      </c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192" priority="33">
      <formula>AND( D3=6)</formula>
    </cfRule>
    <cfRule type="expression" dxfId="191" priority="34">
      <formula>AND( D3=5)</formula>
    </cfRule>
    <cfRule type="expression" dxfId="190" priority="35">
      <formula>AND( D3=4)</formula>
    </cfRule>
    <cfRule type="expression" dxfId="189" priority="36">
      <formula>AND( D3=3)</formula>
    </cfRule>
    <cfRule type="expression" dxfId="188" priority="37">
      <formula>AND( D3=2)</formula>
    </cfRule>
    <cfRule type="expression" dxfId="187" priority="38">
      <formula>AND( D3=1)</formula>
    </cfRule>
  </conditionalFormatting>
  <conditionalFormatting sqref="B3:B27">
    <cfRule type="containsErrors" dxfId="186" priority="39">
      <formula>ISERROR(B3)</formula>
    </cfRule>
  </conditionalFormatting>
  <conditionalFormatting sqref="E3:E27">
    <cfRule type="expression" dxfId="185" priority="26">
      <formula>AND( G3=6)</formula>
    </cfRule>
    <cfRule type="expression" dxfId="184" priority="27">
      <formula>AND( G3=5)</formula>
    </cfRule>
    <cfRule type="expression" dxfId="183" priority="28">
      <formula>AND( G3=4)</formula>
    </cfRule>
    <cfRule type="expression" dxfId="182" priority="29">
      <formula>AND( G3=3)</formula>
    </cfRule>
    <cfRule type="expression" dxfId="181" priority="30">
      <formula>AND( G3=2)</formula>
    </cfRule>
    <cfRule type="expression" dxfId="180" priority="31">
      <formula>AND( G3=1)</formula>
    </cfRule>
  </conditionalFormatting>
  <conditionalFormatting sqref="E3:E27 I3:J28">
    <cfRule type="containsErrors" dxfId="179" priority="32">
      <formula>ISERROR(E3)</formula>
    </cfRule>
  </conditionalFormatting>
  <conditionalFormatting sqref="C3:C27">
    <cfRule type="cellIs" dxfId="178" priority="25" operator="equal">
      <formula>0</formula>
    </cfRule>
  </conditionalFormatting>
  <conditionalFormatting sqref="G3:G27">
    <cfRule type="cellIs" dxfId="177" priority="24" operator="equal">
      <formula>0</formula>
    </cfRule>
  </conditionalFormatting>
  <conditionalFormatting sqref="K3:K28">
    <cfRule type="cellIs" dxfId="176" priority="23" operator="equal">
      <formula>0</formula>
    </cfRule>
  </conditionalFormatting>
  <conditionalFormatting sqref="J3:J28">
    <cfRule type="containsErrors" dxfId="175" priority="15">
      <formula>ISERROR(J3)</formula>
    </cfRule>
  </conditionalFormatting>
  <conditionalFormatting sqref="F3:F27">
    <cfRule type="expression" dxfId="174" priority="8">
      <formula>AND( H3=6)</formula>
    </cfRule>
    <cfRule type="expression" dxfId="173" priority="9">
      <formula>AND( H3=5)</formula>
    </cfRule>
    <cfRule type="expression" dxfId="172" priority="10">
      <formula>AND( H3=4)</formula>
    </cfRule>
    <cfRule type="expression" dxfId="171" priority="11">
      <formula>AND( H3=3)</formula>
    </cfRule>
    <cfRule type="expression" dxfId="170" priority="12">
      <formula>AND( H3=2)</formula>
    </cfRule>
    <cfRule type="expression" dxfId="169" priority="13">
      <formula>AND( H3=1)</formula>
    </cfRule>
  </conditionalFormatting>
  <conditionalFormatting sqref="J3:J28 F3:F27">
    <cfRule type="containsErrors" dxfId="168" priority="14">
      <formula>ISERROR(F3)</formula>
    </cfRule>
  </conditionalFormatting>
  <conditionalFormatting sqref="A3:A27">
    <cfRule type="expression" dxfId="167" priority="1">
      <formula>AND( C3=6)</formula>
    </cfRule>
    <cfRule type="expression" dxfId="166" priority="2">
      <formula>AND( C3=5)</formula>
    </cfRule>
    <cfRule type="expression" dxfId="165" priority="3">
      <formula>AND( C3=4)</formula>
    </cfRule>
    <cfRule type="expression" dxfId="164" priority="4">
      <formula>AND( C3=3)</formula>
    </cfRule>
    <cfRule type="expression" dxfId="163" priority="5">
      <formula>AND( C3=2)</formula>
    </cfRule>
    <cfRule type="expression" dxfId="162" priority="6">
      <formula>AND( C3=1)</formula>
    </cfRule>
  </conditionalFormatting>
  <conditionalFormatting sqref="A3:A27">
    <cfRule type="containsErrors" dxfId="16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CCF43-1059-4BD1-9ABD-3494AC30052A}">
  <sheetPr codeName="Feuil12"/>
  <dimension ref="A1:M34"/>
  <sheetViews>
    <sheetView workbookViewId="0">
      <selection activeCell="I3" sqref="I3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Resa!J7</f>
        <v>EXCU 10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IF(A3="","",SUMIF(Resa!$O$8:$O$158,A3,Resa!$AC$8:$AC$158))</f>
        <v>0</v>
      </c>
      <c r="C3" s="78" cm="1">
        <f t="array" ref="C3">IFERROR(IF(A3="","",INDEX(Resa!$J$8:$J$158,MATCH(A3,Resa!$O$8:$O$158*1,0))),"")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IF(E3="","",SUMIF(Resa!$O$8:$O$158,E3,Resa!$AC$8:$AC$158))</f>
        <v>0</v>
      </c>
      <c r="G3" s="78" cm="1">
        <f t="array" ref="G3">IFERROR(IF(E3="","",INDEX(Resa!$J$8:$J$158,MATCH(E3,Resa!$O$8:$O$158*1,0))),"")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IF(I3="","",SUMIF(Resa!$O$8:$O$158,I3,Resa!$AC$8:$AC$158))</f>
        <v>0</v>
      </c>
      <c r="K3" s="78" cm="1">
        <f t="array" ref="K3">IFERROR(IF(I3="","",INDEX(Resa!$J$8:$J$158,MATCH(I3,Resa!$O$8:$O$158*1,0))),"")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IF(A4="","",SUMIF(Resa!$O$8:$O$158,A4,Resa!$AC$8:$AC$158))</f>
        <v>0</v>
      </c>
      <c r="C4" s="78" cm="1">
        <f t="array" ref="C4">IFERROR(IF(A4="","",INDEX(Resa!$J$8:$J$158,MATCH(A4,Resa!$O$8:$O$158*1,0))),"")</f>
        <v>0</v>
      </c>
      <c r="D4" s="79"/>
      <c r="E4" s="77" cm="1">
        <f t="array" ref="E4">IFERROR(SMALL(_xlfn.UNIQUE(Resa!$O$8:$O$158*1,FALSE,FALSE),ROW($A28)),"")</f>
        <v>133</v>
      </c>
      <c r="F4" s="77">
        <f>IF(E4="","",SUMIF(Resa!$O$8:$O$158,E4,Resa!$AC$8:$AC$158))</f>
        <v>0</v>
      </c>
      <c r="G4" s="78" cm="1">
        <f t="array" ref="G4">IFERROR(IF(E4="","",INDEX(Resa!$J$8:$J$158,MATCH(E4,Resa!$O$8:$O$158*1,0))),"")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IF(I4="","",SUMIF(Resa!$O$8:$O$158,I4,Resa!$AC$8:$AC$158))</f>
        <v>0</v>
      </c>
      <c r="K4" s="78" cm="1">
        <f t="array" ref="K4">IFERROR(IF(I4="","",INDEX(Resa!$J$8:$J$158,MATCH(I4,Resa!$O$8:$O$158*1,0))),"")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IF(A5="","",SUMIF(Resa!$O$8:$O$158,A5,Resa!$AC$8:$AC$158))</f>
        <v>0</v>
      </c>
      <c r="C5" s="78" cm="1">
        <f t="array" ref="C5">IFERROR(IF(A5="","",INDEX(Resa!$J$8:$J$158,MATCH(A5,Resa!$O$8:$O$158*1,0))),"")</f>
        <v>0</v>
      </c>
      <c r="D5" s="79"/>
      <c r="E5" s="77" cm="1">
        <f t="array" ref="E5">IFERROR(SMALL(_xlfn.UNIQUE(Resa!$O$8:$O$158*1,FALSE,FALSE),ROW($A29)),"")</f>
        <v>134</v>
      </c>
      <c r="F5" s="77">
        <f>IF(E5="","",SUMIF(Resa!$O$8:$O$158,E5,Resa!$AC$8:$AC$158))</f>
        <v>0</v>
      </c>
      <c r="G5" s="78" cm="1">
        <f t="array" ref="G5">IFERROR(IF(E5="","",INDEX(Resa!$J$8:$J$158,MATCH(E5,Resa!$O$8:$O$158*1,0))),"")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IF(I5="","",SUMIF(Resa!$O$8:$O$158,I5,Resa!$AC$8:$AC$158))</f>
        <v>0</v>
      </c>
      <c r="K5" s="78" cm="1">
        <f t="array" ref="K5">IFERROR(IF(I5="","",INDEX(Resa!$J$8:$J$158,MATCH(I5,Resa!$O$8:$O$158*1,0))),"")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IF(A6="","",SUMIF(Resa!$O$8:$O$158,A6,Resa!$AC$8:$AC$158))</f>
        <v>0</v>
      </c>
      <c r="C6" s="78" cm="1">
        <f t="array" ref="C6">IFERROR(IF(A6="","",INDEX(Resa!$J$8:$J$158,MATCH(A6,Resa!$O$8:$O$158*1,0))),"")</f>
        <v>0</v>
      </c>
      <c r="D6" s="79"/>
      <c r="E6" s="77" cm="1">
        <f t="array" ref="E6">IFERROR(SMALL(_xlfn.UNIQUE(Resa!$O$8:$O$158*1,FALSE,FALSE),ROW($A30)),"")</f>
        <v>135</v>
      </c>
      <c r="F6" s="77">
        <f>IF(E6="","",SUMIF(Resa!$O$8:$O$158,E6,Resa!$AC$8:$AC$158))</f>
        <v>0</v>
      </c>
      <c r="G6" s="78" cm="1">
        <f t="array" ref="G6">IFERROR(IF(E6="","",INDEX(Resa!$J$8:$J$158,MATCH(E6,Resa!$O$8:$O$158*1,0))),"")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IF(I6="","",SUMIF(Resa!$O$8:$O$158,I6,Resa!$AC$8:$AC$158))</f>
        <v>0</v>
      </c>
      <c r="K6" s="78" cm="1">
        <f t="array" ref="K6">IFERROR(IF(I6="","",INDEX(Resa!$J$8:$J$158,MATCH(I6,Resa!$O$8:$O$158*1,0))),"")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IF(A7="","",SUMIF(Resa!$O$8:$O$158,A7,Resa!$AC$8:$AC$158))</f>
        <v>0</v>
      </c>
      <c r="C7" s="78" cm="1">
        <f t="array" ref="C7">IFERROR(IF(A7="","",INDEX(Resa!$J$8:$J$158,MATCH(A7,Resa!$O$8:$O$158*1,0))),"")</f>
        <v>0</v>
      </c>
      <c r="D7" s="79"/>
      <c r="E7" s="77" cm="1">
        <f t="array" ref="E7">IFERROR(SMALL(_xlfn.UNIQUE(Resa!$O$8:$O$158*1,FALSE,FALSE),ROW($A31)),"")</f>
        <v>136</v>
      </c>
      <c r="F7" s="77">
        <f>IF(E7="","",SUMIF(Resa!$O$8:$O$158,E7,Resa!$AC$8:$AC$158))</f>
        <v>0</v>
      </c>
      <c r="G7" s="78" cm="1">
        <f t="array" ref="G7">IFERROR(IF(E7="","",INDEX(Resa!$J$8:$J$158,MATCH(E7,Resa!$O$8:$O$158*1,0))),"")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IF(I7="","",SUMIF(Resa!$O$8:$O$158,I7,Resa!$AC$8:$AC$158))</f>
        <v>0</v>
      </c>
      <c r="K7" s="78" cm="1">
        <f t="array" ref="K7">IFERROR(IF(I7="","",INDEX(Resa!$J$8:$J$158,MATCH(I7,Resa!$O$8:$O$158*1,0))),"")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IF(A8="","",SUMIF(Resa!$O$8:$O$158,A8,Resa!$AC$8:$AC$158))</f>
        <v>0</v>
      </c>
      <c r="C8" s="78" cm="1">
        <f t="array" ref="C8">IFERROR(IF(A8="","",INDEX(Resa!$J$8:$J$158,MATCH(A8,Resa!$O$8:$O$158*1,0))),"")</f>
        <v>0</v>
      </c>
      <c r="D8" s="79"/>
      <c r="E8" s="77" cm="1">
        <f t="array" ref="E8">IFERROR(SMALL(_xlfn.UNIQUE(Resa!$O$8:$O$158*1,FALSE,FALSE),ROW($A32)),"")</f>
        <v>139</v>
      </c>
      <c r="F8" s="77">
        <f>IF(E8="","",SUMIF(Resa!$O$8:$O$158,E8,Resa!$AC$8:$AC$158))</f>
        <v>0</v>
      </c>
      <c r="G8" s="78" cm="1">
        <f t="array" ref="G8">IFERROR(IF(E8="","",INDEX(Resa!$J$8:$J$158,MATCH(E8,Resa!$O$8:$O$158*1,0))),"")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IF(I8="","",SUMIF(Resa!$O$8:$O$158,I8,Resa!$AC$8:$AC$158))</f>
        <v>0</v>
      </c>
      <c r="K8" s="78" cm="1">
        <f t="array" ref="K8">IFERROR(IF(I8="","",INDEX(Resa!$J$8:$J$158,MATCH(I8,Resa!$O$8:$O$158*1,0))),"")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IF(A9="","",SUMIF(Resa!$O$8:$O$158,A9,Resa!$AC$8:$AC$158))</f>
        <v>0</v>
      </c>
      <c r="C9" s="78" cm="1">
        <f t="array" ref="C9">IFERROR(IF(A9="","",INDEX(Resa!$J$8:$J$158,MATCH(A9,Resa!$O$8:$O$158*1,0))),"")</f>
        <v>0</v>
      </c>
      <c r="D9" s="79"/>
      <c r="E9" s="77" cm="1">
        <f t="array" ref="E9">IFERROR(SMALL(_xlfn.UNIQUE(Resa!$O$8:$O$158*1,FALSE,FALSE),ROW($A33)),"")</f>
        <v>141</v>
      </c>
      <c r="F9" s="77">
        <f>IF(E9="","",SUMIF(Resa!$O$8:$O$158,E9,Resa!$AC$8:$AC$158))</f>
        <v>0</v>
      </c>
      <c r="G9" s="78" cm="1">
        <f t="array" ref="G9">IFERROR(IF(E9="","",INDEX(Resa!$J$8:$J$158,MATCH(E9,Resa!$O$8:$O$158*1,0))),"")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IF(I9="","",SUMIF(Resa!$O$8:$O$158,I9,Resa!$AC$8:$AC$158))</f>
        <v>0</v>
      </c>
      <c r="K9" s="78" cm="1">
        <f t="array" ref="K9">IFERROR(IF(I9="","",INDEX(Resa!$J$8:$J$158,MATCH(I9,Resa!$O$8:$O$158*1,0))),"")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IF(A10="","",SUMIF(Resa!$O$8:$O$158,A10,Resa!$AC$8:$AC$158))</f>
        <v>0</v>
      </c>
      <c r="C10" s="78" cm="1">
        <f t="array" ref="C10">IFERROR(IF(A10="","",INDEX(Resa!$J$8:$J$158,MATCH(A10,Resa!$O$8:$O$158*1,0))),"")</f>
        <v>0</v>
      </c>
      <c r="D10" s="79"/>
      <c r="E10" s="77" cm="1">
        <f t="array" ref="E10">IFERROR(SMALL(_xlfn.UNIQUE(Resa!$O$8:$O$158*1,FALSE,FALSE),ROW($A34)),"")</f>
        <v>143</v>
      </c>
      <c r="F10" s="77">
        <f>IF(E10="","",SUMIF(Resa!$O$8:$O$158,E10,Resa!$AC$8:$AC$158))</f>
        <v>0</v>
      </c>
      <c r="G10" s="78" cm="1">
        <f t="array" ref="G10">IFERROR(IF(E10="","",INDEX(Resa!$J$8:$J$158,MATCH(E10,Resa!$O$8:$O$158*1,0))),"")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IF(I10="","",SUMIF(Resa!$O$8:$O$158,I10,Resa!$AC$8:$AC$158))</f>
        <v>0</v>
      </c>
      <c r="K10" s="78" cm="1">
        <f t="array" ref="K10">IFERROR(IF(I10="","",INDEX(Resa!$J$8:$J$158,MATCH(I10,Resa!$O$8:$O$158*1,0))),"")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IF(A11="","",SUMIF(Resa!$O$8:$O$158,A11,Resa!$AC$8:$AC$158))</f>
        <v>0</v>
      </c>
      <c r="C11" s="107" cm="1">
        <f t="array" ref="C11">IFERROR(IF(A11="","",INDEX(Resa!$J$8:$J$158,MATCH(A11,Resa!$O$8:$O$158*1,0))),"")</f>
        <v>0</v>
      </c>
      <c r="D11" s="79"/>
      <c r="E11" s="77" cm="1">
        <f t="array" ref="E11">IFERROR(SMALL(_xlfn.UNIQUE(Resa!$O$8:$O$158*1,FALSE,FALSE),ROW($A35)),"")</f>
        <v>148</v>
      </c>
      <c r="F11" s="77">
        <f>IF(E11="","",SUMIF(Resa!$O$8:$O$158,E11,Resa!$AC$8:$AC$158))</f>
        <v>0</v>
      </c>
      <c r="G11" s="78" cm="1">
        <f t="array" ref="G11">IFERROR(IF(E11="","",INDEX(Resa!$J$8:$J$158,MATCH(E11,Resa!$O$8:$O$158*1,0))),"")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IF(I11="","",SUMIF(Resa!$O$8:$O$158,I11,Resa!$AC$8:$AC$158))</f>
        <v>0</v>
      </c>
      <c r="K11" s="78" cm="1">
        <f t="array" ref="K11">IFERROR(IF(I11="","",INDEX(Resa!$J$8:$J$158,MATCH(I11,Resa!$O$8:$O$158*1,0))),"")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IF(A12="","",SUMIF(Resa!$O$8:$O$158,A12,Resa!$AC$8:$AC$158))</f>
        <v>0</v>
      </c>
      <c r="C12" s="78" cm="1">
        <f t="array" ref="C12">IFERROR(IF(A12="","",INDEX(Resa!$J$8:$J$158,MATCH(A12,Resa!$O$8:$O$158*1,0))),"")</f>
        <v>0</v>
      </c>
      <c r="D12" s="79"/>
      <c r="E12" s="77" cm="1">
        <f t="array" ref="E12">IFERROR(SMALL(_xlfn.UNIQUE(Resa!$O$8:$O$158*1,FALSE,FALSE),ROW($A36)),"")</f>
        <v>150</v>
      </c>
      <c r="F12" s="77">
        <f>IF(E12="","",SUMIF(Resa!$O$8:$O$158,E12,Resa!$AC$8:$AC$158))</f>
        <v>0</v>
      </c>
      <c r="G12" s="78" cm="1">
        <f t="array" ref="G12">IFERROR(IF(E12="","",INDEX(Resa!$J$8:$J$158,MATCH(E12,Resa!$O$8:$O$158*1,0))),"")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IF(I12="","",SUMIF(Resa!$O$8:$O$158,I12,Resa!$AC$8:$AC$158))</f>
        <v>0</v>
      </c>
      <c r="K12" s="78" cm="1">
        <f t="array" ref="K12">IFERROR(IF(I12="","",INDEX(Resa!$J$8:$J$158,MATCH(I12,Resa!$O$8:$O$158*1,0))),"")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IF(A13="","",SUMIF(Resa!$O$8:$O$158,A13,Resa!$AC$8:$AC$158))</f>
        <v>0</v>
      </c>
      <c r="C13" s="78" cm="1">
        <f t="array" ref="C13">IFERROR(IF(A13="","",INDEX(Resa!$J$8:$J$158,MATCH(A13,Resa!$O$8:$O$158*1,0))),"")</f>
        <v>0</v>
      </c>
      <c r="D13" s="79"/>
      <c r="E13" s="77" cm="1">
        <f t="array" ref="E13">IFERROR(SMALL(_xlfn.UNIQUE(Resa!$O$8:$O$158*1,FALSE,FALSE),ROW($A37)),"")</f>
        <v>152</v>
      </c>
      <c r="F13" s="77">
        <f>IF(E13="","",SUMIF(Resa!$O$8:$O$158,E13,Resa!$AC$8:$AC$158))</f>
        <v>0</v>
      </c>
      <c r="G13" s="78" cm="1">
        <f t="array" ref="G13">IFERROR(IF(E13="","",INDEX(Resa!$J$8:$J$158,MATCH(E13,Resa!$O$8:$O$158*1,0))),"")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IF(I13="","",SUMIF(Resa!$O$8:$O$158,I13,Resa!$AC$8:$AC$158))</f>
        <v>0</v>
      </c>
      <c r="K13" s="78" cm="1">
        <f t="array" ref="K13">IFERROR(IF(I13="","",INDEX(Resa!$J$8:$J$158,MATCH(I13,Resa!$O$8:$O$158*1,0))),"")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IF(A14="","",SUMIF(Resa!$O$8:$O$158,A14,Resa!$AC$8:$AC$158))</f>
        <v>0</v>
      </c>
      <c r="C14" s="78" cm="1">
        <f t="array" ref="C14">IFERROR(IF(A14="","",INDEX(Resa!$J$8:$J$158,MATCH(A14,Resa!$O$8:$O$158*1,0))),"")</f>
        <v>0</v>
      </c>
      <c r="D14" s="79"/>
      <c r="E14" s="77" cm="1">
        <f t="array" ref="E14">IFERROR(SMALL(_xlfn.UNIQUE(Resa!$O$8:$O$158*1,FALSE,FALSE),ROW($A38)),"")</f>
        <v>250</v>
      </c>
      <c r="F14" s="77">
        <f>IF(E14="","",SUMIF(Resa!$O$8:$O$158,E14,Resa!$AC$8:$AC$158))</f>
        <v>0</v>
      </c>
      <c r="G14" s="78" cm="1">
        <f t="array" ref="G14">IFERROR(IF(E14="","",INDEX(Resa!$J$8:$J$158,MATCH(E14,Resa!$O$8:$O$158*1,0))),"")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IF(I14="","",SUMIF(Resa!$O$8:$O$158,I14,Resa!$AC$8:$AC$158))</f>
        <v>0</v>
      </c>
      <c r="K14" s="78" cm="1">
        <f t="array" ref="K14">IFERROR(IF(I14="","",INDEX(Resa!$J$8:$J$158,MATCH(I14,Resa!$O$8:$O$158*1,0))),"")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IF(A15="","",SUMIF(Resa!$O$8:$O$158,A15,Resa!$AC$8:$AC$158))</f>
        <v>0</v>
      </c>
      <c r="C15" s="78" cm="1">
        <f t="array" ref="C15">IFERROR(IF(A15="","",INDEX(Resa!$J$8:$J$158,MATCH(A15,Resa!$O$8:$O$158*1,0))),"")</f>
        <v>0</v>
      </c>
      <c r="D15" s="79"/>
      <c r="E15" s="77" cm="1">
        <f t="array" ref="E15">IFERROR(SMALL(_xlfn.UNIQUE(Resa!$O$8:$O$158*1,FALSE,FALSE),ROW($A39)),"")</f>
        <v>251</v>
      </c>
      <c r="F15" s="77">
        <f>IF(E15="","",SUMIF(Resa!$O$8:$O$158,E15,Resa!$AC$8:$AC$158))</f>
        <v>0</v>
      </c>
      <c r="G15" s="78" cm="1">
        <f t="array" ref="G15">IFERROR(IF(E15="","",INDEX(Resa!$J$8:$J$158,MATCH(E15,Resa!$O$8:$O$158*1,0))),"")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IF(I15="","",SUMIF(Resa!$O$8:$O$158,I15,Resa!$AC$8:$AC$158))</f>
        <v>0</v>
      </c>
      <c r="K15" s="78" cm="1">
        <f t="array" ref="K15">IFERROR(IF(I15="","",INDEX(Resa!$J$8:$J$158,MATCH(I15,Resa!$O$8:$O$158*1,0))),"")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IF(A16="","",SUMIF(Resa!$O$8:$O$158,A16,Resa!$AC$8:$AC$158))</f>
        <v>0</v>
      </c>
      <c r="C16" s="78" cm="1">
        <f t="array" ref="C16">IFERROR(IF(A16="","",INDEX(Resa!$J$8:$J$158,MATCH(A16,Resa!$O$8:$O$158*1,0))),"")</f>
        <v>0</v>
      </c>
      <c r="D16" s="79"/>
      <c r="E16" s="77" cm="1">
        <f t="array" ref="E16">IFERROR(SMALL(_xlfn.UNIQUE(Resa!$O$8:$O$158*1,FALSE,FALSE),ROW($A40)),"")</f>
        <v>252</v>
      </c>
      <c r="F16" s="77">
        <f>IF(E16="","",SUMIF(Resa!$O$8:$O$158,E16,Resa!$AC$8:$AC$158))</f>
        <v>0</v>
      </c>
      <c r="G16" s="78" cm="1">
        <f t="array" ref="G16">IFERROR(IF(E16="","",INDEX(Resa!$J$8:$J$158,MATCH(E16,Resa!$O$8:$O$158*1,0))),"")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IF(I16="","",SUMIF(Resa!$O$8:$O$158,I16,Resa!$AC$8:$AC$158))</f>
        <v/>
      </c>
      <c r="K16" s="78" t="str" cm="1">
        <f t="array" ref="K16">IFERROR(IF(I16="","",INDEX(Resa!$J$8:$J$158,MATCH(I16,Resa!$O$8:$O$158*1,0))),"")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IF(A17="","",SUMIF(Resa!$O$8:$O$158,A17,Resa!$AC$8:$AC$158))</f>
        <v>0</v>
      </c>
      <c r="C17" s="78" cm="1">
        <f t="array" ref="C17">IFERROR(IF(A17="","",INDEX(Resa!$J$8:$J$158,MATCH(A17,Resa!$O$8:$O$158*1,0))),"")</f>
        <v>0</v>
      </c>
      <c r="D17" s="79"/>
      <c r="E17" s="77" cm="1">
        <f t="array" ref="E17">IFERROR(SMALL(_xlfn.UNIQUE(Resa!$O$8:$O$158*1,FALSE,FALSE),ROW($A41)),"")</f>
        <v>253</v>
      </c>
      <c r="F17" s="77">
        <f>IF(E17="","",SUMIF(Resa!$O$8:$O$158,E17,Resa!$AC$8:$AC$158))</f>
        <v>0</v>
      </c>
      <c r="G17" s="78" cm="1">
        <f t="array" ref="G17">IFERROR(IF(E17="","",INDEX(Resa!$J$8:$J$158,MATCH(E17,Resa!$O$8:$O$158*1,0))),"")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IF(I17="","",SUMIF(Resa!$O$8:$O$158,I17,Resa!$AC$8:$AC$158))</f>
        <v/>
      </c>
      <c r="K17" s="78" t="str" cm="1">
        <f t="array" ref="K17">IFERROR(IF(I17="","",INDEX(Resa!$J$8:$J$158,MATCH(I17,Resa!$O$8:$O$158*1,0))),"")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IF(A18="","",SUMIF(Resa!$O$8:$O$158,A18,Resa!$AC$8:$AC$158))</f>
        <v>0</v>
      </c>
      <c r="C18" s="78" cm="1">
        <f t="array" ref="C18">IFERROR(IF(A18="","",INDEX(Resa!$J$8:$J$158,MATCH(A18,Resa!$O$8:$O$158*1,0))),"")</f>
        <v>0</v>
      </c>
      <c r="D18" s="79"/>
      <c r="E18" s="77" cm="1">
        <f t="array" ref="E18">IFERROR(SMALL(_xlfn.UNIQUE(Resa!$O$8:$O$158*1,FALSE,FALSE),ROW($A42)),"")</f>
        <v>254</v>
      </c>
      <c r="F18" s="77">
        <f>IF(E18="","",SUMIF(Resa!$O$8:$O$158,E18,Resa!$AC$8:$AC$158))</f>
        <v>0</v>
      </c>
      <c r="G18" s="78" cm="1">
        <f t="array" ref="G18">IFERROR(IF(E18="","",INDEX(Resa!$J$8:$J$158,MATCH(E18,Resa!$O$8:$O$158*1,0))),"")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IF(I18="","",SUMIF(Resa!$O$8:$O$158,I18,Resa!$AC$8:$AC$158))</f>
        <v/>
      </c>
      <c r="K18" s="78" t="str" cm="1">
        <f t="array" ref="K18">IFERROR(IF(I18="","",INDEX(Resa!$J$8:$J$158,MATCH(I18,Resa!$O$8:$O$158*1,0))),"")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IF(A19="","",SUMIF(Resa!$O$8:$O$158,A19,Resa!$AC$8:$AC$158))</f>
        <v>0</v>
      </c>
      <c r="C19" s="78" cm="1">
        <f t="array" ref="C19">IFERROR(IF(A19="","",INDEX(Resa!$J$8:$J$158,MATCH(A19,Resa!$O$8:$O$158*1,0))),"")</f>
        <v>0</v>
      </c>
      <c r="D19" s="79"/>
      <c r="E19" s="77" cm="1">
        <f t="array" ref="E19">IFERROR(SMALL(_xlfn.UNIQUE(Resa!$O$8:$O$158*1,FALSE,FALSE),ROW($A43)),"")</f>
        <v>255</v>
      </c>
      <c r="F19" s="77">
        <f>IF(E19="","",SUMIF(Resa!$O$8:$O$158,E19,Resa!$AC$8:$AC$158))</f>
        <v>0</v>
      </c>
      <c r="G19" s="78" cm="1">
        <f t="array" ref="G19">IFERROR(IF(E19="","",INDEX(Resa!$J$8:$J$158,MATCH(E19,Resa!$O$8:$O$158*1,0))),"")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IF(I19="","",SUMIF(Resa!$O$8:$O$158,I19,Resa!$AC$8:$AC$158))</f>
        <v/>
      </c>
      <c r="K19" s="78" t="str" cm="1">
        <f t="array" ref="K19">IFERROR(IF(I19="","",INDEX(Resa!$J$8:$J$158,MATCH(I19,Resa!$O$8:$O$158*1,0))),"")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IF(A20="","",SUMIF(Resa!$O$8:$O$158,A20,Resa!$AC$8:$AC$158))</f>
        <v>0</v>
      </c>
      <c r="C20" s="78" cm="1">
        <f t="array" ref="C20">IFERROR(IF(A20="","",INDEX(Resa!$J$8:$J$158,MATCH(A20,Resa!$O$8:$O$158*1,0))),"")</f>
        <v>0</v>
      </c>
      <c r="D20" s="79"/>
      <c r="E20" s="77" cm="1">
        <f t="array" ref="E20">IFERROR(SMALL(_xlfn.UNIQUE(Resa!$O$8:$O$158*1,FALSE,FALSE),ROW($A44)),"")</f>
        <v>256</v>
      </c>
      <c r="F20" s="77">
        <f>IF(E20="","",SUMIF(Resa!$O$8:$O$158,E20,Resa!$AC$8:$AC$158))</f>
        <v>0</v>
      </c>
      <c r="G20" s="78" cm="1">
        <f t="array" ref="G20">IFERROR(IF(E20="","",INDEX(Resa!$J$8:$J$158,MATCH(E20,Resa!$O$8:$O$158*1,0))),"")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IF(I20="","",SUMIF(Resa!$O$8:$O$158,I20,Resa!$AC$8:$AC$158))</f>
        <v/>
      </c>
      <c r="K20" s="78" t="str" cm="1">
        <f t="array" ref="K20">IFERROR(IF(I20="","",INDEX(Resa!$J$8:$J$158,MATCH(I20,Resa!$O$8:$O$158*1,0))),"")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IF(A21="","",SUMIF(Resa!$O$8:$O$158,A21,Resa!$AC$8:$AC$158))</f>
        <v>0</v>
      </c>
      <c r="C21" s="78" cm="1">
        <f t="array" ref="C21">IFERROR(IF(A21="","",INDEX(Resa!$J$8:$J$158,MATCH(A21,Resa!$O$8:$O$158*1,0))),"")</f>
        <v>0</v>
      </c>
      <c r="D21" s="79"/>
      <c r="E21" s="77" cm="1">
        <f t="array" ref="E21">IFERROR(SMALL(_xlfn.UNIQUE(Resa!$O$8:$O$158*1,FALSE,FALSE),ROW($A45)),"")</f>
        <v>257</v>
      </c>
      <c r="F21" s="77">
        <f>IF(E21="","",SUMIF(Resa!$O$8:$O$158,E21,Resa!$AC$8:$AC$158))</f>
        <v>0</v>
      </c>
      <c r="G21" s="78" cm="1">
        <f t="array" ref="G21">IFERROR(IF(E21="","",INDEX(Resa!$J$8:$J$158,MATCH(E21,Resa!$O$8:$O$158*1,0))),"")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IF(I21="","",SUMIF(Resa!$O$8:$O$158,I21,Resa!$AC$8:$AC$158))</f>
        <v/>
      </c>
      <c r="K21" s="78" t="str" cm="1">
        <f t="array" ref="K21">IFERROR(IF(I21="","",INDEX(Resa!$J$8:$J$158,MATCH(I21,Resa!$O$8:$O$158*1,0))),"")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IF(A22="","",SUMIF(Resa!$O$8:$O$158,A22,Resa!$AC$8:$AC$158))</f>
        <v>0</v>
      </c>
      <c r="C22" s="78" cm="1">
        <f t="array" ref="C22">IFERROR(IF(A22="","",INDEX(Resa!$J$8:$J$158,MATCH(A22,Resa!$O$8:$O$158*1,0))),"")</f>
        <v>0</v>
      </c>
      <c r="D22" s="79"/>
      <c r="E22" s="77" cm="1">
        <f t="array" ref="E22">IFERROR(SMALL(_xlfn.UNIQUE(Resa!$O$8:$O$158*1,FALSE,FALSE),ROW($A46)),"")</f>
        <v>258</v>
      </c>
      <c r="F22" s="77">
        <f>IF(E22="","",SUMIF(Resa!$O$8:$O$158,E22,Resa!$AC$8:$AC$158))</f>
        <v>0</v>
      </c>
      <c r="G22" s="78" cm="1">
        <f t="array" ref="G22">IFERROR(IF(E22="","",INDEX(Resa!$J$8:$J$158,MATCH(E22,Resa!$O$8:$O$158*1,0))),"")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IF(I22="","",SUMIF(Resa!$O$8:$O$158,I22,Resa!$AC$8:$AC$158))</f>
        <v/>
      </c>
      <c r="K22" s="78" t="str" cm="1">
        <f t="array" ref="K22">IFERROR(IF(I22="","",INDEX(Resa!$J$8:$J$158,MATCH(I22,Resa!$O$8:$O$158*1,0))),"")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IF(A23="","",SUMIF(Resa!$O$8:$O$158,A23,Resa!$AC$8:$AC$158))</f>
        <v>0</v>
      </c>
      <c r="C23" s="78" cm="1">
        <f t="array" ref="C23">IFERROR(IF(A23="","",INDEX(Resa!$J$8:$J$158,MATCH(A23,Resa!$O$8:$O$158*1,0))),"")</f>
        <v>0</v>
      </c>
      <c r="D23" s="79"/>
      <c r="E23" s="77" cm="1">
        <f t="array" ref="E23">IFERROR(SMALL(_xlfn.UNIQUE(Resa!$O$8:$O$158*1,FALSE,FALSE),ROW($A47)),"")</f>
        <v>259</v>
      </c>
      <c r="F23" s="77">
        <f>IF(E23="","",SUMIF(Resa!$O$8:$O$158,E23,Resa!$AC$8:$AC$158))</f>
        <v>0</v>
      </c>
      <c r="G23" s="78" cm="1">
        <f t="array" ref="G23">IFERROR(IF(E23="","",INDEX(Resa!$J$8:$J$158,MATCH(E23,Resa!$O$8:$O$158*1,0))),"")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IF(I23="","",SUMIF(Resa!$O$8:$O$158,I23,Resa!$AC$8:$AC$158))</f>
        <v/>
      </c>
      <c r="K23" s="78" t="str" cm="1">
        <f t="array" ref="K23">IFERROR(IF(I23="","",INDEX(Resa!$J$8:$J$158,MATCH(I23,Resa!$O$8:$O$158*1,0))),"")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IF(A24="","",SUMIF(Resa!$O$8:$O$158,A24,Resa!$AC$8:$AC$158))</f>
        <v>0</v>
      </c>
      <c r="C24" s="78" cm="1">
        <f t="array" ref="C24">IFERROR(IF(A24="","",INDEX(Resa!$J$8:$J$158,MATCH(A24,Resa!$O$8:$O$158*1,0))),"")</f>
        <v>0</v>
      </c>
      <c r="D24" s="79"/>
      <c r="E24" s="77" cm="1">
        <f t="array" ref="E24">IFERROR(SMALL(_xlfn.UNIQUE(Resa!$O$8:$O$158*1,FALSE,FALSE),ROW($A48)),"")</f>
        <v>260</v>
      </c>
      <c r="F24" s="77">
        <f>IF(E24="","",SUMIF(Resa!$O$8:$O$158,E24,Resa!$AC$8:$AC$158))</f>
        <v>0</v>
      </c>
      <c r="G24" s="78" cm="1">
        <f t="array" ref="G24">IFERROR(IF(E24="","",INDEX(Resa!$J$8:$J$158,MATCH(E24,Resa!$O$8:$O$158*1,0))),"")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IF(I24="","",SUMIF(Resa!$O$8:$O$158,I24,Resa!$AC$8:$AC$158))</f>
        <v/>
      </c>
      <c r="K24" s="78" t="str" cm="1">
        <f t="array" ref="K24">IFERROR(IF(I24="","",INDEX(Resa!$J$8:$J$158,MATCH(I24,Resa!$O$8:$O$158*1,0))),"")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IF(A25="","",SUMIF(Resa!$O$8:$O$158,A25,Resa!$AC$8:$AC$158))</f>
        <v>0</v>
      </c>
      <c r="C25" s="78" cm="1">
        <f t="array" ref="C25">IFERROR(IF(A25="","",INDEX(Resa!$J$8:$J$158,MATCH(A25,Resa!$O$8:$O$158*1,0))),"")</f>
        <v>0</v>
      </c>
      <c r="D25" s="79"/>
      <c r="E25" s="77" cm="1">
        <f t="array" ref="E25">IFERROR(SMALL(_xlfn.UNIQUE(Resa!$O$8:$O$158*1,FALSE,FALSE),ROW($A49)),"")</f>
        <v>261</v>
      </c>
      <c r="F25" s="77">
        <f>IF(E25="","",SUMIF(Resa!$O$8:$O$158,E25,Resa!$AC$8:$AC$158))</f>
        <v>0</v>
      </c>
      <c r="G25" s="78" cm="1">
        <f t="array" ref="G25">IFERROR(IF(E25="","",INDEX(Resa!$J$8:$J$158,MATCH(E25,Resa!$O$8:$O$158*1,0))),"")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IF(I25="","",SUMIF(Resa!$O$8:$O$158,I25,Resa!$AC$8:$AC$158))</f>
        <v/>
      </c>
      <c r="K25" s="78" t="str" cm="1">
        <f t="array" ref="K25">IFERROR(IF(I25="","",INDEX(Resa!$J$8:$J$158,MATCH(I25,Resa!$O$8:$O$158*1,0))),"")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IF(A26="","",SUMIF(Resa!$O$8:$O$158,A26,Resa!$AC$8:$AC$158))</f>
        <v>0</v>
      </c>
      <c r="C26" s="78" cm="1">
        <f t="array" ref="C26">IFERROR(IF(A26="","",INDEX(Resa!$J$8:$J$158,MATCH(A26,Resa!$O$8:$O$158*1,0))),"")</f>
        <v>0</v>
      </c>
      <c r="D26" s="79"/>
      <c r="E26" s="77" cm="1">
        <f t="array" ref="E26">IFERROR(SMALL(_xlfn.UNIQUE(Resa!$O$8:$O$158*1,FALSE,FALSE),ROW($A50)),"")</f>
        <v>262</v>
      </c>
      <c r="F26" s="77">
        <f>IF(E26="","",SUMIF(Resa!$O$8:$O$158,E26,Resa!$AC$8:$AC$158))</f>
        <v>0</v>
      </c>
      <c r="G26" s="78" cm="1">
        <f t="array" ref="G26">IFERROR(IF(E26="","",INDEX(Resa!$J$8:$J$158,MATCH(E26,Resa!$O$8:$O$158*1,0))),"")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IF(I26="","",SUMIF(Resa!$O$8:$O$158,I26,Resa!$AC$8:$AC$158))</f>
        <v/>
      </c>
      <c r="K26" s="78" t="str" cm="1">
        <f t="array" ref="K26">IFERROR(IF(I26="","",INDEX(Resa!$J$8:$J$158,MATCH(I26,Resa!$O$8:$O$158*1,0))),"")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IF(A27="","",SUMIF(Resa!$O$8:$O$158,A27,Resa!$AC$8:$AC$158))</f>
        <v>0</v>
      </c>
      <c r="C27" s="78" cm="1">
        <f t="array" ref="C27">IFERROR(IF(A27="","",INDEX(Resa!$J$8:$J$158,MATCH(A27,Resa!$O$8:$O$158*1,0))),"")</f>
        <v>0</v>
      </c>
      <c r="D27" s="79"/>
      <c r="E27" s="77" cm="1">
        <f t="array" ref="E27">IFERROR(SMALL(_xlfn.UNIQUE(Resa!$O$8:$O$158*1,FALSE,FALSE),ROW($A51)),"")</f>
        <v>263</v>
      </c>
      <c r="F27" s="77">
        <f>IF(E27="","",SUMIF(Resa!$O$8:$O$158,E27,Resa!$AC$8:$AC$158))</f>
        <v>0</v>
      </c>
      <c r="G27" s="78" cm="1">
        <f t="array" ref="G27">IFERROR(IF(E27="","",INDEX(Resa!$J$8:$J$158,MATCH(E27,Resa!$O$8:$O$158*1,0))),"")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IF(I27="","",SUMIF(Resa!$O$8:$O$158,I27,Resa!$AC$8:$AC$158))</f>
        <v/>
      </c>
      <c r="K27" s="78" t="str" cm="1">
        <f t="array" ref="K27">IFERROR(IF(I27="","",INDEX(Resa!$J$8:$J$158,MATCH(I27,Resa!$O$8:$O$158*1,0))),"")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IF(I28="","",SUMIF(Resa!$O$8:$O$158,I28,Resa!$AC$8:$AC$158))</f>
        <v/>
      </c>
      <c r="K28" s="78" t="str" cm="1">
        <f t="array" ref="K28">IFERROR(IF(I28="","",INDEX(Resa!$J$8:$J$158,MATCH(I28,Resa!$O$8:$O$158*1,0))),"")</f>
        <v/>
      </c>
    </row>
    <row r="29" spans="1:11" ht="20.25" x14ac:dyDescent="0.3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  <c r="E29" s="237" t="s">
        <v>99</v>
      </c>
      <c r="F29" s="237"/>
      <c r="G29" s="237"/>
      <c r="H29" s="237"/>
      <c r="I29" s="237"/>
      <c r="J29" s="237"/>
      <c r="K29" s="237"/>
    </row>
    <row r="30" spans="1:11" ht="20.25" x14ac:dyDescent="0.3">
      <c r="A30" s="202">
        <v>2</v>
      </c>
      <c r="B30" s="203"/>
      <c r="C30" s="45">
        <f t="shared" si="0"/>
        <v>0</v>
      </c>
      <c r="D30" s="10"/>
      <c r="E30" s="237" t="s">
        <v>99</v>
      </c>
      <c r="F30" s="237"/>
      <c r="G30" s="237"/>
      <c r="H30" s="237"/>
      <c r="I30" s="237"/>
      <c r="J30" s="237"/>
      <c r="K30" s="237"/>
    </row>
    <row r="31" spans="1:11" ht="20.25" x14ac:dyDescent="0.3">
      <c r="A31" s="204">
        <v>3</v>
      </c>
      <c r="B31" s="205"/>
      <c r="C31" s="45">
        <f t="shared" si="0"/>
        <v>0</v>
      </c>
      <c r="E31" s="237" t="s">
        <v>100</v>
      </c>
      <c r="F31" s="237"/>
      <c r="G31" s="237"/>
      <c r="H31" s="237"/>
      <c r="I31" s="237"/>
      <c r="J31" s="237"/>
      <c r="K31" s="237"/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11">
    <mergeCell ref="A33:B33"/>
    <mergeCell ref="A34:B34"/>
    <mergeCell ref="A1:I1"/>
    <mergeCell ref="J1:K1"/>
    <mergeCell ref="A29:B29"/>
    <mergeCell ref="A30:B30"/>
    <mergeCell ref="A31:B31"/>
    <mergeCell ref="A32:B32"/>
    <mergeCell ref="E29:K29"/>
    <mergeCell ref="E30:K30"/>
    <mergeCell ref="E31:K31"/>
  </mergeCells>
  <conditionalFormatting sqref="B3:B27 I3:J28">
    <cfRule type="expression" dxfId="160" priority="33">
      <formula>AND( D3=6)</formula>
    </cfRule>
    <cfRule type="expression" dxfId="159" priority="34">
      <formula>AND( D3=5)</formula>
    </cfRule>
    <cfRule type="expression" dxfId="158" priority="35">
      <formula>AND( D3=4)</formula>
    </cfRule>
    <cfRule type="expression" dxfId="157" priority="36">
      <formula>AND( D3=3)</formula>
    </cfRule>
    <cfRule type="expression" dxfId="156" priority="37">
      <formula>AND( D3=2)</formula>
    </cfRule>
    <cfRule type="expression" dxfId="155" priority="38">
      <formula>AND( D3=1)</formula>
    </cfRule>
  </conditionalFormatting>
  <conditionalFormatting sqref="B3:B27">
    <cfRule type="containsErrors" dxfId="154" priority="39">
      <formula>ISERROR(B3)</formula>
    </cfRule>
  </conditionalFormatting>
  <conditionalFormatting sqref="E3:E27">
    <cfRule type="expression" dxfId="153" priority="26">
      <formula>AND( G3=6)</formula>
    </cfRule>
    <cfRule type="expression" dxfId="152" priority="27">
      <formula>AND( G3=5)</formula>
    </cfRule>
    <cfRule type="expression" dxfId="151" priority="28">
      <formula>AND( G3=4)</formula>
    </cfRule>
    <cfRule type="expression" dxfId="150" priority="29">
      <formula>AND( G3=3)</formula>
    </cfRule>
    <cfRule type="expression" dxfId="149" priority="30">
      <formula>AND( G3=2)</formula>
    </cfRule>
    <cfRule type="expression" dxfId="148" priority="31">
      <formula>AND( G3=1)</formula>
    </cfRule>
  </conditionalFormatting>
  <conditionalFormatting sqref="E3:E27 I3:J28">
    <cfRule type="containsErrors" dxfId="147" priority="32">
      <formula>ISERROR(E3)</formula>
    </cfRule>
  </conditionalFormatting>
  <conditionalFormatting sqref="C3:C27">
    <cfRule type="cellIs" dxfId="146" priority="25" operator="equal">
      <formula>0</formula>
    </cfRule>
  </conditionalFormatting>
  <conditionalFormatting sqref="G3:G27">
    <cfRule type="cellIs" dxfId="145" priority="24" operator="equal">
      <formula>0</formula>
    </cfRule>
  </conditionalFormatting>
  <conditionalFormatting sqref="K3:K28">
    <cfRule type="cellIs" dxfId="144" priority="23" operator="equal">
      <formula>0</formula>
    </cfRule>
  </conditionalFormatting>
  <conditionalFormatting sqref="J3:J28">
    <cfRule type="containsErrors" dxfId="143" priority="15">
      <formula>ISERROR(J3)</formula>
    </cfRule>
  </conditionalFormatting>
  <conditionalFormatting sqref="F3:F27">
    <cfRule type="expression" dxfId="142" priority="8">
      <formula>AND( H3=6)</formula>
    </cfRule>
    <cfRule type="expression" dxfId="141" priority="9">
      <formula>AND( H3=5)</formula>
    </cfRule>
    <cfRule type="expression" dxfId="140" priority="10">
      <formula>AND( H3=4)</formula>
    </cfRule>
    <cfRule type="expression" dxfId="139" priority="11">
      <formula>AND( H3=3)</formula>
    </cfRule>
    <cfRule type="expression" dxfId="138" priority="12">
      <formula>AND( H3=2)</formula>
    </cfRule>
    <cfRule type="expression" dxfId="137" priority="13">
      <formula>AND( H3=1)</formula>
    </cfRule>
  </conditionalFormatting>
  <conditionalFormatting sqref="J3:J28 F3:F27">
    <cfRule type="containsErrors" dxfId="136" priority="14">
      <formula>ISERROR(F3)</formula>
    </cfRule>
  </conditionalFormatting>
  <conditionalFormatting sqref="A3:A27">
    <cfRule type="expression" dxfId="135" priority="1">
      <formula>AND( C3=6)</formula>
    </cfRule>
    <cfRule type="expression" dxfId="134" priority="2">
      <formula>AND( C3=5)</formula>
    </cfRule>
    <cfRule type="expression" dxfId="133" priority="3">
      <formula>AND( C3=4)</formula>
    </cfRule>
    <cfRule type="expression" dxfId="132" priority="4">
      <formula>AND( C3=3)</formula>
    </cfRule>
    <cfRule type="expression" dxfId="131" priority="5">
      <formula>AND( C3=2)</formula>
    </cfRule>
    <cfRule type="expression" dxfId="130" priority="6">
      <formula>AND( C3=1)</formula>
    </cfRule>
  </conditionalFormatting>
  <conditionalFormatting sqref="A3:A27">
    <cfRule type="containsErrors" dxfId="129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B51F0-5E2E-4296-91B3-DF71D8F28776}">
  <sheetPr codeName="Feuil13"/>
  <dimension ref="A1:M34"/>
  <sheetViews>
    <sheetView workbookViewId="0">
      <selection activeCell="I3" sqref="I3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Resa!K7</f>
        <v>EXCU 11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IF(A3="","",SUMIF(Resa!$O$8:$O$158,A3,Resa!$AD$8:$AD$158))</f>
        <v>0</v>
      </c>
      <c r="C3" s="78" cm="1">
        <f t="array" ref="C3">IFERROR(IF(A3="","",INDEX(Resa!$K$8:$K$158,MATCH(A3,Resa!$O$8:$O$158*1,0))),"")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IF(E3="","",SUMIF(Resa!$O$8:$O$158,E3,Resa!$AD$8:$AD$158))</f>
        <v>0</v>
      </c>
      <c r="G3" s="78" cm="1">
        <f t="array" ref="G3">IFERROR(IF(E3="","",INDEX(Resa!$K$8:$K$158,MATCH(E3,Resa!$O$8:$O$158*1,0))),"")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IF(I3="","",SUMIF(Resa!$O$8:$O$158,I3,Resa!$AD$8:$AD$158))</f>
        <v>0</v>
      </c>
      <c r="K3" s="78" cm="1">
        <f t="array" ref="K3">IFERROR(IF(I3="","",INDEX(Resa!$K$8:$K$158,MATCH(I3,Resa!$O$8:$O$158*1,0))),"")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IF(A4="","",SUMIF(Resa!$O$8:$O$158,A4,Resa!$AD$8:$AD$158))</f>
        <v>0</v>
      </c>
      <c r="C4" s="78" cm="1">
        <f t="array" ref="C4">IFERROR(IF(A4="","",INDEX(Resa!$K$8:$K$158,MATCH(A4,Resa!$O$8:$O$158*1,0))),"")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IF(E4="","",SUMIF(Resa!$O$8:$O$158,E4,Resa!$AD$8:$AD$158))</f>
        <v>0</v>
      </c>
      <c r="G4" s="78" cm="1">
        <f t="array" ref="G4">IFERROR(IF(E4="","",INDEX(Resa!$K$8:$K$158,MATCH(E4,Resa!$O$8:$O$158*1,0))),"")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IF(I4="","",SUMIF(Resa!$O$8:$O$158,I4,Resa!$AD$8:$AD$158))</f>
        <v>0</v>
      </c>
      <c r="K4" s="78" cm="1">
        <f t="array" ref="K4">IFERROR(IF(I4="","",INDEX(Resa!$K$8:$K$158,MATCH(I4,Resa!$O$8:$O$158*1,0))),"")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IF(A5="","",SUMIF(Resa!$O$8:$O$158,A5,Resa!$AD$8:$AD$158))</f>
        <v>0</v>
      </c>
      <c r="C5" s="78" cm="1">
        <f t="array" ref="C5">IFERROR(IF(A5="","",INDEX(Resa!$K$8:$K$158,MATCH(A5,Resa!$O$8:$O$158*1,0))),"")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IF(E5="","",SUMIF(Resa!$O$8:$O$158,E5,Resa!$AD$8:$AD$158))</f>
        <v>0</v>
      </c>
      <c r="G5" s="78" cm="1">
        <f t="array" ref="G5">IFERROR(IF(E5="","",INDEX(Resa!$K$8:$K$158,MATCH(E5,Resa!$O$8:$O$158*1,0))),"")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IF(I5="","",SUMIF(Resa!$O$8:$O$158,I5,Resa!$AD$8:$AD$158))</f>
        <v>0</v>
      </c>
      <c r="K5" s="78" cm="1">
        <f t="array" ref="K5">IFERROR(IF(I5="","",INDEX(Resa!$K$8:$K$158,MATCH(I5,Resa!$O$8:$O$158*1,0))),"")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IF(A6="","",SUMIF(Resa!$O$8:$O$158,A6,Resa!$AD$8:$AD$158))</f>
        <v>0</v>
      </c>
      <c r="C6" s="78" cm="1">
        <f t="array" ref="C6">IFERROR(IF(A6="","",INDEX(Resa!$K$8:$K$158,MATCH(A6,Resa!$O$8:$O$158*1,0))),"")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IF(E6="","",SUMIF(Resa!$O$8:$O$158,E6,Resa!$AD$8:$AD$158))</f>
        <v>0</v>
      </c>
      <c r="G6" s="78" cm="1">
        <f t="array" ref="G6">IFERROR(IF(E6="","",INDEX(Resa!$K$8:$K$158,MATCH(E6,Resa!$O$8:$O$158*1,0))),"")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IF(I6="","",SUMIF(Resa!$O$8:$O$158,I6,Resa!$AD$8:$AD$158))</f>
        <v>0</v>
      </c>
      <c r="K6" s="78" cm="1">
        <f t="array" ref="K6">IFERROR(IF(I6="","",INDEX(Resa!$K$8:$K$158,MATCH(I6,Resa!$O$8:$O$158*1,0))),"")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IF(A7="","",SUMIF(Resa!$O$8:$O$158,A7,Resa!$AD$8:$AD$158))</f>
        <v>0</v>
      </c>
      <c r="C7" s="78" cm="1">
        <f t="array" ref="C7">IFERROR(IF(A7="","",INDEX(Resa!$K$8:$K$158,MATCH(A7,Resa!$O$8:$O$158*1,0))),"")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IF(E7="","",SUMIF(Resa!$O$8:$O$158,E7,Resa!$AD$8:$AD$158))</f>
        <v>0</v>
      </c>
      <c r="G7" s="78" cm="1">
        <f t="array" ref="G7">IFERROR(IF(E7="","",INDEX(Resa!$K$8:$K$158,MATCH(E7,Resa!$O$8:$O$158*1,0))),"")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IF(I7="","",SUMIF(Resa!$O$8:$O$158,I7,Resa!$AD$8:$AD$158))</f>
        <v>0</v>
      </c>
      <c r="K7" s="78" cm="1">
        <f t="array" ref="K7">IFERROR(IF(I7="","",INDEX(Resa!$K$8:$K$158,MATCH(I7,Resa!$O$8:$O$158*1,0))),"")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IF(A8="","",SUMIF(Resa!$O$8:$O$158,A8,Resa!$AD$8:$AD$158))</f>
        <v>0</v>
      </c>
      <c r="C8" s="78" cm="1">
        <f t="array" ref="C8">IFERROR(IF(A8="","",INDEX(Resa!$K$8:$K$158,MATCH(A8,Resa!$O$8:$O$158*1,0))),"")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IF(E8="","",SUMIF(Resa!$O$8:$O$158,E8,Resa!$AD$8:$AD$158))</f>
        <v>0</v>
      </c>
      <c r="G8" s="78" cm="1">
        <f t="array" ref="G8">IFERROR(IF(E8="","",INDEX(Resa!$K$8:$K$158,MATCH(E8,Resa!$O$8:$O$158*1,0))),"")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IF(I8="","",SUMIF(Resa!$O$8:$O$158,I8,Resa!$AD$8:$AD$158))</f>
        <v>0</v>
      </c>
      <c r="K8" s="78" cm="1">
        <f t="array" ref="K8">IFERROR(IF(I8="","",INDEX(Resa!$K$8:$K$158,MATCH(I8,Resa!$O$8:$O$158*1,0))),"")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IF(A9="","",SUMIF(Resa!$O$8:$O$158,A9,Resa!$AD$8:$AD$158))</f>
        <v>0</v>
      </c>
      <c r="C9" s="78" cm="1">
        <f t="array" ref="C9">IFERROR(IF(A9="","",INDEX(Resa!$K$8:$K$158,MATCH(A9,Resa!$O$8:$O$158*1,0))),"")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IF(E9="","",SUMIF(Resa!$O$8:$O$158,E9,Resa!$AD$8:$AD$158))</f>
        <v>0</v>
      </c>
      <c r="G9" s="78" cm="1">
        <f t="array" ref="G9">IFERROR(IF(E9="","",INDEX(Resa!$K$8:$K$158,MATCH(E9,Resa!$O$8:$O$158*1,0))),"")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IF(I9="","",SUMIF(Resa!$O$8:$O$158,I9,Resa!$AD$8:$AD$158))</f>
        <v>0</v>
      </c>
      <c r="K9" s="78" cm="1">
        <f t="array" ref="K9">IFERROR(IF(I9="","",INDEX(Resa!$K$8:$K$158,MATCH(I9,Resa!$O$8:$O$158*1,0))),"")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IF(A10="","",SUMIF(Resa!$O$8:$O$158,A10,Resa!$AD$8:$AD$158))</f>
        <v>0</v>
      </c>
      <c r="C10" s="78" cm="1">
        <f t="array" ref="C10">IFERROR(IF(A10="","",INDEX(Resa!$K$8:$K$158,MATCH(A10,Resa!$O$8:$O$158*1,0))),"")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IF(E10="","",SUMIF(Resa!$O$8:$O$158,E10,Resa!$AD$8:$AD$158))</f>
        <v>0</v>
      </c>
      <c r="G10" s="78" cm="1">
        <f t="array" ref="G10">IFERROR(IF(E10="","",INDEX(Resa!$K$8:$K$158,MATCH(E10,Resa!$O$8:$O$158*1,0))),"")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IF(I10="","",SUMIF(Resa!$O$8:$O$158,I10,Resa!$AD$8:$AD$158))</f>
        <v>0</v>
      </c>
      <c r="K10" s="78" cm="1">
        <f t="array" ref="K10">IFERROR(IF(I10="","",INDEX(Resa!$K$8:$K$158,MATCH(I10,Resa!$O$8:$O$158*1,0))),"")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IF(A11="","",SUMIF(Resa!$O$8:$O$158,A11,Resa!$AD$8:$AD$158))</f>
        <v>0</v>
      </c>
      <c r="C11" s="78" cm="1">
        <f t="array" ref="C11">IFERROR(IF(A11="","",INDEX(Resa!$K$8:$K$158,MATCH(A11,Resa!$O$8:$O$158*1,0))),"")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IF(E11="","",SUMIF(Resa!$O$8:$O$158,E11,Resa!$AD$8:$AD$158))</f>
        <v>0</v>
      </c>
      <c r="G11" s="78" cm="1">
        <f t="array" ref="G11">IFERROR(IF(E11="","",INDEX(Resa!$K$8:$K$158,MATCH(E11,Resa!$O$8:$O$158*1,0))),"")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IF(I11="","",SUMIF(Resa!$O$8:$O$158,I11,Resa!$AD$8:$AD$158))</f>
        <v>0</v>
      </c>
      <c r="K11" s="78" cm="1">
        <f t="array" ref="K11">IFERROR(IF(I11="","",INDEX(Resa!$K$8:$K$158,MATCH(I11,Resa!$O$8:$O$158*1,0))),"")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IF(A12="","",SUMIF(Resa!$O$8:$O$158,A12,Resa!$AD$8:$AD$158))</f>
        <v>0</v>
      </c>
      <c r="C12" s="78" cm="1">
        <f t="array" ref="C12">IFERROR(IF(A12="","",INDEX(Resa!$K$8:$K$158,MATCH(A12,Resa!$O$8:$O$158*1,0))),"")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IF(E12="","",SUMIF(Resa!$O$8:$O$158,E12,Resa!$AD$8:$AD$158))</f>
        <v>0</v>
      </c>
      <c r="G12" s="78" cm="1">
        <f t="array" ref="G12">IFERROR(IF(E12="","",INDEX(Resa!$K$8:$K$158,MATCH(E12,Resa!$O$8:$O$158*1,0))),"")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IF(I12="","",SUMIF(Resa!$O$8:$O$158,I12,Resa!$AD$8:$AD$158))</f>
        <v>0</v>
      </c>
      <c r="K12" s="78" cm="1">
        <f t="array" ref="K12">IFERROR(IF(I12="","",INDEX(Resa!$K$8:$K$158,MATCH(I12,Resa!$O$8:$O$158*1,0))),"")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IF(A13="","",SUMIF(Resa!$O$8:$O$158,A13,Resa!$AD$8:$AD$158))</f>
        <v>0</v>
      </c>
      <c r="C13" s="78" cm="1">
        <f t="array" ref="C13">IFERROR(IF(A13="","",INDEX(Resa!$K$8:$K$158,MATCH(A13,Resa!$O$8:$O$158*1,0))),"")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IF(E13="","",SUMIF(Resa!$O$8:$O$158,E13,Resa!$AD$8:$AD$158))</f>
        <v>0</v>
      </c>
      <c r="G13" s="78" cm="1">
        <f t="array" ref="G13">IFERROR(IF(E13="","",INDEX(Resa!$K$8:$K$158,MATCH(E13,Resa!$O$8:$O$158*1,0))),"")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IF(I13="","",SUMIF(Resa!$O$8:$O$158,I13,Resa!$AD$8:$AD$158))</f>
        <v>0</v>
      </c>
      <c r="K13" s="78" cm="1">
        <f t="array" ref="K13">IFERROR(IF(I13="","",INDEX(Resa!$K$8:$K$158,MATCH(I13,Resa!$O$8:$O$158*1,0))),"")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IF(A14="","",SUMIF(Resa!$O$8:$O$158,A14,Resa!$AD$8:$AD$158))</f>
        <v>0</v>
      </c>
      <c r="C14" s="78" cm="1">
        <f t="array" ref="C14">IFERROR(IF(A14="","",INDEX(Resa!$K$8:$K$158,MATCH(A14,Resa!$O$8:$O$158*1,0))),"")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IF(E14="","",SUMIF(Resa!$O$8:$O$158,E14,Resa!$AD$8:$AD$158))</f>
        <v>0</v>
      </c>
      <c r="G14" s="78" cm="1">
        <f t="array" ref="G14">IFERROR(IF(E14="","",INDEX(Resa!$K$8:$K$158,MATCH(E14,Resa!$O$8:$O$158*1,0))),"")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IF(I14="","",SUMIF(Resa!$O$8:$O$158,I14,Resa!$AD$8:$AD$158))</f>
        <v>0</v>
      </c>
      <c r="K14" s="78" cm="1">
        <f t="array" ref="K14">IFERROR(IF(I14="","",INDEX(Resa!$K$8:$K$158,MATCH(I14,Resa!$O$8:$O$158*1,0))),"")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IF(A15="","",SUMIF(Resa!$O$8:$O$158,A15,Resa!$AD$8:$AD$158))</f>
        <v>0</v>
      </c>
      <c r="C15" s="78" cm="1">
        <f t="array" ref="C15">IFERROR(IF(A15="","",INDEX(Resa!$K$8:$K$158,MATCH(A15,Resa!$O$8:$O$158*1,0))),"")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IF(E15="","",SUMIF(Resa!$O$8:$O$158,E15,Resa!$AD$8:$AD$158))</f>
        <v>0</v>
      </c>
      <c r="G15" s="78" cm="1">
        <f t="array" ref="G15">IFERROR(IF(E15="","",INDEX(Resa!$K$8:$K$158,MATCH(E15,Resa!$O$8:$O$158*1,0))),"")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IF(I15="","",SUMIF(Resa!$O$8:$O$158,I15,Resa!$AD$8:$AD$158))</f>
        <v>0</v>
      </c>
      <c r="K15" s="78" cm="1">
        <f t="array" ref="K15">IFERROR(IF(I15="","",INDEX(Resa!$K$8:$K$158,MATCH(I15,Resa!$O$8:$O$158*1,0))),"")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IF(A16="","",SUMIF(Resa!$O$8:$O$158,A16,Resa!$AD$8:$AD$158))</f>
        <v>0</v>
      </c>
      <c r="C16" s="78" cm="1">
        <f t="array" ref="C16">IFERROR(IF(A16="","",INDEX(Resa!$K$8:$K$158,MATCH(A16,Resa!$O$8:$O$158*1,0))),"")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IF(E16="","",SUMIF(Resa!$O$8:$O$158,E16,Resa!$AD$8:$AD$158))</f>
        <v>0</v>
      </c>
      <c r="G16" s="78" cm="1">
        <f t="array" ref="G16">IFERROR(IF(E16="","",INDEX(Resa!$K$8:$K$158,MATCH(E16,Resa!$O$8:$O$158*1,0))),"")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IF(I16="","",SUMIF(Resa!$O$8:$O$158,I16,Resa!$AD$8:$AD$158))</f>
        <v/>
      </c>
      <c r="K16" s="78" t="str" cm="1">
        <f t="array" ref="K16">IFERROR(IF(I16="","",INDEX(Resa!$K$8:$K$158,MATCH(I16,Resa!$O$8:$O$158*1,0))),"")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IF(A17="","",SUMIF(Resa!$O$8:$O$158,A17,Resa!$AD$8:$AD$158))</f>
        <v>0</v>
      </c>
      <c r="C17" s="78" cm="1">
        <f t="array" ref="C17">IFERROR(IF(A17="","",INDEX(Resa!$K$8:$K$158,MATCH(A17,Resa!$O$8:$O$158*1,0))),"")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IF(E17="","",SUMIF(Resa!$O$8:$O$158,E17,Resa!$AD$8:$AD$158))</f>
        <v>0</v>
      </c>
      <c r="G17" s="78" cm="1">
        <f t="array" ref="G17">IFERROR(IF(E17="","",INDEX(Resa!$K$8:$K$158,MATCH(E17,Resa!$O$8:$O$158*1,0))),"")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IF(I17="","",SUMIF(Resa!$O$8:$O$158,I17,Resa!$AD$8:$AD$158))</f>
        <v/>
      </c>
      <c r="K17" s="78" t="str" cm="1">
        <f t="array" ref="K17">IFERROR(IF(I17="","",INDEX(Resa!$K$8:$K$158,MATCH(I17,Resa!$O$8:$O$158*1,0))),"")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IF(A18="","",SUMIF(Resa!$O$8:$O$158,A18,Resa!$AD$8:$AD$158))</f>
        <v>0</v>
      </c>
      <c r="C18" s="78" cm="1">
        <f t="array" ref="C18">IFERROR(IF(A18="","",INDEX(Resa!$K$8:$K$158,MATCH(A18,Resa!$O$8:$O$158*1,0))),"")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IF(E18="","",SUMIF(Resa!$O$8:$O$158,E18,Resa!$AD$8:$AD$158))</f>
        <v>0</v>
      </c>
      <c r="G18" s="78" cm="1">
        <f t="array" ref="G18">IFERROR(IF(E18="","",INDEX(Resa!$K$8:$K$158,MATCH(E18,Resa!$O$8:$O$158*1,0))),"")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IF(I18="","",SUMIF(Resa!$O$8:$O$158,I18,Resa!$AD$8:$AD$158))</f>
        <v/>
      </c>
      <c r="K18" s="78" t="str" cm="1">
        <f t="array" ref="K18">IFERROR(IF(I18="","",INDEX(Resa!$K$8:$K$158,MATCH(I18,Resa!$O$8:$O$158*1,0))),"")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IF(A19="","",SUMIF(Resa!$O$8:$O$158,A19,Resa!$AD$8:$AD$158))</f>
        <v>0</v>
      </c>
      <c r="C19" s="78" cm="1">
        <f t="array" ref="C19">IFERROR(IF(A19="","",INDEX(Resa!$K$8:$K$158,MATCH(A19,Resa!$O$8:$O$158*1,0))),"")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IF(E19="","",SUMIF(Resa!$O$8:$O$158,E19,Resa!$AD$8:$AD$158))</f>
        <v>0</v>
      </c>
      <c r="G19" s="78" cm="1">
        <f t="array" ref="G19">IFERROR(IF(E19="","",INDEX(Resa!$K$8:$K$158,MATCH(E19,Resa!$O$8:$O$158*1,0))),"")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IF(I19="","",SUMIF(Resa!$O$8:$O$158,I19,Resa!$AD$8:$AD$158))</f>
        <v/>
      </c>
      <c r="K19" s="78" t="str" cm="1">
        <f t="array" ref="K19">IFERROR(IF(I19="","",INDEX(Resa!$K$8:$K$158,MATCH(I19,Resa!$O$8:$O$158*1,0))),"")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IF(A20="","",SUMIF(Resa!$O$8:$O$158,A20,Resa!$AD$8:$AD$158))</f>
        <v>0</v>
      </c>
      <c r="C20" s="78" cm="1">
        <f t="array" ref="C20">IFERROR(IF(A20="","",INDEX(Resa!$K$8:$K$158,MATCH(A20,Resa!$O$8:$O$158*1,0))),"")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IF(E20="","",SUMIF(Resa!$O$8:$O$158,E20,Resa!$AD$8:$AD$158))</f>
        <v>0</v>
      </c>
      <c r="G20" s="78" cm="1">
        <f t="array" ref="G20">IFERROR(IF(E20="","",INDEX(Resa!$K$8:$K$158,MATCH(E20,Resa!$O$8:$O$158*1,0))),"")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IF(I20="","",SUMIF(Resa!$O$8:$O$158,I20,Resa!$AD$8:$AD$158))</f>
        <v/>
      </c>
      <c r="K20" s="78" t="str" cm="1">
        <f t="array" ref="K20">IFERROR(IF(I20="","",INDEX(Resa!$K$8:$K$158,MATCH(I20,Resa!$O$8:$O$158*1,0))),"")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IF(A21="","",SUMIF(Resa!$O$8:$O$158,A21,Resa!$AD$8:$AD$158))</f>
        <v>0</v>
      </c>
      <c r="C21" s="78" cm="1">
        <f t="array" ref="C21">IFERROR(IF(A21="","",INDEX(Resa!$K$8:$K$158,MATCH(A21,Resa!$O$8:$O$158*1,0))),"")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IF(E21="","",SUMIF(Resa!$O$8:$O$158,E21,Resa!$AD$8:$AD$158))</f>
        <v>0</v>
      </c>
      <c r="G21" s="78" cm="1">
        <f t="array" ref="G21">IFERROR(IF(E21="","",INDEX(Resa!$K$8:$K$158,MATCH(E21,Resa!$O$8:$O$158*1,0))),"")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IF(I21="","",SUMIF(Resa!$O$8:$O$158,I21,Resa!$AD$8:$AD$158))</f>
        <v/>
      </c>
      <c r="K21" s="78" t="str" cm="1">
        <f t="array" ref="K21">IFERROR(IF(I21="","",INDEX(Resa!$K$8:$K$158,MATCH(I21,Resa!$O$8:$O$158*1,0))),"")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IF(A22="","",SUMIF(Resa!$O$8:$O$158,A22,Resa!$AD$8:$AD$158))</f>
        <v>0</v>
      </c>
      <c r="C22" s="78" cm="1">
        <f t="array" ref="C22">IFERROR(IF(A22="","",INDEX(Resa!$K$8:$K$158,MATCH(A22,Resa!$O$8:$O$158*1,0))),"")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IF(E22="","",SUMIF(Resa!$O$8:$O$158,E22,Resa!$AD$8:$AD$158))</f>
        <v>0</v>
      </c>
      <c r="G22" s="78" cm="1">
        <f t="array" ref="G22">IFERROR(IF(E22="","",INDEX(Resa!$K$8:$K$158,MATCH(E22,Resa!$O$8:$O$158*1,0))),"")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IF(I22="","",SUMIF(Resa!$O$8:$O$158,I22,Resa!$AD$8:$AD$158))</f>
        <v/>
      </c>
      <c r="K22" s="78" t="str" cm="1">
        <f t="array" ref="K22">IFERROR(IF(I22="","",INDEX(Resa!$K$8:$K$158,MATCH(I22,Resa!$O$8:$O$158*1,0))),"")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IF(A23="","",SUMIF(Resa!$O$8:$O$158,A23,Resa!$AD$8:$AD$158))</f>
        <v>0</v>
      </c>
      <c r="C23" s="78" cm="1">
        <f t="array" ref="C23">IFERROR(IF(A23="","",INDEX(Resa!$K$8:$K$158,MATCH(A23,Resa!$O$8:$O$158*1,0))),"")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IF(E23="","",SUMIF(Resa!$O$8:$O$158,E23,Resa!$AD$8:$AD$158))</f>
        <v>0</v>
      </c>
      <c r="G23" s="78" cm="1">
        <f t="array" ref="G23">IFERROR(IF(E23="","",INDEX(Resa!$K$8:$K$158,MATCH(E23,Resa!$O$8:$O$158*1,0))),"")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IF(I23="","",SUMIF(Resa!$O$8:$O$158,I23,Resa!$AD$8:$AD$158))</f>
        <v/>
      </c>
      <c r="K23" s="78" t="str" cm="1">
        <f t="array" ref="K23">IFERROR(IF(I23="","",INDEX(Resa!$K$8:$K$158,MATCH(I23,Resa!$O$8:$O$158*1,0))),"")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IF(A24="","",SUMIF(Resa!$O$8:$O$158,A24,Resa!$AD$8:$AD$158))</f>
        <v>0</v>
      </c>
      <c r="C24" s="78" cm="1">
        <f t="array" ref="C24">IFERROR(IF(A24="","",INDEX(Resa!$K$8:$K$158,MATCH(A24,Resa!$O$8:$O$158*1,0))),"")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IF(E24="","",SUMIF(Resa!$O$8:$O$158,E24,Resa!$AD$8:$AD$158))</f>
        <v>0</v>
      </c>
      <c r="G24" s="78" cm="1">
        <f t="array" ref="G24">IFERROR(IF(E24="","",INDEX(Resa!$K$8:$K$158,MATCH(E24,Resa!$O$8:$O$158*1,0))),"")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IF(I24="","",SUMIF(Resa!$O$8:$O$158,I24,Resa!$AD$8:$AD$158))</f>
        <v/>
      </c>
      <c r="K24" s="78" t="str" cm="1">
        <f t="array" ref="K24">IFERROR(IF(I24="","",INDEX(Resa!$K$8:$K$158,MATCH(I24,Resa!$O$8:$O$158*1,0))),"")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IF(A25="","",SUMIF(Resa!$O$8:$O$158,A25,Resa!$AD$8:$AD$158))</f>
        <v>0</v>
      </c>
      <c r="C25" s="78" cm="1">
        <f t="array" ref="C25">IFERROR(IF(A25="","",INDEX(Resa!$K$8:$K$158,MATCH(A25,Resa!$O$8:$O$158*1,0))),"")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IF(E25="","",SUMIF(Resa!$O$8:$O$158,E25,Resa!$AD$8:$AD$158))</f>
        <v>0</v>
      </c>
      <c r="G25" s="78" cm="1">
        <f t="array" ref="G25">IFERROR(IF(E25="","",INDEX(Resa!$K$8:$K$158,MATCH(E25,Resa!$O$8:$O$158*1,0))),"")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IF(I25="","",SUMIF(Resa!$O$8:$O$158,I25,Resa!$AD$8:$AD$158))</f>
        <v/>
      </c>
      <c r="K25" s="78" t="str" cm="1">
        <f t="array" ref="K25">IFERROR(IF(I25="","",INDEX(Resa!$K$8:$K$158,MATCH(I25,Resa!$O$8:$O$158*1,0))),"")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IF(A26="","",SUMIF(Resa!$O$8:$O$158,A26,Resa!$AD$8:$AD$158))</f>
        <v>0</v>
      </c>
      <c r="C26" s="78" cm="1">
        <f t="array" ref="C26">IFERROR(IF(A26="","",INDEX(Resa!$K$8:$K$158,MATCH(A26,Resa!$O$8:$O$158*1,0))),"")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IF(E26="","",SUMIF(Resa!$O$8:$O$158,E26,Resa!$AD$8:$AD$158))</f>
        <v>0</v>
      </c>
      <c r="G26" s="78" cm="1">
        <f t="array" ref="G26">IFERROR(IF(E26="","",INDEX(Resa!$K$8:$K$158,MATCH(E26,Resa!$O$8:$O$158*1,0))),"")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IF(I26="","",SUMIF(Resa!$O$8:$O$158,I26,Resa!$AD$8:$AD$158))</f>
        <v/>
      </c>
      <c r="K26" s="78" t="str" cm="1">
        <f t="array" ref="K26">IFERROR(IF(I26="","",INDEX(Resa!$K$8:$K$158,MATCH(I26,Resa!$O$8:$O$158*1,0))),"")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IF(A27="","",SUMIF(Resa!$O$8:$O$158,A27,Resa!$AD$8:$AD$158))</f>
        <v>0</v>
      </c>
      <c r="C27" s="78" cm="1">
        <f t="array" ref="C27">IFERROR(IF(A27="","",INDEX(Resa!$K$8:$K$158,MATCH(A27,Resa!$O$8:$O$158*1,0))),"")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IF(E27="","",SUMIF(Resa!$O$8:$O$158,E27,Resa!$AD$8:$AD$158))</f>
        <v>0</v>
      </c>
      <c r="G27" s="78" cm="1">
        <f t="array" ref="G27">IFERROR(IF(E27="","",INDEX(Resa!$K$8:$K$158,MATCH(E27,Resa!$O$8:$O$158*1,0))),"")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IF(I27="","",SUMIF(Resa!$O$8:$O$158,I27,Resa!$AD$8:$AD$158))</f>
        <v/>
      </c>
      <c r="K27" s="78" t="str" cm="1">
        <f t="array" ref="K27">IFERROR(IF(I27="","",INDEX(Resa!$K$8:$K$158,MATCH(I27,Resa!$O$8:$O$158*1,0))),"")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IF(I28="","",SUMIF(Resa!$O$8:$O$158,I28,Resa!$AD$8:$AD$158))</f>
        <v/>
      </c>
      <c r="K28" s="78" t="str" cm="1">
        <f t="array" ref="K28">IFERROR(IF(I28="","",INDEX(Resa!$K$8:$K$158,MATCH(I28,Resa!$O$8:$O$158*1,0))),"")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2">
        <v>2</v>
      </c>
      <c r="B30" s="203"/>
      <c r="C30" s="45">
        <f t="shared" si="0"/>
        <v>0</v>
      </c>
      <c r="D30" s="10"/>
    </row>
    <row r="31" spans="1:11" ht="18" x14ac:dyDescent="0.2">
      <c r="A31" s="204">
        <v>3</v>
      </c>
      <c r="B31" s="205"/>
      <c r="C31" s="45">
        <f t="shared" si="0"/>
        <v>0</v>
      </c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128" priority="33">
      <formula>AND( D3=6)</formula>
    </cfRule>
    <cfRule type="expression" dxfId="127" priority="34">
      <formula>AND( D3=5)</formula>
    </cfRule>
    <cfRule type="expression" dxfId="126" priority="35">
      <formula>AND( D3=4)</formula>
    </cfRule>
    <cfRule type="expression" dxfId="125" priority="36">
      <formula>AND( D3=3)</formula>
    </cfRule>
    <cfRule type="expression" dxfId="124" priority="37">
      <formula>AND( D3=2)</formula>
    </cfRule>
    <cfRule type="expression" dxfId="123" priority="38">
      <formula>AND( D3=1)</formula>
    </cfRule>
  </conditionalFormatting>
  <conditionalFormatting sqref="B3:B27">
    <cfRule type="containsErrors" dxfId="122" priority="39">
      <formula>ISERROR(B3)</formula>
    </cfRule>
  </conditionalFormatting>
  <conditionalFormatting sqref="E3:E27">
    <cfRule type="expression" dxfId="121" priority="26">
      <formula>AND( G3=6)</formula>
    </cfRule>
    <cfRule type="expression" dxfId="120" priority="27">
      <formula>AND( G3=5)</formula>
    </cfRule>
    <cfRule type="expression" dxfId="119" priority="28">
      <formula>AND( G3=4)</formula>
    </cfRule>
    <cfRule type="expression" dxfId="118" priority="29">
      <formula>AND( G3=3)</formula>
    </cfRule>
    <cfRule type="expression" dxfId="117" priority="30">
      <formula>AND( G3=2)</formula>
    </cfRule>
    <cfRule type="expression" dxfId="116" priority="31">
      <formula>AND( G3=1)</formula>
    </cfRule>
  </conditionalFormatting>
  <conditionalFormatting sqref="E3:E27 I3:J28">
    <cfRule type="containsErrors" dxfId="115" priority="32">
      <formula>ISERROR(E3)</formula>
    </cfRule>
  </conditionalFormatting>
  <conditionalFormatting sqref="C3:C27">
    <cfRule type="cellIs" dxfId="114" priority="25" operator="equal">
      <formula>0</formula>
    </cfRule>
  </conditionalFormatting>
  <conditionalFormatting sqref="G3:G27">
    <cfRule type="cellIs" dxfId="113" priority="24" operator="equal">
      <formula>0</formula>
    </cfRule>
  </conditionalFormatting>
  <conditionalFormatting sqref="K3:K28">
    <cfRule type="cellIs" dxfId="112" priority="23" operator="equal">
      <formula>0</formula>
    </cfRule>
  </conditionalFormatting>
  <conditionalFormatting sqref="J3:J28">
    <cfRule type="containsErrors" dxfId="111" priority="15">
      <formula>ISERROR(J3)</formula>
    </cfRule>
  </conditionalFormatting>
  <conditionalFormatting sqref="F3:F27">
    <cfRule type="expression" dxfId="110" priority="8">
      <formula>AND( H3=6)</formula>
    </cfRule>
    <cfRule type="expression" dxfId="109" priority="9">
      <formula>AND( H3=5)</formula>
    </cfRule>
    <cfRule type="expression" dxfId="108" priority="10">
      <formula>AND( H3=4)</formula>
    </cfRule>
    <cfRule type="expression" dxfId="107" priority="11">
      <formula>AND( H3=3)</formula>
    </cfRule>
    <cfRule type="expression" dxfId="106" priority="12">
      <formula>AND( H3=2)</formula>
    </cfRule>
    <cfRule type="expression" dxfId="105" priority="13">
      <formula>AND( H3=1)</formula>
    </cfRule>
  </conditionalFormatting>
  <conditionalFormatting sqref="J3:J28 F3:F27">
    <cfRule type="containsErrors" dxfId="104" priority="14">
      <formula>ISERROR(F3)</formula>
    </cfRule>
  </conditionalFormatting>
  <conditionalFormatting sqref="A3:A27">
    <cfRule type="expression" dxfId="103" priority="1">
      <formula>AND( C3=6)</formula>
    </cfRule>
    <cfRule type="expression" dxfId="102" priority="2">
      <formula>AND( C3=5)</formula>
    </cfRule>
    <cfRule type="expression" dxfId="101" priority="3">
      <formula>AND( C3=4)</formula>
    </cfRule>
    <cfRule type="expression" dxfId="100" priority="4">
      <formula>AND( C3=3)</formula>
    </cfRule>
    <cfRule type="expression" dxfId="99" priority="5">
      <formula>AND( C3=2)</formula>
    </cfRule>
    <cfRule type="expression" dxfId="98" priority="6">
      <formula>AND( C3=1)</formula>
    </cfRule>
  </conditionalFormatting>
  <conditionalFormatting sqref="A3:A27">
    <cfRule type="containsErrors" dxfId="97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3E9E7-11D1-44E7-9EC5-DA70D2054EE5}">
  <sheetPr codeName="Feuil14"/>
  <dimension ref="A1:M34"/>
  <sheetViews>
    <sheetView workbookViewId="0">
      <selection activeCell="I3" sqref="I3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Resa!L7</f>
        <v>EXCU 12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IF(A3="","",SUMIF(Resa!$O$8:$O$158,A3,Resa!$AE$8:$AE$158))</f>
        <v>0</v>
      </c>
      <c r="C3" s="78" cm="1">
        <f t="array" ref="C3">IFERROR(IF(A3="","",INDEX(Resa!$L$8:$L$158,MATCH(A3,Resa!$O$8:$O$158*1,0))),"")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IF(E3="","",SUMIF(Resa!$O$8:$O$158,E3,Resa!$AE$8:$AE$158))</f>
        <v>0</v>
      </c>
      <c r="G3" s="78" cm="1">
        <f t="array" ref="G3">IFERROR(IF(E3="","",INDEX(Resa!$L$8:$L$158,MATCH(E3,Resa!$O$8:$O$158*1,0))),"")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IF(I3="","",SUMIF(Resa!$O$8:$O$158,I3,Resa!$AE$8:$AE$158))</f>
        <v>0</v>
      </c>
      <c r="K3" s="78" cm="1">
        <f t="array" ref="K3">IFERROR(IF(I3="","",INDEX(Resa!$L$8:$L$158,MATCH(I3,Resa!$O$8:$O$158*1,0))),"")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IF(A4="","",SUMIF(Resa!$O$8:$O$158,A4,Resa!$AE$8:$AE$158))</f>
        <v>0</v>
      </c>
      <c r="C4" s="78" cm="1">
        <f t="array" ref="C4">IFERROR(IF(A4="","",INDEX(Resa!$L$8:$L$158,MATCH(A4,Resa!$O$8:$O$158*1,0))),"")</f>
        <v>0</v>
      </c>
      <c r="D4" s="79"/>
      <c r="E4" s="77" cm="1">
        <f t="array" ref="E4">IFERROR(SMALL(_xlfn.UNIQUE(Resa!$O$8:$O$158*1,FALSE,FALSE),ROW($A28)),"")</f>
        <v>133</v>
      </c>
      <c r="F4" s="77">
        <f>IF(E4="","",SUMIF(Resa!$O$8:$O$158,E4,Resa!$AE$8:$AE$158))</f>
        <v>0</v>
      </c>
      <c r="G4" s="78" cm="1">
        <f t="array" ref="G4">IFERROR(IF(E4="","",INDEX(Resa!$L$8:$L$158,MATCH(E4,Resa!$O$8:$O$158*1,0))),"")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IF(I4="","",SUMIF(Resa!$O$8:$O$158,I4,Resa!$AE$8:$AE$158))</f>
        <v>0</v>
      </c>
      <c r="K4" s="78" cm="1">
        <f t="array" ref="K4">IFERROR(IF(I4="","",INDEX(Resa!$L$8:$L$158,MATCH(I4,Resa!$O$8:$O$158*1,0))),"")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IF(A5="","",SUMIF(Resa!$O$8:$O$158,A5,Resa!$AE$8:$AE$158))</f>
        <v>0</v>
      </c>
      <c r="C5" s="78" cm="1">
        <f t="array" ref="C5">IFERROR(IF(A5="","",INDEX(Resa!$L$8:$L$158,MATCH(A5,Resa!$O$8:$O$158*1,0))),"")</f>
        <v>0</v>
      </c>
      <c r="D5" s="79"/>
      <c r="E5" s="77" cm="1">
        <f t="array" ref="E5">IFERROR(SMALL(_xlfn.UNIQUE(Resa!$O$8:$O$158*1,FALSE,FALSE),ROW($A29)),"")</f>
        <v>134</v>
      </c>
      <c r="F5" s="77">
        <f>IF(E5="","",SUMIF(Resa!$O$8:$O$158,E5,Resa!$AE$8:$AE$158))</f>
        <v>0</v>
      </c>
      <c r="G5" s="78" cm="1">
        <f t="array" ref="G5">IFERROR(IF(E5="","",INDEX(Resa!$L$8:$L$158,MATCH(E5,Resa!$O$8:$O$158*1,0))),"")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IF(I5="","",SUMIF(Resa!$O$8:$O$158,I5,Resa!$AE$8:$AE$158))</f>
        <v>0</v>
      </c>
      <c r="K5" s="78" cm="1">
        <f t="array" ref="K5">IFERROR(IF(I5="","",INDEX(Resa!$L$8:$L$158,MATCH(I5,Resa!$O$8:$O$158*1,0))),"")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IF(A6="","",SUMIF(Resa!$O$8:$O$158,A6,Resa!$AE$8:$AE$158))</f>
        <v>0</v>
      </c>
      <c r="C6" s="78" cm="1">
        <f t="array" ref="C6">IFERROR(IF(A6="","",INDEX(Resa!$L$8:$L$158,MATCH(A6,Resa!$O$8:$O$158*1,0))),"")</f>
        <v>0</v>
      </c>
      <c r="D6" s="79"/>
      <c r="E6" s="77" cm="1">
        <f t="array" ref="E6">IFERROR(SMALL(_xlfn.UNIQUE(Resa!$O$8:$O$158*1,FALSE,FALSE),ROW($A30)),"")</f>
        <v>135</v>
      </c>
      <c r="F6" s="77">
        <f>IF(E6="","",SUMIF(Resa!$O$8:$O$158,E6,Resa!$AE$8:$AE$158))</f>
        <v>0</v>
      </c>
      <c r="G6" s="78" cm="1">
        <f t="array" ref="G6">IFERROR(IF(E6="","",INDEX(Resa!$L$8:$L$158,MATCH(E6,Resa!$O$8:$O$158*1,0))),"")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IF(I6="","",SUMIF(Resa!$O$8:$O$158,I6,Resa!$AE$8:$AE$158))</f>
        <v>0</v>
      </c>
      <c r="K6" s="78" cm="1">
        <f t="array" ref="K6">IFERROR(IF(I6="","",INDEX(Resa!$L$8:$L$158,MATCH(I6,Resa!$O$8:$O$158*1,0))),"")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IF(A7="","",SUMIF(Resa!$O$8:$O$158,A7,Resa!$AE$8:$AE$158))</f>
        <v>0</v>
      </c>
      <c r="C7" s="78" cm="1">
        <f t="array" ref="C7">IFERROR(IF(A7="","",INDEX(Resa!$L$8:$L$158,MATCH(A7,Resa!$O$8:$O$158*1,0))),"")</f>
        <v>0</v>
      </c>
      <c r="D7" s="79"/>
      <c r="E7" s="77" cm="1">
        <f t="array" ref="E7">IFERROR(SMALL(_xlfn.UNIQUE(Resa!$O$8:$O$158*1,FALSE,FALSE),ROW($A31)),"")</f>
        <v>136</v>
      </c>
      <c r="F7" s="77">
        <f>IF(E7="","",SUMIF(Resa!$O$8:$O$158,E7,Resa!$AE$8:$AE$158))</f>
        <v>0</v>
      </c>
      <c r="G7" s="78" cm="1">
        <f t="array" ref="G7">IFERROR(IF(E7="","",INDEX(Resa!$L$8:$L$158,MATCH(E7,Resa!$O$8:$O$158*1,0))),"")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IF(I7="","",SUMIF(Resa!$O$8:$O$158,I7,Resa!$AE$8:$AE$158))</f>
        <v>0</v>
      </c>
      <c r="K7" s="78" cm="1">
        <f t="array" ref="K7">IFERROR(IF(I7="","",INDEX(Resa!$L$8:$L$158,MATCH(I7,Resa!$O$8:$O$158*1,0))),"")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IF(A8="","",SUMIF(Resa!$O$8:$O$158,A8,Resa!$AE$8:$AE$158))</f>
        <v>0</v>
      </c>
      <c r="C8" s="78" cm="1">
        <f t="array" ref="C8">IFERROR(IF(A8="","",INDEX(Resa!$L$8:$L$158,MATCH(A8,Resa!$O$8:$O$158*1,0))),"")</f>
        <v>0</v>
      </c>
      <c r="D8" s="79"/>
      <c r="E8" s="77" cm="1">
        <f t="array" ref="E8">IFERROR(SMALL(_xlfn.UNIQUE(Resa!$O$8:$O$158*1,FALSE,FALSE),ROW($A32)),"")</f>
        <v>139</v>
      </c>
      <c r="F8" s="77">
        <f>IF(E8="","",SUMIF(Resa!$O$8:$O$158,E8,Resa!$AE$8:$AE$158))</f>
        <v>0</v>
      </c>
      <c r="G8" s="78" cm="1">
        <f t="array" ref="G8">IFERROR(IF(E8="","",INDEX(Resa!$L$8:$L$158,MATCH(E8,Resa!$O$8:$O$158*1,0))),"")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IF(I8="","",SUMIF(Resa!$O$8:$O$158,I8,Resa!$AE$8:$AE$158))</f>
        <v>0</v>
      </c>
      <c r="K8" s="78" cm="1">
        <f t="array" ref="K8">IFERROR(IF(I8="","",INDEX(Resa!$L$8:$L$158,MATCH(I8,Resa!$O$8:$O$158*1,0))),"")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IF(A9="","",SUMIF(Resa!$O$8:$O$158,A9,Resa!$AE$8:$AE$158))</f>
        <v>0</v>
      </c>
      <c r="C9" s="78" cm="1">
        <f t="array" ref="C9">IFERROR(IF(A9="","",INDEX(Resa!$L$8:$L$158,MATCH(A9,Resa!$O$8:$O$158*1,0))),"")</f>
        <v>0</v>
      </c>
      <c r="D9" s="79"/>
      <c r="E9" s="77" cm="1">
        <f t="array" ref="E9">IFERROR(SMALL(_xlfn.UNIQUE(Resa!$O$8:$O$158*1,FALSE,FALSE),ROW($A33)),"")</f>
        <v>141</v>
      </c>
      <c r="F9" s="77">
        <f>IF(E9="","",SUMIF(Resa!$O$8:$O$158,E9,Resa!$AE$8:$AE$158))</f>
        <v>0</v>
      </c>
      <c r="G9" s="78" cm="1">
        <f t="array" ref="G9">IFERROR(IF(E9="","",INDEX(Resa!$L$8:$L$158,MATCH(E9,Resa!$O$8:$O$158*1,0))),"")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IF(I9="","",SUMIF(Resa!$O$8:$O$158,I9,Resa!$AE$8:$AE$158))</f>
        <v>0</v>
      </c>
      <c r="K9" s="78" cm="1">
        <f t="array" ref="K9">IFERROR(IF(I9="","",INDEX(Resa!$L$8:$L$158,MATCH(I9,Resa!$O$8:$O$158*1,0))),"")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IF(A10="","",SUMIF(Resa!$O$8:$O$158,A10,Resa!$AE$8:$AE$158))</f>
        <v>0</v>
      </c>
      <c r="C10" s="78" cm="1">
        <f t="array" ref="C10">IFERROR(IF(A10="","",INDEX(Resa!$L$8:$L$158,MATCH(A10,Resa!$O$8:$O$158*1,0))),"")</f>
        <v>0</v>
      </c>
      <c r="D10" s="79"/>
      <c r="E10" s="77" cm="1">
        <f t="array" ref="E10">IFERROR(SMALL(_xlfn.UNIQUE(Resa!$O$8:$O$158*1,FALSE,FALSE),ROW($A34)),"")</f>
        <v>143</v>
      </c>
      <c r="F10" s="77">
        <f>IF(E10="","",SUMIF(Resa!$O$8:$O$158,E10,Resa!$AE$8:$AE$158))</f>
        <v>0</v>
      </c>
      <c r="G10" s="78" cm="1">
        <f t="array" ref="G10">IFERROR(IF(E10="","",INDEX(Resa!$L$8:$L$158,MATCH(E10,Resa!$O$8:$O$158*1,0))),"")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IF(I10="","",SUMIF(Resa!$O$8:$O$158,I10,Resa!$AE$8:$AE$158))</f>
        <v>0</v>
      </c>
      <c r="K10" s="78" cm="1">
        <f t="array" ref="K10">IFERROR(IF(I10="","",INDEX(Resa!$L$8:$L$158,MATCH(I10,Resa!$O$8:$O$158*1,0))),"")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IF(A11="","",SUMIF(Resa!$O$8:$O$158,A11,Resa!$AE$8:$AE$158))</f>
        <v>0</v>
      </c>
      <c r="C11" s="78" cm="1">
        <f t="array" ref="C11">IFERROR(IF(A11="","",INDEX(Resa!$L$8:$L$158,MATCH(A11,Resa!$O$8:$O$158*1,0))),"")</f>
        <v>0</v>
      </c>
      <c r="D11" s="79"/>
      <c r="E11" s="77" cm="1">
        <f t="array" ref="E11">IFERROR(SMALL(_xlfn.UNIQUE(Resa!$O$8:$O$158*1,FALSE,FALSE),ROW($A35)),"")</f>
        <v>148</v>
      </c>
      <c r="F11" s="77">
        <f>IF(E11="","",SUMIF(Resa!$O$8:$O$158,E11,Resa!$AE$8:$AE$158))</f>
        <v>0</v>
      </c>
      <c r="G11" s="78" cm="1">
        <f t="array" ref="G11">IFERROR(IF(E11="","",INDEX(Resa!$L$8:$L$158,MATCH(E11,Resa!$O$8:$O$158*1,0))),"")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IF(I11="","",SUMIF(Resa!$O$8:$O$158,I11,Resa!$AE$8:$AE$158))</f>
        <v>0</v>
      </c>
      <c r="K11" s="78" cm="1">
        <f t="array" ref="K11">IFERROR(IF(I11="","",INDEX(Resa!$L$8:$L$158,MATCH(I11,Resa!$O$8:$O$158*1,0))),"")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IF(A12="","",SUMIF(Resa!$O$8:$O$158,A12,Resa!$AE$8:$AE$158))</f>
        <v>0</v>
      </c>
      <c r="C12" s="78" cm="1">
        <f t="array" ref="C12">IFERROR(IF(A12="","",INDEX(Resa!$L$8:$L$158,MATCH(A12,Resa!$O$8:$O$158*1,0))),"")</f>
        <v>0</v>
      </c>
      <c r="D12" s="79"/>
      <c r="E12" s="77" cm="1">
        <f t="array" ref="E12">IFERROR(SMALL(_xlfn.UNIQUE(Resa!$O$8:$O$158*1,FALSE,FALSE),ROW($A36)),"")</f>
        <v>150</v>
      </c>
      <c r="F12" s="77">
        <f>IF(E12="","",SUMIF(Resa!$O$8:$O$158,E12,Resa!$AE$8:$AE$158))</f>
        <v>0</v>
      </c>
      <c r="G12" s="78" cm="1">
        <f t="array" ref="G12">IFERROR(IF(E12="","",INDEX(Resa!$L$8:$L$158,MATCH(E12,Resa!$O$8:$O$158*1,0))),"")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IF(I12="","",SUMIF(Resa!$O$8:$O$158,I12,Resa!$AE$8:$AE$158))</f>
        <v>0</v>
      </c>
      <c r="K12" s="78" cm="1">
        <f t="array" ref="K12">IFERROR(IF(I12="","",INDEX(Resa!$L$8:$L$158,MATCH(I12,Resa!$O$8:$O$158*1,0))),"")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IF(A13="","",SUMIF(Resa!$O$8:$O$158,A13,Resa!$AE$8:$AE$158))</f>
        <v>0</v>
      </c>
      <c r="C13" s="78" cm="1">
        <f t="array" ref="C13">IFERROR(IF(A13="","",INDEX(Resa!$L$8:$L$158,MATCH(A13,Resa!$O$8:$O$158*1,0))),"")</f>
        <v>0</v>
      </c>
      <c r="D13" s="79"/>
      <c r="E13" s="77" cm="1">
        <f t="array" ref="E13">IFERROR(SMALL(_xlfn.UNIQUE(Resa!$O$8:$O$158*1,FALSE,FALSE),ROW($A37)),"")</f>
        <v>152</v>
      </c>
      <c r="F13" s="77">
        <f>IF(E13="","",SUMIF(Resa!$O$8:$O$158,E13,Resa!$AE$8:$AE$158))</f>
        <v>0</v>
      </c>
      <c r="G13" s="78" cm="1">
        <f t="array" ref="G13">IFERROR(IF(E13="","",INDEX(Resa!$L$8:$L$158,MATCH(E13,Resa!$O$8:$O$158*1,0))),"")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IF(I13="","",SUMIF(Resa!$O$8:$O$158,I13,Resa!$AE$8:$AE$158))</f>
        <v>0</v>
      </c>
      <c r="K13" s="78" cm="1">
        <f t="array" ref="K13">IFERROR(IF(I13="","",INDEX(Resa!$L$8:$L$158,MATCH(I13,Resa!$O$8:$O$158*1,0))),"")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IF(A14="","",SUMIF(Resa!$O$8:$O$158,A14,Resa!$AE$8:$AE$158))</f>
        <v>0</v>
      </c>
      <c r="C14" s="78" cm="1">
        <f t="array" ref="C14">IFERROR(IF(A14="","",INDEX(Resa!$L$8:$L$158,MATCH(A14,Resa!$O$8:$O$158*1,0))),"")</f>
        <v>0</v>
      </c>
      <c r="D14" s="79"/>
      <c r="E14" s="77" cm="1">
        <f t="array" ref="E14">IFERROR(SMALL(_xlfn.UNIQUE(Resa!$O$8:$O$158*1,FALSE,FALSE),ROW($A38)),"")</f>
        <v>250</v>
      </c>
      <c r="F14" s="77">
        <f>IF(E14="","",SUMIF(Resa!$O$8:$O$158,E14,Resa!$AE$8:$AE$158))</f>
        <v>0</v>
      </c>
      <c r="G14" s="78" cm="1">
        <f t="array" ref="G14">IFERROR(IF(E14="","",INDEX(Resa!$L$8:$L$158,MATCH(E14,Resa!$O$8:$O$158*1,0))),"")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IF(I14="","",SUMIF(Resa!$O$8:$O$158,I14,Resa!$AE$8:$AE$158))</f>
        <v>0</v>
      </c>
      <c r="K14" s="78" cm="1">
        <f t="array" ref="K14">IFERROR(IF(I14="","",INDEX(Resa!$L$8:$L$158,MATCH(I14,Resa!$O$8:$O$158*1,0))),"")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IF(A15="","",SUMIF(Resa!$O$8:$O$158,A15,Resa!$AE$8:$AE$158))</f>
        <v>0</v>
      </c>
      <c r="C15" s="78" cm="1">
        <f t="array" ref="C15">IFERROR(IF(A15="","",INDEX(Resa!$L$8:$L$158,MATCH(A15,Resa!$O$8:$O$158*1,0))),"")</f>
        <v>0</v>
      </c>
      <c r="D15" s="79"/>
      <c r="E15" s="77" cm="1">
        <f t="array" ref="E15">IFERROR(SMALL(_xlfn.UNIQUE(Resa!$O$8:$O$158*1,FALSE,FALSE),ROW($A39)),"")</f>
        <v>251</v>
      </c>
      <c r="F15" s="77">
        <f>IF(E15="","",SUMIF(Resa!$O$8:$O$158,E15,Resa!$AE$8:$AE$158))</f>
        <v>0</v>
      </c>
      <c r="G15" s="78" cm="1">
        <f t="array" ref="G15">IFERROR(IF(E15="","",INDEX(Resa!$L$8:$L$158,MATCH(E15,Resa!$O$8:$O$158*1,0))),"")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IF(I15="","",SUMIF(Resa!$O$8:$O$158,I15,Resa!$AE$8:$AE$158))</f>
        <v>0</v>
      </c>
      <c r="K15" s="78" cm="1">
        <f t="array" ref="K15">IFERROR(IF(I15="","",INDEX(Resa!$L$8:$L$158,MATCH(I15,Resa!$O$8:$O$158*1,0))),"")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IF(A16="","",SUMIF(Resa!$O$8:$O$158,A16,Resa!$AE$8:$AE$158))</f>
        <v>0</v>
      </c>
      <c r="C16" s="78" cm="1">
        <f t="array" ref="C16">IFERROR(IF(A16="","",INDEX(Resa!$L$8:$L$158,MATCH(A16,Resa!$O$8:$O$158*1,0))),"")</f>
        <v>0</v>
      </c>
      <c r="D16" s="79"/>
      <c r="E16" s="77" cm="1">
        <f t="array" ref="E16">IFERROR(SMALL(_xlfn.UNIQUE(Resa!$O$8:$O$158*1,FALSE,FALSE),ROW($A40)),"")</f>
        <v>252</v>
      </c>
      <c r="F16" s="77">
        <f>IF(E16="","",SUMIF(Resa!$O$8:$O$158,E16,Resa!$AE$8:$AE$158))</f>
        <v>0</v>
      </c>
      <c r="G16" s="78" cm="1">
        <f t="array" ref="G16">IFERROR(IF(E16="","",INDEX(Resa!$L$8:$L$158,MATCH(E16,Resa!$O$8:$O$158*1,0))),"")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IF(I16="","",SUMIF(Resa!$O$8:$O$158,I16,Resa!$AE$8:$AE$158))</f>
        <v/>
      </c>
      <c r="K16" s="78" t="str" cm="1">
        <f t="array" ref="K16">IFERROR(IF(I16="","",INDEX(Resa!$L$8:$L$158,MATCH(I16,Resa!$O$8:$O$158*1,0))),"")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IF(A17="","",SUMIF(Resa!$O$8:$O$158,A17,Resa!$AE$8:$AE$158))</f>
        <v>0</v>
      </c>
      <c r="C17" s="78" cm="1">
        <f t="array" ref="C17">IFERROR(IF(A17="","",INDEX(Resa!$L$8:$L$158,MATCH(A17,Resa!$O$8:$O$158*1,0))),"")</f>
        <v>0</v>
      </c>
      <c r="D17" s="79"/>
      <c r="E17" s="77" cm="1">
        <f t="array" ref="E17">IFERROR(SMALL(_xlfn.UNIQUE(Resa!$O$8:$O$158*1,FALSE,FALSE),ROW($A41)),"")</f>
        <v>253</v>
      </c>
      <c r="F17" s="77">
        <f>IF(E17="","",SUMIF(Resa!$O$8:$O$158,E17,Resa!$AE$8:$AE$158))</f>
        <v>0</v>
      </c>
      <c r="G17" s="78" cm="1">
        <f t="array" ref="G17">IFERROR(IF(E17="","",INDEX(Resa!$L$8:$L$158,MATCH(E17,Resa!$O$8:$O$158*1,0))),"")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IF(I17="","",SUMIF(Resa!$O$8:$O$158,I17,Resa!$AE$8:$AE$158))</f>
        <v/>
      </c>
      <c r="K17" s="78" t="str" cm="1">
        <f t="array" ref="K17">IFERROR(IF(I17="","",INDEX(Resa!$L$8:$L$158,MATCH(I17,Resa!$O$8:$O$158*1,0))),"")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IF(A18="","",SUMIF(Resa!$O$8:$O$158,A18,Resa!$AE$8:$AE$158))</f>
        <v>0</v>
      </c>
      <c r="C18" s="78" cm="1">
        <f t="array" ref="C18">IFERROR(IF(A18="","",INDEX(Resa!$L$8:$L$158,MATCH(A18,Resa!$O$8:$O$158*1,0))),"")</f>
        <v>0</v>
      </c>
      <c r="D18" s="79"/>
      <c r="E18" s="77" cm="1">
        <f t="array" ref="E18">IFERROR(SMALL(_xlfn.UNIQUE(Resa!$O$8:$O$158*1,FALSE,FALSE),ROW($A42)),"")</f>
        <v>254</v>
      </c>
      <c r="F18" s="77">
        <f>IF(E18="","",SUMIF(Resa!$O$8:$O$158,E18,Resa!$AE$8:$AE$158))</f>
        <v>0</v>
      </c>
      <c r="G18" s="78" cm="1">
        <f t="array" ref="G18">IFERROR(IF(E18="","",INDEX(Resa!$L$8:$L$158,MATCH(E18,Resa!$O$8:$O$158*1,0))),"")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IF(I18="","",SUMIF(Resa!$O$8:$O$158,I18,Resa!$AE$8:$AE$158))</f>
        <v/>
      </c>
      <c r="K18" s="78" t="str" cm="1">
        <f t="array" ref="K18">IFERROR(IF(I18="","",INDEX(Resa!$L$8:$L$158,MATCH(I18,Resa!$O$8:$O$158*1,0))),"")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IF(A19="","",SUMIF(Resa!$O$8:$O$158,A19,Resa!$AE$8:$AE$158))</f>
        <v>0</v>
      </c>
      <c r="C19" s="78" cm="1">
        <f t="array" ref="C19">IFERROR(IF(A19="","",INDEX(Resa!$L$8:$L$158,MATCH(A19,Resa!$O$8:$O$158*1,0))),"")</f>
        <v>0</v>
      </c>
      <c r="D19" s="79"/>
      <c r="E19" s="77" cm="1">
        <f t="array" ref="E19">IFERROR(SMALL(_xlfn.UNIQUE(Resa!$O$8:$O$158*1,FALSE,FALSE),ROW($A43)),"")</f>
        <v>255</v>
      </c>
      <c r="F19" s="77">
        <f>IF(E19="","",SUMIF(Resa!$O$8:$O$158,E19,Resa!$AE$8:$AE$158))</f>
        <v>0</v>
      </c>
      <c r="G19" s="78" cm="1">
        <f t="array" ref="G19">IFERROR(IF(E19="","",INDEX(Resa!$L$8:$L$158,MATCH(E19,Resa!$O$8:$O$158*1,0))),"")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IF(I19="","",SUMIF(Resa!$O$8:$O$158,I19,Resa!$AE$8:$AE$158))</f>
        <v/>
      </c>
      <c r="K19" s="78" t="str" cm="1">
        <f t="array" ref="K19">IFERROR(IF(I19="","",INDEX(Resa!$L$8:$L$158,MATCH(I19,Resa!$O$8:$O$158*1,0))),"")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IF(A20="","",SUMIF(Resa!$O$8:$O$158,A20,Resa!$AE$8:$AE$158))</f>
        <v>0</v>
      </c>
      <c r="C20" s="78" cm="1">
        <f t="array" ref="C20">IFERROR(IF(A20="","",INDEX(Resa!$L$8:$L$158,MATCH(A20,Resa!$O$8:$O$158*1,0))),"")</f>
        <v>0</v>
      </c>
      <c r="D20" s="79"/>
      <c r="E20" s="77" cm="1">
        <f t="array" ref="E20">IFERROR(SMALL(_xlfn.UNIQUE(Resa!$O$8:$O$158*1,FALSE,FALSE),ROW($A44)),"")</f>
        <v>256</v>
      </c>
      <c r="F20" s="77">
        <f>IF(E20="","",SUMIF(Resa!$O$8:$O$158,E20,Resa!$AE$8:$AE$158))</f>
        <v>0</v>
      </c>
      <c r="G20" s="78" cm="1">
        <f t="array" ref="G20">IFERROR(IF(E20="","",INDEX(Resa!$L$8:$L$158,MATCH(E20,Resa!$O$8:$O$158*1,0))),"")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IF(I20="","",SUMIF(Resa!$O$8:$O$158,I20,Resa!$AE$8:$AE$158))</f>
        <v/>
      </c>
      <c r="K20" s="78" t="str" cm="1">
        <f t="array" ref="K20">IFERROR(IF(I20="","",INDEX(Resa!$L$8:$L$158,MATCH(I20,Resa!$O$8:$O$158*1,0))),"")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IF(A21="","",SUMIF(Resa!$O$8:$O$158,A21,Resa!$AE$8:$AE$158))</f>
        <v>0</v>
      </c>
      <c r="C21" s="78" cm="1">
        <f t="array" ref="C21">IFERROR(IF(A21="","",INDEX(Resa!$L$8:$L$158,MATCH(A21,Resa!$O$8:$O$158*1,0))),"")</f>
        <v>0</v>
      </c>
      <c r="D21" s="79"/>
      <c r="E21" s="77" cm="1">
        <f t="array" ref="E21">IFERROR(SMALL(_xlfn.UNIQUE(Resa!$O$8:$O$158*1,FALSE,FALSE),ROW($A45)),"")</f>
        <v>257</v>
      </c>
      <c r="F21" s="77">
        <f>IF(E21="","",SUMIF(Resa!$O$8:$O$158,E21,Resa!$AE$8:$AE$158))</f>
        <v>0</v>
      </c>
      <c r="G21" s="78" cm="1">
        <f t="array" ref="G21">IFERROR(IF(E21="","",INDEX(Resa!$L$8:$L$158,MATCH(E21,Resa!$O$8:$O$158*1,0))),"")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IF(I21="","",SUMIF(Resa!$O$8:$O$158,I21,Resa!$AE$8:$AE$158))</f>
        <v/>
      </c>
      <c r="K21" s="78" t="str" cm="1">
        <f t="array" ref="K21">IFERROR(IF(I21="","",INDEX(Resa!$L$8:$L$158,MATCH(I21,Resa!$O$8:$O$158*1,0))),"")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IF(A22="","",SUMIF(Resa!$O$8:$O$158,A22,Resa!$AE$8:$AE$158))</f>
        <v>0</v>
      </c>
      <c r="C22" s="78" cm="1">
        <f t="array" ref="C22">IFERROR(IF(A22="","",INDEX(Resa!$L$8:$L$158,MATCH(A22,Resa!$O$8:$O$158*1,0))),"")</f>
        <v>0</v>
      </c>
      <c r="D22" s="79"/>
      <c r="E22" s="77" cm="1">
        <f t="array" ref="E22">IFERROR(SMALL(_xlfn.UNIQUE(Resa!$O$8:$O$158*1,FALSE,FALSE),ROW($A46)),"")</f>
        <v>258</v>
      </c>
      <c r="F22" s="77">
        <f>IF(E22="","",SUMIF(Resa!$O$8:$O$158,E22,Resa!$AE$8:$AE$158))</f>
        <v>0</v>
      </c>
      <c r="G22" s="78" cm="1">
        <f t="array" ref="G22">IFERROR(IF(E22="","",INDEX(Resa!$L$8:$L$158,MATCH(E22,Resa!$O$8:$O$158*1,0))),"")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IF(I22="","",SUMIF(Resa!$O$8:$O$158,I22,Resa!$AE$8:$AE$158))</f>
        <v/>
      </c>
      <c r="K22" s="78" t="str" cm="1">
        <f t="array" ref="K22">IFERROR(IF(I22="","",INDEX(Resa!$L$8:$L$158,MATCH(I22,Resa!$O$8:$O$158*1,0))),"")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IF(A23="","",SUMIF(Resa!$O$8:$O$158,A23,Resa!$AE$8:$AE$158))</f>
        <v>0</v>
      </c>
      <c r="C23" s="78" cm="1">
        <f t="array" ref="C23">IFERROR(IF(A23="","",INDEX(Resa!$L$8:$L$158,MATCH(A23,Resa!$O$8:$O$158*1,0))),"")</f>
        <v>0</v>
      </c>
      <c r="D23" s="79"/>
      <c r="E23" s="77" cm="1">
        <f t="array" ref="E23">IFERROR(SMALL(_xlfn.UNIQUE(Resa!$O$8:$O$158*1,FALSE,FALSE),ROW($A47)),"")</f>
        <v>259</v>
      </c>
      <c r="F23" s="77">
        <f>IF(E23="","",SUMIF(Resa!$O$8:$O$158,E23,Resa!$AE$8:$AE$158))</f>
        <v>0</v>
      </c>
      <c r="G23" s="78" cm="1">
        <f t="array" ref="G23">IFERROR(IF(E23="","",INDEX(Resa!$L$8:$L$158,MATCH(E23,Resa!$O$8:$O$158*1,0))),"")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IF(I23="","",SUMIF(Resa!$O$8:$O$158,I23,Resa!$AE$8:$AE$158))</f>
        <v/>
      </c>
      <c r="K23" s="78" t="str" cm="1">
        <f t="array" ref="K23">IFERROR(IF(I23="","",INDEX(Resa!$L$8:$L$158,MATCH(I23,Resa!$O$8:$O$158*1,0))),"")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IF(A24="","",SUMIF(Resa!$O$8:$O$158,A24,Resa!$AE$8:$AE$158))</f>
        <v>0</v>
      </c>
      <c r="C24" s="78" cm="1">
        <f t="array" ref="C24">IFERROR(IF(A24="","",INDEX(Resa!$L$8:$L$158,MATCH(A24,Resa!$O$8:$O$158*1,0))),"")</f>
        <v>0</v>
      </c>
      <c r="D24" s="79"/>
      <c r="E24" s="77" cm="1">
        <f t="array" ref="E24">IFERROR(SMALL(_xlfn.UNIQUE(Resa!$O$8:$O$158*1,FALSE,FALSE),ROW($A48)),"")</f>
        <v>260</v>
      </c>
      <c r="F24" s="77">
        <f>IF(E24="","",SUMIF(Resa!$O$8:$O$158,E24,Resa!$AE$8:$AE$158))</f>
        <v>0</v>
      </c>
      <c r="G24" s="78" cm="1">
        <f t="array" ref="G24">IFERROR(IF(E24="","",INDEX(Resa!$L$8:$L$158,MATCH(E24,Resa!$O$8:$O$158*1,0))),"")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IF(I24="","",SUMIF(Resa!$O$8:$O$158,I24,Resa!$AE$8:$AE$158))</f>
        <v/>
      </c>
      <c r="K24" s="78" t="str" cm="1">
        <f t="array" ref="K24">IFERROR(IF(I24="","",INDEX(Resa!$L$8:$L$158,MATCH(I24,Resa!$O$8:$O$158*1,0))),"")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IF(A25="","",SUMIF(Resa!$O$8:$O$158,A25,Resa!$AE$8:$AE$158))</f>
        <v>0</v>
      </c>
      <c r="C25" s="78" cm="1">
        <f t="array" ref="C25">IFERROR(IF(A25="","",INDEX(Resa!$L$8:$L$158,MATCH(A25,Resa!$O$8:$O$158*1,0))),"")</f>
        <v>0</v>
      </c>
      <c r="D25" s="79"/>
      <c r="E25" s="77" cm="1">
        <f t="array" ref="E25">IFERROR(SMALL(_xlfn.UNIQUE(Resa!$O$8:$O$158*1,FALSE,FALSE),ROW($A49)),"")</f>
        <v>261</v>
      </c>
      <c r="F25" s="77">
        <f>IF(E25="","",SUMIF(Resa!$O$8:$O$158,E25,Resa!$AE$8:$AE$158))</f>
        <v>0</v>
      </c>
      <c r="G25" s="78" cm="1">
        <f t="array" ref="G25">IFERROR(IF(E25="","",INDEX(Resa!$L$8:$L$158,MATCH(E25,Resa!$O$8:$O$158*1,0))),"")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IF(I25="","",SUMIF(Resa!$O$8:$O$158,I25,Resa!$AE$8:$AE$158))</f>
        <v/>
      </c>
      <c r="K25" s="78" t="str" cm="1">
        <f t="array" ref="K25">IFERROR(IF(I25="","",INDEX(Resa!$L$8:$L$158,MATCH(I25,Resa!$O$8:$O$158*1,0))),"")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IF(A26="","",SUMIF(Resa!$O$8:$O$158,A26,Resa!$AE$8:$AE$158))</f>
        <v>0</v>
      </c>
      <c r="C26" s="78" cm="1">
        <f t="array" ref="C26">IFERROR(IF(A26="","",INDEX(Resa!$L$8:$L$158,MATCH(A26,Resa!$O$8:$O$158*1,0))),"")</f>
        <v>0</v>
      </c>
      <c r="D26" s="79"/>
      <c r="E26" s="77" cm="1">
        <f t="array" ref="E26">IFERROR(SMALL(_xlfn.UNIQUE(Resa!$O$8:$O$158*1,FALSE,FALSE),ROW($A50)),"")</f>
        <v>262</v>
      </c>
      <c r="F26" s="77">
        <f>IF(E26="","",SUMIF(Resa!$O$8:$O$158,E26,Resa!$AE$8:$AE$158))</f>
        <v>0</v>
      </c>
      <c r="G26" s="78" cm="1">
        <f t="array" ref="G26">IFERROR(IF(E26="","",INDEX(Resa!$L$8:$L$158,MATCH(E26,Resa!$O$8:$O$158*1,0))),"")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IF(I26="","",SUMIF(Resa!$O$8:$O$158,I26,Resa!$AE$8:$AE$158))</f>
        <v/>
      </c>
      <c r="K26" s="78" t="str" cm="1">
        <f t="array" ref="K26">IFERROR(IF(I26="","",INDEX(Resa!$L$8:$L$158,MATCH(I26,Resa!$O$8:$O$158*1,0))),"")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IF(A27="","",SUMIF(Resa!$O$8:$O$158,A27,Resa!$AE$8:$AE$158))</f>
        <v>0</v>
      </c>
      <c r="C27" s="78" cm="1">
        <f t="array" ref="C27">IFERROR(IF(A27="","",INDEX(Resa!$L$8:$L$158,MATCH(A27,Resa!$O$8:$O$158*1,0))),"")</f>
        <v>0</v>
      </c>
      <c r="D27" s="79"/>
      <c r="E27" s="77" cm="1">
        <f t="array" ref="E27">IFERROR(SMALL(_xlfn.UNIQUE(Resa!$O$8:$O$158*1,FALSE,FALSE),ROW($A51)),"")</f>
        <v>263</v>
      </c>
      <c r="F27" s="77">
        <f>IF(E27="","",SUMIF(Resa!$O$8:$O$158,E27,Resa!$AE$8:$AE$158))</f>
        <v>0</v>
      </c>
      <c r="G27" s="78" cm="1">
        <f t="array" ref="G27">IFERROR(IF(E27="","",INDEX(Resa!$L$8:$L$158,MATCH(E27,Resa!$O$8:$O$158*1,0))),"")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IF(I27="","",SUMIF(Resa!$O$8:$O$158,I27,Resa!$AE$8:$AE$158))</f>
        <v/>
      </c>
      <c r="K27" s="78" t="str" cm="1">
        <f t="array" ref="K27">IFERROR(IF(I27="","",INDEX(Resa!$L$8:$L$158,MATCH(I27,Resa!$O$8:$O$158*1,0))),"")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IF(I28="","",SUMIF(Resa!$O$8:$O$158,I28,Resa!$AE$8:$AE$158))</f>
        <v/>
      </c>
      <c r="K28" s="78" t="str" cm="1">
        <f t="array" ref="K28">IFERROR(IF(I28="","",INDEX(Resa!$L$8:$L$158,MATCH(I28,Resa!$O$8:$O$158*1,0))),"")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2">
        <v>2</v>
      </c>
      <c r="B30" s="203"/>
      <c r="C30" s="45">
        <f t="shared" si="0"/>
        <v>0</v>
      </c>
      <c r="D30" s="10"/>
    </row>
    <row r="31" spans="1:11" ht="18" x14ac:dyDescent="0.2">
      <c r="A31" s="204">
        <v>3</v>
      </c>
      <c r="B31" s="205"/>
      <c r="C31" s="45">
        <f t="shared" si="0"/>
        <v>0</v>
      </c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96" priority="33">
      <formula>AND( D3=6)</formula>
    </cfRule>
    <cfRule type="expression" dxfId="95" priority="34">
      <formula>AND( D3=5)</formula>
    </cfRule>
    <cfRule type="expression" dxfId="94" priority="35">
      <formula>AND( D3=4)</formula>
    </cfRule>
    <cfRule type="expression" dxfId="93" priority="36">
      <formula>AND( D3=3)</formula>
    </cfRule>
    <cfRule type="expression" dxfId="92" priority="37">
      <formula>AND( D3=2)</formula>
    </cfRule>
    <cfRule type="expression" dxfId="91" priority="38">
      <formula>AND( D3=1)</formula>
    </cfRule>
  </conditionalFormatting>
  <conditionalFormatting sqref="B3:B27">
    <cfRule type="containsErrors" dxfId="90" priority="39">
      <formula>ISERROR(B3)</formula>
    </cfRule>
  </conditionalFormatting>
  <conditionalFormatting sqref="E3:E27">
    <cfRule type="expression" dxfId="89" priority="26">
      <formula>AND( G3=6)</formula>
    </cfRule>
    <cfRule type="expression" dxfId="88" priority="27">
      <formula>AND( G3=5)</formula>
    </cfRule>
    <cfRule type="expression" dxfId="87" priority="28">
      <formula>AND( G3=4)</formula>
    </cfRule>
    <cfRule type="expression" dxfId="86" priority="29">
      <formula>AND( G3=3)</formula>
    </cfRule>
    <cfRule type="expression" dxfId="85" priority="30">
      <formula>AND( G3=2)</formula>
    </cfRule>
    <cfRule type="expression" dxfId="84" priority="31">
      <formula>AND( G3=1)</formula>
    </cfRule>
  </conditionalFormatting>
  <conditionalFormatting sqref="E3:E27 I3:J28">
    <cfRule type="containsErrors" dxfId="83" priority="32">
      <formula>ISERROR(E3)</formula>
    </cfRule>
  </conditionalFormatting>
  <conditionalFormatting sqref="C3:C27">
    <cfRule type="cellIs" dxfId="82" priority="25" operator="equal">
      <formula>0</formula>
    </cfRule>
  </conditionalFormatting>
  <conditionalFormatting sqref="G3:G27">
    <cfRule type="cellIs" dxfId="81" priority="24" operator="equal">
      <formula>0</formula>
    </cfRule>
  </conditionalFormatting>
  <conditionalFormatting sqref="K3:K28">
    <cfRule type="cellIs" dxfId="80" priority="23" operator="equal">
      <formula>0</formula>
    </cfRule>
  </conditionalFormatting>
  <conditionalFormatting sqref="J3:J28">
    <cfRule type="containsErrors" dxfId="79" priority="15">
      <formula>ISERROR(J3)</formula>
    </cfRule>
  </conditionalFormatting>
  <conditionalFormatting sqref="F3:F27">
    <cfRule type="expression" dxfId="78" priority="8">
      <formula>AND( H3=6)</formula>
    </cfRule>
    <cfRule type="expression" dxfId="77" priority="9">
      <formula>AND( H3=5)</formula>
    </cfRule>
    <cfRule type="expression" dxfId="76" priority="10">
      <formula>AND( H3=4)</formula>
    </cfRule>
    <cfRule type="expression" dxfId="75" priority="11">
      <formula>AND( H3=3)</formula>
    </cfRule>
    <cfRule type="expression" dxfId="74" priority="12">
      <formula>AND( H3=2)</formula>
    </cfRule>
    <cfRule type="expression" dxfId="73" priority="13">
      <formula>AND( H3=1)</formula>
    </cfRule>
  </conditionalFormatting>
  <conditionalFormatting sqref="J3:J28 F3:F27">
    <cfRule type="containsErrors" dxfId="72" priority="14">
      <formula>ISERROR(F3)</formula>
    </cfRule>
  </conditionalFormatting>
  <conditionalFormatting sqref="A3:A27">
    <cfRule type="expression" dxfId="71" priority="1">
      <formula>AND( C3=6)</formula>
    </cfRule>
    <cfRule type="expression" dxfId="70" priority="2">
      <formula>AND( C3=5)</formula>
    </cfRule>
    <cfRule type="expression" dxfId="69" priority="3">
      <formula>AND( C3=4)</formula>
    </cfRule>
    <cfRule type="expression" dxfId="68" priority="4">
      <formula>AND( C3=3)</formula>
    </cfRule>
    <cfRule type="expression" dxfId="67" priority="5">
      <formula>AND( C3=2)</formula>
    </cfRule>
    <cfRule type="expression" dxfId="66" priority="6">
      <formula>AND( C3=1)</formula>
    </cfRule>
  </conditionalFormatting>
  <conditionalFormatting sqref="A3:A27">
    <cfRule type="containsErrors" dxfId="6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30BC6-283E-4612-A20A-FEF9A64982A8}">
  <sheetPr codeName="Feuil15"/>
  <dimension ref="A1:M34"/>
  <sheetViews>
    <sheetView workbookViewId="0">
      <selection sqref="A1:I1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Resa!M7</f>
        <v>EXCU 13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IF(A3="","",SUMIF(Resa!$O$8:$O$158,A3,Resa!$AF$8:$AF$158))</f>
        <v>0</v>
      </c>
      <c r="C3" s="78" cm="1">
        <f t="array" ref="C3">IFERROR(IF(A3="","",INDEX(Resa!$M$8:$M$158,MATCH(A3,Resa!$O$8:$O$158*1,0))),"")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IF(E3="","",SUMIF(Resa!$O$8:$O$158,E3,Resa!$AF$8:$AF$158))</f>
        <v>0</v>
      </c>
      <c r="G3" s="78" cm="1">
        <f t="array" ref="G3">IFERROR(IF(E3="","",INDEX(Resa!$M$8:$M$158,MATCH(E3,Resa!$O$8:$O$158*1,0))),"")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IF(I3="","",SUMIF(Resa!$O$8:$O$158,I3,Resa!$AF$8:$AF$158))</f>
        <v>0</v>
      </c>
      <c r="K3" s="78" cm="1">
        <f t="array" ref="K3">IFERROR(IF(I3="","",INDEX(Resa!$M$8:$M$158,MATCH(I3,Resa!$O$8:$O$158*1,0))),"")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IF(A4="","",SUMIF(Resa!$O$8:$O$158,A4,Resa!$AF$8:$AF$158))</f>
        <v>0</v>
      </c>
      <c r="C4" s="78" cm="1">
        <f t="array" ref="C4">IFERROR(IF(A4="","",INDEX(Resa!$M$8:$M$158,MATCH(A4,Resa!$O$8:$O$158*1,0))),"")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IF(E4="","",SUMIF(Resa!$O$8:$O$158,E4,Resa!$AF$8:$AF$158))</f>
        <v>0</v>
      </c>
      <c r="G4" s="78" cm="1">
        <f t="array" ref="G4">IFERROR(IF(E4="","",INDEX(Resa!$M$8:$M$158,MATCH(E4,Resa!$O$8:$O$158*1,0))),"")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IF(I4="","",SUMIF(Resa!$O$8:$O$158,I4,Resa!$AF$8:$AF$158))</f>
        <v>0</v>
      </c>
      <c r="K4" s="78" cm="1">
        <f t="array" ref="K4">IFERROR(IF(I4="","",INDEX(Resa!$M$8:$M$158,MATCH(I4,Resa!$O$8:$O$158*1,0))),"")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IF(A5="","",SUMIF(Resa!$O$8:$O$158,A5,Resa!$AF$8:$AF$158))</f>
        <v>0</v>
      </c>
      <c r="C5" s="78" cm="1">
        <f t="array" ref="C5">IFERROR(IF(A5="","",INDEX(Resa!$M$8:$M$158,MATCH(A5,Resa!$O$8:$O$158*1,0))),"")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IF(E5="","",SUMIF(Resa!$O$8:$O$158,E5,Resa!$AF$8:$AF$158))</f>
        <v>0</v>
      </c>
      <c r="G5" s="78" cm="1">
        <f t="array" ref="G5">IFERROR(IF(E5="","",INDEX(Resa!$M$8:$M$158,MATCH(E5,Resa!$O$8:$O$158*1,0))),"")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IF(I5="","",SUMIF(Resa!$O$8:$O$158,I5,Resa!$AF$8:$AF$158))</f>
        <v>0</v>
      </c>
      <c r="K5" s="78" cm="1">
        <f t="array" ref="K5">IFERROR(IF(I5="","",INDEX(Resa!$M$8:$M$158,MATCH(I5,Resa!$O$8:$O$158*1,0))),"")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IF(A6="","",SUMIF(Resa!$O$8:$O$158,A6,Resa!$AF$8:$AF$158))</f>
        <v>0</v>
      </c>
      <c r="C6" s="78" cm="1">
        <f t="array" ref="C6">IFERROR(IF(A6="","",INDEX(Resa!$M$8:$M$158,MATCH(A6,Resa!$O$8:$O$158*1,0))),"")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IF(E6="","",SUMIF(Resa!$O$8:$O$158,E6,Resa!$AF$8:$AF$158))</f>
        <v>0</v>
      </c>
      <c r="G6" s="78" cm="1">
        <f t="array" ref="G6">IFERROR(IF(E6="","",INDEX(Resa!$M$8:$M$158,MATCH(E6,Resa!$O$8:$O$158*1,0))),"")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IF(I6="","",SUMIF(Resa!$O$8:$O$158,I6,Resa!$AF$8:$AF$158))</f>
        <v>0</v>
      </c>
      <c r="K6" s="78" cm="1">
        <f t="array" ref="K6">IFERROR(IF(I6="","",INDEX(Resa!$M$8:$M$158,MATCH(I6,Resa!$O$8:$O$158*1,0))),"")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IF(A7="","",SUMIF(Resa!$O$8:$O$158,A7,Resa!$AF$8:$AF$158))</f>
        <v>0</v>
      </c>
      <c r="C7" s="78" cm="1">
        <f t="array" ref="C7">IFERROR(IF(A7="","",INDEX(Resa!$M$8:$M$158,MATCH(A7,Resa!$O$8:$O$158*1,0))),"")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IF(E7="","",SUMIF(Resa!$O$8:$O$158,E7,Resa!$AF$8:$AF$158))</f>
        <v>0</v>
      </c>
      <c r="G7" s="78" cm="1">
        <f t="array" ref="G7">IFERROR(IF(E7="","",INDEX(Resa!$M$8:$M$158,MATCH(E7,Resa!$O$8:$O$158*1,0))),"")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IF(I7="","",SUMIF(Resa!$O$8:$O$158,I7,Resa!$AF$8:$AF$158))</f>
        <v>0</v>
      </c>
      <c r="K7" s="78" cm="1">
        <f t="array" ref="K7">IFERROR(IF(I7="","",INDEX(Resa!$M$8:$M$158,MATCH(I7,Resa!$O$8:$O$158*1,0))),"")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IF(A8="","",SUMIF(Resa!$O$8:$O$158,A8,Resa!$AF$8:$AF$158))</f>
        <v>0</v>
      </c>
      <c r="C8" s="78" cm="1">
        <f t="array" ref="C8">IFERROR(IF(A8="","",INDEX(Resa!$M$8:$M$158,MATCH(A8,Resa!$O$8:$O$158*1,0))),"")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IF(E8="","",SUMIF(Resa!$O$8:$O$158,E8,Resa!$AF$8:$AF$158))</f>
        <v>0</v>
      </c>
      <c r="G8" s="78" cm="1">
        <f t="array" ref="G8">IFERROR(IF(E8="","",INDEX(Resa!$M$8:$M$158,MATCH(E8,Resa!$O$8:$O$158*1,0))),"")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IF(I8="","",SUMIF(Resa!$O$8:$O$158,I8,Resa!$AF$8:$AF$158))</f>
        <v>0</v>
      </c>
      <c r="K8" s="78" cm="1">
        <f t="array" ref="K8">IFERROR(IF(I8="","",INDEX(Resa!$M$8:$M$158,MATCH(I8,Resa!$O$8:$O$158*1,0))),"")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IF(A9="","",SUMIF(Resa!$O$8:$O$158,A9,Resa!$AF$8:$AF$158))</f>
        <v>0</v>
      </c>
      <c r="C9" s="78" cm="1">
        <f t="array" ref="C9">IFERROR(IF(A9="","",INDEX(Resa!$M$8:$M$158,MATCH(A9,Resa!$O$8:$O$158*1,0))),"")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IF(E9="","",SUMIF(Resa!$O$8:$O$158,E9,Resa!$AF$8:$AF$158))</f>
        <v>0</v>
      </c>
      <c r="G9" s="78" cm="1">
        <f t="array" ref="G9">IFERROR(IF(E9="","",INDEX(Resa!$M$8:$M$158,MATCH(E9,Resa!$O$8:$O$158*1,0))),"")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IF(I9="","",SUMIF(Resa!$O$8:$O$158,I9,Resa!$AF$8:$AF$158))</f>
        <v>0</v>
      </c>
      <c r="K9" s="78" cm="1">
        <f t="array" ref="K9">IFERROR(IF(I9="","",INDEX(Resa!$M$8:$M$158,MATCH(I9,Resa!$O$8:$O$158*1,0))),"")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IF(A10="","",SUMIF(Resa!$O$8:$O$158,A10,Resa!$AF$8:$AF$158))</f>
        <v>0</v>
      </c>
      <c r="C10" s="78" cm="1">
        <f t="array" ref="C10">IFERROR(IF(A10="","",INDEX(Resa!$M$8:$M$158,MATCH(A10,Resa!$O$8:$O$158*1,0))),"")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IF(E10="","",SUMIF(Resa!$O$8:$O$158,E10,Resa!$AF$8:$AF$158))</f>
        <v>0</v>
      </c>
      <c r="G10" s="78" cm="1">
        <f t="array" ref="G10">IFERROR(IF(E10="","",INDEX(Resa!$M$8:$M$158,MATCH(E10,Resa!$O$8:$O$158*1,0))),"")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IF(I10="","",SUMIF(Resa!$O$8:$O$158,I10,Resa!$AF$8:$AF$158))</f>
        <v>0</v>
      </c>
      <c r="K10" s="78" cm="1">
        <f t="array" ref="K10">IFERROR(IF(I10="","",INDEX(Resa!$M$8:$M$158,MATCH(I10,Resa!$O$8:$O$158*1,0))),"")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IF(A11="","",SUMIF(Resa!$O$8:$O$158,A11,Resa!$AF$8:$AF$158))</f>
        <v>0</v>
      </c>
      <c r="C11" s="78" cm="1">
        <f t="array" ref="C11">IFERROR(IF(A11="","",INDEX(Resa!$M$8:$M$158,MATCH(A11,Resa!$O$8:$O$158*1,0))),"")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IF(E11="","",SUMIF(Resa!$O$8:$O$158,E11,Resa!$AF$8:$AF$158))</f>
        <v>0</v>
      </c>
      <c r="G11" s="78" cm="1">
        <f t="array" ref="G11">IFERROR(IF(E11="","",INDEX(Resa!$M$8:$M$158,MATCH(E11,Resa!$O$8:$O$158*1,0))),"")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IF(I11="","",SUMIF(Resa!$O$8:$O$158,I11,Resa!$AF$8:$AF$158))</f>
        <v>0</v>
      </c>
      <c r="K11" s="78" cm="1">
        <f t="array" ref="K11">IFERROR(IF(I11="","",INDEX(Resa!$M$8:$M$158,MATCH(I11,Resa!$O$8:$O$158*1,0))),"")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IF(A12="","",SUMIF(Resa!$O$8:$O$158,A12,Resa!$AF$8:$AF$158))</f>
        <v>0</v>
      </c>
      <c r="C12" s="78" cm="1">
        <f t="array" ref="C12">IFERROR(IF(A12="","",INDEX(Resa!$M$8:$M$158,MATCH(A12,Resa!$O$8:$O$158*1,0))),"")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IF(E12="","",SUMIF(Resa!$O$8:$O$158,E12,Resa!$AF$8:$AF$158))</f>
        <v>0</v>
      </c>
      <c r="G12" s="78" cm="1">
        <f t="array" ref="G12">IFERROR(IF(E12="","",INDEX(Resa!$M$8:$M$158,MATCH(E12,Resa!$O$8:$O$158*1,0))),"")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IF(I12="","",SUMIF(Resa!$O$8:$O$158,I12,Resa!$AF$8:$AF$158))</f>
        <v>0</v>
      </c>
      <c r="K12" s="78" cm="1">
        <f t="array" ref="K12">IFERROR(IF(I12="","",INDEX(Resa!$M$8:$M$158,MATCH(I12,Resa!$O$8:$O$158*1,0))),"")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IF(A13="","",SUMIF(Resa!$O$8:$O$158,A13,Resa!$AF$8:$AF$158))</f>
        <v>0</v>
      </c>
      <c r="C13" s="78" cm="1">
        <f t="array" ref="C13">IFERROR(IF(A13="","",INDEX(Resa!$M$8:$M$158,MATCH(A13,Resa!$O$8:$O$158*1,0))),"")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IF(E13="","",SUMIF(Resa!$O$8:$O$158,E13,Resa!$AF$8:$AF$158))</f>
        <v>0</v>
      </c>
      <c r="G13" s="78" cm="1">
        <f t="array" ref="G13">IFERROR(IF(E13="","",INDEX(Resa!$M$8:$M$158,MATCH(E13,Resa!$O$8:$O$158*1,0))),"")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IF(I13="","",SUMIF(Resa!$O$8:$O$158,I13,Resa!$AF$8:$AF$158))</f>
        <v>0</v>
      </c>
      <c r="K13" s="78" cm="1">
        <f t="array" ref="K13">IFERROR(IF(I13="","",INDEX(Resa!$M$8:$M$158,MATCH(I13,Resa!$O$8:$O$158*1,0))),"")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IF(A14="","",SUMIF(Resa!$O$8:$O$158,A14,Resa!$AF$8:$AF$158))</f>
        <v>0</v>
      </c>
      <c r="C14" s="78" cm="1">
        <f t="array" ref="C14">IFERROR(IF(A14="","",INDEX(Resa!$M$8:$M$158,MATCH(A14,Resa!$O$8:$O$158*1,0))),"")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IF(E14="","",SUMIF(Resa!$O$8:$O$158,E14,Resa!$AF$8:$AF$158))</f>
        <v>0</v>
      </c>
      <c r="G14" s="78" cm="1">
        <f t="array" ref="G14">IFERROR(IF(E14="","",INDEX(Resa!$M$8:$M$158,MATCH(E14,Resa!$O$8:$O$158*1,0))),"")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IF(I14="","",SUMIF(Resa!$O$8:$O$158,I14,Resa!$AF$8:$AF$158))</f>
        <v>0</v>
      </c>
      <c r="K14" s="78" cm="1">
        <f t="array" ref="K14">IFERROR(IF(I14="","",INDEX(Resa!$M$8:$M$158,MATCH(I14,Resa!$O$8:$O$158*1,0))),"")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IF(A15="","",SUMIF(Resa!$O$8:$O$158,A15,Resa!$AF$8:$AF$158))</f>
        <v>0</v>
      </c>
      <c r="C15" s="78" cm="1">
        <f t="array" ref="C15">IFERROR(IF(A15="","",INDEX(Resa!$M$8:$M$158,MATCH(A15,Resa!$O$8:$O$158*1,0))),"")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IF(E15="","",SUMIF(Resa!$O$8:$O$158,E15,Resa!$AF$8:$AF$158))</f>
        <v>0</v>
      </c>
      <c r="G15" s="78" cm="1">
        <f t="array" ref="G15">IFERROR(IF(E15="","",INDEX(Resa!$M$8:$M$158,MATCH(E15,Resa!$O$8:$O$158*1,0))),"")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IF(I15="","",SUMIF(Resa!$O$8:$O$158,I15,Resa!$AF$8:$AF$158))</f>
        <v>0</v>
      </c>
      <c r="K15" s="78" cm="1">
        <f t="array" ref="K15">IFERROR(IF(I15="","",INDEX(Resa!$M$8:$M$158,MATCH(I15,Resa!$O$8:$O$158*1,0))),"")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IF(A16="","",SUMIF(Resa!$O$8:$O$158,A16,Resa!$AF$8:$AF$158))</f>
        <v>0</v>
      </c>
      <c r="C16" s="78" cm="1">
        <f t="array" ref="C16">IFERROR(IF(A16="","",INDEX(Resa!$M$8:$M$158,MATCH(A16,Resa!$O$8:$O$158*1,0))),"")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IF(E16="","",SUMIF(Resa!$O$8:$O$158,E16,Resa!$AF$8:$AF$158))</f>
        <v>0</v>
      </c>
      <c r="G16" s="78" cm="1">
        <f t="array" ref="G16">IFERROR(IF(E16="","",INDEX(Resa!$M$8:$M$158,MATCH(E16,Resa!$O$8:$O$158*1,0))),"")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IF(I16="","",SUMIF(Resa!$O$8:$O$158,I16,Resa!$AF$8:$AF$158))</f>
        <v/>
      </c>
      <c r="K16" s="78" t="str" cm="1">
        <f t="array" ref="K16">IFERROR(IF(I16="","",INDEX(Resa!$M$8:$M$158,MATCH(I16,Resa!$O$8:$O$158*1,0))),"")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IF(A17="","",SUMIF(Resa!$O$8:$O$158,A17,Resa!$AF$8:$AF$158))</f>
        <v>0</v>
      </c>
      <c r="C17" s="78" cm="1">
        <f t="array" ref="C17">IFERROR(IF(A17="","",INDEX(Resa!$M$8:$M$158,MATCH(A17,Resa!$O$8:$O$158*1,0))),"")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IF(E17="","",SUMIF(Resa!$O$8:$O$158,E17,Resa!$AF$8:$AF$158))</f>
        <v>0</v>
      </c>
      <c r="G17" s="78" cm="1">
        <f t="array" ref="G17">IFERROR(IF(E17="","",INDEX(Resa!$M$8:$M$158,MATCH(E17,Resa!$O$8:$O$158*1,0))),"")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IF(I17="","",SUMIF(Resa!$O$8:$O$158,I17,Resa!$AF$8:$AF$158))</f>
        <v/>
      </c>
      <c r="K17" s="78" t="str" cm="1">
        <f t="array" ref="K17">IFERROR(IF(I17="","",INDEX(Resa!$M$8:$M$158,MATCH(I17,Resa!$O$8:$O$158*1,0))),"")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IF(A18="","",SUMIF(Resa!$O$8:$O$158,A18,Resa!$AF$8:$AF$158))</f>
        <v>0</v>
      </c>
      <c r="C18" s="78" cm="1">
        <f t="array" ref="C18">IFERROR(IF(A18="","",INDEX(Resa!$M$8:$M$158,MATCH(A18,Resa!$O$8:$O$158*1,0))),"")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IF(E18="","",SUMIF(Resa!$O$8:$O$158,E18,Resa!$AF$8:$AF$158))</f>
        <v>0</v>
      </c>
      <c r="G18" s="78" cm="1">
        <f t="array" ref="G18">IFERROR(IF(E18="","",INDEX(Resa!$M$8:$M$158,MATCH(E18,Resa!$O$8:$O$158*1,0))),"")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IF(I18="","",SUMIF(Resa!$O$8:$O$158,I18,Resa!$AF$8:$AF$158))</f>
        <v/>
      </c>
      <c r="K18" s="78" t="str" cm="1">
        <f t="array" ref="K18">IFERROR(IF(I18="","",INDEX(Resa!$M$8:$M$158,MATCH(I18,Resa!$O$8:$O$158*1,0))),"")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IF(A19="","",SUMIF(Resa!$O$8:$O$158,A19,Resa!$AF$8:$AF$158))</f>
        <v>0</v>
      </c>
      <c r="C19" s="78" cm="1">
        <f t="array" ref="C19">IFERROR(IF(A19="","",INDEX(Resa!$M$8:$M$158,MATCH(A19,Resa!$O$8:$O$158*1,0))),"")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IF(E19="","",SUMIF(Resa!$O$8:$O$158,E19,Resa!$AF$8:$AF$158))</f>
        <v>0</v>
      </c>
      <c r="G19" s="78" cm="1">
        <f t="array" ref="G19">IFERROR(IF(E19="","",INDEX(Resa!$M$8:$M$158,MATCH(E19,Resa!$O$8:$O$158*1,0))),"")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IF(I19="","",SUMIF(Resa!$O$8:$O$158,I19,Resa!$AF$8:$AF$158))</f>
        <v/>
      </c>
      <c r="K19" s="78" t="str" cm="1">
        <f t="array" ref="K19">IFERROR(IF(I19="","",INDEX(Resa!$M$8:$M$158,MATCH(I19,Resa!$O$8:$O$158*1,0))),"")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IF(A20="","",SUMIF(Resa!$O$8:$O$158,A20,Resa!$AF$8:$AF$158))</f>
        <v>0</v>
      </c>
      <c r="C20" s="78" cm="1">
        <f t="array" ref="C20">IFERROR(IF(A20="","",INDEX(Resa!$M$8:$M$158,MATCH(A20,Resa!$O$8:$O$158*1,0))),"")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IF(E20="","",SUMIF(Resa!$O$8:$O$158,E20,Resa!$AF$8:$AF$158))</f>
        <v>0</v>
      </c>
      <c r="G20" s="78" cm="1">
        <f t="array" ref="G20">IFERROR(IF(E20="","",INDEX(Resa!$M$8:$M$158,MATCH(E20,Resa!$O$8:$O$158*1,0))),"")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IF(I20="","",SUMIF(Resa!$O$8:$O$158,I20,Resa!$AF$8:$AF$158))</f>
        <v/>
      </c>
      <c r="K20" s="78" t="str" cm="1">
        <f t="array" ref="K20">IFERROR(IF(I20="","",INDEX(Resa!$M$8:$M$158,MATCH(I20,Resa!$O$8:$O$158*1,0))),"")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IF(A21="","",SUMIF(Resa!$O$8:$O$158,A21,Resa!$AF$8:$AF$158))</f>
        <v>0</v>
      </c>
      <c r="C21" s="78" cm="1">
        <f t="array" ref="C21">IFERROR(IF(A21="","",INDEX(Resa!$M$8:$M$158,MATCH(A21,Resa!$O$8:$O$158*1,0))),"")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IF(E21="","",SUMIF(Resa!$O$8:$O$158,E21,Resa!$AF$8:$AF$158))</f>
        <v>0</v>
      </c>
      <c r="G21" s="78" cm="1">
        <f t="array" ref="G21">IFERROR(IF(E21="","",INDEX(Resa!$M$8:$M$158,MATCH(E21,Resa!$O$8:$O$158*1,0))),"")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IF(I21="","",SUMIF(Resa!$O$8:$O$158,I21,Resa!$AF$8:$AF$158))</f>
        <v/>
      </c>
      <c r="K21" s="78" t="str" cm="1">
        <f t="array" ref="K21">IFERROR(IF(I21="","",INDEX(Resa!$M$8:$M$158,MATCH(I21,Resa!$O$8:$O$158*1,0))),"")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IF(A22="","",SUMIF(Resa!$O$8:$O$158,A22,Resa!$AF$8:$AF$158))</f>
        <v>0</v>
      </c>
      <c r="C22" s="78" cm="1">
        <f t="array" ref="C22">IFERROR(IF(A22="","",INDEX(Resa!$M$8:$M$158,MATCH(A22,Resa!$O$8:$O$158*1,0))),"")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IF(E22="","",SUMIF(Resa!$O$8:$O$158,E22,Resa!$AF$8:$AF$158))</f>
        <v>0</v>
      </c>
      <c r="G22" s="78" cm="1">
        <f t="array" ref="G22">IFERROR(IF(E22="","",INDEX(Resa!$M$8:$M$158,MATCH(E22,Resa!$O$8:$O$158*1,0))),"")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IF(I22="","",SUMIF(Resa!$O$8:$O$158,I22,Resa!$AF$8:$AF$158))</f>
        <v/>
      </c>
      <c r="K22" s="78" t="str" cm="1">
        <f t="array" ref="K22">IFERROR(IF(I22="","",INDEX(Resa!$M$8:$M$158,MATCH(I22,Resa!$O$8:$O$158*1,0))),"")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IF(A23="","",SUMIF(Resa!$O$8:$O$158,A23,Resa!$AF$8:$AF$158))</f>
        <v>0</v>
      </c>
      <c r="C23" s="78" cm="1">
        <f t="array" ref="C23">IFERROR(IF(A23="","",INDEX(Resa!$M$8:$M$158,MATCH(A23,Resa!$O$8:$O$158*1,0))),"")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IF(E23="","",SUMIF(Resa!$O$8:$O$158,E23,Resa!$AF$8:$AF$158))</f>
        <v>0</v>
      </c>
      <c r="G23" s="78" cm="1">
        <f t="array" ref="G23">IFERROR(IF(E23="","",INDEX(Resa!$M$8:$M$158,MATCH(E23,Resa!$O$8:$O$158*1,0))),"")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IF(I23="","",SUMIF(Resa!$O$8:$O$158,I23,Resa!$AF$8:$AF$158))</f>
        <v/>
      </c>
      <c r="K23" s="78" t="str" cm="1">
        <f t="array" ref="K23">IFERROR(IF(I23="","",INDEX(Resa!$M$8:$M$158,MATCH(I23,Resa!$O$8:$O$158*1,0))),"")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IF(A24="","",SUMIF(Resa!$O$8:$O$158,A24,Resa!$AF$8:$AF$158))</f>
        <v>0</v>
      </c>
      <c r="C24" s="78" cm="1">
        <f t="array" ref="C24">IFERROR(IF(A24="","",INDEX(Resa!$M$8:$M$158,MATCH(A24,Resa!$O$8:$O$158*1,0))),"")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IF(E24="","",SUMIF(Resa!$O$8:$O$158,E24,Resa!$AF$8:$AF$158))</f>
        <v>0</v>
      </c>
      <c r="G24" s="78" cm="1">
        <f t="array" ref="G24">IFERROR(IF(E24="","",INDEX(Resa!$M$8:$M$158,MATCH(E24,Resa!$O$8:$O$158*1,0))),"")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IF(I24="","",SUMIF(Resa!$O$8:$O$158,I24,Resa!$AF$8:$AF$158))</f>
        <v/>
      </c>
      <c r="K24" s="78" t="str" cm="1">
        <f t="array" ref="K24">IFERROR(IF(I24="","",INDEX(Resa!$M$8:$M$158,MATCH(I24,Resa!$O$8:$O$158*1,0))),"")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IF(A25="","",SUMIF(Resa!$O$8:$O$158,A25,Resa!$AF$8:$AF$158))</f>
        <v>0</v>
      </c>
      <c r="C25" s="78" cm="1">
        <f t="array" ref="C25">IFERROR(IF(A25="","",INDEX(Resa!$M$8:$M$158,MATCH(A25,Resa!$O$8:$O$158*1,0))),"")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IF(E25="","",SUMIF(Resa!$O$8:$O$158,E25,Resa!$AF$8:$AF$158))</f>
        <v>0</v>
      </c>
      <c r="G25" s="78" cm="1">
        <f t="array" ref="G25">IFERROR(IF(E25="","",INDEX(Resa!$M$8:$M$158,MATCH(E25,Resa!$O$8:$O$158*1,0))),"")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IF(I25="","",SUMIF(Resa!$O$8:$O$158,I25,Resa!$AF$8:$AF$158))</f>
        <v/>
      </c>
      <c r="K25" s="78" t="str" cm="1">
        <f t="array" ref="K25">IFERROR(IF(I25="","",INDEX(Resa!$M$8:$M$158,MATCH(I25,Resa!$O$8:$O$158*1,0))),"")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IF(A26="","",SUMIF(Resa!$O$8:$O$158,A26,Resa!$AF$8:$AF$158))</f>
        <v>0</v>
      </c>
      <c r="C26" s="78" cm="1">
        <f t="array" ref="C26">IFERROR(IF(A26="","",INDEX(Resa!$M$8:$M$158,MATCH(A26,Resa!$O$8:$O$158*1,0))),"")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IF(E26="","",SUMIF(Resa!$O$8:$O$158,E26,Resa!$AF$8:$AF$158))</f>
        <v>0</v>
      </c>
      <c r="G26" s="78" cm="1">
        <f t="array" ref="G26">IFERROR(IF(E26="","",INDEX(Resa!$M$8:$M$158,MATCH(E26,Resa!$O$8:$O$158*1,0))),"")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IF(I26="","",SUMIF(Resa!$O$8:$O$158,I26,Resa!$AF$8:$AF$158))</f>
        <v/>
      </c>
      <c r="K26" s="78" t="str" cm="1">
        <f t="array" ref="K26">IFERROR(IF(I26="","",INDEX(Resa!$M$8:$M$158,MATCH(I26,Resa!$O$8:$O$158*1,0))),"")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IF(A27="","",SUMIF(Resa!$O$8:$O$158,A27,Resa!$AF$8:$AF$158))</f>
        <v>0</v>
      </c>
      <c r="C27" s="78" cm="1">
        <f t="array" ref="C27">IFERROR(IF(A27="","",INDEX(Resa!$M$8:$M$158,MATCH(A27,Resa!$O$8:$O$158*1,0))),"")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IF(E27="","",SUMIF(Resa!$O$8:$O$158,E27,Resa!$AF$8:$AF$158))</f>
        <v>0</v>
      </c>
      <c r="G27" s="78" cm="1">
        <f t="array" ref="G27">IFERROR(IF(E27="","",INDEX(Resa!$M$8:$M$158,MATCH(E27,Resa!$O$8:$O$158*1,0))),"")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IF(I27="","",SUMIF(Resa!$O$8:$O$158,I27,Resa!$AF$8:$AF$158))</f>
        <v/>
      </c>
      <c r="K27" s="78" t="str" cm="1">
        <f t="array" ref="K27">IFERROR(IF(I27="","",INDEX(Resa!$M$8:$M$158,MATCH(I27,Resa!$O$8:$O$158*1,0))),"")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IF(I28="","",SUMIF(Resa!$O$8:$O$158,I28,Resa!$AF$8:$AF$158))</f>
        <v/>
      </c>
      <c r="K28" s="78" t="str" cm="1">
        <f t="array" ref="K28">IFERROR(IF(I28="","",INDEX(Resa!$M$8:$M$158,MATCH(I28,Resa!$O$8:$O$158*1,0))),"")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2">
        <v>2</v>
      </c>
      <c r="B30" s="203"/>
      <c r="C30" s="45">
        <f t="shared" si="0"/>
        <v>0</v>
      </c>
      <c r="D30" s="10"/>
    </row>
    <row r="31" spans="1:11" ht="18" x14ac:dyDescent="0.2">
      <c r="A31" s="204">
        <v>3</v>
      </c>
      <c r="B31" s="205"/>
      <c r="C31" s="45">
        <f t="shared" si="0"/>
        <v>0</v>
      </c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64" priority="33">
      <formula>AND( D3=6)</formula>
    </cfRule>
    <cfRule type="expression" dxfId="63" priority="34">
      <formula>AND( D3=5)</formula>
    </cfRule>
    <cfRule type="expression" dxfId="62" priority="35">
      <formula>AND( D3=4)</formula>
    </cfRule>
    <cfRule type="expression" dxfId="61" priority="36">
      <formula>AND( D3=3)</formula>
    </cfRule>
    <cfRule type="expression" dxfId="60" priority="37">
      <formula>AND( D3=2)</formula>
    </cfRule>
    <cfRule type="expression" dxfId="59" priority="38">
      <formula>AND( D3=1)</formula>
    </cfRule>
  </conditionalFormatting>
  <conditionalFormatting sqref="B3:B27">
    <cfRule type="containsErrors" dxfId="58" priority="39">
      <formula>ISERROR(B3)</formula>
    </cfRule>
  </conditionalFormatting>
  <conditionalFormatting sqref="E3:E27">
    <cfRule type="expression" dxfId="57" priority="26">
      <formula>AND( G3=6)</formula>
    </cfRule>
    <cfRule type="expression" dxfId="56" priority="27">
      <formula>AND( G3=5)</formula>
    </cfRule>
    <cfRule type="expression" dxfId="55" priority="28">
      <formula>AND( G3=4)</formula>
    </cfRule>
    <cfRule type="expression" dxfId="54" priority="29">
      <formula>AND( G3=3)</formula>
    </cfRule>
    <cfRule type="expression" dxfId="53" priority="30">
      <formula>AND( G3=2)</formula>
    </cfRule>
    <cfRule type="expression" dxfId="52" priority="31">
      <formula>AND( G3=1)</formula>
    </cfRule>
  </conditionalFormatting>
  <conditionalFormatting sqref="E3:E27 I3:J28">
    <cfRule type="containsErrors" dxfId="51" priority="32">
      <formula>ISERROR(E3)</formula>
    </cfRule>
  </conditionalFormatting>
  <conditionalFormatting sqref="C3:C27">
    <cfRule type="cellIs" dxfId="50" priority="25" operator="equal">
      <formula>0</formula>
    </cfRule>
  </conditionalFormatting>
  <conditionalFormatting sqref="G3:G27">
    <cfRule type="cellIs" dxfId="49" priority="24" operator="equal">
      <formula>0</formula>
    </cfRule>
  </conditionalFormatting>
  <conditionalFormatting sqref="K3:K28">
    <cfRule type="cellIs" dxfId="48" priority="23" operator="equal">
      <formula>0</formula>
    </cfRule>
  </conditionalFormatting>
  <conditionalFormatting sqref="J3:J28">
    <cfRule type="containsErrors" dxfId="47" priority="15">
      <formula>ISERROR(J3)</formula>
    </cfRule>
  </conditionalFormatting>
  <conditionalFormatting sqref="F3:F27">
    <cfRule type="expression" dxfId="46" priority="8">
      <formula>AND( H3=6)</formula>
    </cfRule>
    <cfRule type="expression" dxfId="45" priority="9">
      <formula>AND( H3=5)</formula>
    </cfRule>
    <cfRule type="expression" dxfId="44" priority="10">
      <formula>AND( H3=4)</formula>
    </cfRule>
    <cfRule type="expression" dxfId="43" priority="11">
      <formula>AND( H3=3)</formula>
    </cfRule>
    <cfRule type="expression" dxfId="42" priority="12">
      <formula>AND( H3=2)</formula>
    </cfRule>
    <cfRule type="expression" dxfId="41" priority="13">
      <formula>AND( H3=1)</formula>
    </cfRule>
  </conditionalFormatting>
  <conditionalFormatting sqref="J3:J28 F3:F27">
    <cfRule type="containsErrors" dxfId="40" priority="14">
      <formula>ISERROR(F3)</formula>
    </cfRule>
  </conditionalFormatting>
  <conditionalFormatting sqref="A3:A27">
    <cfRule type="expression" dxfId="39" priority="1">
      <formula>AND( C3=6)</formula>
    </cfRule>
    <cfRule type="expression" dxfId="38" priority="2">
      <formula>AND( C3=5)</formula>
    </cfRule>
    <cfRule type="expression" dxfId="37" priority="3">
      <formula>AND( C3=4)</formula>
    </cfRule>
    <cfRule type="expression" dxfId="36" priority="4">
      <formula>AND( C3=3)</formula>
    </cfRule>
    <cfRule type="expression" dxfId="35" priority="5">
      <formula>AND( C3=2)</formula>
    </cfRule>
    <cfRule type="expression" dxfId="34" priority="6">
      <formula>AND( C3=1)</formula>
    </cfRule>
  </conditionalFormatting>
  <conditionalFormatting sqref="A3:A27">
    <cfRule type="containsErrors" dxfId="3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53042-232B-4F6F-A093-3C04F5ABDCD8}">
  <sheetPr codeName="Feuil16"/>
  <dimension ref="A1:M34"/>
  <sheetViews>
    <sheetView workbookViewId="0">
      <selection activeCell="A2" sqref="A2"/>
    </sheetView>
  </sheetViews>
  <sheetFormatPr defaultColWidth="11.42578125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5" t="str">
        <f>Resa!N7</f>
        <v>EXCU 14</v>
      </c>
      <c r="B1" s="210"/>
      <c r="C1" s="210"/>
      <c r="D1" s="210"/>
      <c r="E1" s="210"/>
      <c r="F1" s="210"/>
      <c r="G1" s="210"/>
      <c r="H1" s="210"/>
      <c r="I1" s="199"/>
      <c r="J1" s="198">
        <f>SUM(B3:B27)+SUM(F3:F27)+SUM(J3:J27)</f>
        <v>0</v>
      </c>
      <c r="K1" s="199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102</v>
      </c>
      <c r="B3" s="77">
        <f>IF(A3="","",SUMIF(Resa!$O$8:$O$158,A3,Resa!$AG$8:$AG$158))</f>
        <v>0</v>
      </c>
      <c r="C3" s="78" cm="1">
        <f t="array" ref="C3">IFERROR(IF(A3="","",INDEX(Resa!$N$8:$N$158,MATCH(A3,Resa!$O$8:$O$158*1,0))),"")</f>
        <v>0</v>
      </c>
      <c r="D3" s="79"/>
      <c r="E3" s="77" cm="1">
        <f t="array" ref="E3">IFERROR(SMALL(_xlfn.UNIQUE(Resa!$O$8:$O$158*1,FALSE,FALSE),ROW($A27)),"")</f>
        <v>132</v>
      </c>
      <c r="F3" s="77">
        <f>IF(E3="","",SUMIF(Resa!$O$8:$O$158,E3,Resa!$AG$8:$AG$158))</f>
        <v>0</v>
      </c>
      <c r="G3" s="78" cm="1">
        <f t="array" ref="G3">IFERROR(IF(E3="","",INDEX(Resa!$N$8:$N$158,MATCH(E3,Resa!$O$8:$O$158*1,0))),"")</f>
        <v>0</v>
      </c>
      <c r="H3" s="79"/>
      <c r="I3" s="77" cm="1">
        <f t="array" ref="I3">IFERROR(SMALL(_xlfn.UNIQUE(Resa!$O$8:$O$158*1,FALSE,FALSE),ROW($A52)),"")</f>
        <v>264</v>
      </c>
      <c r="J3" s="77">
        <f>IF(I3="","",SUMIF(Resa!$O$8:$O$158,I3,Resa!$AG$8:$AG$158))</f>
        <v>0</v>
      </c>
      <c r="K3" s="78" cm="1">
        <f t="array" ref="K3">IFERROR(IF(I3="","",INDEX(Resa!$N$8:$N$158,MATCH(I3,Resa!$O$8:$O$158*1,0))),"")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105</v>
      </c>
      <c r="B4" s="77">
        <f>IF(A4="","",SUMIF(Resa!$O$8:$O$158,A4,Resa!$AG$8:$AG$158))</f>
        <v>0</v>
      </c>
      <c r="C4" s="78" cm="1">
        <f t="array" ref="C4">IFERROR(IF(A4="","",INDEX(Resa!$N$8:$N$158,MATCH(A4,Resa!$O$8:$O$158*1,0))),"")</f>
        <v>0</v>
      </c>
      <c r="D4" s="80"/>
      <c r="E4" s="77" cm="1">
        <f t="array" ref="E4">IFERROR(SMALL(_xlfn.UNIQUE(Resa!$O$8:$O$158*1,FALSE,FALSE),ROW($A28)),"")</f>
        <v>133</v>
      </c>
      <c r="F4" s="77">
        <f>IF(E4="","",SUMIF(Resa!$O$8:$O$158,E4,Resa!$AG$8:$AG$158))</f>
        <v>0</v>
      </c>
      <c r="G4" s="78" cm="1">
        <f t="array" ref="G4">IFERROR(IF(E4="","",INDEX(Resa!$N$8:$N$158,MATCH(E4,Resa!$O$8:$O$158*1,0))),"")</f>
        <v>0</v>
      </c>
      <c r="H4" s="79"/>
      <c r="I4" s="77" cm="1">
        <f t="array" ref="I4">IFERROR(SMALL(_xlfn.UNIQUE(Resa!$O$8:$O$158*1,FALSE,FALSE),ROW($A53)),"")</f>
        <v>265</v>
      </c>
      <c r="J4" s="77">
        <f>IF(I4="","",SUMIF(Resa!$O$8:$O$158,I4,Resa!$AG$8:$AG$158))</f>
        <v>0</v>
      </c>
      <c r="K4" s="78" cm="1">
        <f t="array" ref="K4">IFERROR(IF(I4="","",INDEX(Resa!$N$8:$N$158,MATCH(I4,Resa!$O$8:$O$158*1,0))),"")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109</v>
      </c>
      <c r="B5" s="77">
        <f>IF(A5="","",SUMIF(Resa!$O$8:$O$158,A5,Resa!$AG$8:$AG$158))</f>
        <v>0</v>
      </c>
      <c r="C5" s="78" cm="1">
        <f t="array" ref="C5">IFERROR(IF(A5="","",INDEX(Resa!$N$8:$N$158,MATCH(A5,Resa!$O$8:$O$158*1,0))),"")</f>
        <v>0</v>
      </c>
      <c r="D5" s="80"/>
      <c r="E5" s="77" cm="1">
        <f t="array" ref="E5">IFERROR(SMALL(_xlfn.UNIQUE(Resa!$O$8:$O$158*1,FALSE,FALSE),ROW($A29)),"")</f>
        <v>134</v>
      </c>
      <c r="F5" s="77">
        <f>IF(E5="","",SUMIF(Resa!$O$8:$O$158,E5,Resa!$AG$8:$AG$158))</f>
        <v>0</v>
      </c>
      <c r="G5" s="78" cm="1">
        <f t="array" ref="G5">IFERROR(IF(E5="","",INDEX(Resa!$N$8:$N$158,MATCH(E5,Resa!$O$8:$O$158*1,0))),"")</f>
        <v>0</v>
      </c>
      <c r="H5" s="79"/>
      <c r="I5" s="77" cm="1">
        <f t="array" ref="I5">IFERROR(SMALL(_xlfn.UNIQUE(Resa!$O$8:$O$158*1,FALSE,FALSE),ROW($A54)),"")</f>
        <v>266</v>
      </c>
      <c r="J5" s="77">
        <f>IF(I5="","",SUMIF(Resa!$O$8:$O$158,I5,Resa!$AG$8:$AG$158))</f>
        <v>0</v>
      </c>
      <c r="K5" s="78" cm="1">
        <f t="array" ref="K5">IFERROR(IF(I5="","",INDEX(Resa!$N$8:$N$158,MATCH(I5,Resa!$O$8:$O$158*1,0))),"")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110</v>
      </c>
      <c r="B6" s="77">
        <f>IF(A6="","",SUMIF(Resa!$O$8:$O$158,A6,Resa!$AG$8:$AG$158))</f>
        <v>0</v>
      </c>
      <c r="C6" s="78" cm="1">
        <f t="array" ref="C6">IFERROR(IF(A6="","",INDEX(Resa!$N$8:$N$158,MATCH(A6,Resa!$O$8:$O$158*1,0))),"")</f>
        <v>0</v>
      </c>
      <c r="D6" s="80"/>
      <c r="E6" s="77" cm="1">
        <f t="array" ref="E6">IFERROR(SMALL(_xlfn.UNIQUE(Resa!$O$8:$O$158*1,FALSE,FALSE),ROW($A30)),"")</f>
        <v>135</v>
      </c>
      <c r="F6" s="77">
        <f>IF(E6="","",SUMIF(Resa!$O$8:$O$158,E6,Resa!$AG$8:$AG$158))</f>
        <v>0</v>
      </c>
      <c r="G6" s="78" cm="1">
        <f t="array" ref="G6">IFERROR(IF(E6="","",INDEX(Resa!$N$8:$N$158,MATCH(E6,Resa!$O$8:$O$158*1,0))),"")</f>
        <v>0</v>
      </c>
      <c r="H6" s="79"/>
      <c r="I6" s="77" cm="1">
        <f t="array" ref="I6">IFERROR(SMALL(_xlfn.UNIQUE(Resa!$O$8:$O$158*1,FALSE,FALSE),ROW($A55)),"")</f>
        <v>267</v>
      </c>
      <c r="J6" s="77">
        <f>IF(I6="","",SUMIF(Resa!$O$8:$O$158,I6,Resa!$AG$8:$AG$158))</f>
        <v>0</v>
      </c>
      <c r="K6" s="78" cm="1">
        <f t="array" ref="K6">IFERROR(IF(I6="","",INDEX(Resa!$N$8:$N$158,MATCH(I6,Resa!$O$8:$O$158*1,0))),"")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111</v>
      </c>
      <c r="B7" s="77">
        <f>IF(A7="","",SUMIF(Resa!$O$8:$O$158,A7,Resa!$AG$8:$AG$158))</f>
        <v>0</v>
      </c>
      <c r="C7" s="78" cm="1">
        <f t="array" ref="C7">IFERROR(IF(A7="","",INDEX(Resa!$N$8:$N$158,MATCH(A7,Resa!$O$8:$O$158*1,0))),"")</f>
        <v>0</v>
      </c>
      <c r="D7" s="80"/>
      <c r="E7" s="77" cm="1">
        <f t="array" ref="E7">IFERROR(SMALL(_xlfn.UNIQUE(Resa!$O$8:$O$158*1,FALSE,FALSE),ROW($A31)),"")</f>
        <v>136</v>
      </c>
      <c r="F7" s="77">
        <f>IF(E7="","",SUMIF(Resa!$O$8:$O$158,E7,Resa!$AG$8:$AG$158))</f>
        <v>0</v>
      </c>
      <c r="G7" s="78" cm="1">
        <f t="array" ref="G7">IFERROR(IF(E7="","",INDEX(Resa!$N$8:$N$158,MATCH(E7,Resa!$O$8:$O$158*1,0))),"")</f>
        <v>0</v>
      </c>
      <c r="H7" s="79"/>
      <c r="I7" s="77" cm="1">
        <f t="array" ref="I7">IFERROR(SMALL(_xlfn.UNIQUE(Resa!$O$8:$O$158*1,FALSE,FALSE),ROW($A56)),"")</f>
        <v>268</v>
      </c>
      <c r="J7" s="77">
        <f>IF(I7="","",SUMIF(Resa!$O$8:$O$158,I7,Resa!$AG$8:$AG$158))</f>
        <v>0</v>
      </c>
      <c r="K7" s="78" cm="1">
        <f t="array" ref="K7">IFERROR(IF(I7="","",INDEX(Resa!$N$8:$N$158,MATCH(I7,Resa!$O$8:$O$158*1,0))),"")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112</v>
      </c>
      <c r="B8" s="77">
        <f>IF(A8="","",SUMIF(Resa!$O$8:$O$158,A8,Resa!$AG$8:$AG$158))</f>
        <v>0</v>
      </c>
      <c r="C8" s="78" cm="1">
        <f t="array" ref="C8">IFERROR(IF(A8="","",INDEX(Resa!$N$8:$N$158,MATCH(A8,Resa!$O$8:$O$158*1,0))),"")</f>
        <v>0</v>
      </c>
      <c r="D8" s="80"/>
      <c r="E8" s="77" cm="1">
        <f t="array" ref="E8">IFERROR(SMALL(_xlfn.UNIQUE(Resa!$O$8:$O$158*1,FALSE,FALSE),ROW($A32)),"")</f>
        <v>139</v>
      </c>
      <c r="F8" s="77">
        <f>IF(E8="","",SUMIF(Resa!$O$8:$O$158,E8,Resa!$AG$8:$AG$158))</f>
        <v>0</v>
      </c>
      <c r="G8" s="78" cm="1">
        <f t="array" ref="G8">IFERROR(IF(E8="","",INDEX(Resa!$N$8:$N$158,MATCH(E8,Resa!$O$8:$O$158*1,0))),"")</f>
        <v>0</v>
      </c>
      <c r="H8" s="79"/>
      <c r="I8" s="77" cm="1">
        <f t="array" ref="I8">IFERROR(SMALL(_xlfn.UNIQUE(Resa!$O$8:$O$158*1,FALSE,FALSE),ROW($A57)),"")</f>
        <v>269</v>
      </c>
      <c r="J8" s="77">
        <f>IF(I8="","",SUMIF(Resa!$O$8:$O$158,I8,Resa!$AG$8:$AG$158))</f>
        <v>0</v>
      </c>
      <c r="K8" s="78" cm="1">
        <f t="array" ref="K8">IFERROR(IF(I8="","",INDEX(Resa!$N$8:$N$158,MATCH(I8,Resa!$O$8:$O$158*1,0))),"")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113</v>
      </c>
      <c r="B9" s="77">
        <f>IF(A9="","",SUMIF(Resa!$O$8:$O$158,A9,Resa!$AG$8:$AG$158))</f>
        <v>0</v>
      </c>
      <c r="C9" s="78" cm="1">
        <f t="array" ref="C9">IFERROR(IF(A9="","",INDEX(Resa!$N$8:$N$158,MATCH(A9,Resa!$O$8:$O$158*1,0))),"")</f>
        <v>0</v>
      </c>
      <c r="D9" s="80"/>
      <c r="E9" s="77" cm="1">
        <f t="array" ref="E9">IFERROR(SMALL(_xlfn.UNIQUE(Resa!$O$8:$O$158*1,FALSE,FALSE),ROW($A33)),"")</f>
        <v>141</v>
      </c>
      <c r="F9" s="77">
        <f>IF(E9="","",SUMIF(Resa!$O$8:$O$158,E9,Resa!$AG$8:$AG$158))</f>
        <v>0</v>
      </c>
      <c r="G9" s="78" cm="1">
        <f t="array" ref="G9">IFERROR(IF(E9="","",INDEX(Resa!$N$8:$N$158,MATCH(E9,Resa!$O$8:$O$158*1,0))),"")</f>
        <v>0</v>
      </c>
      <c r="H9" s="79"/>
      <c r="I9" s="77" cm="1">
        <f t="array" ref="I9">IFERROR(SMALL(_xlfn.UNIQUE(Resa!$O$8:$O$158*1,FALSE,FALSE),ROW($A58)),"")</f>
        <v>270</v>
      </c>
      <c r="J9" s="77">
        <f>IF(I9="","",SUMIF(Resa!$O$8:$O$158,I9,Resa!$AG$8:$AG$158))</f>
        <v>0</v>
      </c>
      <c r="K9" s="78" cm="1">
        <f t="array" ref="K9">IFERROR(IF(I9="","",INDEX(Resa!$N$8:$N$158,MATCH(I9,Resa!$O$8:$O$158*1,0))),"")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114</v>
      </c>
      <c r="B10" s="77">
        <f>IF(A10="","",SUMIF(Resa!$O$8:$O$158,A10,Resa!$AG$8:$AG$158))</f>
        <v>0</v>
      </c>
      <c r="C10" s="78" cm="1">
        <f t="array" ref="C10">IFERROR(IF(A10="","",INDEX(Resa!$N$8:$N$158,MATCH(A10,Resa!$O$8:$O$158*1,0))),"")</f>
        <v>0</v>
      </c>
      <c r="D10" s="80"/>
      <c r="E10" s="77" cm="1">
        <f t="array" ref="E10">IFERROR(SMALL(_xlfn.UNIQUE(Resa!$O$8:$O$158*1,FALSE,FALSE),ROW($A34)),"")</f>
        <v>143</v>
      </c>
      <c r="F10" s="77">
        <f>IF(E10="","",SUMIF(Resa!$O$8:$O$158,E10,Resa!$AG$8:$AG$158))</f>
        <v>0</v>
      </c>
      <c r="G10" s="78" cm="1">
        <f t="array" ref="G10">IFERROR(IF(E10="","",INDEX(Resa!$N$8:$N$158,MATCH(E10,Resa!$O$8:$O$158*1,0))),"")</f>
        <v>0</v>
      </c>
      <c r="H10" s="79"/>
      <c r="I10" s="77" cm="1">
        <f t="array" ref="I10">IFERROR(SMALL(_xlfn.UNIQUE(Resa!$O$8:$O$158*1,FALSE,FALSE),ROW($A59)),"")</f>
        <v>271</v>
      </c>
      <c r="J10" s="77">
        <f>IF(I10="","",SUMIF(Resa!$O$8:$O$158,I10,Resa!$AG$8:$AG$158))</f>
        <v>0</v>
      </c>
      <c r="K10" s="78" cm="1">
        <f t="array" ref="K10">IFERROR(IF(I10="","",INDEX(Resa!$N$8:$N$158,MATCH(I10,Resa!$O$8:$O$158*1,0))),"")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115</v>
      </c>
      <c r="B11" s="77">
        <f>IF(A11="","",SUMIF(Resa!$O$8:$O$158,A11,Resa!$AG$8:$AG$158))</f>
        <v>0</v>
      </c>
      <c r="C11" s="78" cm="1">
        <f t="array" ref="C11">IFERROR(IF(A11="","",INDEX(Resa!$N$8:$N$158,MATCH(A11,Resa!$O$8:$O$158*1,0))),"")</f>
        <v>0</v>
      </c>
      <c r="D11" s="80"/>
      <c r="E11" s="77" cm="1">
        <f t="array" ref="E11">IFERROR(SMALL(_xlfn.UNIQUE(Resa!$O$8:$O$158*1,FALSE,FALSE),ROW($A35)),"")</f>
        <v>148</v>
      </c>
      <c r="F11" s="77">
        <f>IF(E11="","",SUMIF(Resa!$O$8:$O$158,E11,Resa!$AG$8:$AG$158))</f>
        <v>0</v>
      </c>
      <c r="G11" s="78" cm="1">
        <f t="array" ref="G11">IFERROR(IF(E11="","",INDEX(Resa!$N$8:$N$158,MATCH(E11,Resa!$O$8:$O$158*1,0))),"")</f>
        <v>0</v>
      </c>
      <c r="H11" s="79"/>
      <c r="I11" s="77" cm="1">
        <f t="array" ref="I11">IFERROR(SMALL(_xlfn.UNIQUE(Resa!$O$8:$O$158*1,FALSE,FALSE),ROW($A60)),"")</f>
        <v>272</v>
      </c>
      <c r="J11" s="77">
        <f>IF(I11="","",SUMIF(Resa!$O$8:$O$158,I11,Resa!$AG$8:$AG$158))</f>
        <v>0</v>
      </c>
      <c r="K11" s="78" cm="1">
        <f t="array" ref="K11">IFERROR(IF(I11="","",INDEX(Resa!$N$8:$N$158,MATCH(I11,Resa!$O$8:$O$158*1,0))),"")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116</v>
      </c>
      <c r="B12" s="77">
        <f>IF(A12="","",SUMIF(Resa!$O$8:$O$158,A12,Resa!$AG$8:$AG$158))</f>
        <v>0</v>
      </c>
      <c r="C12" s="78" cm="1">
        <f t="array" ref="C12">IFERROR(IF(A12="","",INDEX(Resa!$N$8:$N$158,MATCH(A12,Resa!$O$8:$O$158*1,0))),"")</f>
        <v>0</v>
      </c>
      <c r="D12" s="80"/>
      <c r="E12" s="77" cm="1">
        <f t="array" ref="E12">IFERROR(SMALL(_xlfn.UNIQUE(Resa!$O$8:$O$158*1,FALSE,FALSE),ROW($A36)),"")</f>
        <v>150</v>
      </c>
      <c r="F12" s="77">
        <f>IF(E12="","",SUMIF(Resa!$O$8:$O$158,E12,Resa!$AG$8:$AG$158))</f>
        <v>0</v>
      </c>
      <c r="G12" s="78" cm="1">
        <f t="array" ref="G12">IFERROR(IF(E12="","",INDEX(Resa!$N$8:$N$158,MATCH(E12,Resa!$O$8:$O$158*1,0))),"")</f>
        <v>0</v>
      </c>
      <c r="H12" s="79"/>
      <c r="I12" s="77" cm="1">
        <f t="array" ref="I12">IFERROR(SMALL(_xlfn.UNIQUE(Resa!$O$8:$O$158*1,FALSE,FALSE),ROW($A61)),"")</f>
        <v>273</v>
      </c>
      <c r="J12" s="77">
        <f>IF(I12="","",SUMIF(Resa!$O$8:$O$158,I12,Resa!$AG$8:$AG$158))</f>
        <v>0</v>
      </c>
      <c r="K12" s="78" cm="1">
        <f t="array" ref="K12">IFERROR(IF(I12="","",INDEX(Resa!$N$8:$N$158,MATCH(I12,Resa!$O$8:$O$158*1,0))),"")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117</v>
      </c>
      <c r="B13" s="77">
        <f>IF(A13="","",SUMIF(Resa!$O$8:$O$158,A13,Resa!$AG$8:$AG$158))</f>
        <v>0</v>
      </c>
      <c r="C13" s="78" cm="1">
        <f t="array" ref="C13">IFERROR(IF(A13="","",INDEX(Resa!$N$8:$N$158,MATCH(A13,Resa!$O$8:$O$158*1,0))),"")</f>
        <v>0</v>
      </c>
      <c r="D13" s="80"/>
      <c r="E13" s="77" cm="1">
        <f t="array" ref="E13">IFERROR(SMALL(_xlfn.UNIQUE(Resa!$O$8:$O$158*1,FALSE,FALSE),ROW($A37)),"")</f>
        <v>152</v>
      </c>
      <c r="F13" s="77">
        <f>IF(E13="","",SUMIF(Resa!$O$8:$O$158,E13,Resa!$AG$8:$AG$158))</f>
        <v>0</v>
      </c>
      <c r="G13" s="78" cm="1">
        <f t="array" ref="G13">IFERROR(IF(E13="","",INDEX(Resa!$N$8:$N$158,MATCH(E13,Resa!$O$8:$O$158*1,0))),"")</f>
        <v>0</v>
      </c>
      <c r="H13" s="79"/>
      <c r="I13" s="77" cm="1">
        <f t="array" ref="I13">IFERROR(SMALL(_xlfn.UNIQUE(Resa!$O$8:$O$158*1,FALSE,FALSE),ROW($A62)),"")</f>
        <v>274</v>
      </c>
      <c r="J13" s="77">
        <f>IF(I13="","",SUMIF(Resa!$O$8:$O$158,I13,Resa!$AG$8:$AG$158))</f>
        <v>0</v>
      </c>
      <c r="K13" s="78" cm="1">
        <f t="array" ref="K13">IFERROR(IF(I13="","",INDEX(Resa!$N$8:$N$158,MATCH(I13,Resa!$O$8:$O$158*1,0))),"")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118</v>
      </c>
      <c r="B14" s="77">
        <f>IF(A14="","",SUMIF(Resa!$O$8:$O$158,A14,Resa!$AG$8:$AG$158))</f>
        <v>0</v>
      </c>
      <c r="C14" s="78" cm="1">
        <f t="array" ref="C14">IFERROR(IF(A14="","",INDEX(Resa!$N$8:$N$158,MATCH(A14,Resa!$O$8:$O$158*1,0))),"")</f>
        <v>0</v>
      </c>
      <c r="D14" s="80"/>
      <c r="E14" s="77" cm="1">
        <f t="array" ref="E14">IFERROR(SMALL(_xlfn.UNIQUE(Resa!$O$8:$O$158*1,FALSE,FALSE),ROW($A38)),"")</f>
        <v>250</v>
      </c>
      <c r="F14" s="77">
        <f>IF(E14="","",SUMIF(Resa!$O$8:$O$158,E14,Resa!$AG$8:$AG$158))</f>
        <v>0</v>
      </c>
      <c r="G14" s="78" cm="1">
        <f t="array" ref="G14">IFERROR(IF(E14="","",INDEX(Resa!$N$8:$N$158,MATCH(E14,Resa!$O$8:$O$158*1,0))),"")</f>
        <v>0</v>
      </c>
      <c r="H14" s="79"/>
      <c r="I14" s="77" cm="1">
        <f t="array" ref="I14">IFERROR(SMALL(_xlfn.UNIQUE(Resa!$O$8:$O$158*1,FALSE,FALSE),ROW($A63)),"")</f>
        <v>275</v>
      </c>
      <c r="J14" s="77">
        <f>IF(I14="","",SUMIF(Resa!$O$8:$O$158,I14,Resa!$AG$8:$AG$158))</f>
        <v>0</v>
      </c>
      <c r="K14" s="78" cm="1">
        <f t="array" ref="K14">IFERROR(IF(I14="","",INDEX(Resa!$N$8:$N$158,MATCH(I14,Resa!$O$8:$O$158*1,0))),"")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119</v>
      </c>
      <c r="B15" s="77">
        <f>IF(A15="","",SUMIF(Resa!$O$8:$O$158,A15,Resa!$AG$8:$AG$158))</f>
        <v>0</v>
      </c>
      <c r="C15" s="78" cm="1">
        <f t="array" ref="C15">IFERROR(IF(A15="","",INDEX(Resa!$N$8:$N$158,MATCH(A15,Resa!$O$8:$O$158*1,0))),"")</f>
        <v>0</v>
      </c>
      <c r="D15" s="80"/>
      <c r="E15" s="77" cm="1">
        <f t="array" ref="E15">IFERROR(SMALL(_xlfn.UNIQUE(Resa!$O$8:$O$158*1,FALSE,FALSE),ROW($A39)),"")</f>
        <v>251</v>
      </c>
      <c r="F15" s="77">
        <f>IF(E15="","",SUMIF(Resa!$O$8:$O$158,E15,Resa!$AG$8:$AG$158))</f>
        <v>0</v>
      </c>
      <c r="G15" s="78" cm="1">
        <f t="array" ref="G15">IFERROR(IF(E15="","",INDEX(Resa!$N$8:$N$158,MATCH(E15,Resa!$O$8:$O$158*1,0))),"")</f>
        <v>0</v>
      </c>
      <c r="H15" s="79"/>
      <c r="I15" s="77" cm="1">
        <f t="array" ref="I15">IFERROR(SMALL(_xlfn.UNIQUE(Resa!$O$8:$O$158*1,FALSE,FALSE),ROW($A64)),"")</f>
        <v>277</v>
      </c>
      <c r="J15" s="77">
        <f>IF(I15="","",SUMIF(Resa!$O$8:$O$158,I15,Resa!$AG$8:$AG$158))</f>
        <v>0</v>
      </c>
      <c r="K15" s="78" cm="1">
        <f t="array" ref="K15">IFERROR(IF(I15="","",INDEX(Resa!$N$8:$N$158,MATCH(I15,Resa!$O$8:$O$158*1,0))),"")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120</v>
      </c>
      <c r="B16" s="77">
        <f>IF(A16="","",SUMIF(Resa!$O$8:$O$158,A16,Resa!$AG$8:$AG$158))</f>
        <v>0</v>
      </c>
      <c r="C16" s="78" cm="1">
        <f t="array" ref="C16">IFERROR(IF(A16="","",INDEX(Resa!$N$8:$N$158,MATCH(A16,Resa!$O$8:$O$158*1,0))),"")</f>
        <v>0</v>
      </c>
      <c r="D16" s="80"/>
      <c r="E16" s="77" cm="1">
        <f t="array" ref="E16">IFERROR(SMALL(_xlfn.UNIQUE(Resa!$O$8:$O$158*1,FALSE,FALSE),ROW($A40)),"")</f>
        <v>252</v>
      </c>
      <c r="F16" s="77">
        <f>IF(E16="","",SUMIF(Resa!$O$8:$O$158,E16,Resa!$AG$8:$AG$158))</f>
        <v>0</v>
      </c>
      <c r="G16" s="78" cm="1">
        <f t="array" ref="G16">IFERROR(IF(E16="","",INDEX(Resa!$N$8:$N$158,MATCH(E16,Resa!$O$8:$O$158*1,0))),"")</f>
        <v>0</v>
      </c>
      <c r="H16" s="79"/>
      <c r="I16" s="77" t="str" cm="1">
        <f t="array" ref="I16">IFERROR(SMALL(_xlfn.UNIQUE(Resa!$O$8:$O$158*1,FALSE,FALSE),ROW($A65)),"")</f>
        <v/>
      </c>
      <c r="J16" s="77" t="str">
        <f>IF(I16="","",SUMIF(Resa!$O$8:$O$158,I16,Resa!$AG$8:$AG$158))</f>
        <v/>
      </c>
      <c r="K16" s="78" t="str" cm="1">
        <f t="array" ref="K16">IFERROR(IF(I16="","",INDEX(Resa!$N$8:$N$158,MATCH(I16,Resa!$O$8:$O$158*1,0))),"")</f>
        <v/>
      </c>
    </row>
    <row r="17" spans="1:11" ht="16.5" thickBot="1" x14ac:dyDescent="0.25">
      <c r="A17" s="77" cm="1">
        <f t="array" ref="A17">IFERROR(SMALL(_xlfn.UNIQUE(Resa!$O$8:$O$158*1,FALSE,FALSE),ROW($A16)),"")</f>
        <v>121</v>
      </c>
      <c r="B17" s="77">
        <f>IF(A17="","",SUMIF(Resa!$O$8:$O$158,A17,Resa!$AG$8:$AG$158))</f>
        <v>0</v>
      </c>
      <c r="C17" s="78" cm="1">
        <f t="array" ref="C17">IFERROR(IF(A17="","",INDEX(Resa!$N$8:$N$158,MATCH(A17,Resa!$O$8:$O$158*1,0))),"")</f>
        <v>0</v>
      </c>
      <c r="D17" s="80"/>
      <c r="E17" s="77" cm="1">
        <f t="array" ref="E17">IFERROR(SMALL(_xlfn.UNIQUE(Resa!$O$8:$O$158*1,FALSE,FALSE),ROW($A41)),"")</f>
        <v>253</v>
      </c>
      <c r="F17" s="77">
        <f>IF(E17="","",SUMIF(Resa!$O$8:$O$158,E17,Resa!$AG$8:$AG$158))</f>
        <v>0</v>
      </c>
      <c r="G17" s="78" cm="1">
        <f t="array" ref="G17">IFERROR(IF(E17="","",INDEX(Resa!$N$8:$N$158,MATCH(E17,Resa!$O$8:$O$158*1,0))),"")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IF(I17="","",SUMIF(Resa!$O$8:$O$158,I17,Resa!$AG$8:$AG$158))</f>
        <v/>
      </c>
      <c r="K17" s="78" t="str" cm="1">
        <f t="array" ref="K17">IFERROR(IF(I17="","",INDEX(Resa!$N$8:$N$158,MATCH(I17,Resa!$O$8:$O$158*1,0))),"")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122</v>
      </c>
      <c r="B18" s="77">
        <f>IF(A18="","",SUMIF(Resa!$O$8:$O$158,A18,Resa!$AG$8:$AG$158))</f>
        <v>0</v>
      </c>
      <c r="C18" s="78" cm="1">
        <f t="array" ref="C18">IFERROR(IF(A18="","",INDEX(Resa!$N$8:$N$158,MATCH(A18,Resa!$O$8:$O$158*1,0))),"")</f>
        <v>0</v>
      </c>
      <c r="D18" s="80"/>
      <c r="E18" s="77" cm="1">
        <f t="array" ref="E18">IFERROR(SMALL(_xlfn.UNIQUE(Resa!$O$8:$O$158*1,FALSE,FALSE),ROW($A42)),"")</f>
        <v>254</v>
      </c>
      <c r="F18" s="77">
        <f>IF(E18="","",SUMIF(Resa!$O$8:$O$158,E18,Resa!$AG$8:$AG$158))</f>
        <v>0</v>
      </c>
      <c r="G18" s="78" cm="1">
        <f t="array" ref="G18">IFERROR(IF(E18="","",INDEX(Resa!$N$8:$N$158,MATCH(E18,Resa!$O$8:$O$158*1,0))),"")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IF(I18="","",SUMIF(Resa!$O$8:$O$158,I18,Resa!$AG$8:$AG$158))</f>
        <v/>
      </c>
      <c r="K18" s="78" t="str" cm="1">
        <f t="array" ref="K18">IFERROR(IF(I18="","",INDEX(Resa!$N$8:$N$158,MATCH(I18,Resa!$O$8:$O$158*1,0))),"")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123</v>
      </c>
      <c r="B19" s="77">
        <f>IF(A19="","",SUMIF(Resa!$O$8:$O$158,A19,Resa!$AG$8:$AG$158))</f>
        <v>0</v>
      </c>
      <c r="C19" s="78" cm="1">
        <f t="array" ref="C19">IFERROR(IF(A19="","",INDEX(Resa!$N$8:$N$158,MATCH(A19,Resa!$O$8:$O$158*1,0))),"")</f>
        <v>0</v>
      </c>
      <c r="D19" s="80"/>
      <c r="E19" s="77" cm="1">
        <f t="array" ref="E19">IFERROR(SMALL(_xlfn.UNIQUE(Resa!$O$8:$O$158*1,FALSE,FALSE),ROW($A43)),"")</f>
        <v>255</v>
      </c>
      <c r="F19" s="77">
        <f>IF(E19="","",SUMIF(Resa!$O$8:$O$158,E19,Resa!$AG$8:$AG$158))</f>
        <v>0</v>
      </c>
      <c r="G19" s="78" cm="1">
        <f t="array" ref="G19">IFERROR(IF(E19="","",INDEX(Resa!$N$8:$N$158,MATCH(E19,Resa!$O$8:$O$158*1,0))),"")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IF(I19="","",SUMIF(Resa!$O$8:$O$158,I19,Resa!$AG$8:$AG$158))</f>
        <v/>
      </c>
      <c r="K19" s="78" t="str" cm="1">
        <f t="array" ref="K19">IFERROR(IF(I19="","",INDEX(Resa!$N$8:$N$158,MATCH(I19,Resa!$O$8:$O$158*1,0))),"")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124</v>
      </c>
      <c r="B20" s="77">
        <f>IF(A20="","",SUMIF(Resa!$O$8:$O$158,A20,Resa!$AG$8:$AG$158))</f>
        <v>0</v>
      </c>
      <c r="C20" s="78" cm="1">
        <f t="array" ref="C20">IFERROR(IF(A20="","",INDEX(Resa!$N$8:$N$158,MATCH(A20,Resa!$O$8:$O$158*1,0))),"")</f>
        <v>0</v>
      </c>
      <c r="D20" s="80"/>
      <c r="E20" s="77" cm="1">
        <f t="array" ref="E20">IFERROR(SMALL(_xlfn.UNIQUE(Resa!$O$8:$O$158*1,FALSE,FALSE),ROW($A44)),"")</f>
        <v>256</v>
      </c>
      <c r="F20" s="77">
        <f>IF(E20="","",SUMIF(Resa!$O$8:$O$158,E20,Resa!$AG$8:$AG$158))</f>
        <v>0</v>
      </c>
      <c r="G20" s="78" cm="1">
        <f t="array" ref="G20">IFERROR(IF(E20="","",INDEX(Resa!$N$8:$N$158,MATCH(E20,Resa!$O$8:$O$158*1,0))),"")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IF(I20="","",SUMIF(Resa!$O$8:$O$158,I20,Resa!$AG$8:$AG$158))</f>
        <v/>
      </c>
      <c r="K20" s="78" t="str" cm="1">
        <f t="array" ref="K20">IFERROR(IF(I20="","",INDEX(Resa!$N$8:$N$158,MATCH(I20,Resa!$O$8:$O$158*1,0))),"")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125</v>
      </c>
      <c r="B21" s="77">
        <f>IF(A21="","",SUMIF(Resa!$O$8:$O$158,A21,Resa!$AG$8:$AG$158))</f>
        <v>0</v>
      </c>
      <c r="C21" s="78" cm="1">
        <f t="array" ref="C21">IFERROR(IF(A21="","",INDEX(Resa!$N$8:$N$158,MATCH(A21,Resa!$O$8:$O$158*1,0))),"")</f>
        <v>0</v>
      </c>
      <c r="D21" s="80"/>
      <c r="E21" s="77" cm="1">
        <f t="array" ref="E21">IFERROR(SMALL(_xlfn.UNIQUE(Resa!$O$8:$O$158*1,FALSE,FALSE),ROW($A45)),"")</f>
        <v>257</v>
      </c>
      <c r="F21" s="77">
        <f>IF(E21="","",SUMIF(Resa!$O$8:$O$158,E21,Resa!$AG$8:$AG$158))</f>
        <v>0</v>
      </c>
      <c r="G21" s="78" cm="1">
        <f t="array" ref="G21">IFERROR(IF(E21="","",INDEX(Resa!$N$8:$N$158,MATCH(E21,Resa!$O$8:$O$158*1,0))),"")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IF(I21="","",SUMIF(Resa!$O$8:$O$158,I21,Resa!$AG$8:$AG$158))</f>
        <v/>
      </c>
      <c r="K21" s="78" t="str" cm="1">
        <f t="array" ref="K21">IFERROR(IF(I21="","",INDEX(Resa!$N$8:$N$158,MATCH(I21,Resa!$O$8:$O$158*1,0))),"")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126</v>
      </c>
      <c r="B22" s="77">
        <f>IF(A22="","",SUMIF(Resa!$O$8:$O$158,A22,Resa!$AG$8:$AG$158))</f>
        <v>0</v>
      </c>
      <c r="C22" s="78" cm="1">
        <f t="array" ref="C22">IFERROR(IF(A22="","",INDEX(Resa!$N$8:$N$158,MATCH(A22,Resa!$O$8:$O$158*1,0))),"")</f>
        <v>0</v>
      </c>
      <c r="D22" s="80"/>
      <c r="E22" s="77" cm="1">
        <f t="array" ref="E22">IFERROR(SMALL(_xlfn.UNIQUE(Resa!$O$8:$O$158*1,FALSE,FALSE),ROW($A46)),"")</f>
        <v>258</v>
      </c>
      <c r="F22" s="77">
        <f>IF(E22="","",SUMIF(Resa!$O$8:$O$158,E22,Resa!$AG$8:$AG$158))</f>
        <v>0</v>
      </c>
      <c r="G22" s="78" cm="1">
        <f t="array" ref="G22">IFERROR(IF(E22="","",INDEX(Resa!$N$8:$N$158,MATCH(E22,Resa!$O$8:$O$158*1,0))),"")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IF(I22="","",SUMIF(Resa!$O$8:$O$158,I22,Resa!$AG$8:$AG$158))</f>
        <v/>
      </c>
      <c r="K22" s="78" t="str" cm="1">
        <f t="array" ref="K22">IFERROR(IF(I22="","",INDEX(Resa!$N$8:$N$158,MATCH(I22,Resa!$O$8:$O$158*1,0))),"")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127</v>
      </c>
      <c r="B23" s="77">
        <f>IF(A23="","",SUMIF(Resa!$O$8:$O$158,A23,Resa!$AG$8:$AG$158))</f>
        <v>0</v>
      </c>
      <c r="C23" s="78" cm="1">
        <f t="array" ref="C23">IFERROR(IF(A23="","",INDEX(Resa!$N$8:$N$158,MATCH(A23,Resa!$O$8:$O$158*1,0))),"")</f>
        <v>0</v>
      </c>
      <c r="D23" s="80"/>
      <c r="E23" s="77" cm="1">
        <f t="array" ref="E23">IFERROR(SMALL(_xlfn.UNIQUE(Resa!$O$8:$O$158*1,FALSE,FALSE),ROW($A47)),"")</f>
        <v>259</v>
      </c>
      <c r="F23" s="77">
        <f>IF(E23="","",SUMIF(Resa!$O$8:$O$158,E23,Resa!$AG$8:$AG$158))</f>
        <v>0</v>
      </c>
      <c r="G23" s="78" cm="1">
        <f t="array" ref="G23">IFERROR(IF(E23="","",INDEX(Resa!$N$8:$N$158,MATCH(E23,Resa!$O$8:$O$158*1,0))),"")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IF(I23="","",SUMIF(Resa!$O$8:$O$158,I23,Resa!$AG$8:$AG$158))</f>
        <v/>
      </c>
      <c r="K23" s="78" t="str" cm="1">
        <f t="array" ref="K23">IFERROR(IF(I23="","",INDEX(Resa!$N$8:$N$158,MATCH(I23,Resa!$O$8:$O$158*1,0))),"")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128</v>
      </c>
      <c r="B24" s="77">
        <f>IF(A24="","",SUMIF(Resa!$O$8:$O$158,A24,Resa!$AG$8:$AG$158))</f>
        <v>0</v>
      </c>
      <c r="C24" s="78" cm="1">
        <f t="array" ref="C24">IFERROR(IF(A24="","",INDEX(Resa!$N$8:$N$158,MATCH(A24,Resa!$O$8:$O$158*1,0))),"")</f>
        <v>0</v>
      </c>
      <c r="D24" s="80"/>
      <c r="E24" s="77" cm="1">
        <f t="array" ref="E24">IFERROR(SMALL(_xlfn.UNIQUE(Resa!$O$8:$O$158*1,FALSE,FALSE),ROW($A48)),"")</f>
        <v>260</v>
      </c>
      <c r="F24" s="77">
        <f>IF(E24="","",SUMIF(Resa!$O$8:$O$158,E24,Resa!$AG$8:$AG$158))</f>
        <v>0</v>
      </c>
      <c r="G24" s="78" cm="1">
        <f t="array" ref="G24">IFERROR(IF(E24="","",INDEX(Resa!$N$8:$N$158,MATCH(E24,Resa!$O$8:$O$158*1,0))),"")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IF(I24="","",SUMIF(Resa!$O$8:$O$158,I24,Resa!$AG$8:$AG$158))</f>
        <v/>
      </c>
      <c r="K24" s="78" t="str" cm="1">
        <f t="array" ref="K24">IFERROR(IF(I24="","",INDEX(Resa!$N$8:$N$158,MATCH(I24,Resa!$O$8:$O$158*1,0))),"")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129</v>
      </c>
      <c r="B25" s="77">
        <f>IF(A25="","",SUMIF(Resa!$O$8:$O$158,A25,Resa!$AG$8:$AG$158))</f>
        <v>0</v>
      </c>
      <c r="C25" s="78" cm="1">
        <f t="array" ref="C25">IFERROR(IF(A25="","",INDEX(Resa!$N$8:$N$158,MATCH(A25,Resa!$O$8:$O$158*1,0))),"")</f>
        <v>0</v>
      </c>
      <c r="D25" s="80"/>
      <c r="E25" s="77" cm="1">
        <f t="array" ref="E25">IFERROR(SMALL(_xlfn.UNIQUE(Resa!$O$8:$O$158*1,FALSE,FALSE),ROW($A49)),"")</f>
        <v>261</v>
      </c>
      <c r="F25" s="77">
        <f>IF(E25="","",SUMIF(Resa!$O$8:$O$158,E25,Resa!$AG$8:$AG$158))</f>
        <v>0</v>
      </c>
      <c r="G25" s="78" cm="1">
        <f t="array" ref="G25">IFERROR(IF(E25="","",INDEX(Resa!$N$8:$N$158,MATCH(E25,Resa!$O$8:$O$158*1,0))),"")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IF(I25="","",SUMIF(Resa!$O$8:$O$158,I25,Resa!$AG$8:$AG$158))</f>
        <v/>
      </c>
      <c r="K25" s="78" t="str" cm="1">
        <f t="array" ref="K25">IFERROR(IF(I25="","",INDEX(Resa!$N$8:$N$158,MATCH(I25,Resa!$O$8:$O$158*1,0))),"")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130</v>
      </c>
      <c r="B26" s="77">
        <f>IF(A26="","",SUMIF(Resa!$O$8:$O$158,A26,Resa!$AG$8:$AG$158))</f>
        <v>0</v>
      </c>
      <c r="C26" s="78" cm="1">
        <f t="array" ref="C26">IFERROR(IF(A26="","",INDEX(Resa!$N$8:$N$158,MATCH(A26,Resa!$O$8:$O$158*1,0))),"")</f>
        <v>0</v>
      </c>
      <c r="D26" s="80"/>
      <c r="E26" s="77" cm="1">
        <f t="array" ref="E26">IFERROR(SMALL(_xlfn.UNIQUE(Resa!$O$8:$O$158*1,FALSE,FALSE),ROW($A50)),"")</f>
        <v>262</v>
      </c>
      <c r="F26" s="77">
        <f>IF(E26="","",SUMIF(Resa!$O$8:$O$158,E26,Resa!$AG$8:$AG$158))</f>
        <v>0</v>
      </c>
      <c r="G26" s="78" cm="1">
        <f t="array" ref="G26">IFERROR(IF(E26="","",INDEX(Resa!$N$8:$N$158,MATCH(E26,Resa!$O$8:$O$158*1,0))),"")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IF(I26="","",SUMIF(Resa!$O$8:$O$158,I26,Resa!$AG$8:$AG$158))</f>
        <v/>
      </c>
      <c r="K26" s="78" t="str" cm="1">
        <f t="array" ref="K26">IFERROR(IF(I26="","",INDEX(Resa!$N$8:$N$158,MATCH(I26,Resa!$O$8:$O$158*1,0))),"")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131</v>
      </c>
      <c r="B27" s="77">
        <f>IF(A27="","",SUMIF(Resa!$O$8:$O$158,A27,Resa!$AG$8:$AG$158))</f>
        <v>0</v>
      </c>
      <c r="C27" s="78" cm="1">
        <f t="array" ref="C27">IFERROR(IF(A27="","",INDEX(Resa!$N$8:$N$158,MATCH(A27,Resa!$O$8:$O$158*1,0))),"")</f>
        <v>0</v>
      </c>
      <c r="D27" s="81"/>
      <c r="E27" s="77" cm="1">
        <f t="array" ref="E27">IFERROR(SMALL(_xlfn.UNIQUE(Resa!$O$8:$O$158*1,FALSE,FALSE),ROW($A51)),"")</f>
        <v>263</v>
      </c>
      <c r="F27" s="77">
        <f>IF(E27="","",SUMIF(Resa!$O$8:$O$158,E27,Resa!$AG$8:$AG$158))</f>
        <v>0</v>
      </c>
      <c r="G27" s="78" cm="1">
        <f t="array" ref="G27">IFERROR(IF(E27="","",INDEX(Resa!$N$8:$N$158,MATCH(E27,Resa!$O$8:$O$158*1,0))),"")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IF(I27="","",SUMIF(Resa!$O$8:$O$158,I27,Resa!$AG$8:$AG$158))</f>
        <v/>
      </c>
      <c r="K27" s="78" t="str" cm="1">
        <f t="array" ref="K27">IFERROR(IF(I27="","",INDEX(Resa!$N$8:$N$158,MATCH(I27,Resa!$O$8:$O$158*1,0))),"")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IF(I28="","",SUMIF(Resa!$O$8:$O$158,I28,Resa!$AG$8:$AG$158))</f>
        <v/>
      </c>
      <c r="K28" s="78" t="str" cm="1">
        <f t="array" ref="K28">IFERROR(IF(I28="","",INDEX(Resa!$N$8:$N$158,MATCH(I28,Resa!$O$8:$O$158*1,0))),"")</f>
        <v/>
      </c>
    </row>
    <row r="29" spans="1:11" ht="18" x14ac:dyDescent="0.2">
      <c r="A29" s="200">
        <v>1</v>
      </c>
      <c r="B29" s="201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2">
        <v>2</v>
      </c>
      <c r="B30" s="203"/>
      <c r="C30" s="45">
        <f t="shared" si="0"/>
        <v>0</v>
      </c>
      <c r="D30" s="10"/>
    </row>
    <row r="31" spans="1:11" ht="18" x14ac:dyDescent="0.2">
      <c r="A31" s="204">
        <v>3</v>
      </c>
      <c r="B31" s="205"/>
      <c r="C31" s="45">
        <f t="shared" si="0"/>
        <v>0</v>
      </c>
    </row>
    <row r="32" spans="1:11" ht="18" x14ac:dyDescent="0.2">
      <c r="A32" s="206">
        <v>4</v>
      </c>
      <c r="B32" s="207"/>
      <c r="C32" s="45">
        <f t="shared" si="0"/>
        <v>0</v>
      </c>
    </row>
    <row r="33" spans="1:3" ht="18" x14ac:dyDescent="0.2">
      <c r="A33" s="191">
        <v>5</v>
      </c>
      <c r="B33" s="192"/>
      <c r="C33" s="45">
        <f t="shared" si="0"/>
        <v>0</v>
      </c>
    </row>
    <row r="34" spans="1:3" ht="18.75" thickBot="1" x14ac:dyDescent="0.25">
      <c r="A34" s="193">
        <v>6</v>
      </c>
      <c r="B34" s="194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32" priority="40">
      <formula>AND( D3=6)</formula>
    </cfRule>
    <cfRule type="expression" dxfId="31" priority="41">
      <formula>AND( D3=5)</formula>
    </cfRule>
    <cfRule type="expression" dxfId="30" priority="42">
      <formula>AND( D3=4)</formula>
    </cfRule>
    <cfRule type="expression" dxfId="29" priority="43">
      <formula>AND( D3=3)</formula>
    </cfRule>
    <cfRule type="expression" dxfId="28" priority="44">
      <formula>AND( D3=2)</formula>
    </cfRule>
    <cfRule type="expression" dxfId="27" priority="45">
      <formula>AND( D3=1)</formula>
    </cfRule>
  </conditionalFormatting>
  <conditionalFormatting sqref="B3:B27">
    <cfRule type="containsErrors" dxfId="26" priority="46">
      <formula>ISERROR(B3)</formula>
    </cfRule>
  </conditionalFormatting>
  <conditionalFormatting sqref="E3:E27">
    <cfRule type="expression" dxfId="25" priority="33">
      <formula>AND( G3=6)</formula>
    </cfRule>
    <cfRule type="expression" dxfId="24" priority="34">
      <formula>AND( G3=5)</formula>
    </cfRule>
    <cfRule type="expression" dxfId="23" priority="35">
      <formula>AND( G3=4)</formula>
    </cfRule>
    <cfRule type="expression" dxfId="22" priority="36">
      <formula>AND( G3=3)</formula>
    </cfRule>
    <cfRule type="expression" dxfId="21" priority="37">
      <formula>AND( G3=2)</formula>
    </cfRule>
    <cfRule type="expression" dxfId="20" priority="38">
      <formula>AND( G3=1)</formula>
    </cfRule>
  </conditionalFormatting>
  <conditionalFormatting sqref="E3:E27 I3:J28">
    <cfRule type="containsErrors" dxfId="19" priority="39">
      <formula>ISERROR(E3)</formula>
    </cfRule>
  </conditionalFormatting>
  <conditionalFormatting sqref="C3:C27">
    <cfRule type="cellIs" dxfId="18" priority="32" operator="equal">
      <formula>0</formula>
    </cfRule>
  </conditionalFormatting>
  <conditionalFormatting sqref="G3:G27">
    <cfRule type="cellIs" dxfId="17" priority="31" operator="equal">
      <formula>0</formula>
    </cfRule>
  </conditionalFormatting>
  <conditionalFormatting sqref="K3:K28">
    <cfRule type="cellIs" dxfId="16" priority="30" operator="equal">
      <formula>0</formula>
    </cfRule>
  </conditionalFormatting>
  <conditionalFormatting sqref="J3:J28">
    <cfRule type="containsErrors" dxfId="15" priority="22">
      <formula>ISERROR(J3)</formula>
    </cfRule>
  </conditionalFormatting>
  <conditionalFormatting sqref="J3:J28">
    <cfRule type="containsErrors" dxfId="14" priority="21">
      <formula>ISERROR(J3)</formula>
    </cfRule>
  </conditionalFormatting>
  <conditionalFormatting sqref="F3:F27">
    <cfRule type="expression" dxfId="13" priority="8">
      <formula>AND( H3=6)</formula>
    </cfRule>
    <cfRule type="expression" dxfId="12" priority="9">
      <formula>AND( H3=5)</formula>
    </cfRule>
    <cfRule type="expression" dxfId="11" priority="10">
      <formula>AND( H3=4)</formula>
    </cfRule>
    <cfRule type="expression" dxfId="10" priority="11">
      <formula>AND( H3=3)</formula>
    </cfRule>
    <cfRule type="expression" dxfId="9" priority="12">
      <formula>AND( H3=2)</formula>
    </cfRule>
    <cfRule type="expression" dxfId="8" priority="13">
      <formula>AND( H3=1)</formula>
    </cfRule>
  </conditionalFormatting>
  <conditionalFormatting sqref="J3:J28 F3:F27">
    <cfRule type="containsErrors" dxfId="7" priority="14">
      <formula>ISERROR(F3)</formula>
    </cfRule>
  </conditionalFormatting>
  <conditionalFormatting sqref="A3:A27">
    <cfRule type="expression" dxfId="6" priority="1">
      <formula>AND( C3=6)</formula>
    </cfRule>
    <cfRule type="expression" dxfId="5" priority="2">
      <formula>AND( C3=5)</formula>
    </cfRule>
    <cfRule type="expression" dxfId="4" priority="3">
      <formula>AND( C3=4)</formula>
    </cfRule>
    <cfRule type="expression" dxfId="3" priority="4">
      <formula>AND( C3=3)</formula>
    </cfRule>
    <cfRule type="expression" dxfId="2" priority="5">
      <formula>AND( C3=2)</formula>
    </cfRule>
    <cfRule type="expression" dxfId="1" priority="6">
      <formula>AND( C3=1)</formula>
    </cfRule>
  </conditionalFormatting>
  <conditionalFormatting sqref="A3:A27">
    <cfRule type="containsErrors" dxfId="0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17</vt:i4>
      </vt:variant>
      <vt:variant>
        <vt:lpstr>Benoemde bereiken</vt:lpstr>
      </vt:variant>
      <vt:variant>
        <vt:i4>3</vt:i4>
      </vt:variant>
    </vt:vector>
  </HeadingPairs>
  <TitlesOfParts>
    <vt:vector size="20" baseType="lpstr">
      <vt:lpstr>Resa</vt:lpstr>
      <vt:lpstr>Blad1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  <vt:lpstr>EXCU 10</vt:lpstr>
      <vt:lpstr>EXCU 11</vt:lpstr>
      <vt:lpstr>EXCU 12</vt:lpstr>
      <vt:lpstr>EXCU 13</vt:lpstr>
      <vt:lpstr>EXCU 14</vt:lpstr>
      <vt:lpstr>BS</vt:lpstr>
      <vt:lpstr>Pays</vt:lpstr>
      <vt:lpstr>Valeurs_Max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BSA</cp:lastModifiedBy>
  <cp:lastPrinted>2023-08-22T17:08:42Z</cp:lastPrinted>
  <dcterms:created xsi:type="dcterms:W3CDTF">2018-08-31T07:00:11Z</dcterms:created>
  <dcterms:modified xsi:type="dcterms:W3CDTF">2023-09-24T17:11:28Z</dcterms:modified>
</cp:coreProperties>
</file>