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B29943D-EF3D-4128-833B-C23A7D1FA1E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Planning formateur " sheetId="1" r:id="rId1"/>
    <sheet name="Tableau de bord" sheetId="13" r:id="rId2"/>
    <sheet name="Système" sheetId="3" r:id="rId3"/>
    <sheet name="Calendrier Cadre 12 feuilles" sheetId="11" r:id="rId4"/>
    <sheet name="Calendrier Cadre" sheetId="8" r:id="rId5"/>
  </sheets>
  <definedNames>
    <definedName name="An">Système!$A$4</definedName>
    <definedName name="Fériés">OFFSET(Système!$F$1,1,,COUNTA(Système!$F:$F)-1,)</definedName>
    <definedName name="Jours_chômés">Système!$D$2:$D$8</definedName>
    <definedName name="La_semaine">Système!$D$10</definedName>
    <definedName name="Le_Mois">Système!$D$9</definedName>
    <definedName name="Planning_Personnel">OFFSET(#REF!,1,1,732,40)</definedName>
    <definedName name="Premier_mois">Système!$A$2</definedName>
    <definedName name="Repère">'Planning formateur '!$A$4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4" i="1" l="1" a="1"/>
  <c r="D134" i="1" s="1"/>
  <c r="E134" i="1" a="1"/>
  <c r="E134" i="1"/>
  <c r="F134" i="1" a="1"/>
  <c r="F134" i="1" s="1"/>
  <c r="G134" i="1" a="1"/>
  <c r="G134" i="1"/>
  <c r="H134" i="1" a="1"/>
  <c r="H134" i="1" s="1"/>
  <c r="I134" i="1" a="1"/>
  <c r="I134" i="1"/>
  <c r="J134" i="1" a="1"/>
  <c r="J134" i="1" s="1"/>
  <c r="K134" i="1" a="1"/>
  <c r="K134" i="1"/>
  <c r="L134" i="1" a="1"/>
  <c r="L134" i="1" s="1"/>
  <c r="M134" i="1" a="1"/>
  <c r="M134" i="1"/>
  <c r="N134" i="1" a="1"/>
  <c r="N134" i="1" s="1"/>
  <c r="C131" i="1"/>
  <c r="C134" i="1" a="1"/>
  <c r="C134" i="1" s="1"/>
  <c r="R139" i="1"/>
  <c r="BN127" i="1"/>
  <c r="BN128" i="1"/>
  <c r="BN129" i="1"/>
  <c r="BN130" i="1"/>
  <c r="BN131" i="1"/>
  <c r="BM127" i="1"/>
  <c r="BM128" i="1"/>
  <c r="BM129" i="1"/>
  <c r="BM130" i="1"/>
  <c r="BM131" i="1"/>
  <c r="R126" i="1"/>
  <c r="S126" i="1"/>
  <c r="T126" i="1"/>
  <c r="U126" i="1"/>
  <c r="V126" i="1"/>
  <c r="W126" i="1"/>
  <c r="X126" i="1"/>
  <c r="Y126" i="1"/>
  <c r="Z126" i="1"/>
  <c r="Z132" i="1" s="1"/>
  <c r="AA126" i="1"/>
  <c r="AA132" i="1" s="1"/>
  <c r="AB126" i="1"/>
  <c r="AB132" i="1" s="1"/>
  <c r="AC126" i="1"/>
  <c r="AD126" i="1"/>
  <c r="AE126" i="1"/>
  <c r="AF126" i="1"/>
  <c r="AG126" i="1"/>
  <c r="AG132" i="1" s="1"/>
  <c r="AH126" i="1"/>
  <c r="AH132" i="1" s="1"/>
  <c r="AI126" i="1"/>
  <c r="AJ126" i="1"/>
  <c r="AK126" i="1"/>
  <c r="AK132" i="1" s="1"/>
  <c r="AL126" i="1"/>
  <c r="AL132" i="1" s="1"/>
  <c r="AM126" i="1"/>
  <c r="AM132" i="1" s="1"/>
  <c r="AN126" i="1"/>
  <c r="AO126" i="1"/>
  <c r="AP126" i="1"/>
  <c r="AQ126" i="1"/>
  <c r="AR126" i="1"/>
  <c r="AS126" i="1"/>
  <c r="AT126" i="1"/>
  <c r="AU126" i="1"/>
  <c r="AU132" i="1" s="1"/>
  <c r="AV126" i="1"/>
  <c r="AV132" i="1" s="1"/>
  <c r="AW126" i="1"/>
  <c r="AX126" i="1"/>
  <c r="AY126" i="1"/>
  <c r="AY132" i="1" s="1"/>
  <c r="AZ126" i="1"/>
  <c r="AZ132" i="1" s="1"/>
  <c r="BA126" i="1"/>
  <c r="BA132" i="1" s="1"/>
  <c r="BB126" i="1"/>
  <c r="BC126" i="1"/>
  <c r="BD126" i="1"/>
  <c r="BE126" i="1"/>
  <c r="BF126" i="1"/>
  <c r="BG126" i="1"/>
  <c r="BH126" i="1"/>
  <c r="BH132" i="1" s="1"/>
  <c r="BI126" i="1"/>
  <c r="BI132" i="1" s="1"/>
  <c r="BJ126" i="1"/>
  <c r="BJ132" i="1" s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W132" i="1" s="1"/>
  <c r="BX126" i="1"/>
  <c r="BX132" i="1" s="1"/>
  <c r="BY126" i="1"/>
  <c r="BZ126" i="1"/>
  <c r="CA126" i="1"/>
  <c r="CA132" i="1" s="1"/>
  <c r="CB126" i="1"/>
  <c r="CB132" i="1" s="1"/>
  <c r="CC126" i="1"/>
  <c r="CC132" i="1" s="1"/>
  <c r="CD126" i="1"/>
  <c r="CE126" i="1"/>
  <c r="CF126" i="1"/>
  <c r="CG126" i="1"/>
  <c r="CH126" i="1"/>
  <c r="CI126" i="1"/>
  <c r="CJ126" i="1"/>
  <c r="CJ132" i="1" s="1"/>
  <c r="CK126" i="1"/>
  <c r="CK132" i="1" s="1"/>
  <c r="CL126" i="1"/>
  <c r="CL132" i="1" s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Y132" i="1" s="1"/>
  <c r="CZ126" i="1"/>
  <c r="CZ132" i="1" s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S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L126" i="1"/>
  <c r="GM126" i="1"/>
  <c r="GN126" i="1"/>
  <c r="GO126" i="1"/>
  <c r="GP126" i="1"/>
  <c r="GQ126" i="1"/>
  <c r="GR126" i="1"/>
  <c r="GS126" i="1"/>
  <c r="GT126" i="1"/>
  <c r="GU126" i="1"/>
  <c r="GV126" i="1"/>
  <c r="GW126" i="1"/>
  <c r="GX126" i="1"/>
  <c r="GY126" i="1"/>
  <c r="GZ126" i="1"/>
  <c r="HA126" i="1"/>
  <c r="HB126" i="1"/>
  <c r="HC126" i="1"/>
  <c r="HD126" i="1"/>
  <c r="HE126" i="1"/>
  <c r="HF126" i="1"/>
  <c r="HG126" i="1"/>
  <c r="HH126" i="1"/>
  <c r="HI126" i="1"/>
  <c r="HJ126" i="1"/>
  <c r="HK126" i="1"/>
  <c r="HL126" i="1"/>
  <c r="HM126" i="1"/>
  <c r="HN126" i="1"/>
  <c r="HO126" i="1"/>
  <c r="HP126" i="1"/>
  <c r="HQ126" i="1"/>
  <c r="HR126" i="1"/>
  <c r="HS126" i="1"/>
  <c r="HT126" i="1"/>
  <c r="HU126" i="1"/>
  <c r="HV126" i="1"/>
  <c r="HW126" i="1"/>
  <c r="HX126" i="1"/>
  <c r="HY126" i="1"/>
  <c r="HZ126" i="1"/>
  <c r="IA126" i="1"/>
  <c r="IB126" i="1"/>
  <c r="IC126" i="1"/>
  <c r="ID126" i="1"/>
  <c r="IE126" i="1"/>
  <c r="IF126" i="1"/>
  <c r="IG126" i="1"/>
  <c r="IH126" i="1"/>
  <c r="II126" i="1"/>
  <c r="IJ126" i="1"/>
  <c r="IK126" i="1"/>
  <c r="IL126" i="1"/>
  <c r="IM126" i="1"/>
  <c r="IN126" i="1"/>
  <c r="IO126" i="1"/>
  <c r="IP126" i="1"/>
  <c r="IQ126" i="1"/>
  <c r="IR126" i="1"/>
  <c r="IS126" i="1"/>
  <c r="IT126" i="1"/>
  <c r="IU126" i="1"/>
  <c r="IV126" i="1"/>
  <c r="IW126" i="1"/>
  <c r="IX126" i="1"/>
  <c r="IY126" i="1"/>
  <c r="IZ126" i="1"/>
  <c r="JA126" i="1"/>
  <c r="JB126" i="1"/>
  <c r="JC126" i="1"/>
  <c r="JD126" i="1"/>
  <c r="JE126" i="1"/>
  <c r="JF126" i="1"/>
  <c r="JG126" i="1"/>
  <c r="JH126" i="1"/>
  <c r="JI126" i="1"/>
  <c r="JJ126" i="1"/>
  <c r="JK126" i="1"/>
  <c r="JL126" i="1"/>
  <c r="JM126" i="1"/>
  <c r="JN126" i="1"/>
  <c r="JO126" i="1"/>
  <c r="JP126" i="1"/>
  <c r="JQ126" i="1"/>
  <c r="JR126" i="1"/>
  <c r="JS126" i="1"/>
  <c r="JT126" i="1"/>
  <c r="JU126" i="1"/>
  <c r="JV126" i="1"/>
  <c r="JW126" i="1"/>
  <c r="JX126" i="1"/>
  <c r="JY126" i="1"/>
  <c r="JZ126" i="1"/>
  <c r="KA126" i="1"/>
  <c r="KB126" i="1"/>
  <c r="KC126" i="1"/>
  <c r="KD126" i="1"/>
  <c r="KE126" i="1"/>
  <c r="KF126" i="1"/>
  <c r="KG126" i="1"/>
  <c r="KH126" i="1"/>
  <c r="KI126" i="1"/>
  <c r="KJ126" i="1"/>
  <c r="KK126" i="1"/>
  <c r="KL126" i="1"/>
  <c r="KM126" i="1"/>
  <c r="KN126" i="1"/>
  <c r="KO126" i="1"/>
  <c r="KP126" i="1"/>
  <c r="KQ126" i="1"/>
  <c r="KR126" i="1"/>
  <c r="KS126" i="1"/>
  <c r="KT126" i="1"/>
  <c r="KU126" i="1"/>
  <c r="KV126" i="1"/>
  <c r="KW126" i="1"/>
  <c r="KX126" i="1"/>
  <c r="KY126" i="1"/>
  <c r="KZ126" i="1"/>
  <c r="LA126" i="1"/>
  <c r="LB126" i="1"/>
  <c r="LC126" i="1"/>
  <c r="LD126" i="1"/>
  <c r="LE126" i="1"/>
  <c r="LF126" i="1"/>
  <c r="LG126" i="1"/>
  <c r="LH126" i="1"/>
  <c r="LI126" i="1"/>
  <c r="LJ126" i="1"/>
  <c r="LK126" i="1"/>
  <c r="LL126" i="1"/>
  <c r="LM126" i="1"/>
  <c r="LN126" i="1"/>
  <c r="LO126" i="1"/>
  <c r="LP126" i="1"/>
  <c r="LQ126" i="1"/>
  <c r="LR126" i="1"/>
  <c r="LS126" i="1"/>
  <c r="LT126" i="1"/>
  <c r="LU126" i="1"/>
  <c r="LV126" i="1"/>
  <c r="LW126" i="1"/>
  <c r="LX126" i="1"/>
  <c r="LY126" i="1"/>
  <c r="LZ126" i="1"/>
  <c r="MA126" i="1"/>
  <c r="MB126" i="1"/>
  <c r="MC126" i="1"/>
  <c r="MD126" i="1"/>
  <c r="ME126" i="1"/>
  <c r="MF126" i="1"/>
  <c r="MG126" i="1"/>
  <c r="MH126" i="1"/>
  <c r="MI126" i="1"/>
  <c r="MJ126" i="1"/>
  <c r="MK126" i="1"/>
  <c r="ML126" i="1"/>
  <c r="MM126" i="1"/>
  <c r="MN126" i="1"/>
  <c r="MO126" i="1"/>
  <c r="MP126" i="1"/>
  <c r="MQ126" i="1"/>
  <c r="MR126" i="1"/>
  <c r="MS126" i="1"/>
  <c r="MT126" i="1"/>
  <c r="MU126" i="1"/>
  <c r="MV126" i="1"/>
  <c r="MW126" i="1"/>
  <c r="MX126" i="1"/>
  <c r="MY126" i="1"/>
  <c r="MZ126" i="1"/>
  <c r="NA126" i="1"/>
  <c r="NB126" i="1"/>
  <c r="NC126" i="1"/>
  <c r="ND126" i="1"/>
  <c r="NE126" i="1"/>
  <c r="NF126" i="1"/>
  <c r="NG126" i="1"/>
  <c r="NH126" i="1"/>
  <c r="NI126" i="1"/>
  <c r="NJ126" i="1"/>
  <c r="NK126" i="1"/>
  <c r="NL126" i="1"/>
  <c r="NM126" i="1"/>
  <c r="NN126" i="1"/>
  <c r="NO126" i="1"/>
  <c r="NP126" i="1"/>
  <c r="NQ126" i="1"/>
  <c r="NR126" i="1"/>
  <c r="NS126" i="1"/>
  <c r="NT126" i="1"/>
  <c r="NU126" i="1"/>
  <c r="NV126" i="1"/>
  <c r="NW126" i="1"/>
  <c r="NX126" i="1"/>
  <c r="NY126" i="1"/>
  <c r="NZ126" i="1"/>
  <c r="OA126" i="1"/>
  <c r="OB126" i="1"/>
  <c r="OC126" i="1"/>
  <c r="OD126" i="1"/>
  <c r="OE126" i="1"/>
  <c r="OF126" i="1"/>
  <c r="OG126" i="1"/>
  <c r="OH126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CG127" i="1"/>
  <c r="CH127" i="1"/>
  <c r="CI127" i="1"/>
  <c r="CJ127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S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L127" i="1"/>
  <c r="GM127" i="1"/>
  <c r="GN127" i="1"/>
  <c r="GO127" i="1"/>
  <c r="GP127" i="1"/>
  <c r="GQ127" i="1"/>
  <c r="GR127" i="1"/>
  <c r="GS127" i="1"/>
  <c r="GT127" i="1"/>
  <c r="GU127" i="1"/>
  <c r="GV127" i="1"/>
  <c r="GW127" i="1"/>
  <c r="GX127" i="1"/>
  <c r="GY127" i="1"/>
  <c r="GZ127" i="1"/>
  <c r="HA127" i="1"/>
  <c r="HB127" i="1"/>
  <c r="HC127" i="1"/>
  <c r="HD127" i="1"/>
  <c r="HE127" i="1"/>
  <c r="HF127" i="1"/>
  <c r="HG127" i="1"/>
  <c r="HH127" i="1"/>
  <c r="HI127" i="1"/>
  <c r="HJ127" i="1"/>
  <c r="HK127" i="1"/>
  <c r="HL127" i="1"/>
  <c r="HM127" i="1"/>
  <c r="HN127" i="1"/>
  <c r="HO127" i="1"/>
  <c r="HP127" i="1"/>
  <c r="HQ127" i="1"/>
  <c r="HR127" i="1"/>
  <c r="HS127" i="1"/>
  <c r="HT127" i="1"/>
  <c r="HU127" i="1"/>
  <c r="HV127" i="1"/>
  <c r="HW127" i="1"/>
  <c r="HX127" i="1"/>
  <c r="HY127" i="1"/>
  <c r="HZ127" i="1"/>
  <c r="IA127" i="1"/>
  <c r="IB127" i="1"/>
  <c r="IC127" i="1"/>
  <c r="ID127" i="1"/>
  <c r="IE127" i="1"/>
  <c r="IF127" i="1"/>
  <c r="IG127" i="1"/>
  <c r="IH127" i="1"/>
  <c r="II127" i="1"/>
  <c r="IJ127" i="1"/>
  <c r="IK127" i="1"/>
  <c r="IL127" i="1"/>
  <c r="IM127" i="1"/>
  <c r="IN127" i="1"/>
  <c r="IO127" i="1"/>
  <c r="IP127" i="1"/>
  <c r="IQ127" i="1"/>
  <c r="IR127" i="1"/>
  <c r="IS127" i="1"/>
  <c r="IT127" i="1"/>
  <c r="IU127" i="1"/>
  <c r="IV127" i="1"/>
  <c r="IW127" i="1"/>
  <c r="IX127" i="1"/>
  <c r="IY127" i="1"/>
  <c r="IZ127" i="1"/>
  <c r="JA127" i="1"/>
  <c r="JB127" i="1"/>
  <c r="JC127" i="1"/>
  <c r="JD127" i="1"/>
  <c r="JE127" i="1"/>
  <c r="JF127" i="1"/>
  <c r="JG127" i="1"/>
  <c r="JH127" i="1"/>
  <c r="JI127" i="1"/>
  <c r="JJ127" i="1"/>
  <c r="JK127" i="1"/>
  <c r="JL127" i="1"/>
  <c r="JM127" i="1"/>
  <c r="JN127" i="1"/>
  <c r="JO127" i="1"/>
  <c r="JP127" i="1"/>
  <c r="JQ127" i="1"/>
  <c r="JR127" i="1"/>
  <c r="JS127" i="1"/>
  <c r="JT127" i="1"/>
  <c r="JU127" i="1"/>
  <c r="JV127" i="1"/>
  <c r="JW127" i="1"/>
  <c r="JX127" i="1"/>
  <c r="JY127" i="1"/>
  <c r="JZ127" i="1"/>
  <c r="KA127" i="1"/>
  <c r="KB127" i="1"/>
  <c r="KC127" i="1"/>
  <c r="KD127" i="1"/>
  <c r="KE127" i="1"/>
  <c r="KF127" i="1"/>
  <c r="KG127" i="1"/>
  <c r="KH127" i="1"/>
  <c r="KI127" i="1"/>
  <c r="KJ127" i="1"/>
  <c r="KK127" i="1"/>
  <c r="KL127" i="1"/>
  <c r="KM127" i="1"/>
  <c r="KN127" i="1"/>
  <c r="KO127" i="1"/>
  <c r="KP127" i="1"/>
  <c r="KQ127" i="1"/>
  <c r="KR127" i="1"/>
  <c r="KS127" i="1"/>
  <c r="KT127" i="1"/>
  <c r="KU127" i="1"/>
  <c r="KV127" i="1"/>
  <c r="KW127" i="1"/>
  <c r="KX127" i="1"/>
  <c r="KY127" i="1"/>
  <c r="KZ127" i="1"/>
  <c r="LA127" i="1"/>
  <c r="LB127" i="1"/>
  <c r="LC127" i="1"/>
  <c r="LD127" i="1"/>
  <c r="LE127" i="1"/>
  <c r="LF127" i="1"/>
  <c r="LG127" i="1"/>
  <c r="LH127" i="1"/>
  <c r="LI127" i="1"/>
  <c r="LJ127" i="1"/>
  <c r="LK127" i="1"/>
  <c r="LL127" i="1"/>
  <c r="LM127" i="1"/>
  <c r="LN127" i="1"/>
  <c r="LO127" i="1"/>
  <c r="LP127" i="1"/>
  <c r="LQ127" i="1"/>
  <c r="LR127" i="1"/>
  <c r="LS127" i="1"/>
  <c r="LT127" i="1"/>
  <c r="LU127" i="1"/>
  <c r="LV127" i="1"/>
  <c r="LW127" i="1"/>
  <c r="LX127" i="1"/>
  <c r="LY127" i="1"/>
  <c r="LZ127" i="1"/>
  <c r="MA127" i="1"/>
  <c r="MB127" i="1"/>
  <c r="MC127" i="1"/>
  <c r="MD127" i="1"/>
  <c r="ME127" i="1"/>
  <c r="MF127" i="1"/>
  <c r="MG127" i="1"/>
  <c r="MH127" i="1"/>
  <c r="MI127" i="1"/>
  <c r="MJ127" i="1"/>
  <c r="MK127" i="1"/>
  <c r="ML127" i="1"/>
  <c r="MM127" i="1"/>
  <c r="MN127" i="1"/>
  <c r="MO127" i="1"/>
  <c r="MP127" i="1"/>
  <c r="MQ127" i="1"/>
  <c r="MR127" i="1"/>
  <c r="MS127" i="1"/>
  <c r="MT127" i="1"/>
  <c r="MU127" i="1"/>
  <c r="MV127" i="1"/>
  <c r="MW127" i="1"/>
  <c r="MX127" i="1"/>
  <c r="MY127" i="1"/>
  <c r="MZ127" i="1"/>
  <c r="NA127" i="1"/>
  <c r="NB127" i="1"/>
  <c r="NC127" i="1"/>
  <c r="ND127" i="1"/>
  <c r="NE127" i="1"/>
  <c r="NF127" i="1"/>
  <c r="NG127" i="1"/>
  <c r="NH127" i="1"/>
  <c r="NI127" i="1"/>
  <c r="NJ127" i="1"/>
  <c r="NK127" i="1"/>
  <c r="NL127" i="1"/>
  <c r="NM127" i="1"/>
  <c r="NN127" i="1"/>
  <c r="NO127" i="1"/>
  <c r="NP127" i="1"/>
  <c r="NQ127" i="1"/>
  <c r="NR127" i="1"/>
  <c r="NS127" i="1"/>
  <c r="NT127" i="1"/>
  <c r="NU127" i="1"/>
  <c r="NV127" i="1"/>
  <c r="NW127" i="1"/>
  <c r="NX127" i="1"/>
  <c r="NY127" i="1"/>
  <c r="NZ127" i="1"/>
  <c r="OA127" i="1"/>
  <c r="OB127" i="1"/>
  <c r="OC127" i="1"/>
  <c r="OD127" i="1"/>
  <c r="OE127" i="1"/>
  <c r="OF127" i="1"/>
  <c r="OG127" i="1"/>
  <c r="OH127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CG128" i="1"/>
  <c r="CH128" i="1"/>
  <c r="CI128" i="1"/>
  <c r="CJ128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GY128" i="1"/>
  <c r="GZ128" i="1"/>
  <c r="HA128" i="1"/>
  <c r="HB128" i="1"/>
  <c r="HC128" i="1"/>
  <c r="HD128" i="1"/>
  <c r="HE128" i="1"/>
  <c r="HF128" i="1"/>
  <c r="HG128" i="1"/>
  <c r="HH128" i="1"/>
  <c r="HI128" i="1"/>
  <c r="HJ128" i="1"/>
  <c r="HK128" i="1"/>
  <c r="HL128" i="1"/>
  <c r="HM128" i="1"/>
  <c r="HN128" i="1"/>
  <c r="HO128" i="1"/>
  <c r="HP128" i="1"/>
  <c r="HQ128" i="1"/>
  <c r="HR128" i="1"/>
  <c r="HS128" i="1"/>
  <c r="HT128" i="1"/>
  <c r="HU128" i="1"/>
  <c r="HV128" i="1"/>
  <c r="HW128" i="1"/>
  <c r="HX128" i="1"/>
  <c r="HY128" i="1"/>
  <c r="HZ128" i="1"/>
  <c r="IA128" i="1"/>
  <c r="IB128" i="1"/>
  <c r="IC128" i="1"/>
  <c r="ID128" i="1"/>
  <c r="IE128" i="1"/>
  <c r="IF128" i="1"/>
  <c r="IG128" i="1"/>
  <c r="IH128" i="1"/>
  <c r="II128" i="1"/>
  <c r="IJ128" i="1"/>
  <c r="IK128" i="1"/>
  <c r="IL128" i="1"/>
  <c r="IM128" i="1"/>
  <c r="IN128" i="1"/>
  <c r="IO128" i="1"/>
  <c r="IP128" i="1"/>
  <c r="IQ128" i="1"/>
  <c r="IR128" i="1"/>
  <c r="IS128" i="1"/>
  <c r="IT128" i="1"/>
  <c r="IU128" i="1"/>
  <c r="IV128" i="1"/>
  <c r="IW128" i="1"/>
  <c r="IX128" i="1"/>
  <c r="IY128" i="1"/>
  <c r="IZ128" i="1"/>
  <c r="JA128" i="1"/>
  <c r="JB128" i="1"/>
  <c r="JC128" i="1"/>
  <c r="JD128" i="1"/>
  <c r="JE128" i="1"/>
  <c r="JF128" i="1"/>
  <c r="JG128" i="1"/>
  <c r="JH128" i="1"/>
  <c r="JI128" i="1"/>
  <c r="JJ128" i="1"/>
  <c r="JK128" i="1"/>
  <c r="JL128" i="1"/>
  <c r="JM128" i="1"/>
  <c r="JN128" i="1"/>
  <c r="JO128" i="1"/>
  <c r="JP128" i="1"/>
  <c r="JQ128" i="1"/>
  <c r="JR128" i="1"/>
  <c r="JS128" i="1"/>
  <c r="JT128" i="1"/>
  <c r="JU128" i="1"/>
  <c r="JV128" i="1"/>
  <c r="JW128" i="1"/>
  <c r="JX128" i="1"/>
  <c r="JY128" i="1"/>
  <c r="JZ128" i="1"/>
  <c r="KA128" i="1"/>
  <c r="KB128" i="1"/>
  <c r="KC128" i="1"/>
  <c r="KD128" i="1"/>
  <c r="KE128" i="1"/>
  <c r="KF128" i="1"/>
  <c r="KG128" i="1"/>
  <c r="KH128" i="1"/>
  <c r="KI128" i="1"/>
  <c r="KJ128" i="1"/>
  <c r="KK128" i="1"/>
  <c r="KL128" i="1"/>
  <c r="KM128" i="1"/>
  <c r="KN128" i="1"/>
  <c r="KO128" i="1"/>
  <c r="KP128" i="1"/>
  <c r="KQ128" i="1"/>
  <c r="KR128" i="1"/>
  <c r="KS128" i="1"/>
  <c r="KT128" i="1"/>
  <c r="KU128" i="1"/>
  <c r="KV128" i="1"/>
  <c r="KW128" i="1"/>
  <c r="KX128" i="1"/>
  <c r="KY128" i="1"/>
  <c r="KZ128" i="1"/>
  <c r="LA128" i="1"/>
  <c r="LB128" i="1"/>
  <c r="LC128" i="1"/>
  <c r="LD128" i="1"/>
  <c r="LE128" i="1"/>
  <c r="LF128" i="1"/>
  <c r="LG128" i="1"/>
  <c r="LH128" i="1"/>
  <c r="LI128" i="1"/>
  <c r="LJ128" i="1"/>
  <c r="LK128" i="1"/>
  <c r="LL128" i="1"/>
  <c r="LM128" i="1"/>
  <c r="LN128" i="1"/>
  <c r="LO128" i="1"/>
  <c r="LP128" i="1"/>
  <c r="LQ128" i="1"/>
  <c r="LR128" i="1"/>
  <c r="LS128" i="1"/>
  <c r="LT128" i="1"/>
  <c r="LU128" i="1"/>
  <c r="LV128" i="1"/>
  <c r="LW128" i="1"/>
  <c r="LX128" i="1"/>
  <c r="LY128" i="1"/>
  <c r="LZ128" i="1"/>
  <c r="MA128" i="1"/>
  <c r="MB128" i="1"/>
  <c r="MC128" i="1"/>
  <c r="MD128" i="1"/>
  <c r="ME128" i="1"/>
  <c r="MF128" i="1"/>
  <c r="MG128" i="1"/>
  <c r="MH128" i="1"/>
  <c r="MI128" i="1"/>
  <c r="MJ128" i="1"/>
  <c r="MK128" i="1"/>
  <c r="ML128" i="1"/>
  <c r="MM128" i="1"/>
  <c r="MN128" i="1"/>
  <c r="MO128" i="1"/>
  <c r="MP128" i="1"/>
  <c r="MQ128" i="1"/>
  <c r="MR128" i="1"/>
  <c r="MS128" i="1"/>
  <c r="MT128" i="1"/>
  <c r="MU128" i="1"/>
  <c r="MV128" i="1"/>
  <c r="MW128" i="1"/>
  <c r="MX128" i="1"/>
  <c r="MY128" i="1"/>
  <c r="MZ128" i="1"/>
  <c r="NA128" i="1"/>
  <c r="NB128" i="1"/>
  <c r="NC128" i="1"/>
  <c r="ND128" i="1"/>
  <c r="NE128" i="1"/>
  <c r="NF128" i="1"/>
  <c r="NG128" i="1"/>
  <c r="NH128" i="1"/>
  <c r="NI128" i="1"/>
  <c r="NJ128" i="1"/>
  <c r="NK128" i="1"/>
  <c r="NL128" i="1"/>
  <c r="NM128" i="1"/>
  <c r="NN128" i="1"/>
  <c r="NO128" i="1"/>
  <c r="NP128" i="1"/>
  <c r="NQ128" i="1"/>
  <c r="NR128" i="1"/>
  <c r="NS128" i="1"/>
  <c r="NT128" i="1"/>
  <c r="NU128" i="1"/>
  <c r="NV128" i="1"/>
  <c r="NW128" i="1"/>
  <c r="NX128" i="1"/>
  <c r="NY128" i="1"/>
  <c r="NZ128" i="1"/>
  <c r="OA128" i="1"/>
  <c r="OB128" i="1"/>
  <c r="OC128" i="1"/>
  <c r="OD128" i="1"/>
  <c r="OE128" i="1"/>
  <c r="OF128" i="1"/>
  <c r="OG128" i="1"/>
  <c r="OH128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CG129" i="1"/>
  <c r="CH129" i="1"/>
  <c r="CI129" i="1"/>
  <c r="CJ129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S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GL129" i="1"/>
  <c r="GM129" i="1"/>
  <c r="GN129" i="1"/>
  <c r="GO129" i="1"/>
  <c r="GP129" i="1"/>
  <c r="GQ129" i="1"/>
  <c r="GR129" i="1"/>
  <c r="GS129" i="1"/>
  <c r="GT129" i="1"/>
  <c r="GU129" i="1"/>
  <c r="GV129" i="1"/>
  <c r="GW129" i="1"/>
  <c r="GX129" i="1"/>
  <c r="GY129" i="1"/>
  <c r="GZ129" i="1"/>
  <c r="HA129" i="1"/>
  <c r="HB129" i="1"/>
  <c r="HC129" i="1"/>
  <c r="HD129" i="1"/>
  <c r="HE129" i="1"/>
  <c r="HF129" i="1"/>
  <c r="HG129" i="1"/>
  <c r="HH129" i="1"/>
  <c r="HI129" i="1"/>
  <c r="HJ129" i="1"/>
  <c r="HK129" i="1"/>
  <c r="HL129" i="1"/>
  <c r="HM129" i="1"/>
  <c r="HN129" i="1"/>
  <c r="HO129" i="1"/>
  <c r="HP129" i="1"/>
  <c r="HQ129" i="1"/>
  <c r="HR129" i="1"/>
  <c r="HS129" i="1"/>
  <c r="HT129" i="1"/>
  <c r="HU129" i="1"/>
  <c r="HV129" i="1"/>
  <c r="HW129" i="1"/>
  <c r="HX129" i="1"/>
  <c r="HY129" i="1"/>
  <c r="HZ129" i="1"/>
  <c r="IA129" i="1"/>
  <c r="IB129" i="1"/>
  <c r="IC129" i="1"/>
  <c r="ID129" i="1"/>
  <c r="IE129" i="1"/>
  <c r="IF129" i="1"/>
  <c r="IG129" i="1"/>
  <c r="IH129" i="1"/>
  <c r="II129" i="1"/>
  <c r="IJ129" i="1"/>
  <c r="IK129" i="1"/>
  <c r="IL129" i="1"/>
  <c r="IM129" i="1"/>
  <c r="IN129" i="1"/>
  <c r="IO129" i="1"/>
  <c r="IP129" i="1"/>
  <c r="IQ129" i="1"/>
  <c r="IR129" i="1"/>
  <c r="IS129" i="1"/>
  <c r="IT129" i="1"/>
  <c r="IU129" i="1"/>
  <c r="IV129" i="1"/>
  <c r="IW129" i="1"/>
  <c r="IX129" i="1"/>
  <c r="IY129" i="1"/>
  <c r="IZ129" i="1"/>
  <c r="JA129" i="1"/>
  <c r="JB129" i="1"/>
  <c r="JC129" i="1"/>
  <c r="JD129" i="1"/>
  <c r="JE129" i="1"/>
  <c r="JF129" i="1"/>
  <c r="JG129" i="1"/>
  <c r="JH129" i="1"/>
  <c r="JI129" i="1"/>
  <c r="JJ129" i="1"/>
  <c r="JK129" i="1"/>
  <c r="JL129" i="1"/>
  <c r="JM129" i="1"/>
  <c r="JN129" i="1"/>
  <c r="JO129" i="1"/>
  <c r="JP129" i="1"/>
  <c r="JQ129" i="1"/>
  <c r="JR129" i="1"/>
  <c r="JS129" i="1"/>
  <c r="JT129" i="1"/>
  <c r="JU129" i="1"/>
  <c r="JV129" i="1"/>
  <c r="JW129" i="1"/>
  <c r="JX129" i="1"/>
  <c r="JY129" i="1"/>
  <c r="JZ129" i="1"/>
  <c r="KA129" i="1"/>
  <c r="KB129" i="1"/>
  <c r="KC129" i="1"/>
  <c r="KD129" i="1"/>
  <c r="KE129" i="1"/>
  <c r="KF129" i="1"/>
  <c r="KG129" i="1"/>
  <c r="KH129" i="1"/>
  <c r="KI129" i="1"/>
  <c r="KJ129" i="1"/>
  <c r="KK129" i="1"/>
  <c r="KL129" i="1"/>
  <c r="KM129" i="1"/>
  <c r="KN129" i="1"/>
  <c r="KO129" i="1"/>
  <c r="KP129" i="1"/>
  <c r="KQ129" i="1"/>
  <c r="KR129" i="1"/>
  <c r="KS129" i="1"/>
  <c r="KT129" i="1"/>
  <c r="KU129" i="1"/>
  <c r="KV129" i="1"/>
  <c r="KW129" i="1"/>
  <c r="KX129" i="1"/>
  <c r="KY129" i="1"/>
  <c r="KZ129" i="1"/>
  <c r="LA129" i="1"/>
  <c r="LB129" i="1"/>
  <c r="LC129" i="1"/>
  <c r="LD129" i="1"/>
  <c r="LE129" i="1"/>
  <c r="LF129" i="1"/>
  <c r="LG129" i="1"/>
  <c r="LH129" i="1"/>
  <c r="LI129" i="1"/>
  <c r="LJ129" i="1"/>
  <c r="LK129" i="1"/>
  <c r="LL129" i="1"/>
  <c r="LM129" i="1"/>
  <c r="LN129" i="1"/>
  <c r="LO129" i="1"/>
  <c r="LP129" i="1"/>
  <c r="LQ129" i="1"/>
  <c r="LR129" i="1"/>
  <c r="LS129" i="1"/>
  <c r="LT129" i="1"/>
  <c r="LU129" i="1"/>
  <c r="LV129" i="1"/>
  <c r="LW129" i="1"/>
  <c r="LX129" i="1"/>
  <c r="LY129" i="1"/>
  <c r="LZ129" i="1"/>
  <c r="MA129" i="1"/>
  <c r="MB129" i="1"/>
  <c r="MC129" i="1"/>
  <c r="MD129" i="1"/>
  <c r="ME129" i="1"/>
  <c r="MF129" i="1"/>
  <c r="MG129" i="1"/>
  <c r="MH129" i="1"/>
  <c r="MI129" i="1"/>
  <c r="MJ129" i="1"/>
  <c r="MK129" i="1"/>
  <c r="ML129" i="1"/>
  <c r="MM129" i="1"/>
  <c r="MN129" i="1"/>
  <c r="MO129" i="1"/>
  <c r="MP129" i="1"/>
  <c r="MQ129" i="1"/>
  <c r="MR129" i="1"/>
  <c r="MS129" i="1"/>
  <c r="MT129" i="1"/>
  <c r="MU129" i="1"/>
  <c r="MV129" i="1"/>
  <c r="MW129" i="1"/>
  <c r="MX129" i="1"/>
  <c r="MY129" i="1"/>
  <c r="MZ129" i="1"/>
  <c r="NA129" i="1"/>
  <c r="NB129" i="1"/>
  <c r="NC129" i="1"/>
  <c r="ND129" i="1"/>
  <c r="NE129" i="1"/>
  <c r="NF129" i="1"/>
  <c r="NG129" i="1"/>
  <c r="NH129" i="1"/>
  <c r="NI129" i="1"/>
  <c r="NJ129" i="1"/>
  <c r="NK129" i="1"/>
  <c r="NL129" i="1"/>
  <c r="NM129" i="1"/>
  <c r="NN129" i="1"/>
  <c r="NO129" i="1"/>
  <c r="NP129" i="1"/>
  <c r="NQ129" i="1"/>
  <c r="NR129" i="1"/>
  <c r="NS129" i="1"/>
  <c r="NT129" i="1"/>
  <c r="NU129" i="1"/>
  <c r="NV129" i="1"/>
  <c r="NW129" i="1"/>
  <c r="NX129" i="1"/>
  <c r="NY129" i="1"/>
  <c r="NZ129" i="1"/>
  <c r="OA129" i="1"/>
  <c r="OB129" i="1"/>
  <c r="OC129" i="1"/>
  <c r="OD129" i="1"/>
  <c r="OE129" i="1"/>
  <c r="OF129" i="1"/>
  <c r="OG129" i="1"/>
  <c r="OH129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FA130" i="1"/>
  <c r="FB130" i="1"/>
  <c r="FC130" i="1"/>
  <c r="FD130" i="1"/>
  <c r="FE130" i="1"/>
  <c r="FF130" i="1"/>
  <c r="FG130" i="1"/>
  <c r="FH130" i="1"/>
  <c r="FI130" i="1"/>
  <c r="FJ130" i="1"/>
  <c r="FK130" i="1"/>
  <c r="FL130" i="1"/>
  <c r="FM130" i="1"/>
  <c r="FN130" i="1"/>
  <c r="FO130" i="1"/>
  <c r="FP130" i="1"/>
  <c r="FQ130" i="1"/>
  <c r="FR130" i="1"/>
  <c r="FS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GL130" i="1"/>
  <c r="GM130" i="1"/>
  <c r="GN130" i="1"/>
  <c r="GO130" i="1"/>
  <c r="GP130" i="1"/>
  <c r="GQ130" i="1"/>
  <c r="GR130" i="1"/>
  <c r="GS130" i="1"/>
  <c r="GT130" i="1"/>
  <c r="GU130" i="1"/>
  <c r="GV130" i="1"/>
  <c r="GW130" i="1"/>
  <c r="GX130" i="1"/>
  <c r="GY130" i="1"/>
  <c r="GZ130" i="1"/>
  <c r="HA130" i="1"/>
  <c r="HB130" i="1"/>
  <c r="HC130" i="1"/>
  <c r="HD130" i="1"/>
  <c r="HE130" i="1"/>
  <c r="HF130" i="1"/>
  <c r="HG130" i="1"/>
  <c r="HH130" i="1"/>
  <c r="HI130" i="1"/>
  <c r="HJ130" i="1"/>
  <c r="HK130" i="1"/>
  <c r="HL130" i="1"/>
  <c r="HM130" i="1"/>
  <c r="HN130" i="1"/>
  <c r="HO130" i="1"/>
  <c r="HP130" i="1"/>
  <c r="HQ130" i="1"/>
  <c r="HR130" i="1"/>
  <c r="HS130" i="1"/>
  <c r="HT130" i="1"/>
  <c r="HU130" i="1"/>
  <c r="HV130" i="1"/>
  <c r="HW130" i="1"/>
  <c r="HX130" i="1"/>
  <c r="HY130" i="1"/>
  <c r="HZ130" i="1"/>
  <c r="IA130" i="1"/>
  <c r="IB130" i="1"/>
  <c r="IC130" i="1"/>
  <c r="ID130" i="1"/>
  <c r="IE130" i="1"/>
  <c r="IF130" i="1"/>
  <c r="IG130" i="1"/>
  <c r="IH130" i="1"/>
  <c r="II130" i="1"/>
  <c r="IJ130" i="1"/>
  <c r="IK130" i="1"/>
  <c r="IL130" i="1"/>
  <c r="IM130" i="1"/>
  <c r="IN130" i="1"/>
  <c r="IO130" i="1"/>
  <c r="IP130" i="1"/>
  <c r="IQ130" i="1"/>
  <c r="IR130" i="1"/>
  <c r="IS130" i="1"/>
  <c r="IT130" i="1"/>
  <c r="IU130" i="1"/>
  <c r="IV130" i="1"/>
  <c r="IW130" i="1"/>
  <c r="IX130" i="1"/>
  <c r="IY130" i="1"/>
  <c r="IZ130" i="1"/>
  <c r="JA130" i="1"/>
  <c r="JB130" i="1"/>
  <c r="JC130" i="1"/>
  <c r="JD130" i="1"/>
  <c r="JE130" i="1"/>
  <c r="JF130" i="1"/>
  <c r="JG130" i="1"/>
  <c r="JH130" i="1"/>
  <c r="JI130" i="1"/>
  <c r="JJ130" i="1"/>
  <c r="JK130" i="1"/>
  <c r="JL130" i="1"/>
  <c r="JM130" i="1"/>
  <c r="JN130" i="1"/>
  <c r="JO130" i="1"/>
  <c r="JP130" i="1"/>
  <c r="JQ130" i="1"/>
  <c r="JR130" i="1"/>
  <c r="JS130" i="1"/>
  <c r="JT130" i="1"/>
  <c r="JU130" i="1"/>
  <c r="JV130" i="1"/>
  <c r="JW130" i="1"/>
  <c r="JX130" i="1"/>
  <c r="JY130" i="1"/>
  <c r="JZ130" i="1"/>
  <c r="KA130" i="1"/>
  <c r="KB130" i="1"/>
  <c r="KC130" i="1"/>
  <c r="KD130" i="1"/>
  <c r="KE130" i="1"/>
  <c r="KF130" i="1"/>
  <c r="KG130" i="1"/>
  <c r="KH130" i="1"/>
  <c r="KI130" i="1"/>
  <c r="KJ130" i="1"/>
  <c r="KK130" i="1"/>
  <c r="KL130" i="1"/>
  <c r="KM130" i="1"/>
  <c r="KN130" i="1"/>
  <c r="KO130" i="1"/>
  <c r="KP130" i="1"/>
  <c r="KQ130" i="1"/>
  <c r="KR130" i="1"/>
  <c r="KS130" i="1"/>
  <c r="KT130" i="1"/>
  <c r="KU130" i="1"/>
  <c r="KV130" i="1"/>
  <c r="KW130" i="1"/>
  <c r="KX130" i="1"/>
  <c r="KY130" i="1"/>
  <c r="KZ130" i="1"/>
  <c r="LA130" i="1"/>
  <c r="LB130" i="1"/>
  <c r="LC130" i="1"/>
  <c r="LD130" i="1"/>
  <c r="LE130" i="1"/>
  <c r="LF130" i="1"/>
  <c r="LG130" i="1"/>
  <c r="LH130" i="1"/>
  <c r="LI130" i="1"/>
  <c r="LJ130" i="1"/>
  <c r="LK130" i="1"/>
  <c r="LL130" i="1"/>
  <c r="LM130" i="1"/>
  <c r="LN130" i="1"/>
  <c r="LO130" i="1"/>
  <c r="LP130" i="1"/>
  <c r="LQ130" i="1"/>
  <c r="LR130" i="1"/>
  <c r="LS130" i="1"/>
  <c r="LT130" i="1"/>
  <c r="LU130" i="1"/>
  <c r="LV130" i="1"/>
  <c r="LW130" i="1"/>
  <c r="LX130" i="1"/>
  <c r="LY130" i="1"/>
  <c r="LZ130" i="1"/>
  <c r="MA130" i="1"/>
  <c r="MB130" i="1"/>
  <c r="MC130" i="1"/>
  <c r="MD130" i="1"/>
  <c r="ME130" i="1"/>
  <c r="MF130" i="1"/>
  <c r="MG130" i="1"/>
  <c r="MH130" i="1"/>
  <c r="MI130" i="1"/>
  <c r="MJ130" i="1"/>
  <c r="MK130" i="1"/>
  <c r="ML130" i="1"/>
  <c r="MM130" i="1"/>
  <c r="MN130" i="1"/>
  <c r="MO130" i="1"/>
  <c r="MP130" i="1"/>
  <c r="MQ130" i="1"/>
  <c r="MR130" i="1"/>
  <c r="MS130" i="1"/>
  <c r="MT130" i="1"/>
  <c r="MU130" i="1"/>
  <c r="MV130" i="1"/>
  <c r="MW130" i="1"/>
  <c r="MX130" i="1"/>
  <c r="MY130" i="1"/>
  <c r="MZ130" i="1"/>
  <c r="NA130" i="1"/>
  <c r="NB130" i="1"/>
  <c r="NC130" i="1"/>
  <c r="ND130" i="1"/>
  <c r="NE130" i="1"/>
  <c r="NF130" i="1"/>
  <c r="NG130" i="1"/>
  <c r="NH130" i="1"/>
  <c r="NI130" i="1"/>
  <c r="NJ130" i="1"/>
  <c r="NK130" i="1"/>
  <c r="NL130" i="1"/>
  <c r="NM130" i="1"/>
  <c r="NN130" i="1"/>
  <c r="NO130" i="1"/>
  <c r="NP130" i="1"/>
  <c r="NQ130" i="1"/>
  <c r="NR130" i="1"/>
  <c r="NS130" i="1"/>
  <c r="NT130" i="1"/>
  <c r="NU130" i="1"/>
  <c r="NV130" i="1"/>
  <c r="NW130" i="1"/>
  <c r="NX130" i="1"/>
  <c r="NY130" i="1"/>
  <c r="NZ130" i="1"/>
  <c r="OA130" i="1"/>
  <c r="OB130" i="1"/>
  <c r="OC130" i="1"/>
  <c r="OD130" i="1"/>
  <c r="OE130" i="1"/>
  <c r="OF130" i="1"/>
  <c r="OG130" i="1"/>
  <c r="OH130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CG131" i="1"/>
  <c r="CH131" i="1"/>
  <c r="CI131" i="1"/>
  <c r="CJ131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S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L131" i="1"/>
  <c r="GM131" i="1"/>
  <c r="GN131" i="1"/>
  <c r="GO131" i="1"/>
  <c r="GP131" i="1"/>
  <c r="GQ131" i="1"/>
  <c r="GR131" i="1"/>
  <c r="GS131" i="1"/>
  <c r="GT131" i="1"/>
  <c r="GU131" i="1"/>
  <c r="GV131" i="1"/>
  <c r="GW131" i="1"/>
  <c r="GX131" i="1"/>
  <c r="GY131" i="1"/>
  <c r="GZ131" i="1"/>
  <c r="HA131" i="1"/>
  <c r="HB131" i="1"/>
  <c r="HC131" i="1"/>
  <c r="HD131" i="1"/>
  <c r="HE131" i="1"/>
  <c r="HF131" i="1"/>
  <c r="HG131" i="1"/>
  <c r="HH131" i="1"/>
  <c r="HI131" i="1"/>
  <c r="HJ131" i="1"/>
  <c r="HK131" i="1"/>
  <c r="HL131" i="1"/>
  <c r="HM131" i="1"/>
  <c r="HN131" i="1"/>
  <c r="HO131" i="1"/>
  <c r="HP131" i="1"/>
  <c r="HQ131" i="1"/>
  <c r="HR131" i="1"/>
  <c r="HS131" i="1"/>
  <c r="HT131" i="1"/>
  <c r="HU131" i="1"/>
  <c r="HV131" i="1"/>
  <c r="HW131" i="1"/>
  <c r="HX131" i="1"/>
  <c r="HY131" i="1"/>
  <c r="HZ131" i="1"/>
  <c r="IA131" i="1"/>
  <c r="IB131" i="1"/>
  <c r="IC131" i="1"/>
  <c r="ID131" i="1"/>
  <c r="IE131" i="1"/>
  <c r="IF131" i="1"/>
  <c r="IG131" i="1"/>
  <c r="IH131" i="1"/>
  <c r="II131" i="1"/>
  <c r="IJ131" i="1"/>
  <c r="IK131" i="1"/>
  <c r="IL131" i="1"/>
  <c r="IM131" i="1"/>
  <c r="IN131" i="1"/>
  <c r="IO131" i="1"/>
  <c r="IP131" i="1"/>
  <c r="IQ131" i="1"/>
  <c r="IR131" i="1"/>
  <c r="IS131" i="1"/>
  <c r="IT131" i="1"/>
  <c r="IU131" i="1"/>
  <c r="IV131" i="1"/>
  <c r="IW131" i="1"/>
  <c r="IX131" i="1"/>
  <c r="IY131" i="1"/>
  <c r="IZ131" i="1"/>
  <c r="JA131" i="1"/>
  <c r="JB131" i="1"/>
  <c r="JC131" i="1"/>
  <c r="JD131" i="1"/>
  <c r="JE131" i="1"/>
  <c r="JF131" i="1"/>
  <c r="JG131" i="1"/>
  <c r="JH131" i="1"/>
  <c r="JI131" i="1"/>
  <c r="JJ131" i="1"/>
  <c r="JK131" i="1"/>
  <c r="JL131" i="1"/>
  <c r="JM131" i="1"/>
  <c r="JN131" i="1"/>
  <c r="JO131" i="1"/>
  <c r="JP131" i="1"/>
  <c r="JQ131" i="1"/>
  <c r="JR131" i="1"/>
  <c r="JS131" i="1"/>
  <c r="JT131" i="1"/>
  <c r="JU131" i="1"/>
  <c r="JV131" i="1"/>
  <c r="JW131" i="1"/>
  <c r="JX131" i="1"/>
  <c r="JY131" i="1"/>
  <c r="JZ131" i="1"/>
  <c r="KA131" i="1"/>
  <c r="KB131" i="1"/>
  <c r="KC131" i="1"/>
  <c r="KD131" i="1"/>
  <c r="KE131" i="1"/>
  <c r="KF131" i="1"/>
  <c r="KG131" i="1"/>
  <c r="KH131" i="1"/>
  <c r="KI131" i="1"/>
  <c r="KJ131" i="1"/>
  <c r="KK131" i="1"/>
  <c r="KL131" i="1"/>
  <c r="KM131" i="1"/>
  <c r="KN131" i="1"/>
  <c r="KO131" i="1"/>
  <c r="KP131" i="1"/>
  <c r="KQ131" i="1"/>
  <c r="KR131" i="1"/>
  <c r="KS131" i="1"/>
  <c r="KT131" i="1"/>
  <c r="KU131" i="1"/>
  <c r="KV131" i="1"/>
  <c r="KW131" i="1"/>
  <c r="KX131" i="1"/>
  <c r="KY131" i="1"/>
  <c r="KZ131" i="1"/>
  <c r="LA131" i="1"/>
  <c r="LB131" i="1"/>
  <c r="LC131" i="1"/>
  <c r="LD131" i="1"/>
  <c r="LE131" i="1"/>
  <c r="LF131" i="1"/>
  <c r="LG131" i="1"/>
  <c r="LH131" i="1"/>
  <c r="LI131" i="1"/>
  <c r="LJ131" i="1"/>
  <c r="LK131" i="1"/>
  <c r="LL131" i="1"/>
  <c r="LM131" i="1"/>
  <c r="LN131" i="1"/>
  <c r="LO131" i="1"/>
  <c r="LP131" i="1"/>
  <c r="LQ131" i="1"/>
  <c r="LR131" i="1"/>
  <c r="LS131" i="1"/>
  <c r="LT131" i="1"/>
  <c r="LU131" i="1"/>
  <c r="LV131" i="1"/>
  <c r="LW131" i="1"/>
  <c r="LX131" i="1"/>
  <c r="LY131" i="1"/>
  <c r="LZ131" i="1"/>
  <c r="MA131" i="1"/>
  <c r="MB131" i="1"/>
  <c r="MC131" i="1"/>
  <c r="MD131" i="1"/>
  <c r="ME131" i="1"/>
  <c r="MF131" i="1"/>
  <c r="MG131" i="1"/>
  <c r="MH131" i="1"/>
  <c r="MI131" i="1"/>
  <c r="MJ131" i="1"/>
  <c r="MK131" i="1"/>
  <c r="ML131" i="1"/>
  <c r="MM131" i="1"/>
  <c r="MN131" i="1"/>
  <c r="MO131" i="1"/>
  <c r="MP131" i="1"/>
  <c r="MQ131" i="1"/>
  <c r="MR131" i="1"/>
  <c r="MS131" i="1"/>
  <c r="MT131" i="1"/>
  <c r="MU131" i="1"/>
  <c r="MV131" i="1"/>
  <c r="MW131" i="1"/>
  <c r="MX131" i="1"/>
  <c r="MY131" i="1"/>
  <c r="MZ131" i="1"/>
  <c r="NA131" i="1"/>
  <c r="NB131" i="1"/>
  <c r="NC131" i="1"/>
  <c r="ND131" i="1"/>
  <c r="NE131" i="1"/>
  <c r="NF131" i="1"/>
  <c r="NG131" i="1"/>
  <c r="NH131" i="1"/>
  <c r="NI131" i="1"/>
  <c r="NJ131" i="1"/>
  <c r="NK131" i="1"/>
  <c r="NL131" i="1"/>
  <c r="NM131" i="1"/>
  <c r="NN131" i="1"/>
  <c r="NO131" i="1"/>
  <c r="NP131" i="1"/>
  <c r="NQ131" i="1"/>
  <c r="NR131" i="1"/>
  <c r="NS131" i="1"/>
  <c r="NT131" i="1"/>
  <c r="NU131" i="1"/>
  <c r="NV131" i="1"/>
  <c r="NW131" i="1"/>
  <c r="NX131" i="1"/>
  <c r="NY131" i="1"/>
  <c r="NZ131" i="1"/>
  <c r="OA131" i="1"/>
  <c r="OB131" i="1"/>
  <c r="OC131" i="1"/>
  <c r="OD131" i="1"/>
  <c r="OE131" i="1"/>
  <c r="OF131" i="1"/>
  <c r="OG131" i="1"/>
  <c r="OH131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D130" i="1"/>
  <c r="E130" i="1"/>
  <c r="F130" i="1"/>
  <c r="G130" i="1"/>
  <c r="H130" i="1"/>
  <c r="I130" i="1"/>
  <c r="J130" i="1"/>
  <c r="J132" i="1" s="1"/>
  <c r="K130" i="1"/>
  <c r="L130" i="1"/>
  <c r="M130" i="1"/>
  <c r="N130" i="1"/>
  <c r="O130" i="1"/>
  <c r="P130" i="1"/>
  <c r="Q130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C127" i="1"/>
  <c r="C128" i="1"/>
  <c r="C129" i="1"/>
  <c r="C130" i="1"/>
  <c r="C126" i="1"/>
  <c r="D132" i="1"/>
  <c r="E132" i="1"/>
  <c r="K132" i="1"/>
  <c r="R132" i="1"/>
  <c r="S132" i="1"/>
  <c r="T132" i="1"/>
  <c r="W132" i="1"/>
  <c r="X132" i="1"/>
  <c r="Y132" i="1"/>
  <c r="AC132" i="1"/>
  <c r="AD132" i="1"/>
  <c r="AE132" i="1"/>
  <c r="AF132" i="1"/>
  <c r="AN132" i="1"/>
  <c r="AO132" i="1"/>
  <c r="AR132" i="1"/>
  <c r="AS132" i="1"/>
  <c r="AT132" i="1"/>
  <c r="AW132" i="1"/>
  <c r="AX132" i="1"/>
  <c r="BB132" i="1"/>
  <c r="BC132" i="1"/>
  <c r="BD132" i="1"/>
  <c r="BE132" i="1"/>
  <c r="BF132" i="1"/>
  <c r="BG132" i="1"/>
  <c r="BO132" i="1"/>
  <c r="BP132" i="1"/>
  <c r="BQ132" i="1"/>
  <c r="BR132" i="1"/>
  <c r="BS132" i="1"/>
  <c r="BT132" i="1"/>
  <c r="BU132" i="1"/>
  <c r="BV132" i="1"/>
  <c r="CD132" i="1"/>
  <c r="CE132" i="1"/>
  <c r="CF132" i="1"/>
  <c r="CG132" i="1"/>
  <c r="CH132" i="1"/>
  <c r="CI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FA132" i="1"/>
  <c r="FB132" i="1"/>
  <c r="FC132" i="1"/>
  <c r="FD132" i="1"/>
  <c r="FG132" i="1"/>
  <c r="FH132" i="1"/>
  <c r="FI132" i="1"/>
  <c r="FJ132" i="1"/>
  <c r="FK132" i="1"/>
  <c r="FL132" i="1"/>
  <c r="FM132" i="1"/>
  <c r="FN132" i="1"/>
  <c r="FO132" i="1"/>
  <c r="FP132" i="1"/>
  <c r="FQ132" i="1"/>
  <c r="FR132" i="1"/>
  <c r="FS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GL132" i="1"/>
  <c r="GM132" i="1"/>
  <c r="GN132" i="1"/>
  <c r="GO132" i="1"/>
  <c r="GP132" i="1"/>
  <c r="GQ132" i="1"/>
  <c r="GR132" i="1"/>
  <c r="GS132" i="1"/>
  <c r="GT132" i="1"/>
  <c r="GU132" i="1"/>
  <c r="GV132" i="1"/>
  <c r="GW132" i="1"/>
  <c r="GX132" i="1"/>
  <c r="GY132" i="1"/>
  <c r="GZ132" i="1"/>
  <c r="HA132" i="1"/>
  <c r="HB132" i="1"/>
  <c r="HC132" i="1"/>
  <c r="HD132" i="1"/>
  <c r="HE132" i="1"/>
  <c r="HF132" i="1"/>
  <c r="HG132" i="1"/>
  <c r="HH132" i="1"/>
  <c r="HI132" i="1"/>
  <c r="HJ132" i="1"/>
  <c r="HK132" i="1"/>
  <c r="HL132" i="1"/>
  <c r="HM132" i="1"/>
  <c r="HN132" i="1"/>
  <c r="HO132" i="1"/>
  <c r="HP132" i="1"/>
  <c r="HQ132" i="1"/>
  <c r="HR132" i="1"/>
  <c r="HS132" i="1"/>
  <c r="HT132" i="1"/>
  <c r="HU132" i="1"/>
  <c r="HV132" i="1"/>
  <c r="HW132" i="1"/>
  <c r="HX132" i="1"/>
  <c r="HY132" i="1"/>
  <c r="HZ132" i="1"/>
  <c r="IA132" i="1"/>
  <c r="IB132" i="1"/>
  <c r="IC132" i="1"/>
  <c r="ID132" i="1"/>
  <c r="IE132" i="1"/>
  <c r="IF132" i="1"/>
  <c r="IG132" i="1"/>
  <c r="IH132" i="1"/>
  <c r="II132" i="1"/>
  <c r="IJ132" i="1"/>
  <c r="IK132" i="1"/>
  <c r="IL132" i="1"/>
  <c r="IM132" i="1"/>
  <c r="IN132" i="1"/>
  <c r="IO132" i="1"/>
  <c r="IP132" i="1"/>
  <c r="IQ132" i="1"/>
  <c r="IR132" i="1"/>
  <c r="IS132" i="1"/>
  <c r="IT132" i="1"/>
  <c r="IU132" i="1"/>
  <c r="IV132" i="1"/>
  <c r="IW132" i="1"/>
  <c r="IX132" i="1"/>
  <c r="IY132" i="1"/>
  <c r="IZ132" i="1"/>
  <c r="JA132" i="1"/>
  <c r="JB132" i="1"/>
  <c r="JC132" i="1"/>
  <c r="JD132" i="1"/>
  <c r="JE132" i="1"/>
  <c r="JF132" i="1"/>
  <c r="JG132" i="1"/>
  <c r="JH132" i="1"/>
  <c r="JI132" i="1"/>
  <c r="JJ132" i="1"/>
  <c r="JK132" i="1"/>
  <c r="JL132" i="1"/>
  <c r="JM132" i="1"/>
  <c r="JN132" i="1"/>
  <c r="JO132" i="1"/>
  <c r="JP132" i="1"/>
  <c r="JQ132" i="1"/>
  <c r="JR132" i="1"/>
  <c r="JS132" i="1"/>
  <c r="JT132" i="1"/>
  <c r="JU132" i="1"/>
  <c r="JV132" i="1"/>
  <c r="JW132" i="1"/>
  <c r="JX132" i="1"/>
  <c r="JY132" i="1"/>
  <c r="JZ132" i="1"/>
  <c r="KA132" i="1"/>
  <c r="KB132" i="1"/>
  <c r="KC132" i="1"/>
  <c r="KD132" i="1"/>
  <c r="KE132" i="1"/>
  <c r="KF132" i="1"/>
  <c r="KG132" i="1"/>
  <c r="KH132" i="1"/>
  <c r="KI132" i="1"/>
  <c r="KJ132" i="1"/>
  <c r="KK132" i="1"/>
  <c r="KL132" i="1"/>
  <c r="KM132" i="1"/>
  <c r="KN132" i="1"/>
  <c r="KO132" i="1"/>
  <c r="KP132" i="1"/>
  <c r="KQ132" i="1"/>
  <c r="KR132" i="1"/>
  <c r="KS132" i="1"/>
  <c r="KT132" i="1"/>
  <c r="KU132" i="1"/>
  <c r="KV132" i="1"/>
  <c r="KW132" i="1"/>
  <c r="KX132" i="1"/>
  <c r="KY132" i="1"/>
  <c r="KZ132" i="1"/>
  <c r="LA132" i="1"/>
  <c r="LB132" i="1"/>
  <c r="LC132" i="1"/>
  <c r="LD132" i="1"/>
  <c r="LE132" i="1"/>
  <c r="LF132" i="1"/>
  <c r="LG132" i="1"/>
  <c r="LH132" i="1"/>
  <c r="LI132" i="1"/>
  <c r="LJ132" i="1"/>
  <c r="LK132" i="1"/>
  <c r="LL132" i="1"/>
  <c r="LM132" i="1"/>
  <c r="LN132" i="1"/>
  <c r="LO132" i="1"/>
  <c r="LP132" i="1"/>
  <c r="LQ132" i="1"/>
  <c r="LR132" i="1"/>
  <c r="LS132" i="1"/>
  <c r="LT132" i="1"/>
  <c r="LU132" i="1"/>
  <c r="LV132" i="1"/>
  <c r="LW132" i="1"/>
  <c r="LX132" i="1"/>
  <c r="LY132" i="1"/>
  <c r="LZ132" i="1"/>
  <c r="MA132" i="1"/>
  <c r="MB132" i="1"/>
  <c r="MC132" i="1"/>
  <c r="MD132" i="1"/>
  <c r="ME132" i="1"/>
  <c r="MF132" i="1"/>
  <c r="MG132" i="1"/>
  <c r="MH132" i="1"/>
  <c r="MI132" i="1"/>
  <c r="MJ132" i="1"/>
  <c r="MK132" i="1"/>
  <c r="ML132" i="1"/>
  <c r="MM132" i="1"/>
  <c r="MN132" i="1"/>
  <c r="MO132" i="1"/>
  <c r="MP132" i="1"/>
  <c r="MQ132" i="1"/>
  <c r="MR132" i="1"/>
  <c r="MS132" i="1"/>
  <c r="MT132" i="1"/>
  <c r="MU132" i="1"/>
  <c r="MV132" i="1"/>
  <c r="MW132" i="1"/>
  <c r="MX132" i="1"/>
  <c r="MY132" i="1"/>
  <c r="MZ132" i="1"/>
  <c r="NA132" i="1"/>
  <c r="NB132" i="1"/>
  <c r="NC132" i="1"/>
  <c r="ND132" i="1"/>
  <c r="NE132" i="1"/>
  <c r="NF132" i="1"/>
  <c r="NG132" i="1"/>
  <c r="NH132" i="1"/>
  <c r="NI132" i="1"/>
  <c r="NJ132" i="1"/>
  <c r="NK132" i="1"/>
  <c r="NL132" i="1"/>
  <c r="NM132" i="1"/>
  <c r="NN132" i="1"/>
  <c r="NO132" i="1"/>
  <c r="NP132" i="1"/>
  <c r="NQ132" i="1"/>
  <c r="NR132" i="1"/>
  <c r="NS132" i="1"/>
  <c r="NT132" i="1"/>
  <c r="NU132" i="1"/>
  <c r="NV132" i="1"/>
  <c r="NW132" i="1"/>
  <c r="NX132" i="1"/>
  <c r="NY132" i="1"/>
  <c r="NZ132" i="1"/>
  <c r="OA132" i="1"/>
  <c r="OB132" i="1"/>
  <c r="OC132" i="1"/>
  <c r="OD132" i="1"/>
  <c r="OE132" i="1"/>
  <c r="OF132" i="1"/>
  <c r="OG132" i="1"/>
  <c r="OH132" i="1"/>
  <c r="H22" i="13"/>
  <c r="G22" i="13"/>
  <c r="F22" i="13"/>
  <c r="E22" i="13"/>
  <c r="C22" i="13"/>
  <c r="J21" i="13"/>
  <c r="I21" i="13"/>
  <c r="H21" i="13"/>
  <c r="G21" i="13"/>
  <c r="F21" i="13"/>
  <c r="D21" i="13"/>
  <c r="P132" i="1" l="1"/>
  <c r="L132" i="1"/>
  <c r="F132" i="1"/>
  <c r="BN132" i="1"/>
  <c r="BM132" i="1"/>
  <c r="Q132" i="1"/>
  <c r="M132" i="1"/>
  <c r="I132" i="1"/>
  <c r="C132" i="1"/>
  <c r="C25" i="13"/>
  <c r="E25" i="13"/>
  <c r="F25" i="13"/>
  <c r="G25" i="13"/>
  <c r="H25" i="13"/>
  <c r="H24" i="13"/>
  <c r="C24" i="13"/>
  <c r="E24" i="13"/>
  <c r="F24" i="13"/>
  <c r="G24" i="13"/>
  <c r="H18" i="13"/>
  <c r="H20" i="13"/>
  <c r="H23" i="13"/>
  <c r="H19" i="13"/>
  <c r="G23" i="13"/>
  <c r="G20" i="13"/>
  <c r="G19" i="13"/>
  <c r="G18" i="13"/>
  <c r="F23" i="13"/>
  <c r="F20" i="13"/>
  <c r="F19" i="13"/>
  <c r="F18" i="13"/>
  <c r="E23" i="13"/>
  <c r="E20" i="13"/>
  <c r="E19" i="13"/>
  <c r="E18" i="13"/>
  <c r="D23" i="13"/>
  <c r="C23" i="13"/>
  <c r="C20" i="13"/>
  <c r="C19" i="13"/>
  <c r="C18" i="13"/>
  <c r="J17" i="13"/>
  <c r="I17" i="13"/>
  <c r="H17" i="13"/>
  <c r="G17" i="13"/>
  <c r="F17" i="13"/>
  <c r="E17" i="13"/>
  <c r="C17" i="13"/>
  <c r="F21" i="3"/>
  <c r="K23" i="13" l="1"/>
  <c r="D6" i="3" l="1"/>
  <c r="D5" i="3"/>
  <c r="D4" i="3"/>
  <c r="D3" i="3"/>
  <c r="D2" i="3"/>
  <c r="D7" i="3"/>
  <c r="E2" i="3"/>
  <c r="F2" i="3" s="1"/>
  <c r="E3" i="3"/>
  <c r="F3" i="3" s="1"/>
  <c r="E4" i="3"/>
  <c r="F4" i="3" s="1"/>
  <c r="E5" i="3"/>
  <c r="E6" i="3"/>
  <c r="F5" i="3" s="1"/>
  <c r="E7" i="3"/>
  <c r="F6" i="3" s="1"/>
  <c r="E8" i="3"/>
  <c r="F7" i="3" s="1"/>
  <c r="E9" i="3"/>
  <c r="F8" i="3" s="1"/>
  <c r="E10" i="3"/>
  <c r="F9" i="3" s="1"/>
  <c r="E11" i="3"/>
  <c r="F10" i="3" s="1"/>
  <c r="F14" i="3"/>
  <c r="F11" i="3"/>
  <c r="T30" i="11"/>
  <c r="U30" i="11" s="1"/>
  <c r="V30" i="11" s="1"/>
  <c r="W30" i="11" s="1"/>
  <c r="S30" i="11" s="1"/>
  <c r="K30" i="11"/>
  <c r="L30" i="11" s="1"/>
  <c r="M30" i="11" s="1"/>
  <c r="N30" i="11" s="1"/>
  <c r="B30" i="11"/>
  <c r="C30" i="11" s="1"/>
  <c r="D30" i="11" s="1"/>
  <c r="E30" i="11" s="1"/>
  <c r="T21" i="11"/>
  <c r="U21" i="11" s="1"/>
  <c r="V21" i="11" s="1"/>
  <c r="W21" i="11" s="1"/>
  <c r="X21" i="11" s="1"/>
  <c r="Y21" i="11" s="1"/>
  <c r="Z21" i="11" s="1"/>
  <c r="T22" i="11" s="1"/>
  <c r="K21" i="11"/>
  <c r="L21" i="11" s="1"/>
  <c r="M21" i="11" s="1"/>
  <c r="N21" i="11" s="1"/>
  <c r="B21" i="11"/>
  <c r="C21" i="11" s="1"/>
  <c r="D21" i="11" s="1"/>
  <c r="E21" i="11" s="1"/>
  <c r="T12" i="11"/>
  <c r="U12" i="11" s="1"/>
  <c r="V12" i="11" s="1"/>
  <c r="W12" i="11" s="1"/>
  <c r="K12" i="11"/>
  <c r="L12" i="11" s="1"/>
  <c r="M12" i="11" s="1"/>
  <c r="N12" i="11" s="1"/>
  <c r="B12" i="11"/>
  <c r="C12" i="11" s="1"/>
  <c r="D12" i="11" s="1"/>
  <c r="E12" i="11" s="1"/>
  <c r="A12" i="11" s="1"/>
  <c r="T3" i="11"/>
  <c r="U3" i="11" s="1"/>
  <c r="V3" i="11" s="1"/>
  <c r="W3" i="11" s="1"/>
  <c r="K3" i="11"/>
  <c r="L3" i="11" s="1"/>
  <c r="M3" i="11" s="1"/>
  <c r="N3" i="11" s="1"/>
  <c r="J3" i="11" s="1"/>
  <c r="B3" i="11"/>
  <c r="C3" i="11" s="1"/>
  <c r="D3" i="11" s="1"/>
  <c r="E3" i="11" s="1"/>
  <c r="F3" i="11" s="1"/>
  <c r="G3" i="11" s="1"/>
  <c r="H3" i="11" s="1"/>
  <c r="B4" i="11" s="1"/>
  <c r="D10" i="3"/>
  <c r="B3" i="1"/>
  <c r="B4" i="1" s="1"/>
  <c r="B3" i="8"/>
  <c r="C3" i="8" s="1"/>
  <c r="D3" i="8" s="1"/>
  <c r="E3" i="8" s="1"/>
  <c r="T21" i="8"/>
  <c r="U21" i="8" s="1"/>
  <c r="V21" i="8" s="1"/>
  <c r="W21" i="8" s="1"/>
  <c r="K21" i="8"/>
  <c r="L21" i="8" s="1"/>
  <c r="M21" i="8" s="1"/>
  <c r="N21" i="8" s="1"/>
  <c r="B30" i="8"/>
  <c r="C30" i="8" s="1"/>
  <c r="D30" i="8" s="1"/>
  <c r="E30" i="8" s="1"/>
  <c r="K30" i="8"/>
  <c r="T30" i="8"/>
  <c r="U30" i="8" s="1"/>
  <c r="V30" i="8" s="1"/>
  <c r="W30" i="8" s="1"/>
  <c r="B21" i="8"/>
  <c r="C21" i="8" s="1"/>
  <c r="D21" i="8" s="1"/>
  <c r="E21" i="8" s="1"/>
  <c r="F21" i="8" s="1"/>
  <c r="G21" i="8" s="1"/>
  <c r="H21" i="8" s="1"/>
  <c r="B22" i="8" s="1"/>
  <c r="B12" i="8"/>
  <c r="C12" i="8" s="1"/>
  <c r="K12" i="8"/>
  <c r="L12" i="8" s="1"/>
  <c r="M12" i="8" s="1"/>
  <c r="N12" i="8" s="1"/>
  <c r="T12" i="8"/>
  <c r="U12" i="8" s="1"/>
  <c r="V12" i="8" s="1"/>
  <c r="W12" i="8" s="1"/>
  <c r="T3" i="8"/>
  <c r="U3" i="8" s="1"/>
  <c r="V3" i="8" s="1"/>
  <c r="W3" i="8" s="1"/>
  <c r="X3" i="8" s="1"/>
  <c r="Y3" i="8" s="1"/>
  <c r="Z3" i="8" s="1"/>
  <c r="T4" i="8" s="1"/>
  <c r="U4" i="8" s="1"/>
  <c r="V4" i="8" s="1"/>
  <c r="W4" i="8" s="1"/>
  <c r="K3" i="8"/>
  <c r="L3" i="8" s="1"/>
  <c r="M3" i="8" s="1"/>
  <c r="N3" i="8" s="1"/>
  <c r="L30" i="8"/>
  <c r="M30" i="8" s="1"/>
  <c r="N30" i="8" s="1"/>
  <c r="D12" i="8"/>
  <c r="E12" i="8" s="1"/>
  <c r="F12" i="8" s="1"/>
  <c r="G12" i="8" s="1"/>
  <c r="H12" i="8" s="1"/>
  <c r="B13" i="8" s="1"/>
  <c r="B1" i="3"/>
  <c r="D9" i="3"/>
  <c r="D8" i="3"/>
  <c r="G20" i="3" l="1"/>
  <c r="F20" i="3"/>
  <c r="B2" i="1"/>
  <c r="C3" i="1"/>
  <c r="D3" i="1" s="1"/>
  <c r="E3" i="1" s="1"/>
  <c r="F15" i="3"/>
  <c r="G12" i="3"/>
  <c r="G2" i="3"/>
  <c r="F12" i="3"/>
  <c r="F17" i="3"/>
  <c r="F13" i="3"/>
  <c r="G10" i="3"/>
  <c r="F16" i="3"/>
  <c r="F30" i="8"/>
  <c r="G30" i="8" s="1"/>
  <c r="H30" i="8" s="1"/>
  <c r="B31" i="8" s="1"/>
  <c r="A28" i="8" s="1"/>
  <c r="A30" i="8"/>
  <c r="C22" i="8"/>
  <c r="D22" i="8" s="1"/>
  <c r="E22" i="8" s="1"/>
  <c r="F22" i="8" s="1"/>
  <c r="G22" i="8" s="1"/>
  <c r="H22" i="8" s="1"/>
  <c r="B23" i="8" s="1"/>
  <c r="C23" i="8" s="1"/>
  <c r="D23" i="8" s="1"/>
  <c r="E23" i="8" s="1"/>
  <c r="A19" i="8"/>
  <c r="O21" i="8"/>
  <c r="P21" i="8" s="1"/>
  <c r="Q21" i="8" s="1"/>
  <c r="K22" i="8" s="1"/>
  <c r="L22" i="8" s="1"/>
  <c r="M22" i="8" s="1"/>
  <c r="N22" i="8" s="1"/>
  <c r="J21" i="8"/>
  <c r="O12" i="8"/>
  <c r="P12" i="8" s="1"/>
  <c r="Q12" i="8" s="1"/>
  <c r="K13" i="8" s="1"/>
  <c r="J10" i="8" s="1"/>
  <c r="J12" i="8"/>
  <c r="A3" i="11"/>
  <c r="O3" i="11"/>
  <c r="P3" i="11" s="1"/>
  <c r="Q3" i="11" s="1"/>
  <c r="K4" i="11" s="1"/>
  <c r="F12" i="11"/>
  <c r="G12" i="11" s="1"/>
  <c r="H12" i="11" s="1"/>
  <c r="B13" i="11" s="1"/>
  <c r="C13" i="11" s="1"/>
  <c r="D13" i="11" s="1"/>
  <c r="E13" i="11" s="1"/>
  <c r="A12" i="8"/>
  <c r="X30" i="11"/>
  <c r="Y30" i="11" s="1"/>
  <c r="Z30" i="11" s="1"/>
  <c r="T31" i="11" s="1"/>
  <c r="U31" i="11" s="1"/>
  <c r="V31" i="11" s="1"/>
  <c r="W31" i="11" s="1"/>
  <c r="F19" i="3"/>
  <c r="X4" i="8"/>
  <c r="Y4" i="8" s="1"/>
  <c r="Z4" i="8" s="1"/>
  <c r="T5" i="8" s="1"/>
  <c r="U5" i="8" s="1"/>
  <c r="V5" i="8" s="1"/>
  <c r="W5" i="8" s="1"/>
  <c r="S4" i="8"/>
  <c r="O30" i="8"/>
  <c r="P30" i="8" s="1"/>
  <c r="Q30" i="8" s="1"/>
  <c r="K31" i="8" s="1"/>
  <c r="J30" i="8"/>
  <c r="C13" i="8"/>
  <c r="D13" i="8" s="1"/>
  <c r="E13" i="8" s="1"/>
  <c r="A10" i="8"/>
  <c r="X21" i="8"/>
  <c r="Y21" i="8" s="1"/>
  <c r="Z21" i="8" s="1"/>
  <c r="T22" i="8" s="1"/>
  <c r="S21" i="8"/>
  <c r="X12" i="8"/>
  <c r="Y12" i="8" s="1"/>
  <c r="Z12" i="8" s="1"/>
  <c r="T13" i="8" s="1"/>
  <c r="S12" i="8"/>
  <c r="X30" i="8"/>
  <c r="Y30" i="8" s="1"/>
  <c r="Z30" i="8" s="1"/>
  <c r="T31" i="8" s="1"/>
  <c r="S30" i="8"/>
  <c r="C31" i="8"/>
  <c r="D31" i="8" s="1"/>
  <c r="E31" i="8" s="1"/>
  <c r="O3" i="8"/>
  <c r="P3" i="8" s="1"/>
  <c r="Q3" i="8" s="1"/>
  <c r="K4" i="8" s="1"/>
  <c r="J3" i="8"/>
  <c r="S1" i="8"/>
  <c r="F21" i="11"/>
  <c r="G21" i="11" s="1"/>
  <c r="H21" i="11" s="1"/>
  <c r="B22" i="11" s="1"/>
  <c r="A21" i="11"/>
  <c r="A21" i="8"/>
  <c r="S3" i="8"/>
  <c r="A3" i="8"/>
  <c r="F3" i="8"/>
  <c r="G3" i="8" s="1"/>
  <c r="H3" i="8" s="1"/>
  <c r="B4" i="8" s="1"/>
  <c r="X3" i="11"/>
  <c r="Y3" i="11" s="1"/>
  <c r="Z3" i="11" s="1"/>
  <c r="T4" i="11" s="1"/>
  <c r="S3" i="11"/>
  <c r="U22" i="11"/>
  <c r="V22" i="11" s="1"/>
  <c r="W22" i="11" s="1"/>
  <c r="S19" i="11"/>
  <c r="O12" i="11"/>
  <c r="P12" i="11" s="1"/>
  <c r="Q12" i="11" s="1"/>
  <c r="K13" i="11" s="1"/>
  <c r="J12" i="11"/>
  <c r="X12" i="11"/>
  <c r="Y12" i="11" s="1"/>
  <c r="Z12" i="11" s="1"/>
  <c r="T13" i="11" s="1"/>
  <c r="S12" i="11"/>
  <c r="C4" i="11"/>
  <c r="D4" i="11" s="1"/>
  <c r="E4" i="11" s="1"/>
  <c r="A1" i="11"/>
  <c r="J21" i="11"/>
  <c r="O21" i="11"/>
  <c r="P21" i="11" s="1"/>
  <c r="Q21" i="11" s="1"/>
  <c r="K22" i="11" s="1"/>
  <c r="F30" i="11"/>
  <c r="G30" i="11" s="1"/>
  <c r="H30" i="11" s="1"/>
  <c r="B31" i="11" s="1"/>
  <c r="A30" i="11"/>
  <c r="J30" i="11"/>
  <c r="O30" i="11"/>
  <c r="P30" i="11" s="1"/>
  <c r="Q30" i="11" s="1"/>
  <c r="K31" i="11" s="1"/>
  <c r="S21" i="11"/>
  <c r="F18" i="3"/>
  <c r="D4" i="1" l="1"/>
  <c r="D2" i="1" s="1"/>
  <c r="C4" i="1"/>
  <c r="L13" i="8"/>
  <c r="M13" i="8" s="1"/>
  <c r="N13" i="8" s="1"/>
  <c r="A22" i="8"/>
  <c r="A10" i="11"/>
  <c r="J19" i="8"/>
  <c r="J1" i="11"/>
  <c r="L4" i="11"/>
  <c r="M4" i="11" s="1"/>
  <c r="N4" i="11" s="1"/>
  <c r="S28" i="11"/>
  <c r="C31" i="11"/>
  <c r="D31" i="11" s="1"/>
  <c r="E31" i="11" s="1"/>
  <c r="A28" i="11"/>
  <c r="L13" i="11"/>
  <c r="M13" i="11" s="1"/>
  <c r="N13" i="11" s="1"/>
  <c r="J10" i="11"/>
  <c r="S31" i="11"/>
  <c r="X31" i="11"/>
  <c r="Y31" i="11" s="1"/>
  <c r="Z31" i="11" s="1"/>
  <c r="T32" i="11" s="1"/>
  <c r="U32" i="11" s="1"/>
  <c r="V32" i="11" s="1"/>
  <c r="W32" i="11" s="1"/>
  <c r="U4" i="11"/>
  <c r="V4" i="11" s="1"/>
  <c r="W4" i="11" s="1"/>
  <c r="S1" i="11"/>
  <c r="F31" i="8"/>
  <c r="G31" i="8" s="1"/>
  <c r="H31" i="8" s="1"/>
  <c r="B32" i="8" s="1"/>
  <c r="C32" i="8" s="1"/>
  <c r="D32" i="8" s="1"/>
  <c r="E32" i="8" s="1"/>
  <c r="A31" i="8"/>
  <c r="U31" i="8"/>
  <c r="V31" i="8" s="1"/>
  <c r="W31" i="8" s="1"/>
  <c r="S28" i="8"/>
  <c r="S19" i="8"/>
  <c r="U22" i="8"/>
  <c r="V22" i="8" s="1"/>
  <c r="W22" i="8" s="1"/>
  <c r="F13" i="8"/>
  <c r="G13" i="8" s="1"/>
  <c r="H13" i="8" s="1"/>
  <c r="B14" i="8" s="1"/>
  <c r="C14" i="8" s="1"/>
  <c r="D14" i="8" s="1"/>
  <c r="E14" i="8" s="1"/>
  <c r="A13" i="8"/>
  <c r="J28" i="11"/>
  <c r="L31" i="11"/>
  <c r="M31" i="11" s="1"/>
  <c r="N31" i="11" s="1"/>
  <c r="L22" i="11"/>
  <c r="M22" i="11" s="1"/>
  <c r="N22" i="11" s="1"/>
  <c r="J19" i="11"/>
  <c r="C4" i="8"/>
  <c r="D4" i="8" s="1"/>
  <c r="E4" i="8" s="1"/>
  <c r="A1" i="8"/>
  <c r="O22" i="8"/>
  <c r="P22" i="8" s="1"/>
  <c r="Q22" i="8" s="1"/>
  <c r="K23" i="8" s="1"/>
  <c r="L23" i="8" s="1"/>
  <c r="M23" i="8" s="1"/>
  <c r="N23" i="8" s="1"/>
  <c r="J22" i="8"/>
  <c r="A4" i="11"/>
  <c r="F4" i="11"/>
  <c r="G4" i="11" s="1"/>
  <c r="H4" i="11" s="1"/>
  <c r="B5" i="11" s="1"/>
  <c r="C5" i="11" s="1"/>
  <c r="D5" i="11" s="1"/>
  <c r="E5" i="11" s="1"/>
  <c r="U13" i="11"/>
  <c r="V13" i="11" s="1"/>
  <c r="W13" i="11" s="1"/>
  <c r="S10" i="11"/>
  <c r="A13" i="11"/>
  <c r="F13" i="11"/>
  <c r="G13" i="11" s="1"/>
  <c r="H13" i="11" s="1"/>
  <c r="B14" i="11" s="1"/>
  <c r="C14" i="11" s="1"/>
  <c r="D14" i="11" s="1"/>
  <c r="E14" i="11" s="1"/>
  <c r="S22" i="11"/>
  <c r="X22" i="11"/>
  <c r="Y22" i="11" s="1"/>
  <c r="Z22" i="11" s="1"/>
  <c r="T23" i="11" s="1"/>
  <c r="U23" i="11" s="1"/>
  <c r="V23" i="11" s="1"/>
  <c r="W23" i="11" s="1"/>
  <c r="C22" i="11"/>
  <c r="D22" i="11" s="1"/>
  <c r="E22" i="11" s="1"/>
  <c r="A19" i="11"/>
  <c r="J1" i="8"/>
  <c r="L4" i="8"/>
  <c r="M4" i="8" s="1"/>
  <c r="N4" i="8" s="1"/>
  <c r="F23" i="8"/>
  <c r="G23" i="8" s="1"/>
  <c r="H23" i="8" s="1"/>
  <c r="B24" i="8" s="1"/>
  <c r="C24" i="8" s="1"/>
  <c r="D24" i="8" s="1"/>
  <c r="E24" i="8" s="1"/>
  <c r="A23" i="8"/>
  <c r="U13" i="8"/>
  <c r="V13" i="8" s="1"/>
  <c r="W13" i="8" s="1"/>
  <c r="S10" i="8"/>
  <c r="O13" i="8"/>
  <c r="P13" i="8" s="1"/>
  <c r="Q13" i="8" s="1"/>
  <c r="K14" i="8" s="1"/>
  <c r="L14" i="8" s="1"/>
  <c r="M14" i="8" s="1"/>
  <c r="N14" i="8" s="1"/>
  <c r="J13" i="8"/>
  <c r="L31" i="8"/>
  <c r="M31" i="8" s="1"/>
  <c r="N31" i="8" s="1"/>
  <c r="J28" i="8"/>
  <c r="F3" i="1"/>
  <c r="E4" i="1"/>
  <c r="E2" i="1" s="1"/>
  <c r="X5" i="8"/>
  <c r="Y5" i="8" s="1"/>
  <c r="Z5" i="8" s="1"/>
  <c r="T6" i="8" s="1"/>
  <c r="U6" i="8" s="1"/>
  <c r="V6" i="8" s="1"/>
  <c r="W6" i="8" s="1"/>
  <c r="S5" i="8"/>
  <c r="C2" i="1" l="1"/>
  <c r="J4" i="11"/>
  <c r="O4" i="11"/>
  <c r="P4" i="11" s="1"/>
  <c r="Q4" i="11" s="1"/>
  <c r="K5" i="11" s="1"/>
  <c r="L5" i="11" s="1"/>
  <c r="M5" i="11" s="1"/>
  <c r="N5" i="11" s="1"/>
  <c r="O23" i="8"/>
  <c r="P23" i="8" s="1"/>
  <c r="Q23" i="8" s="1"/>
  <c r="K24" i="8" s="1"/>
  <c r="L24" i="8" s="1"/>
  <c r="M24" i="8" s="1"/>
  <c r="N24" i="8" s="1"/>
  <c r="J23" i="8"/>
  <c r="A4" i="8"/>
  <c r="F4" i="8"/>
  <c r="G4" i="8" s="1"/>
  <c r="H4" i="8" s="1"/>
  <c r="B5" i="8" s="1"/>
  <c r="C5" i="8" s="1"/>
  <c r="D5" i="8" s="1"/>
  <c r="E5" i="8" s="1"/>
  <c r="J13" i="11"/>
  <c r="O13" i="11"/>
  <c r="P13" i="11" s="1"/>
  <c r="Q13" i="11" s="1"/>
  <c r="K14" i="11" s="1"/>
  <c r="L14" i="11" s="1"/>
  <c r="M14" i="11" s="1"/>
  <c r="N14" i="11" s="1"/>
  <c r="F32" i="8"/>
  <c r="G32" i="8" s="1"/>
  <c r="H32" i="8" s="1"/>
  <c r="B33" i="8" s="1"/>
  <c r="C33" i="8" s="1"/>
  <c r="D33" i="8" s="1"/>
  <c r="E33" i="8" s="1"/>
  <c r="A32" i="8"/>
  <c r="O14" i="8"/>
  <c r="P14" i="8" s="1"/>
  <c r="Q14" i="8" s="1"/>
  <c r="K15" i="8" s="1"/>
  <c r="L15" i="8" s="1"/>
  <c r="M15" i="8" s="1"/>
  <c r="N15" i="8" s="1"/>
  <c r="J14" i="8"/>
  <c r="X13" i="11"/>
  <c r="Y13" i="11" s="1"/>
  <c r="Z13" i="11" s="1"/>
  <c r="T14" i="11" s="1"/>
  <c r="U14" i="11" s="1"/>
  <c r="V14" i="11" s="1"/>
  <c r="W14" i="11" s="1"/>
  <c r="S13" i="11"/>
  <c r="O22" i="11"/>
  <c r="P22" i="11" s="1"/>
  <c r="Q22" i="11" s="1"/>
  <c r="K23" i="11" s="1"/>
  <c r="L23" i="11" s="1"/>
  <c r="M23" i="11" s="1"/>
  <c r="N23" i="11" s="1"/>
  <c r="J22" i="11"/>
  <c r="F14" i="8"/>
  <c r="G14" i="8" s="1"/>
  <c r="H14" i="8" s="1"/>
  <c r="B15" i="8" s="1"/>
  <c r="C15" i="8" s="1"/>
  <c r="D15" i="8" s="1"/>
  <c r="E15" i="8" s="1"/>
  <c r="A14" i="8"/>
  <c r="X31" i="8"/>
  <c r="Y31" i="8" s="1"/>
  <c r="Z31" i="8" s="1"/>
  <c r="T32" i="8" s="1"/>
  <c r="U32" i="8" s="1"/>
  <c r="V32" i="8" s="1"/>
  <c r="W32" i="8" s="1"/>
  <c r="S31" i="8"/>
  <c r="S4" i="11"/>
  <c r="X4" i="11"/>
  <c r="Y4" i="11" s="1"/>
  <c r="Z4" i="11" s="1"/>
  <c r="T5" i="11" s="1"/>
  <c r="U5" i="11" s="1"/>
  <c r="V5" i="11" s="1"/>
  <c r="W5" i="11" s="1"/>
  <c r="X13" i="8"/>
  <c r="Y13" i="8" s="1"/>
  <c r="Z13" i="8" s="1"/>
  <c r="T14" i="8" s="1"/>
  <c r="U14" i="8" s="1"/>
  <c r="V14" i="8" s="1"/>
  <c r="W14" i="8" s="1"/>
  <c r="S13" i="8"/>
  <c r="G3" i="1"/>
  <c r="F4" i="1"/>
  <c r="F2" i="1" s="1"/>
  <c r="F24" i="8"/>
  <c r="G24" i="8" s="1"/>
  <c r="H24" i="8" s="1"/>
  <c r="B25" i="8" s="1"/>
  <c r="A24" i="8"/>
  <c r="A22" i="11"/>
  <c r="F22" i="11"/>
  <c r="G22" i="11" s="1"/>
  <c r="H22" i="11" s="1"/>
  <c r="B23" i="11" s="1"/>
  <c r="C23" i="11" s="1"/>
  <c r="D23" i="11" s="1"/>
  <c r="E23" i="11" s="1"/>
  <c r="X6" i="8"/>
  <c r="Y6" i="8" s="1"/>
  <c r="Z6" i="8" s="1"/>
  <c r="T7" i="8" s="1"/>
  <c r="S6" i="8"/>
  <c r="O31" i="8"/>
  <c r="P31" i="8" s="1"/>
  <c r="Q31" i="8" s="1"/>
  <c r="K32" i="8" s="1"/>
  <c r="L32" i="8" s="1"/>
  <c r="M32" i="8" s="1"/>
  <c r="N32" i="8" s="1"/>
  <c r="J31" i="8"/>
  <c r="O4" i="8"/>
  <c r="P4" i="8" s="1"/>
  <c r="Q4" i="8" s="1"/>
  <c r="K5" i="8" s="1"/>
  <c r="L5" i="8" s="1"/>
  <c r="M5" i="8" s="1"/>
  <c r="N5" i="8" s="1"/>
  <c r="J4" i="8"/>
  <c r="X23" i="11"/>
  <c r="Y23" i="11" s="1"/>
  <c r="Z23" i="11" s="1"/>
  <c r="T24" i="11" s="1"/>
  <c r="U24" i="11" s="1"/>
  <c r="V24" i="11" s="1"/>
  <c r="W24" i="11" s="1"/>
  <c r="S23" i="11"/>
  <c r="F14" i="11"/>
  <c r="G14" i="11" s="1"/>
  <c r="H14" i="11" s="1"/>
  <c r="B15" i="11" s="1"/>
  <c r="C15" i="11" s="1"/>
  <c r="D15" i="11" s="1"/>
  <c r="E15" i="11" s="1"/>
  <c r="A14" i="11"/>
  <c r="F5" i="11"/>
  <c r="G5" i="11" s="1"/>
  <c r="H5" i="11" s="1"/>
  <c r="B6" i="11" s="1"/>
  <c r="C6" i="11" s="1"/>
  <c r="D6" i="11" s="1"/>
  <c r="E6" i="11" s="1"/>
  <c r="A5" i="11"/>
  <c r="O31" i="11"/>
  <c r="P31" i="11" s="1"/>
  <c r="Q31" i="11" s="1"/>
  <c r="K32" i="11" s="1"/>
  <c r="L32" i="11" s="1"/>
  <c r="M32" i="11" s="1"/>
  <c r="N32" i="11" s="1"/>
  <c r="J31" i="11"/>
  <c r="X22" i="8"/>
  <c r="Y22" i="8" s="1"/>
  <c r="Z22" i="8" s="1"/>
  <c r="T23" i="8" s="1"/>
  <c r="U23" i="8" s="1"/>
  <c r="V23" i="8" s="1"/>
  <c r="W23" i="8" s="1"/>
  <c r="S22" i="8"/>
  <c r="X32" i="11"/>
  <c r="Y32" i="11" s="1"/>
  <c r="Z32" i="11" s="1"/>
  <c r="T33" i="11" s="1"/>
  <c r="U33" i="11" s="1"/>
  <c r="V33" i="11" s="1"/>
  <c r="W33" i="11" s="1"/>
  <c r="S32" i="11"/>
  <c r="F31" i="11"/>
  <c r="G31" i="11" s="1"/>
  <c r="H31" i="11" s="1"/>
  <c r="B32" i="11" s="1"/>
  <c r="C32" i="11" s="1"/>
  <c r="D32" i="11" s="1"/>
  <c r="E32" i="11" s="1"/>
  <c r="A31" i="11"/>
  <c r="J5" i="11" l="1"/>
  <c r="O5" i="11"/>
  <c r="P5" i="11" s="1"/>
  <c r="Q5" i="11" s="1"/>
  <c r="K6" i="11" s="1"/>
  <c r="L6" i="11" s="1"/>
  <c r="M6" i="11" s="1"/>
  <c r="N6" i="11" s="1"/>
  <c r="O32" i="11"/>
  <c r="P32" i="11" s="1"/>
  <c r="Q32" i="11" s="1"/>
  <c r="K33" i="11" s="1"/>
  <c r="L33" i="11" s="1"/>
  <c r="M33" i="11" s="1"/>
  <c r="N33" i="11" s="1"/>
  <c r="J32" i="11"/>
  <c r="A6" i="11"/>
  <c r="F6" i="11"/>
  <c r="G6" i="11" s="1"/>
  <c r="H6" i="11" s="1"/>
  <c r="B7" i="11" s="1"/>
  <c r="S24" i="11"/>
  <c r="X24" i="11"/>
  <c r="Y24" i="11" s="1"/>
  <c r="Z24" i="11" s="1"/>
  <c r="T25" i="11" s="1"/>
  <c r="O32" i="8"/>
  <c r="P32" i="8" s="1"/>
  <c r="Q32" i="8" s="1"/>
  <c r="K33" i="8" s="1"/>
  <c r="L33" i="8" s="1"/>
  <c r="M33" i="8" s="1"/>
  <c r="N33" i="8" s="1"/>
  <c r="J32" i="8"/>
  <c r="X32" i="8"/>
  <c r="Y32" i="8" s="1"/>
  <c r="Z32" i="8" s="1"/>
  <c r="T33" i="8" s="1"/>
  <c r="U33" i="8" s="1"/>
  <c r="V33" i="8" s="1"/>
  <c r="W33" i="8" s="1"/>
  <c r="S32" i="8"/>
  <c r="J23" i="11"/>
  <c r="O23" i="11"/>
  <c r="P23" i="11" s="1"/>
  <c r="Q23" i="11" s="1"/>
  <c r="K24" i="11" s="1"/>
  <c r="L24" i="11" s="1"/>
  <c r="M24" i="11" s="1"/>
  <c r="N24" i="11" s="1"/>
  <c r="F23" i="11"/>
  <c r="G23" i="11" s="1"/>
  <c r="H23" i="11" s="1"/>
  <c r="B24" i="11" s="1"/>
  <c r="C24" i="11" s="1"/>
  <c r="D24" i="11" s="1"/>
  <c r="E24" i="11" s="1"/>
  <c r="A23" i="11"/>
  <c r="G4" i="1"/>
  <c r="H3" i="1"/>
  <c r="A32" i="11"/>
  <c r="F32" i="11"/>
  <c r="G32" i="11" s="1"/>
  <c r="H32" i="11" s="1"/>
  <c r="B33" i="11" s="1"/>
  <c r="C33" i="11" s="1"/>
  <c r="D33" i="11" s="1"/>
  <c r="E33" i="11" s="1"/>
  <c r="O15" i="8"/>
  <c r="P15" i="8" s="1"/>
  <c r="Q15" i="8" s="1"/>
  <c r="K16" i="8" s="1"/>
  <c r="J15" i="8"/>
  <c r="F33" i="8"/>
  <c r="G33" i="8" s="1"/>
  <c r="H33" i="8" s="1"/>
  <c r="B34" i="8" s="1"/>
  <c r="A33" i="8"/>
  <c r="J14" i="11"/>
  <c r="O14" i="11"/>
  <c r="P14" i="11" s="1"/>
  <c r="Q14" i="11" s="1"/>
  <c r="K15" i="11" s="1"/>
  <c r="L15" i="11" s="1"/>
  <c r="M15" i="11" s="1"/>
  <c r="N15" i="11" s="1"/>
  <c r="F15" i="11"/>
  <c r="G15" i="11" s="1"/>
  <c r="H15" i="11" s="1"/>
  <c r="B16" i="11" s="1"/>
  <c r="A15" i="11"/>
  <c r="X33" i="11"/>
  <c r="Y33" i="11" s="1"/>
  <c r="Z33" i="11" s="1"/>
  <c r="T34" i="11" s="1"/>
  <c r="S33" i="11"/>
  <c r="S23" i="8"/>
  <c r="X23" i="8"/>
  <c r="Y23" i="8" s="1"/>
  <c r="Z23" i="8" s="1"/>
  <c r="T24" i="8" s="1"/>
  <c r="U24" i="8" s="1"/>
  <c r="V24" i="8" s="1"/>
  <c r="W24" i="8" s="1"/>
  <c r="O5" i="8"/>
  <c r="P5" i="8" s="1"/>
  <c r="Q5" i="8" s="1"/>
  <c r="K6" i="8" s="1"/>
  <c r="L6" i="8" s="1"/>
  <c r="M6" i="8" s="1"/>
  <c r="N6" i="8" s="1"/>
  <c r="J5" i="8"/>
  <c r="U7" i="8"/>
  <c r="V7" i="8" s="1"/>
  <c r="W7" i="8" s="1"/>
  <c r="X7" i="8" s="1"/>
  <c r="Y7" i="8" s="1"/>
  <c r="Z7" i="8" s="1"/>
  <c r="T8" i="8" s="1"/>
  <c r="C25" i="8"/>
  <c r="D25" i="8" s="1"/>
  <c r="E25" i="8" s="1"/>
  <c r="F25" i="8" s="1"/>
  <c r="G25" i="8" s="1"/>
  <c r="H25" i="8" s="1"/>
  <c r="B26" i="8" s="1"/>
  <c r="X14" i="8"/>
  <c r="Y14" i="8" s="1"/>
  <c r="Z14" i="8" s="1"/>
  <c r="T15" i="8" s="1"/>
  <c r="U15" i="8" s="1"/>
  <c r="V15" i="8" s="1"/>
  <c r="W15" i="8" s="1"/>
  <c r="S14" i="8"/>
  <c r="X5" i="11"/>
  <c r="Y5" i="11" s="1"/>
  <c r="Z5" i="11" s="1"/>
  <c r="T6" i="11" s="1"/>
  <c r="U6" i="11" s="1"/>
  <c r="V6" i="11" s="1"/>
  <c r="W6" i="11" s="1"/>
  <c r="S5" i="11"/>
  <c r="F15" i="8"/>
  <c r="G15" i="8" s="1"/>
  <c r="H15" i="8" s="1"/>
  <c r="B16" i="8" s="1"/>
  <c r="A15" i="8"/>
  <c r="S14" i="11"/>
  <c r="X14" i="11"/>
  <c r="Y14" i="11" s="1"/>
  <c r="Z14" i="11" s="1"/>
  <c r="T15" i="11" s="1"/>
  <c r="U15" i="11" s="1"/>
  <c r="V15" i="11" s="1"/>
  <c r="W15" i="11" s="1"/>
  <c r="F5" i="8"/>
  <c r="G5" i="8" s="1"/>
  <c r="H5" i="8" s="1"/>
  <c r="B6" i="8" s="1"/>
  <c r="C6" i="8" s="1"/>
  <c r="D6" i="8" s="1"/>
  <c r="E6" i="8" s="1"/>
  <c r="A5" i="8"/>
  <c r="O24" i="8"/>
  <c r="P24" i="8" s="1"/>
  <c r="Q24" i="8" s="1"/>
  <c r="K25" i="8" s="1"/>
  <c r="J24" i="8"/>
  <c r="G2" i="1" l="1"/>
  <c r="A25" i="8"/>
  <c r="O6" i="11"/>
  <c r="P6" i="11" s="1"/>
  <c r="Q6" i="11" s="1"/>
  <c r="K7" i="11" s="1"/>
  <c r="L7" i="11" s="1"/>
  <c r="M7" i="11" s="1"/>
  <c r="N7" i="11" s="1"/>
  <c r="O7" i="11" s="1"/>
  <c r="P7" i="11" s="1"/>
  <c r="Q7" i="11" s="1"/>
  <c r="K8" i="11" s="1"/>
  <c r="J8" i="11" s="1"/>
  <c r="J6" i="11"/>
  <c r="O6" i="8"/>
  <c r="P6" i="8" s="1"/>
  <c r="Q6" i="8" s="1"/>
  <c r="K7" i="8" s="1"/>
  <c r="J6" i="8"/>
  <c r="A33" i="11"/>
  <c r="F33" i="11"/>
  <c r="G33" i="11" s="1"/>
  <c r="H33" i="11" s="1"/>
  <c r="B34" i="11" s="1"/>
  <c r="I3" i="1"/>
  <c r="H4" i="1"/>
  <c r="O33" i="8"/>
  <c r="P33" i="8" s="1"/>
  <c r="Q33" i="8" s="1"/>
  <c r="K34" i="8" s="1"/>
  <c r="J33" i="8"/>
  <c r="A6" i="8"/>
  <c r="F6" i="8"/>
  <c r="G6" i="8" s="1"/>
  <c r="H6" i="8" s="1"/>
  <c r="B7" i="8" s="1"/>
  <c r="X15" i="8"/>
  <c r="Y15" i="8" s="1"/>
  <c r="Z15" i="8" s="1"/>
  <c r="T16" i="8" s="1"/>
  <c r="S15" i="8"/>
  <c r="S15" i="11"/>
  <c r="X15" i="11"/>
  <c r="Y15" i="11" s="1"/>
  <c r="Z15" i="11" s="1"/>
  <c r="T16" i="11" s="1"/>
  <c r="C16" i="8"/>
  <c r="D16" i="8" s="1"/>
  <c r="E16" i="8" s="1"/>
  <c r="F16" i="8" s="1"/>
  <c r="G16" i="8" s="1"/>
  <c r="H16" i="8" s="1"/>
  <c r="B17" i="8" s="1"/>
  <c r="C26" i="8"/>
  <c r="D26" i="8" s="1"/>
  <c r="E26" i="8" s="1"/>
  <c r="F26" i="8" s="1"/>
  <c r="G26" i="8" s="1"/>
  <c r="H26" i="8" s="1"/>
  <c r="C16" i="11"/>
  <c r="D16" i="11" s="1"/>
  <c r="E16" i="11" s="1"/>
  <c r="F16" i="11" s="1"/>
  <c r="G16" i="11" s="1"/>
  <c r="H16" i="11" s="1"/>
  <c r="B17" i="11" s="1"/>
  <c r="C34" i="8"/>
  <c r="D34" i="8" s="1"/>
  <c r="E34" i="8" s="1"/>
  <c r="F34" i="8" s="1"/>
  <c r="G34" i="8" s="1"/>
  <c r="H34" i="8" s="1"/>
  <c r="B35" i="8" s="1"/>
  <c r="X33" i="8"/>
  <c r="Y33" i="8" s="1"/>
  <c r="Z33" i="8" s="1"/>
  <c r="T34" i="8" s="1"/>
  <c r="S33" i="8"/>
  <c r="J33" i="11"/>
  <c r="O33" i="11"/>
  <c r="P33" i="11" s="1"/>
  <c r="Q33" i="11" s="1"/>
  <c r="K34" i="11" s="1"/>
  <c r="U8" i="8"/>
  <c r="V8" i="8" s="1"/>
  <c r="W8" i="8" s="1"/>
  <c r="X8" i="8" s="1"/>
  <c r="Y8" i="8" s="1"/>
  <c r="Z8" i="8" s="1"/>
  <c r="U34" i="11"/>
  <c r="V34" i="11" s="1"/>
  <c r="W34" i="11" s="1"/>
  <c r="X34" i="11" s="1"/>
  <c r="Y34" i="11" s="1"/>
  <c r="Z34" i="11" s="1"/>
  <c r="T35" i="11" s="1"/>
  <c r="L16" i="8"/>
  <c r="M16" i="8" s="1"/>
  <c r="N16" i="8" s="1"/>
  <c r="O16" i="8" s="1"/>
  <c r="P16" i="8" s="1"/>
  <c r="Q16" i="8" s="1"/>
  <c r="K17" i="8" s="1"/>
  <c r="L25" i="8"/>
  <c r="M25" i="8" s="1"/>
  <c r="N25" i="8" s="1"/>
  <c r="O25" i="8" s="1"/>
  <c r="P25" i="8" s="1"/>
  <c r="Q25" i="8" s="1"/>
  <c r="K26" i="8" s="1"/>
  <c r="S6" i="11"/>
  <c r="X6" i="11"/>
  <c r="Y6" i="11" s="1"/>
  <c r="Z6" i="11" s="1"/>
  <c r="T7" i="11" s="1"/>
  <c r="S7" i="8"/>
  <c r="X24" i="8"/>
  <c r="Y24" i="8" s="1"/>
  <c r="Z24" i="8" s="1"/>
  <c r="T25" i="8" s="1"/>
  <c r="S24" i="8"/>
  <c r="O15" i="11"/>
  <c r="P15" i="11" s="1"/>
  <c r="Q15" i="11" s="1"/>
  <c r="K16" i="11" s="1"/>
  <c r="J15" i="11"/>
  <c r="A24" i="11"/>
  <c r="F24" i="11"/>
  <c r="G24" i="11" s="1"/>
  <c r="H24" i="11" s="1"/>
  <c r="B25" i="11" s="1"/>
  <c r="O24" i="11"/>
  <c r="P24" i="11" s="1"/>
  <c r="Q24" i="11" s="1"/>
  <c r="K25" i="11" s="1"/>
  <c r="J24" i="11"/>
  <c r="U25" i="11"/>
  <c r="V25" i="11" s="1"/>
  <c r="W25" i="11" s="1"/>
  <c r="X25" i="11" s="1"/>
  <c r="Y25" i="11" s="1"/>
  <c r="Z25" i="11" s="1"/>
  <c r="T26" i="11" s="1"/>
  <c r="C7" i="11"/>
  <c r="D7" i="11" s="1"/>
  <c r="E7" i="11" s="1"/>
  <c r="F7" i="11" s="1"/>
  <c r="G7" i="11" s="1"/>
  <c r="H7" i="11" s="1"/>
  <c r="B8" i="11" s="1"/>
  <c r="H2" i="1" l="1"/>
  <c r="S34" i="11"/>
  <c r="A26" i="8"/>
  <c r="L8" i="11"/>
  <c r="M8" i="11" s="1"/>
  <c r="N8" i="11" s="1"/>
  <c r="O8" i="11" s="1"/>
  <c r="P8" i="11" s="1"/>
  <c r="Q8" i="11" s="1"/>
  <c r="J7" i="11"/>
  <c r="A34" i="8"/>
  <c r="A7" i="11"/>
  <c r="J16" i="8"/>
  <c r="S8" i="8"/>
  <c r="A16" i="8"/>
  <c r="S25" i="11"/>
  <c r="J25" i="8"/>
  <c r="A16" i="11"/>
  <c r="U16" i="8"/>
  <c r="V16" i="8" s="1"/>
  <c r="W16" i="8" s="1"/>
  <c r="X16" i="8" s="1"/>
  <c r="Y16" i="8" s="1"/>
  <c r="Z16" i="8" s="1"/>
  <c r="T17" i="8" s="1"/>
  <c r="L25" i="11"/>
  <c r="M25" i="11" s="1"/>
  <c r="N25" i="11" s="1"/>
  <c r="O25" i="11" s="1"/>
  <c r="P25" i="11" s="1"/>
  <c r="Q25" i="11" s="1"/>
  <c r="K26" i="11" s="1"/>
  <c r="C25" i="11"/>
  <c r="D25" i="11" s="1"/>
  <c r="E25" i="11" s="1"/>
  <c r="F25" i="11" s="1"/>
  <c r="G25" i="11" s="1"/>
  <c r="H25" i="11" s="1"/>
  <c r="B26" i="11" s="1"/>
  <c r="J17" i="8"/>
  <c r="L17" i="8"/>
  <c r="M17" i="8" s="1"/>
  <c r="N17" i="8" s="1"/>
  <c r="O17" i="8" s="1"/>
  <c r="P17" i="8" s="1"/>
  <c r="Q17" i="8" s="1"/>
  <c r="L16" i="11"/>
  <c r="M16" i="11" s="1"/>
  <c r="N16" i="11" s="1"/>
  <c r="O16" i="11" s="1"/>
  <c r="P16" i="11" s="1"/>
  <c r="Q16" i="11" s="1"/>
  <c r="K17" i="11" s="1"/>
  <c r="U35" i="11"/>
  <c r="V35" i="11" s="1"/>
  <c r="W35" i="11" s="1"/>
  <c r="X35" i="11" s="1"/>
  <c r="Y35" i="11" s="1"/>
  <c r="Z35" i="11" s="1"/>
  <c r="U34" i="8"/>
  <c r="V34" i="8" s="1"/>
  <c r="W34" i="8" s="1"/>
  <c r="X34" i="8" s="1"/>
  <c r="Y34" i="8" s="1"/>
  <c r="Z34" i="8" s="1"/>
  <c r="T35" i="8" s="1"/>
  <c r="C35" i="8"/>
  <c r="D35" i="8" s="1"/>
  <c r="E35" i="8" s="1"/>
  <c r="F35" i="8" s="1"/>
  <c r="G35" i="8" s="1"/>
  <c r="H35" i="8" s="1"/>
  <c r="U16" i="11"/>
  <c r="V16" i="11" s="1"/>
  <c r="W16" i="11" s="1"/>
  <c r="X16" i="11" s="1"/>
  <c r="Y16" i="11" s="1"/>
  <c r="Z16" i="11" s="1"/>
  <c r="T17" i="11" s="1"/>
  <c r="L34" i="8"/>
  <c r="M34" i="8" s="1"/>
  <c r="N34" i="8" s="1"/>
  <c r="O34" i="8" s="1"/>
  <c r="P34" i="8" s="1"/>
  <c r="Q34" i="8" s="1"/>
  <c r="K35" i="8" s="1"/>
  <c r="C34" i="11"/>
  <c r="D34" i="11" s="1"/>
  <c r="E34" i="11" s="1"/>
  <c r="F34" i="11" s="1"/>
  <c r="G34" i="11" s="1"/>
  <c r="H34" i="11" s="1"/>
  <c r="B35" i="11" s="1"/>
  <c r="U7" i="11"/>
  <c r="V7" i="11" s="1"/>
  <c r="W7" i="11" s="1"/>
  <c r="X7" i="11" s="1"/>
  <c r="Y7" i="11" s="1"/>
  <c r="Z7" i="11" s="1"/>
  <c r="T8" i="11" s="1"/>
  <c r="C7" i="8"/>
  <c r="D7" i="8" s="1"/>
  <c r="E7" i="8" s="1"/>
  <c r="F7" i="8" s="1"/>
  <c r="G7" i="8" s="1"/>
  <c r="H7" i="8" s="1"/>
  <c r="B8" i="8" s="1"/>
  <c r="C8" i="11"/>
  <c r="D8" i="11" s="1"/>
  <c r="E8" i="11" s="1"/>
  <c r="F8" i="11" s="1"/>
  <c r="G8" i="11" s="1"/>
  <c r="H8" i="11" s="1"/>
  <c r="L34" i="11"/>
  <c r="M34" i="11" s="1"/>
  <c r="N34" i="11" s="1"/>
  <c r="O34" i="11" s="1"/>
  <c r="P34" i="11" s="1"/>
  <c r="Q34" i="11" s="1"/>
  <c r="K35" i="11" s="1"/>
  <c r="A17" i="8"/>
  <c r="C17" i="8"/>
  <c r="D17" i="8" s="1"/>
  <c r="E17" i="8" s="1"/>
  <c r="F17" i="8" s="1"/>
  <c r="G17" i="8" s="1"/>
  <c r="H17" i="8" s="1"/>
  <c r="I4" i="1"/>
  <c r="J3" i="1"/>
  <c r="U25" i="8"/>
  <c r="V25" i="8" s="1"/>
  <c r="W25" i="8" s="1"/>
  <c r="X25" i="8" s="1"/>
  <c r="Y25" i="8" s="1"/>
  <c r="Z25" i="8" s="1"/>
  <c r="T26" i="8" s="1"/>
  <c r="U26" i="11"/>
  <c r="V26" i="11" s="1"/>
  <c r="W26" i="11" s="1"/>
  <c r="X26" i="11" s="1"/>
  <c r="Y26" i="11" s="1"/>
  <c r="Z26" i="11" s="1"/>
  <c r="J26" i="8"/>
  <c r="L26" i="8"/>
  <c r="M26" i="8" s="1"/>
  <c r="N26" i="8" s="1"/>
  <c r="O26" i="8" s="1"/>
  <c r="P26" i="8" s="1"/>
  <c r="Q26" i="8" s="1"/>
  <c r="A17" i="11"/>
  <c r="C17" i="11"/>
  <c r="D17" i="11" s="1"/>
  <c r="E17" i="11" s="1"/>
  <c r="F17" i="11" s="1"/>
  <c r="G17" i="11" s="1"/>
  <c r="H17" i="11" s="1"/>
  <c r="L7" i="8"/>
  <c r="M7" i="8" s="1"/>
  <c r="N7" i="8" s="1"/>
  <c r="O7" i="8" s="1"/>
  <c r="P7" i="8" s="1"/>
  <c r="Q7" i="8" s="1"/>
  <c r="K8" i="8" s="1"/>
  <c r="I2" i="1" l="1"/>
  <c r="S26" i="11"/>
  <c r="S7" i="11"/>
  <c r="S16" i="8"/>
  <c r="S16" i="11"/>
  <c r="S25" i="8"/>
  <c r="J34" i="8"/>
  <c r="A35" i="8"/>
  <c r="J7" i="8"/>
  <c r="A8" i="11"/>
  <c r="A34" i="11"/>
  <c r="A25" i="11"/>
  <c r="K3" i="1"/>
  <c r="J4" i="1"/>
  <c r="J2" i="1" s="1"/>
  <c r="L17" i="11"/>
  <c r="M17" i="11" s="1"/>
  <c r="N17" i="11" s="1"/>
  <c r="O17" i="11" s="1"/>
  <c r="P17" i="11" s="1"/>
  <c r="Q17" i="11" s="1"/>
  <c r="J17" i="11"/>
  <c r="L26" i="11"/>
  <c r="M26" i="11" s="1"/>
  <c r="N26" i="11" s="1"/>
  <c r="O26" i="11" s="1"/>
  <c r="P26" i="11" s="1"/>
  <c r="Q26" i="11" s="1"/>
  <c r="J26" i="11"/>
  <c r="U17" i="8"/>
  <c r="V17" i="8" s="1"/>
  <c r="W17" i="8" s="1"/>
  <c r="X17" i="8" s="1"/>
  <c r="Y17" i="8" s="1"/>
  <c r="Z17" i="8" s="1"/>
  <c r="J35" i="11"/>
  <c r="L35" i="11"/>
  <c r="M35" i="11" s="1"/>
  <c r="N35" i="11" s="1"/>
  <c r="O35" i="11" s="1"/>
  <c r="P35" i="11" s="1"/>
  <c r="Q35" i="11" s="1"/>
  <c r="A7" i="8"/>
  <c r="C35" i="11"/>
  <c r="D35" i="11" s="1"/>
  <c r="E35" i="11" s="1"/>
  <c r="F35" i="11" s="1"/>
  <c r="G35" i="11" s="1"/>
  <c r="H35" i="11" s="1"/>
  <c r="A35" i="11"/>
  <c r="S35" i="11"/>
  <c r="U35" i="8"/>
  <c r="V35" i="8" s="1"/>
  <c r="W35" i="8" s="1"/>
  <c r="X35" i="8" s="1"/>
  <c r="Y35" i="8" s="1"/>
  <c r="Z35" i="8" s="1"/>
  <c r="C8" i="8"/>
  <c r="D8" i="8" s="1"/>
  <c r="E8" i="8" s="1"/>
  <c r="F8" i="8" s="1"/>
  <c r="G8" i="8" s="1"/>
  <c r="H8" i="8" s="1"/>
  <c r="U8" i="11"/>
  <c r="V8" i="11" s="1"/>
  <c r="W8" i="11" s="1"/>
  <c r="X8" i="11" s="1"/>
  <c r="Y8" i="11" s="1"/>
  <c r="Z8" i="11" s="1"/>
  <c r="J25" i="11"/>
  <c r="J8" i="8"/>
  <c r="L8" i="8"/>
  <c r="M8" i="8" s="1"/>
  <c r="N8" i="8" s="1"/>
  <c r="O8" i="8" s="1"/>
  <c r="P8" i="8" s="1"/>
  <c r="Q8" i="8" s="1"/>
  <c r="U26" i="8"/>
  <c r="V26" i="8" s="1"/>
  <c r="W26" i="8" s="1"/>
  <c r="X26" i="8" s="1"/>
  <c r="Y26" i="8" s="1"/>
  <c r="Z26" i="8" s="1"/>
  <c r="J34" i="11"/>
  <c r="J35" i="8"/>
  <c r="L35" i="8"/>
  <c r="M35" i="8" s="1"/>
  <c r="N35" i="8" s="1"/>
  <c r="O35" i="8" s="1"/>
  <c r="P35" i="8" s="1"/>
  <c r="Q35" i="8" s="1"/>
  <c r="U17" i="11"/>
  <c r="V17" i="11" s="1"/>
  <c r="W17" i="11" s="1"/>
  <c r="X17" i="11" s="1"/>
  <c r="Y17" i="11" s="1"/>
  <c r="Z17" i="11" s="1"/>
  <c r="S34" i="8"/>
  <c r="J16" i="11"/>
  <c r="C26" i="11"/>
  <c r="D26" i="11" s="1"/>
  <c r="E26" i="11" s="1"/>
  <c r="F26" i="11" s="1"/>
  <c r="G26" i="11" s="1"/>
  <c r="H26" i="11" s="1"/>
  <c r="S26" i="8" l="1"/>
  <c r="A8" i="8"/>
  <c r="A26" i="11"/>
  <c r="S17" i="8"/>
  <c r="S8" i="11"/>
  <c r="S35" i="8"/>
  <c r="S17" i="11"/>
  <c r="K4" i="1"/>
  <c r="K2" i="1" s="1"/>
  <c r="L3" i="1"/>
  <c r="M3" i="1" l="1"/>
  <c r="L4" i="1"/>
  <c r="L2" i="1" s="1"/>
  <c r="M4" i="1" l="1"/>
  <c r="M2" i="1" s="1"/>
  <c r="N3" i="1"/>
  <c r="N4" i="1" l="1"/>
  <c r="N2" i="1" s="1"/>
  <c r="O3" i="1"/>
  <c r="P3" i="1" l="1"/>
  <c r="O4" i="1"/>
  <c r="O2" i="1" s="1"/>
  <c r="Q3" i="1" l="1"/>
  <c r="P4" i="1"/>
  <c r="P2" i="1" s="1"/>
  <c r="P1" i="1"/>
  <c r="Q4" i="1" l="1"/>
  <c r="Q2" i="1" s="1"/>
  <c r="R3" i="1"/>
  <c r="S3" i="1" l="1"/>
  <c r="R4" i="1"/>
  <c r="R2" i="1" s="1"/>
  <c r="S4" i="1" l="1"/>
  <c r="S2" i="1" s="1"/>
  <c r="T3" i="1"/>
  <c r="U3" i="1" l="1"/>
  <c r="T4" i="1"/>
  <c r="T2" i="1" s="1"/>
  <c r="V3" i="1" l="1"/>
  <c r="U4" i="1"/>
  <c r="U2" i="1" s="1"/>
  <c r="W3" i="1" l="1"/>
  <c r="V4" i="1"/>
  <c r="V2" i="1" s="1"/>
  <c r="W4" i="1" l="1"/>
  <c r="W2" i="1" s="1"/>
  <c r="X3" i="1"/>
  <c r="Y3" i="1" l="1"/>
  <c r="X4" i="1"/>
  <c r="X2" i="1" s="1"/>
  <c r="Y4" i="1" l="1"/>
  <c r="Y2" i="1" s="1"/>
  <c r="Z3" i="1"/>
  <c r="AA3" i="1" l="1"/>
  <c r="Z4" i="1"/>
  <c r="Z2" i="1" s="1"/>
  <c r="AA4" i="1" l="1"/>
  <c r="AA2" i="1" s="1"/>
  <c r="AB3" i="1"/>
  <c r="AC3" i="1" l="1"/>
  <c r="AB4" i="1"/>
  <c r="AB2" i="1" s="1"/>
  <c r="AC4" i="1" l="1"/>
  <c r="AC2" i="1" s="1"/>
  <c r="AD3" i="1"/>
  <c r="AD4" i="1" l="1"/>
  <c r="AD2" i="1" s="1"/>
  <c r="AE3" i="1"/>
  <c r="AF3" i="1" l="1"/>
  <c r="AE4" i="1"/>
  <c r="AE2" i="1" s="1"/>
  <c r="AG3" i="1" l="1"/>
  <c r="AF4" i="1"/>
  <c r="AF2" i="1" s="1"/>
  <c r="AG4" i="1" l="1"/>
  <c r="AG2" i="1" s="1"/>
  <c r="AH3" i="1"/>
  <c r="AI3" i="1" l="1"/>
  <c r="AH4" i="1"/>
  <c r="AH2" i="1" s="1"/>
  <c r="AI4" i="1" l="1"/>
  <c r="AI2" i="1" s="1"/>
  <c r="AJ3" i="1"/>
  <c r="AK3" i="1" l="1"/>
  <c r="AJ4" i="1"/>
  <c r="AJ2" i="1" s="1"/>
  <c r="AL3" i="1" l="1"/>
  <c r="AK4" i="1"/>
  <c r="AK2" i="1" s="1"/>
  <c r="AM3" i="1" l="1"/>
  <c r="AL4" i="1"/>
  <c r="AL2" i="1" s="1"/>
  <c r="AM4" i="1" l="1"/>
  <c r="AM2" i="1" s="1"/>
  <c r="AN3" i="1"/>
  <c r="AO3" i="1" l="1"/>
  <c r="AN4" i="1"/>
  <c r="AN2" i="1" s="1"/>
  <c r="AO4" i="1" l="1"/>
  <c r="AO2" i="1" s="1"/>
  <c r="AP3" i="1"/>
  <c r="AQ3" i="1" l="1"/>
  <c r="AP4" i="1"/>
  <c r="AP2" i="1" s="1"/>
  <c r="AQ4" i="1" l="1"/>
  <c r="AQ2" i="1" s="1"/>
  <c r="AR3" i="1"/>
  <c r="AS3" i="1" l="1"/>
  <c r="AR4" i="1"/>
  <c r="AR2" i="1" s="1"/>
  <c r="AS4" i="1" l="1"/>
  <c r="AS2" i="1" s="1"/>
  <c r="AT3" i="1"/>
  <c r="AT4" i="1" l="1"/>
  <c r="AT2" i="1" s="1"/>
  <c r="AU3" i="1"/>
  <c r="AV3" i="1" l="1"/>
  <c r="AU4" i="1"/>
  <c r="AU2" i="1" s="1"/>
  <c r="AU1" i="1"/>
  <c r="AW3" i="1" l="1"/>
  <c r="AV4" i="1"/>
  <c r="AV2" i="1" s="1"/>
  <c r="AW4" i="1" l="1"/>
  <c r="AW2" i="1" s="1"/>
  <c r="AX3" i="1"/>
  <c r="AY3" i="1" l="1"/>
  <c r="AX4" i="1"/>
  <c r="AX2" i="1" s="1"/>
  <c r="AY4" i="1" l="1"/>
  <c r="AY2" i="1" s="1"/>
  <c r="AZ3" i="1"/>
  <c r="BA3" i="1" l="1"/>
  <c r="AZ4" i="1"/>
  <c r="AZ2" i="1" s="1"/>
  <c r="BB3" i="1" l="1"/>
  <c r="BA4" i="1"/>
  <c r="BA2" i="1" s="1"/>
  <c r="BC3" i="1" l="1"/>
  <c r="BB4" i="1"/>
  <c r="BB2" i="1" s="1"/>
  <c r="BC4" i="1" l="1"/>
  <c r="BC2" i="1" s="1"/>
  <c r="BD3" i="1"/>
  <c r="BE3" i="1" l="1"/>
  <c r="BD4" i="1"/>
  <c r="BD2" i="1" s="1"/>
  <c r="BE4" i="1" l="1"/>
  <c r="BE2" i="1" s="1"/>
  <c r="BF3" i="1"/>
  <c r="BG3" i="1" l="1"/>
  <c r="BF4" i="1"/>
  <c r="BF2" i="1" s="1"/>
  <c r="BG4" i="1" l="1"/>
  <c r="BG2" i="1" s="1"/>
  <c r="BH3" i="1"/>
  <c r="BI3" i="1" l="1"/>
  <c r="BH4" i="1"/>
  <c r="BH2" i="1" s="1"/>
  <c r="BI4" i="1" l="1"/>
  <c r="BI2" i="1" s="1"/>
  <c r="BJ3" i="1"/>
  <c r="BJ4" i="1" l="1"/>
  <c r="BJ2" i="1" s="1"/>
  <c r="BK3" i="1"/>
  <c r="BL3" i="1" l="1"/>
  <c r="BK4" i="1"/>
  <c r="BK2" i="1" s="1"/>
  <c r="BM3" i="1" l="1"/>
  <c r="BL4" i="1"/>
  <c r="BL2" i="1" s="1"/>
  <c r="BM4" i="1" l="1"/>
  <c r="BM2" i="1" s="1"/>
  <c r="BN3" i="1"/>
  <c r="BO3" i="1" l="1"/>
  <c r="BN4" i="1"/>
  <c r="BN2" i="1" s="1"/>
  <c r="BO4" i="1" l="1"/>
  <c r="BO2" i="1" s="1"/>
  <c r="BP3" i="1"/>
  <c r="BQ3" i="1" l="1"/>
  <c r="BP4" i="1"/>
  <c r="BP2" i="1" s="1"/>
  <c r="BR3" i="1" l="1"/>
  <c r="BQ4" i="1"/>
  <c r="BQ2" i="1" s="1"/>
  <c r="BS3" i="1" l="1"/>
  <c r="BR4" i="1"/>
  <c r="BR2" i="1" s="1"/>
  <c r="BS4" i="1" l="1"/>
  <c r="BS2" i="1" s="1"/>
  <c r="BT3" i="1"/>
  <c r="BU3" i="1" l="1"/>
  <c r="BT4" i="1"/>
  <c r="BT2" i="1" s="1"/>
  <c r="BU4" i="1" l="1"/>
  <c r="BU2" i="1" s="1"/>
  <c r="BV3" i="1"/>
  <c r="BW3" i="1" l="1"/>
  <c r="BV4" i="1"/>
  <c r="BV2" i="1" s="1"/>
  <c r="BW4" i="1" l="1"/>
  <c r="BW2" i="1" s="1"/>
  <c r="BX3" i="1"/>
  <c r="BY3" i="1" l="1"/>
  <c r="BX4" i="1"/>
  <c r="BX2" i="1" s="1"/>
  <c r="BY4" i="1" l="1"/>
  <c r="BY2" i="1" s="1"/>
  <c r="BZ3" i="1"/>
  <c r="BZ1" i="1" l="1"/>
  <c r="BZ4" i="1"/>
  <c r="BZ2" i="1" s="1"/>
  <c r="CA3" i="1"/>
  <c r="CB3" i="1" l="1"/>
  <c r="CA4" i="1"/>
  <c r="CA2" i="1" s="1"/>
  <c r="CC3" i="1" l="1"/>
  <c r="CB4" i="1"/>
  <c r="CB2" i="1" s="1"/>
  <c r="CC4" i="1" l="1"/>
  <c r="CC2" i="1" s="1"/>
  <c r="CD3" i="1"/>
  <c r="CE3" i="1" l="1"/>
  <c r="CD4" i="1"/>
  <c r="CD2" i="1" s="1"/>
  <c r="CE4" i="1" l="1"/>
  <c r="CE2" i="1" s="1"/>
  <c r="CF3" i="1"/>
  <c r="CG3" i="1" l="1"/>
  <c r="CF4" i="1"/>
  <c r="CF2" i="1" s="1"/>
  <c r="CH3" i="1" l="1"/>
  <c r="CG4" i="1"/>
  <c r="CG2" i="1" s="1"/>
  <c r="CI3" i="1" l="1"/>
  <c r="CH4" i="1"/>
  <c r="CH2" i="1" s="1"/>
  <c r="CI4" i="1" l="1"/>
  <c r="CI2" i="1" s="1"/>
  <c r="CJ3" i="1"/>
  <c r="CK3" i="1" l="1"/>
  <c r="CJ4" i="1"/>
  <c r="CJ2" i="1" s="1"/>
  <c r="CK4" i="1" l="1"/>
  <c r="CK2" i="1" s="1"/>
  <c r="CL3" i="1"/>
  <c r="CM3" i="1" l="1"/>
  <c r="CL4" i="1"/>
  <c r="CL2" i="1" s="1"/>
  <c r="CM4" i="1" l="1"/>
  <c r="CM2" i="1" s="1"/>
  <c r="CN3" i="1"/>
  <c r="CO3" i="1" l="1"/>
  <c r="CN4" i="1"/>
  <c r="CN2" i="1" s="1"/>
  <c r="CO4" i="1" l="1"/>
  <c r="CO2" i="1" s="1"/>
  <c r="CP3" i="1"/>
  <c r="CP4" i="1" l="1"/>
  <c r="CP2" i="1" s="1"/>
  <c r="CQ3" i="1"/>
  <c r="CR3" i="1" l="1"/>
  <c r="CQ4" i="1"/>
  <c r="CQ2" i="1" s="1"/>
  <c r="CS3" i="1" l="1"/>
  <c r="CR4" i="1"/>
  <c r="CR2" i="1" s="1"/>
  <c r="CS4" i="1" l="1"/>
  <c r="CS2" i="1" s="1"/>
  <c r="CT3" i="1"/>
  <c r="CU3" i="1" l="1"/>
  <c r="CT4" i="1"/>
  <c r="CT2" i="1" s="1"/>
  <c r="CU4" i="1" l="1"/>
  <c r="CU2" i="1" s="1"/>
  <c r="CV3" i="1"/>
  <c r="CW3" i="1" l="1"/>
  <c r="CV4" i="1"/>
  <c r="CV2" i="1" s="1"/>
  <c r="CX3" i="1" l="1"/>
  <c r="CW4" i="1"/>
  <c r="CW2" i="1" s="1"/>
  <c r="CY3" i="1" l="1"/>
  <c r="CX4" i="1"/>
  <c r="CX2" i="1" s="1"/>
  <c r="CY4" i="1" l="1"/>
  <c r="CY2" i="1" s="1"/>
  <c r="CZ3" i="1"/>
  <c r="DA3" i="1" l="1"/>
  <c r="CZ4" i="1"/>
  <c r="CZ2" i="1" s="1"/>
  <c r="DA4" i="1" l="1"/>
  <c r="DA2" i="1" s="1"/>
  <c r="DB3" i="1"/>
  <c r="DC3" i="1" l="1"/>
  <c r="DB1" i="1"/>
  <c r="DB4" i="1"/>
  <c r="DB2" i="1" s="1"/>
  <c r="DC4" i="1" l="1"/>
  <c r="DC2" i="1" s="1"/>
  <c r="DD3" i="1"/>
  <c r="DE3" i="1" l="1"/>
  <c r="DD4" i="1"/>
  <c r="DD2" i="1" s="1"/>
  <c r="DE4" i="1" l="1"/>
  <c r="DE2" i="1" s="1"/>
  <c r="DF3" i="1"/>
  <c r="DF4" i="1" l="1"/>
  <c r="DF2" i="1" s="1"/>
  <c r="DG3" i="1"/>
  <c r="DH3" i="1" l="1"/>
  <c r="DG4" i="1"/>
  <c r="DG2" i="1" s="1"/>
  <c r="DI3" i="1" l="1"/>
  <c r="DH4" i="1"/>
  <c r="DH2" i="1" s="1"/>
  <c r="DI4" i="1" l="1"/>
  <c r="DI2" i="1" s="1"/>
  <c r="DJ3" i="1"/>
  <c r="DK3" i="1" l="1"/>
  <c r="DJ4" i="1"/>
  <c r="DJ2" i="1" s="1"/>
  <c r="DK4" i="1" l="1"/>
  <c r="DK2" i="1" s="1"/>
  <c r="DL3" i="1"/>
  <c r="DM3" i="1" l="1"/>
  <c r="DL4" i="1"/>
  <c r="DL2" i="1" s="1"/>
  <c r="DN3" i="1" l="1"/>
  <c r="DM4" i="1"/>
  <c r="DM2" i="1" s="1"/>
  <c r="DO3" i="1" l="1"/>
  <c r="DN4" i="1"/>
  <c r="DN2" i="1" s="1"/>
  <c r="DO4" i="1" l="1"/>
  <c r="DO2" i="1" s="1"/>
  <c r="DP3" i="1"/>
  <c r="DQ3" i="1" l="1"/>
  <c r="DP4" i="1"/>
  <c r="DP2" i="1" s="1"/>
  <c r="DQ4" i="1" l="1"/>
  <c r="DQ2" i="1" s="1"/>
  <c r="DR3" i="1"/>
  <c r="DS3" i="1" l="1"/>
  <c r="DR4" i="1"/>
  <c r="DR2" i="1" s="1"/>
  <c r="DS4" i="1" l="1"/>
  <c r="DS2" i="1" s="1"/>
  <c r="DT3" i="1"/>
  <c r="DU3" i="1" l="1"/>
  <c r="DT4" i="1"/>
  <c r="DT2" i="1" s="1"/>
  <c r="DU4" i="1" l="1"/>
  <c r="DU2" i="1" s="1"/>
  <c r="DV3" i="1"/>
  <c r="DV4" i="1" l="1"/>
  <c r="DV2" i="1" s="1"/>
  <c r="DW3" i="1"/>
  <c r="DX3" i="1" l="1"/>
  <c r="DW4" i="1"/>
  <c r="DW2" i="1" s="1"/>
  <c r="DY3" i="1" l="1"/>
  <c r="DX4" i="1"/>
  <c r="DX2" i="1" s="1"/>
  <c r="DY4" i="1" l="1"/>
  <c r="DY2" i="1" s="1"/>
  <c r="DZ3" i="1"/>
  <c r="EA3" i="1" l="1"/>
  <c r="DZ4" i="1"/>
  <c r="DZ2" i="1" s="1"/>
  <c r="EA4" i="1" l="1"/>
  <c r="EA2" i="1" s="1"/>
  <c r="EB3" i="1"/>
  <c r="EC3" i="1" l="1"/>
  <c r="EB4" i="1"/>
  <c r="EB2" i="1" s="1"/>
  <c r="ED3" i="1" l="1"/>
  <c r="EC4" i="1"/>
  <c r="EC2" i="1" s="1"/>
  <c r="EE3" i="1" l="1"/>
  <c r="ED4" i="1"/>
  <c r="ED2" i="1" s="1"/>
  <c r="EE4" i="1" l="1"/>
  <c r="EE2" i="1" s="1"/>
  <c r="EF3" i="1"/>
  <c r="EG3" i="1" l="1"/>
  <c r="EF4" i="1"/>
  <c r="EF2" i="1" s="1"/>
  <c r="EG4" i="1" l="1"/>
  <c r="EG2" i="1" s="1"/>
  <c r="EH3" i="1"/>
  <c r="EG1" i="1"/>
  <c r="EI3" i="1" l="1"/>
  <c r="EH4" i="1"/>
  <c r="EH2" i="1" s="1"/>
  <c r="EI4" i="1" l="1"/>
  <c r="EI2" i="1" s="1"/>
  <c r="EJ3" i="1"/>
  <c r="EK3" i="1" l="1"/>
  <c r="EJ4" i="1"/>
  <c r="EJ2" i="1" s="1"/>
  <c r="EK4" i="1" l="1"/>
  <c r="EK2" i="1" s="1"/>
  <c r="EL3" i="1"/>
  <c r="EL4" i="1" l="1"/>
  <c r="EL2" i="1" s="1"/>
  <c r="EM3" i="1"/>
  <c r="EN3" i="1" l="1"/>
  <c r="EM4" i="1"/>
  <c r="EM2" i="1" s="1"/>
  <c r="EO3" i="1" l="1"/>
  <c r="EN4" i="1"/>
  <c r="EN2" i="1" s="1"/>
  <c r="EO4" i="1" l="1"/>
  <c r="EO2" i="1" s="1"/>
  <c r="EP3" i="1"/>
  <c r="EQ3" i="1" l="1"/>
  <c r="EP4" i="1"/>
  <c r="EP2" i="1" s="1"/>
  <c r="EQ4" i="1" l="1"/>
  <c r="EQ2" i="1" s="1"/>
  <c r="ER3" i="1"/>
  <c r="ES3" i="1" l="1"/>
  <c r="ER4" i="1"/>
  <c r="ER2" i="1" s="1"/>
  <c r="ET3" i="1" l="1"/>
  <c r="ES4" i="1"/>
  <c r="ES2" i="1" s="1"/>
  <c r="EU3" i="1" l="1"/>
  <c r="ET4" i="1"/>
  <c r="ET2" i="1" s="1"/>
  <c r="EU4" i="1" l="1"/>
  <c r="EU2" i="1" s="1"/>
  <c r="EV3" i="1"/>
  <c r="EW3" i="1" l="1"/>
  <c r="EV4" i="1"/>
  <c r="EV2" i="1" s="1"/>
  <c r="EW4" i="1" l="1"/>
  <c r="EW2" i="1" s="1"/>
  <c r="EX3" i="1"/>
  <c r="EY3" i="1" l="1"/>
  <c r="EX4" i="1"/>
  <c r="EX2" i="1" s="1"/>
  <c r="EY4" i="1" l="1"/>
  <c r="EY2" i="1" s="1"/>
  <c r="EZ3" i="1"/>
  <c r="FA3" i="1" l="1"/>
  <c r="EZ4" i="1"/>
  <c r="EZ2" i="1" s="1"/>
  <c r="FA4" i="1" l="1"/>
  <c r="FA2" i="1" s="1"/>
  <c r="FB3" i="1"/>
  <c r="FB4" i="1" l="1"/>
  <c r="FB2" i="1" s="1"/>
  <c r="FC3" i="1"/>
  <c r="FD3" i="1" l="1"/>
  <c r="FC4" i="1"/>
  <c r="FC2" i="1" s="1"/>
  <c r="FE3" i="1" l="1"/>
  <c r="FD4" i="1"/>
  <c r="FD2" i="1" s="1"/>
  <c r="FE4" i="1" l="1"/>
  <c r="FE2" i="1" s="1"/>
  <c r="FF3" i="1"/>
  <c r="FG3" i="1" l="1"/>
  <c r="FF4" i="1"/>
  <c r="FF2" i="1" s="1"/>
  <c r="FG4" i="1" l="1"/>
  <c r="FG2" i="1" s="1"/>
  <c r="FH3" i="1"/>
  <c r="FI3" i="1" l="1"/>
  <c r="FH4" i="1"/>
  <c r="FH2" i="1" s="1"/>
  <c r="FJ3" i="1" l="1"/>
  <c r="FI4" i="1"/>
  <c r="FI2" i="1" s="1"/>
  <c r="FK3" i="1" l="1"/>
  <c r="FJ4" i="1"/>
  <c r="FJ2" i="1" s="1"/>
  <c r="FK4" i="1" l="1"/>
  <c r="FK2" i="1" s="1"/>
  <c r="FL3" i="1"/>
  <c r="FK1" i="1"/>
  <c r="FM3" i="1" l="1"/>
  <c r="FL4" i="1"/>
  <c r="FL2" i="1" s="1"/>
  <c r="FM4" i="1" l="1"/>
  <c r="FM2" i="1" s="1"/>
  <c r="FN3" i="1"/>
  <c r="FO3" i="1" l="1"/>
  <c r="FN4" i="1"/>
  <c r="FN2" i="1" s="1"/>
  <c r="FO4" i="1" l="1"/>
  <c r="FO2" i="1" s="1"/>
  <c r="FP3" i="1"/>
  <c r="FQ3" i="1" l="1"/>
  <c r="FP4" i="1"/>
  <c r="FP2" i="1" s="1"/>
  <c r="FQ4" i="1" l="1"/>
  <c r="FQ2" i="1" s="1"/>
  <c r="FR3" i="1"/>
  <c r="FR4" i="1" l="1"/>
  <c r="FR2" i="1" s="1"/>
  <c r="FS3" i="1"/>
  <c r="FT3" i="1" l="1"/>
  <c r="FS4" i="1"/>
  <c r="FS2" i="1" s="1"/>
  <c r="FU3" i="1" l="1"/>
  <c r="FT4" i="1"/>
  <c r="FT2" i="1" s="1"/>
  <c r="FU4" i="1" l="1"/>
  <c r="FU2" i="1" s="1"/>
  <c r="FV3" i="1"/>
  <c r="FW3" i="1" l="1"/>
  <c r="FV4" i="1"/>
  <c r="FV2" i="1" s="1"/>
  <c r="FW4" i="1" l="1"/>
  <c r="FW2" i="1" s="1"/>
  <c r="FX3" i="1"/>
  <c r="FY3" i="1" l="1"/>
  <c r="FX4" i="1"/>
  <c r="FX2" i="1" s="1"/>
  <c r="FZ3" i="1" l="1"/>
  <c r="FY4" i="1"/>
  <c r="FY2" i="1" s="1"/>
  <c r="GA3" i="1" l="1"/>
  <c r="FZ4" i="1"/>
  <c r="FZ2" i="1" s="1"/>
  <c r="GA4" i="1" l="1"/>
  <c r="GA2" i="1" s="1"/>
  <c r="GB3" i="1"/>
  <c r="GC3" i="1" l="1"/>
  <c r="GB4" i="1"/>
  <c r="GB2" i="1" s="1"/>
  <c r="GC4" i="1" l="1"/>
  <c r="GC2" i="1" s="1"/>
  <c r="GD3" i="1"/>
  <c r="GE3" i="1" l="1"/>
  <c r="GD4" i="1"/>
  <c r="GD2" i="1" s="1"/>
  <c r="GE4" i="1" l="1"/>
  <c r="GE2" i="1" s="1"/>
  <c r="GF3" i="1"/>
  <c r="GG3" i="1" l="1"/>
  <c r="GF4" i="1"/>
  <c r="GF2" i="1" s="1"/>
  <c r="GG4" i="1" l="1"/>
  <c r="GG2" i="1" s="1"/>
  <c r="GH3" i="1"/>
  <c r="GH4" i="1" l="1"/>
  <c r="GH2" i="1" s="1"/>
  <c r="GI3" i="1"/>
  <c r="GJ3" i="1" l="1"/>
  <c r="GI4" i="1"/>
  <c r="GI2" i="1" s="1"/>
  <c r="GK3" i="1" l="1"/>
  <c r="GJ4" i="1"/>
  <c r="GJ2" i="1" s="1"/>
  <c r="GK4" i="1" l="1"/>
  <c r="GK2" i="1" s="1"/>
  <c r="GL3" i="1"/>
  <c r="GM3" i="1" l="1"/>
  <c r="GL4" i="1"/>
  <c r="GL2" i="1" s="1"/>
  <c r="GM4" i="1" l="1"/>
  <c r="GM2" i="1" s="1"/>
  <c r="GN3" i="1"/>
  <c r="GO3" i="1" l="1"/>
  <c r="GN4" i="1"/>
  <c r="GN2" i="1" s="1"/>
  <c r="GP3" i="1" l="1"/>
  <c r="GO4" i="1"/>
  <c r="GO2" i="1" s="1"/>
  <c r="GP1" i="1" l="1"/>
  <c r="GQ3" i="1"/>
  <c r="GP4" i="1"/>
  <c r="GP2" i="1" s="1"/>
  <c r="GQ4" i="1" l="1"/>
  <c r="GQ2" i="1" s="1"/>
  <c r="GR3" i="1"/>
  <c r="GS3" i="1" l="1"/>
  <c r="GR4" i="1"/>
  <c r="GR2" i="1" s="1"/>
  <c r="GS4" i="1" l="1"/>
  <c r="GS2" i="1" s="1"/>
  <c r="GT3" i="1"/>
  <c r="GU3" i="1" l="1"/>
  <c r="GT4" i="1"/>
  <c r="GT2" i="1" s="1"/>
  <c r="GU4" i="1" l="1"/>
  <c r="GU2" i="1" s="1"/>
  <c r="GV3" i="1"/>
  <c r="GW3" i="1" l="1"/>
  <c r="GV4" i="1"/>
  <c r="GV2" i="1" s="1"/>
  <c r="GW4" i="1" l="1"/>
  <c r="GW2" i="1" s="1"/>
  <c r="GX3" i="1"/>
  <c r="GX4" i="1" l="1"/>
  <c r="GX2" i="1" s="1"/>
  <c r="GY3" i="1"/>
  <c r="GZ3" i="1" l="1"/>
  <c r="GY4" i="1"/>
  <c r="GY2" i="1" s="1"/>
  <c r="HA3" i="1" l="1"/>
  <c r="GZ4" i="1"/>
  <c r="GZ2" i="1" s="1"/>
  <c r="HA4" i="1" l="1"/>
  <c r="HA2" i="1" s="1"/>
  <c r="HB3" i="1"/>
  <c r="HC3" i="1" l="1"/>
  <c r="HB4" i="1"/>
  <c r="HB2" i="1" s="1"/>
  <c r="HC4" i="1" l="1"/>
  <c r="HC2" i="1" s="1"/>
  <c r="HD3" i="1"/>
  <c r="HE3" i="1" l="1"/>
  <c r="HD4" i="1"/>
  <c r="HD2" i="1" s="1"/>
  <c r="HF3" i="1" l="1"/>
  <c r="HE4" i="1"/>
  <c r="HE2" i="1" s="1"/>
  <c r="HG3" i="1" l="1"/>
  <c r="HF4" i="1"/>
  <c r="HF2" i="1" s="1"/>
  <c r="HG4" i="1" l="1"/>
  <c r="HG2" i="1" s="1"/>
  <c r="HH3" i="1"/>
  <c r="HI3" i="1" l="1"/>
  <c r="HH4" i="1"/>
  <c r="HH2" i="1" s="1"/>
  <c r="HI4" i="1" l="1"/>
  <c r="HI2" i="1" s="1"/>
  <c r="HJ3" i="1"/>
  <c r="HK3" i="1" l="1"/>
  <c r="HJ4" i="1"/>
  <c r="HJ2" i="1" s="1"/>
  <c r="HK4" i="1" l="1"/>
  <c r="HK2" i="1" s="1"/>
  <c r="HL3" i="1"/>
  <c r="HM3" i="1" l="1"/>
  <c r="HL4" i="1"/>
  <c r="HL2" i="1" s="1"/>
  <c r="HM4" i="1" l="1"/>
  <c r="HM2" i="1" s="1"/>
  <c r="HN3" i="1"/>
  <c r="HN4" i="1" l="1"/>
  <c r="HN2" i="1" s="1"/>
  <c r="HO3" i="1"/>
  <c r="HP3" i="1" l="1"/>
  <c r="HO4" i="1"/>
  <c r="HO2" i="1" s="1"/>
  <c r="HQ3" i="1" l="1"/>
  <c r="HP4" i="1"/>
  <c r="HP2" i="1" s="1"/>
  <c r="HQ4" i="1" l="1"/>
  <c r="HQ2" i="1" s="1"/>
  <c r="HR3" i="1"/>
  <c r="HS3" i="1" l="1"/>
  <c r="HR4" i="1"/>
  <c r="HR2" i="1" s="1"/>
  <c r="HS4" i="1" l="1"/>
  <c r="HS2" i="1" s="1"/>
  <c r="HT3" i="1"/>
  <c r="HU3" i="1" l="1"/>
  <c r="HT1" i="1"/>
  <c r="HT4" i="1"/>
  <c r="HT2" i="1" s="1"/>
  <c r="HV3" i="1" l="1"/>
  <c r="HU4" i="1"/>
  <c r="HU2" i="1" s="1"/>
  <c r="HW3" i="1" l="1"/>
  <c r="HV4" i="1"/>
  <c r="HV2" i="1" s="1"/>
  <c r="HW4" i="1" l="1"/>
  <c r="HW2" i="1" s="1"/>
  <c r="HX3" i="1"/>
  <c r="HY3" i="1" l="1"/>
  <c r="HX4" i="1"/>
  <c r="HX2" i="1" s="1"/>
  <c r="HY4" i="1" l="1"/>
  <c r="HY2" i="1" s="1"/>
  <c r="HZ3" i="1"/>
  <c r="IA3" i="1" l="1"/>
  <c r="HZ4" i="1"/>
  <c r="HZ2" i="1" s="1"/>
  <c r="IA4" i="1" l="1"/>
  <c r="IA2" i="1" s="1"/>
  <c r="IB3" i="1"/>
  <c r="IC3" i="1" l="1"/>
  <c r="IB4" i="1"/>
  <c r="IB2" i="1" s="1"/>
  <c r="IC4" i="1" l="1"/>
  <c r="IC2" i="1" s="1"/>
  <c r="ID3" i="1"/>
  <c r="ID4" i="1" l="1"/>
  <c r="ID2" i="1" s="1"/>
  <c r="IE3" i="1"/>
  <c r="IF3" i="1" l="1"/>
  <c r="IE4" i="1"/>
  <c r="IE2" i="1" s="1"/>
  <c r="IG3" i="1" l="1"/>
  <c r="IF4" i="1"/>
  <c r="IF2" i="1" s="1"/>
  <c r="IG4" i="1" l="1"/>
  <c r="IG2" i="1" s="1"/>
  <c r="IH3" i="1"/>
  <c r="II3" i="1" l="1"/>
  <c r="IH4" i="1"/>
  <c r="IH2" i="1" s="1"/>
  <c r="II4" i="1" l="1"/>
  <c r="II2" i="1" s="1"/>
  <c r="IJ3" i="1"/>
  <c r="IK3" i="1" l="1"/>
  <c r="IJ4" i="1"/>
  <c r="IJ2" i="1" s="1"/>
  <c r="IL3" i="1" l="1"/>
  <c r="IK4" i="1"/>
  <c r="IK2" i="1" s="1"/>
  <c r="IM3" i="1" l="1"/>
  <c r="IL4" i="1"/>
  <c r="IL2" i="1" s="1"/>
  <c r="IM4" i="1" l="1"/>
  <c r="IM2" i="1" s="1"/>
  <c r="IN3" i="1"/>
  <c r="IO3" i="1" l="1"/>
  <c r="IN4" i="1"/>
  <c r="IN2" i="1" s="1"/>
  <c r="IO4" i="1" l="1"/>
  <c r="IO2" i="1" s="1"/>
  <c r="IP3" i="1"/>
  <c r="IQ3" i="1" l="1"/>
  <c r="IP4" i="1"/>
  <c r="IP2" i="1" s="1"/>
  <c r="IQ4" i="1" l="1"/>
  <c r="IQ2" i="1" s="1"/>
  <c r="IR3" i="1"/>
  <c r="IS3" i="1" l="1"/>
  <c r="IR4" i="1"/>
  <c r="IR2" i="1" s="1"/>
  <c r="IS4" i="1" l="1"/>
  <c r="IS2" i="1" s="1"/>
  <c r="IT3" i="1"/>
  <c r="IT4" i="1" l="1"/>
  <c r="IT2" i="1" s="1"/>
  <c r="IU3" i="1"/>
  <c r="IV3" i="1" l="1"/>
  <c r="IU4" i="1"/>
  <c r="IU2" i="1" s="1"/>
  <c r="IW3" i="1" l="1"/>
  <c r="IV4" i="1"/>
  <c r="IV2" i="1" s="1"/>
  <c r="IW4" i="1" l="1"/>
  <c r="IW2" i="1" s="1"/>
  <c r="IX3" i="1"/>
  <c r="IY3" i="1" l="1"/>
  <c r="IX4" i="1"/>
  <c r="IX2" i="1" s="1"/>
  <c r="IY4" i="1" l="1"/>
  <c r="IY2" i="1" s="1"/>
  <c r="IZ3" i="1"/>
  <c r="IY1" i="1"/>
  <c r="JA3" i="1" l="1"/>
  <c r="IZ4" i="1"/>
  <c r="IZ2" i="1" s="1"/>
  <c r="JB3" i="1" l="1"/>
  <c r="JA4" i="1"/>
  <c r="JA2" i="1" s="1"/>
  <c r="JC3" i="1" l="1"/>
  <c r="JB4" i="1"/>
  <c r="JB2" i="1" s="1"/>
  <c r="JC4" i="1" l="1"/>
  <c r="JC2" i="1" s="1"/>
  <c r="JD3" i="1"/>
  <c r="JE3" i="1" l="1"/>
  <c r="JD4" i="1"/>
  <c r="JD2" i="1" s="1"/>
  <c r="JE4" i="1" l="1"/>
  <c r="JE2" i="1" s="1"/>
  <c r="JF3" i="1"/>
  <c r="JG3" i="1" l="1"/>
  <c r="JF4" i="1"/>
  <c r="JF2" i="1" s="1"/>
  <c r="JG4" i="1" l="1"/>
  <c r="JG2" i="1" s="1"/>
  <c r="JH3" i="1"/>
  <c r="JI3" i="1" l="1"/>
  <c r="JH4" i="1"/>
  <c r="JH2" i="1" s="1"/>
  <c r="JI4" i="1" l="1"/>
  <c r="JI2" i="1" s="1"/>
  <c r="JJ3" i="1"/>
  <c r="JK3" i="1" l="1"/>
  <c r="JJ4" i="1"/>
  <c r="JJ2" i="1" s="1"/>
  <c r="JK4" i="1" l="1"/>
  <c r="JK2" i="1" s="1"/>
  <c r="JL3" i="1"/>
  <c r="JM3" i="1" l="1"/>
  <c r="JL4" i="1"/>
  <c r="JL2" i="1" s="1"/>
  <c r="JM4" i="1" l="1"/>
  <c r="JM2" i="1" s="1"/>
  <c r="JN3" i="1"/>
  <c r="JO3" i="1" l="1"/>
  <c r="JN4" i="1"/>
  <c r="JN2" i="1" s="1"/>
  <c r="JO4" i="1" l="1"/>
  <c r="JO2" i="1" s="1"/>
  <c r="JP3" i="1"/>
  <c r="JQ3" i="1" l="1"/>
  <c r="JP4" i="1"/>
  <c r="JP2" i="1" s="1"/>
  <c r="JQ4" i="1" l="1"/>
  <c r="JQ2" i="1" s="1"/>
  <c r="JR3" i="1"/>
  <c r="JS3" i="1" l="1"/>
  <c r="JR4" i="1"/>
  <c r="JR2" i="1" s="1"/>
  <c r="JS4" i="1" l="1"/>
  <c r="JS2" i="1" s="1"/>
  <c r="JT3" i="1"/>
  <c r="JU3" i="1" l="1"/>
  <c r="JT4" i="1"/>
  <c r="JT2" i="1" s="1"/>
  <c r="JU4" i="1" l="1"/>
  <c r="JU2" i="1" s="1"/>
  <c r="JV3" i="1"/>
  <c r="JW3" i="1" l="1"/>
  <c r="JV4" i="1"/>
  <c r="JV2" i="1" s="1"/>
  <c r="JW4" i="1" l="1"/>
  <c r="JW2" i="1" s="1"/>
  <c r="JX3" i="1"/>
  <c r="JY3" i="1" l="1"/>
  <c r="JX4" i="1"/>
  <c r="JX2" i="1" s="1"/>
  <c r="JY4" i="1" l="1"/>
  <c r="JY2" i="1" s="1"/>
  <c r="JZ3" i="1"/>
  <c r="KA3" i="1" l="1"/>
  <c r="JZ4" i="1"/>
  <c r="JZ2" i="1" s="1"/>
  <c r="KA4" i="1" l="1"/>
  <c r="KA2" i="1" s="1"/>
  <c r="KB3" i="1"/>
  <c r="KC3" i="1" l="1"/>
  <c r="KB4" i="1"/>
  <c r="KB2" i="1" s="1"/>
  <c r="KC4" i="1" l="1"/>
  <c r="KC2" i="1" s="1"/>
  <c r="KD3" i="1"/>
  <c r="KE3" i="1" l="1"/>
  <c r="KD4" i="1"/>
  <c r="KD2" i="1" s="1"/>
  <c r="KD1" i="1"/>
  <c r="KE4" i="1" l="1"/>
  <c r="KE2" i="1" s="1"/>
  <c r="KF3" i="1"/>
  <c r="KG3" i="1" l="1"/>
  <c r="KF4" i="1"/>
  <c r="KF2" i="1" s="1"/>
  <c r="KG4" i="1" l="1"/>
  <c r="KG2" i="1" s="1"/>
  <c r="KH3" i="1"/>
  <c r="KI3" i="1" l="1"/>
  <c r="KH4" i="1"/>
  <c r="KH2" i="1" s="1"/>
  <c r="KI4" i="1" l="1"/>
  <c r="KI2" i="1" s="1"/>
  <c r="KJ3" i="1"/>
  <c r="KK3" i="1" l="1"/>
  <c r="KJ4" i="1"/>
  <c r="KJ2" i="1" s="1"/>
  <c r="KK4" i="1" l="1"/>
  <c r="KK2" i="1" s="1"/>
  <c r="KL3" i="1"/>
  <c r="KM3" i="1" l="1"/>
  <c r="KL4" i="1"/>
  <c r="KL2" i="1" s="1"/>
  <c r="KM4" i="1" l="1"/>
  <c r="KM2" i="1" s="1"/>
  <c r="KN3" i="1"/>
  <c r="KO3" i="1" l="1"/>
  <c r="KN4" i="1"/>
  <c r="KN2" i="1" s="1"/>
  <c r="KO4" i="1" l="1"/>
  <c r="KO2" i="1" s="1"/>
  <c r="KP3" i="1"/>
  <c r="KQ3" i="1" l="1"/>
  <c r="KP4" i="1"/>
  <c r="KP2" i="1" s="1"/>
  <c r="KQ4" i="1" l="1"/>
  <c r="KQ2" i="1" s="1"/>
  <c r="KR3" i="1"/>
  <c r="KS3" i="1" l="1"/>
  <c r="KR4" i="1"/>
  <c r="KR2" i="1" s="1"/>
  <c r="KS4" i="1" l="1"/>
  <c r="KS2" i="1" s="1"/>
  <c r="KT3" i="1"/>
  <c r="KU3" i="1" l="1"/>
  <c r="KT4" i="1"/>
  <c r="KT2" i="1" s="1"/>
  <c r="KU4" i="1" l="1"/>
  <c r="KU2" i="1" s="1"/>
  <c r="KV3" i="1"/>
  <c r="KW3" i="1" l="1"/>
  <c r="KV4" i="1"/>
  <c r="KV2" i="1" s="1"/>
  <c r="KW4" i="1" l="1"/>
  <c r="KW2" i="1" s="1"/>
  <c r="KX3" i="1"/>
  <c r="KY3" i="1" l="1"/>
  <c r="KX4" i="1"/>
  <c r="KX2" i="1" s="1"/>
  <c r="KY4" i="1" l="1"/>
  <c r="KY2" i="1" s="1"/>
  <c r="KZ3" i="1"/>
  <c r="LA3" i="1" l="1"/>
  <c r="KZ4" i="1"/>
  <c r="KZ2" i="1" s="1"/>
  <c r="LA4" i="1" l="1"/>
  <c r="LA2" i="1" s="1"/>
  <c r="LB3" i="1"/>
  <c r="LC3" i="1" l="1"/>
  <c r="LB4" i="1"/>
  <c r="LB2" i="1" s="1"/>
  <c r="LC4" i="1" l="1"/>
  <c r="LC2" i="1" s="1"/>
  <c r="LD3" i="1"/>
  <c r="LE3" i="1" l="1"/>
  <c r="LD4" i="1"/>
  <c r="LD2" i="1" s="1"/>
  <c r="LE4" i="1" l="1"/>
  <c r="LE2" i="1" s="1"/>
  <c r="LF3" i="1"/>
  <c r="LG3" i="1" l="1"/>
  <c r="LF4" i="1"/>
  <c r="LF2" i="1" s="1"/>
  <c r="LG4" i="1" l="1"/>
  <c r="LG2" i="1" s="1"/>
  <c r="LH3" i="1"/>
  <c r="LH1" i="1" l="1"/>
  <c r="LI3" i="1"/>
  <c r="LH4" i="1"/>
  <c r="LH2" i="1" s="1"/>
  <c r="LI4" i="1" l="1"/>
  <c r="LI2" i="1" s="1"/>
  <c r="LJ3" i="1"/>
  <c r="LK3" i="1" l="1"/>
  <c r="LJ4" i="1"/>
  <c r="LJ2" i="1" s="1"/>
  <c r="LK4" i="1" l="1"/>
  <c r="LK2" i="1" s="1"/>
  <c r="LL3" i="1"/>
  <c r="LM3" i="1" l="1"/>
  <c r="LL4" i="1"/>
  <c r="LL2" i="1" s="1"/>
  <c r="LM4" i="1" l="1"/>
  <c r="LM2" i="1" s="1"/>
  <c r="LN3" i="1"/>
  <c r="LO3" i="1" l="1"/>
  <c r="LN4" i="1"/>
  <c r="LN2" i="1" s="1"/>
  <c r="LO4" i="1" l="1"/>
  <c r="LO2" i="1" s="1"/>
  <c r="LP3" i="1"/>
  <c r="LQ3" i="1" l="1"/>
  <c r="LP4" i="1"/>
  <c r="LP2" i="1" s="1"/>
  <c r="LQ4" i="1" l="1"/>
  <c r="LQ2" i="1" s="1"/>
  <c r="LR3" i="1"/>
  <c r="LS3" i="1" l="1"/>
  <c r="LR4" i="1"/>
  <c r="LR2" i="1" s="1"/>
  <c r="LS4" i="1" l="1"/>
  <c r="LS2" i="1" s="1"/>
  <c r="LT3" i="1"/>
  <c r="LU3" i="1" l="1"/>
  <c r="LT4" i="1"/>
  <c r="LT2" i="1" s="1"/>
  <c r="LU4" i="1" l="1"/>
  <c r="LU2" i="1" s="1"/>
  <c r="LV3" i="1"/>
  <c r="LW3" i="1" l="1"/>
  <c r="LV4" i="1"/>
  <c r="LV2" i="1" s="1"/>
  <c r="LW4" i="1" l="1"/>
  <c r="LW2" i="1" s="1"/>
  <c r="LX3" i="1"/>
  <c r="LY3" i="1" l="1"/>
  <c r="LX4" i="1"/>
  <c r="LX2" i="1" s="1"/>
  <c r="LY4" i="1" l="1"/>
  <c r="LY2" i="1" s="1"/>
  <c r="LZ3" i="1"/>
  <c r="MA3" i="1" l="1"/>
  <c r="LZ4" i="1"/>
  <c r="LZ2" i="1" s="1"/>
  <c r="MA4" i="1" l="1"/>
  <c r="MA2" i="1" s="1"/>
  <c r="MB3" i="1"/>
  <c r="MC3" i="1" l="1"/>
  <c r="MB4" i="1"/>
  <c r="MB2" i="1" s="1"/>
  <c r="MC4" i="1" l="1"/>
  <c r="MC2" i="1" s="1"/>
  <c r="MD3" i="1"/>
  <c r="ME3" i="1" l="1"/>
  <c r="MD4" i="1"/>
  <c r="MD2" i="1" s="1"/>
  <c r="ME4" i="1" l="1"/>
  <c r="ME2" i="1" s="1"/>
  <c r="MF3" i="1"/>
  <c r="MG3" i="1" l="1"/>
  <c r="MF4" i="1"/>
  <c r="MF2" i="1" s="1"/>
  <c r="MG4" i="1" l="1"/>
  <c r="MG2" i="1" s="1"/>
  <c r="MH3" i="1"/>
  <c r="MI3" i="1" l="1"/>
  <c r="MH4" i="1"/>
  <c r="MH2" i="1" s="1"/>
  <c r="MI4" i="1" l="1"/>
  <c r="MI2" i="1" s="1"/>
  <c r="MJ3" i="1"/>
  <c r="MK3" i="1" l="1"/>
  <c r="MJ4" i="1"/>
  <c r="MJ2" i="1" s="1"/>
  <c r="MK4" i="1" l="1"/>
  <c r="MK2" i="1" s="1"/>
  <c r="ML3" i="1"/>
  <c r="MM3" i="1" l="1"/>
  <c r="ML4" i="1"/>
  <c r="ML2" i="1" s="1"/>
  <c r="MM4" i="1" l="1"/>
  <c r="MM2" i="1" s="1"/>
  <c r="MN3" i="1"/>
  <c r="MM1" i="1"/>
  <c r="MO3" i="1" l="1"/>
  <c r="MN4" i="1"/>
  <c r="MN2" i="1" s="1"/>
  <c r="MO4" i="1" l="1"/>
  <c r="MO2" i="1" s="1"/>
  <c r="MP3" i="1"/>
  <c r="MQ3" i="1" l="1"/>
  <c r="MP4" i="1"/>
  <c r="MP2" i="1" s="1"/>
  <c r="MQ4" i="1" l="1"/>
  <c r="MQ2" i="1" s="1"/>
  <c r="MR3" i="1"/>
  <c r="MS3" i="1" l="1"/>
  <c r="MR4" i="1"/>
  <c r="MR2" i="1" s="1"/>
  <c r="MS4" i="1" l="1"/>
  <c r="MS2" i="1" s="1"/>
  <c r="MT3" i="1"/>
  <c r="MU3" i="1" l="1"/>
  <c r="MT4" i="1"/>
  <c r="MT2" i="1" s="1"/>
  <c r="MU4" i="1" l="1"/>
  <c r="MU2" i="1" s="1"/>
  <c r="MV3" i="1"/>
  <c r="MW3" i="1" l="1"/>
  <c r="MV4" i="1"/>
  <c r="MV2" i="1" s="1"/>
  <c r="MW4" i="1" l="1"/>
  <c r="MW2" i="1" s="1"/>
  <c r="MX3" i="1"/>
  <c r="MY3" i="1" l="1"/>
  <c r="MX4" i="1"/>
  <c r="MX2" i="1" s="1"/>
  <c r="MY4" i="1" l="1"/>
  <c r="MY2" i="1" s="1"/>
  <c r="MZ3" i="1"/>
  <c r="NA3" i="1" l="1"/>
  <c r="MZ4" i="1"/>
  <c r="MZ2" i="1" s="1"/>
  <c r="NA4" i="1" l="1"/>
  <c r="NA2" i="1" s="1"/>
  <c r="NB3" i="1"/>
  <c r="NB4" i="1" l="1"/>
  <c r="NB2" i="1" s="1"/>
  <c r="NC3" i="1"/>
  <c r="ND3" i="1" l="1"/>
  <c r="NC4" i="1"/>
  <c r="C21" i="13" l="1"/>
  <c r="NC2" i="1"/>
  <c r="ND4" i="1"/>
  <c r="ND2" i="1" s="1"/>
  <c r="NE3" i="1"/>
  <c r="NE4" i="1" l="1"/>
  <c r="NE2" i="1" s="1"/>
  <c r="NF3" i="1"/>
  <c r="NG3" i="1" l="1"/>
  <c r="NF4" i="1"/>
  <c r="NF2" i="1" s="1"/>
  <c r="NH3" i="1" l="1"/>
  <c r="NG4" i="1"/>
  <c r="NG2" i="1" s="1"/>
  <c r="NH4" i="1" l="1"/>
  <c r="NH2" i="1" s="1"/>
  <c r="NI3" i="1"/>
  <c r="NI4" i="1" l="1"/>
  <c r="NI2" i="1" s="1"/>
  <c r="NJ3" i="1"/>
  <c r="NK3" i="1" l="1"/>
  <c r="NJ4" i="1"/>
  <c r="NJ2" i="1" s="1"/>
  <c r="NL3" i="1" l="1"/>
  <c r="NK4" i="1"/>
  <c r="NK2" i="1" s="1"/>
  <c r="NL4" i="1" l="1"/>
  <c r="NL2" i="1" s="1"/>
  <c r="NM3" i="1"/>
  <c r="NM4" i="1" l="1"/>
  <c r="NM2" i="1" s="1"/>
  <c r="NN3" i="1"/>
  <c r="NO3" i="1" l="1"/>
  <c r="NN4" i="1"/>
  <c r="NN2" i="1" s="1"/>
  <c r="NP3" i="1" l="1"/>
  <c r="NO4" i="1"/>
  <c r="NO2" i="1" s="1"/>
  <c r="NP4" i="1" l="1"/>
  <c r="NP2" i="1" s="1"/>
  <c r="NQ3" i="1"/>
  <c r="NQ4" i="1" l="1"/>
  <c r="NQ2" i="1" s="1"/>
  <c r="NR3" i="1"/>
  <c r="NQ1" i="1"/>
  <c r="NS3" i="1" l="1"/>
  <c r="NR4" i="1"/>
  <c r="NR2" i="1" s="1"/>
  <c r="NT3" i="1" l="1"/>
  <c r="NS4" i="1"/>
  <c r="NS2" i="1" s="1"/>
  <c r="NT4" i="1" l="1"/>
  <c r="NT2" i="1" s="1"/>
  <c r="NU3" i="1"/>
  <c r="NU4" i="1" l="1"/>
  <c r="NU2" i="1" s="1"/>
  <c r="NV3" i="1"/>
  <c r="NW3" i="1" l="1"/>
  <c r="NV4" i="1"/>
  <c r="NV2" i="1" s="1"/>
  <c r="NX3" i="1" l="1"/>
  <c r="NW4" i="1"/>
  <c r="NW2" i="1" s="1"/>
  <c r="NX4" i="1" l="1"/>
  <c r="NX2" i="1" s="1"/>
  <c r="NY3" i="1"/>
  <c r="NY4" i="1" l="1"/>
  <c r="NY2" i="1" s="1"/>
  <c r="NZ3" i="1"/>
  <c r="OA3" i="1" l="1"/>
  <c r="NZ4" i="1"/>
  <c r="NZ2" i="1" s="1"/>
  <c r="OB3" i="1" l="1"/>
  <c r="OA4" i="1"/>
  <c r="OA2" i="1" s="1"/>
  <c r="OB4" i="1" l="1"/>
  <c r="OB2" i="1" s="1"/>
  <c r="OC3" i="1"/>
  <c r="OC4" i="1" l="1"/>
  <c r="OC2" i="1" s="1"/>
  <c r="OD3" i="1"/>
  <c r="OE3" i="1" l="1"/>
  <c r="OD4" i="1"/>
  <c r="OD2" i="1" s="1"/>
  <c r="OF3" i="1" l="1"/>
  <c r="OE4" i="1"/>
  <c r="OE2" i="1" s="1"/>
  <c r="OF4" i="1" l="1"/>
  <c r="OF2" i="1" s="1"/>
  <c r="OG3" i="1"/>
  <c r="OG4" i="1" l="1"/>
  <c r="OG2" i="1" s="1"/>
  <c r="OH3" i="1"/>
  <c r="OH4" i="1" s="1"/>
  <c r="OH2" i="1" s="1"/>
  <c r="D22" i="13"/>
  <c r="K22" i="13" s="1"/>
  <c r="D24" i="13"/>
  <c r="K24" i="13" s="1"/>
  <c r="D20" i="13"/>
  <c r="K20" i="13" s="1"/>
  <c r="D18" i="13"/>
  <c r="K18" i="13" s="1"/>
  <c r="D17" i="13"/>
  <c r="K17" i="13"/>
  <c r="D25" i="13"/>
  <c r="K25" i="13" s="1"/>
  <c r="D19" i="13"/>
  <c r="K19" i="13" s="1"/>
  <c r="E21" i="13"/>
  <c r="K21" i="13" s="1"/>
  <c r="U18" i="13" l="1"/>
  <c r="U19" i="13"/>
  <c r="U16" i="13"/>
  <c r="U27" i="13"/>
  <c r="U14" i="13"/>
  <c r="U17" i="13"/>
  <c r="U26" i="13"/>
  <c r="U25" i="13"/>
  <c r="U13" i="13"/>
  <c r="U23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idir lounis</author>
  </authors>
  <commentList>
    <comment ref="KZ8" authorId="0" shapeId="0" xr:uid="{FC091901-E92F-41E1-86FC-D84C464E4EED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agents en salle, F, cervesato en renfort conduite 
</t>
        </r>
      </text>
    </comment>
    <comment ref="LG8" authorId="0" shapeId="0" xr:uid="{FD1AF3CB-D06A-4787-990C-E6E24FBF6CB9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agts en salle, F.cristina en renfort conduite </t>
        </r>
      </text>
    </comment>
    <comment ref="HS9" authorId="0" shapeId="0" xr:uid="{66D2EAB3-DB1E-4CA5-98A0-D1F914E1753C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agts en salle F,rainart en renfort conduite 
</t>
        </r>
      </text>
    </comment>
    <comment ref="EA10" authorId="0" shapeId="0" xr:uid="{9A5B2CD6-6F9D-47F2-BE5D-0ADC427B3E6D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agts en salle R,tripodi en renfort conduite 
</t>
        </r>
      </text>
    </comment>
    <comment ref="KF10" authorId="0" shapeId="0" xr:uid="{D5EA8FF4-2E6D-48C2-8992-116FB6406344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AGTS dans le groupe, R tripodi en renfort conduite 
</t>
        </r>
      </text>
    </comment>
    <comment ref="KZ10" authorId="0" shapeId="0" xr:uid="{88654412-9F78-44D6-AB58-A4F5BBBD279B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agts en salle, F.cristina en renfort conduite </t>
        </r>
      </text>
    </comment>
    <comment ref="LG10" authorId="0" shapeId="0" xr:uid="{055F543F-BB8F-4729-A086-EDE228FFE338}">
      <text>
        <r>
          <rPr>
            <b/>
            <sz val="9"/>
            <color indexed="81"/>
            <rFont val="Tahoma"/>
            <family val="2"/>
          </rPr>
          <t>idir lounis:</t>
        </r>
        <r>
          <rPr>
            <sz val="9"/>
            <color indexed="81"/>
            <rFont val="Tahoma"/>
            <family val="2"/>
          </rPr>
          <t xml:space="preserve">
8 agents en salle, F, cervesato en renfort conduite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MARCELLINI Franck</author>
  </authors>
  <commentList>
    <comment ref="M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Il y a 228 agents à passer entre le 21/07/2023 et le 31/01/2025</t>
        </r>
      </text>
    </comment>
    <comment ref="M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AVANT le 30/06/2024</t>
        </r>
      </text>
    </comment>
    <comment ref="M1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M1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U2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Au 15/10/2024</t>
        </r>
      </text>
    </comment>
    <comment ref="M2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Variable suivant GPE</t>
        </r>
      </text>
    </comment>
    <comment ref="M2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M2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 voir LITOT TEOBALDI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<sst xmlns="http://schemas.openxmlformats.org/spreadsheetml/2006/main" count="1795" uniqueCount="99">
  <si>
    <t>La Toussaint</t>
  </si>
  <si>
    <t>Noël</t>
  </si>
  <si>
    <t>Lundi de pâques</t>
  </si>
  <si>
    <t>Fête du travail</t>
  </si>
  <si>
    <t>Victoire 1945</t>
  </si>
  <si>
    <t>Lundi de Pentecôte</t>
  </si>
  <si>
    <t>Fête nationale</t>
  </si>
  <si>
    <t>L'Assomption</t>
  </si>
  <si>
    <t>Dates</t>
  </si>
  <si>
    <t>Jour Fériés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</si>
  <si>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</si>
  <si>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</si>
  <si>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</si>
  <si>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</si>
  <si>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</si>
  <si>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</si>
  <si>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</si>
  <si>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</si>
  <si>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</si>
  <si>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</si>
  <si>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N° mois</t>
  </si>
  <si>
    <t>Année du jour férié</t>
  </si>
  <si>
    <t>Jours chômés</t>
  </si>
  <si>
    <t>Programmation</t>
  </si>
  <si>
    <t>Semaine</t>
  </si>
  <si>
    <t>N° semaine</t>
  </si>
  <si>
    <t>Choisissez vos couleurs</t>
  </si>
  <si>
    <t>Couleur</t>
  </si>
  <si>
    <t>Mois pair</t>
  </si>
  <si>
    <t>Mois impair</t>
  </si>
  <si>
    <t>Jour de la semaine chômés</t>
  </si>
  <si>
    <t>Jour fériés et vacances</t>
  </si>
  <si>
    <t>Jour actuel</t>
  </si>
  <si>
    <t>Ci-dessus reste à programmer pour une prochaine version</t>
  </si>
  <si>
    <t>Le principe sera celui qui est utilisé sur l'application APACHES</t>
  </si>
  <si>
    <t>Mais par manque de temps ce n'est pas encore mis en place…</t>
  </si>
  <si>
    <t>Janvier</t>
  </si>
  <si>
    <t>RENF1</t>
  </si>
  <si>
    <t>RENF2</t>
  </si>
  <si>
    <t>Dperf</t>
  </si>
  <si>
    <t>Perf</t>
  </si>
  <si>
    <t>Arti</t>
  </si>
  <si>
    <t>FCO</t>
  </si>
  <si>
    <t>DFCO</t>
  </si>
  <si>
    <t>Hab</t>
  </si>
  <si>
    <t>Qual2</t>
  </si>
  <si>
    <t>RTW</t>
  </si>
  <si>
    <t>FIBUS</t>
  </si>
  <si>
    <t>DFIBUS</t>
  </si>
  <si>
    <t>Disp</t>
  </si>
  <si>
    <t>Veille</t>
  </si>
  <si>
    <t>Ter</t>
  </si>
  <si>
    <t>Bur</t>
  </si>
  <si>
    <t>M1</t>
  </si>
  <si>
    <t>Formateurs</t>
  </si>
  <si>
    <t>Formation</t>
  </si>
  <si>
    <t>Renfort1</t>
  </si>
  <si>
    <t xml:space="preserve">renfort2 </t>
  </si>
  <si>
    <t>Habilitation</t>
  </si>
  <si>
    <t>Perfectionnement cr</t>
  </si>
  <si>
    <t>Qualification</t>
  </si>
  <si>
    <t>Articulé</t>
  </si>
  <si>
    <t xml:space="preserve">Formation initiale </t>
  </si>
  <si>
    <t>DPERF</t>
  </si>
  <si>
    <t>RF</t>
  </si>
  <si>
    <t>DRTW</t>
  </si>
  <si>
    <t>Attention tramway (1j)</t>
  </si>
  <si>
    <t>GC</t>
  </si>
  <si>
    <t>AXA (1j)</t>
  </si>
  <si>
    <t>ALH (1j)</t>
  </si>
  <si>
    <t>Perfectionnement CR (2j)</t>
  </si>
  <si>
    <t>Sessions FInitiale Bus 3 cr (13j + 5j double)</t>
  </si>
  <si>
    <t>Sessions FInitiale Bus 4 cr (13j + 5j double)</t>
  </si>
  <si>
    <t>Sessions FInitiale Bus 5 cr (13j + 5j double)</t>
  </si>
  <si>
    <t>Sessions Qual TW L2 Exploitation (15j)</t>
  </si>
  <si>
    <t>Sessions HabTW L1 Technique (10j)</t>
  </si>
  <si>
    <t>Sessions Hab TW L1 Exploitation (17j + 3j double)</t>
  </si>
  <si>
    <t>Sessions Articulés (2j)</t>
  </si>
  <si>
    <t>Sessions Conduite de qualité (9j)</t>
  </si>
  <si>
    <t>Sessions Rtw (2j L1L2L3)</t>
  </si>
  <si>
    <t>Sessions FCO (5j)</t>
  </si>
  <si>
    <t>J</t>
  </si>
  <si>
    <t>N</t>
  </si>
  <si>
    <t>Prévisionnel</t>
  </si>
  <si>
    <t>Prévues</t>
  </si>
  <si>
    <t>ok</t>
  </si>
  <si>
    <t>CA</t>
  </si>
  <si>
    <t>JO</t>
  </si>
  <si>
    <t>Tot</t>
  </si>
  <si>
    <t xml:space="preserve">ok </t>
  </si>
  <si>
    <t>Répartition des sessions/agents</t>
  </si>
  <si>
    <t>Total Agents/jour</t>
  </si>
  <si>
    <t>GB</t>
  </si>
  <si>
    <t>FC</t>
  </si>
  <si>
    <t>TC</t>
  </si>
  <si>
    <t>FR</t>
  </si>
  <si>
    <t>RT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</si>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</sst>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164" formatCode="dd"/>
    <numFmt numFmtId="165" formatCode="ddd"/>
    <numFmt numFmtId="166" formatCode="#.##0\.00"/>
    <numFmt numFmtId="167" formatCode="#\.00"/>
    <numFmt numFmtId="168" formatCode="\$#\.00"/>
  </numFmts>
  <fonts count="33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"/>
      <name val="Helvetica Neue"/>
    </font>
    <font>
      <sz val="12"/>
      <color indexed="8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sz val="12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sz val="11"/>
      <color theme="0" tint="-0.249977111117893"/>
      <name val="Arial"/>
      <family val="2"/>
    </font>
    <font>
      <b/>
      <sz val="12"/>
      <color indexed="10"/>
      <name val="Arial"/>
      <family val="2"/>
    </font>
    <font>
      <i/>
      <sz val="12"/>
      <name val="Arial"/>
      <family val="2"/>
    </font>
    <font>
      <b/>
      <u/>
      <sz val="2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 diagonalUp="1" diagonalDown="1">
      <left style="thin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9" fillId="0" borderId="0" applyNumberFormat="0" applyFill="0" applyBorder="0" applyProtection="0">
      <alignment vertical="top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44" fontId="13" fillId="0" borderId="0" applyFont="0" applyFill="0" applyBorder="0" applyAlignment="0" applyProtection="0"/>
    <xf numFmtId="0" fontId="14" fillId="0" borderId="0"/>
    <xf numFmtId="166" fontId="11" fillId="0" borderId="0">
      <protection locked="0"/>
    </xf>
    <xf numFmtId="167" fontId="11" fillId="0" borderId="0">
      <protection locked="0"/>
    </xf>
    <xf numFmtId="168" fontId="11" fillId="0" borderId="0">
      <protection locked="0"/>
    </xf>
    <xf numFmtId="0" fontId="7" fillId="5" borderId="0"/>
  </cellStyleXfs>
  <cellXfs count="151">
    <xf numFmtId="0" fontId="0" fillId="0" borderId="0" xfId="0"/>
    <xf numFmtId="0" fontId="0" fillId="0" borderId="1" xfId="0" applyBorder="1"/>
    <xf numFmtId="0" fontId="0" fillId="0" borderId="2" xfId="0" applyBorder="1"/>
    <xf numFmtId="14" fontId="1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right" indent="1"/>
    </xf>
    <xf numFmtId="0" fontId="0" fillId="3" borderId="1" xfId="0" applyFill="1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indent="1"/>
    </xf>
    <xf numFmtId="16" fontId="1" fillId="3" borderId="1" xfId="0" applyNumberFormat="1" applyFont="1" applyFill="1" applyBorder="1" applyAlignment="1">
      <alignment horizontal="left" vertical="center" indent="1"/>
    </xf>
    <xf numFmtId="14" fontId="1" fillId="3" borderId="1" xfId="0" applyNumberFormat="1" applyFont="1" applyFill="1" applyBorder="1" applyAlignment="1">
      <alignment horizontal="left" vertical="center" inden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0" fillId="0" borderId="0" xfId="6" applyNumberFormat="1" applyFont="1" applyAlignment="1">
      <alignment horizontal="left" vertical="top" wrapText="1"/>
    </xf>
    <xf numFmtId="0" fontId="15" fillId="0" borderId="0" xfId="6" applyNumberFormat="1" applyFont="1" applyAlignment="1" applyProtection="1">
      <alignment horizontal="left" vertical="top" wrapText="1"/>
      <protection hidden="1"/>
    </xf>
    <xf numFmtId="0" fontId="17" fillId="0" borderId="1" xfId="6" applyFont="1" applyFill="1" applyBorder="1" applyAlignment="1" applyProtection="1">
      <alignment horizontal="center" vertical="center" wrapText="1"/>
      <protection hidden="1"/>
    </xf>
    <xf numFmtId="0" fontId="15" fillId="0" borderId="0" xfId="6" applyNumberFormat="1" applyFont="1" applyFill="1" applyAlignment="1" applyProtection="1">
      <alignment horizontal="left" vertical="top" wrapText="1"/>
      <protection hidden="1"/>
    </xf>
    <xf numFmtId="164" fontId="8" fillId="0" borderId="1" xfId="6" applyNumberFormat="1" applyFont="1" applyFill="1" applyBorder="1" applyAlignment="1" applyProtection="1">
      <alignment horizontal="left" vertical="top" wrapText="1"/>
      <protection hidden="1"/>
    </xf>
    <xf numFmtId="164" fontId="16" fillId="0" borderId="1" xfId="6" applyNumberFormat="1" applyFont="1" applyFill="1" applyBorder="1" applyAlignment="1" applyProtection="1">
      <alignment horizontal="left" vertical="top" wrapText="1"/>
      <protection hidden="1"/>
    </xf>
    <xf numFmtId="0" fontId="10" fillId="0" borderId="0" xfId="6" applyNumberFormat="1" applyFont="1" applyAlignment="1" applyProtection="1">
      <alignment horizontal="left" vertical="top" wrapText="1"/>
      <protection hidden="1"/>
    </xf>
    <xf numFmtId="0" fontId="4" fillId="7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right" indent="1"/>
    </xf>
    <xf numFmtId="0" fontId="0" fillId="8" borderId="1" xfId="0" applyFill="1" applyBorder="1"/>
    <xf numFmtId="0" fontId="17" fillId="0" borderId="17" xfId="6" applyFont="1" applyFill="1" applyBorder="1" applyAlignment="1" applyProtection="1">
      <alignment horizontal="center" vertical="center" wrapText="1"/>
      <protection hidden="1"/>
    </xf>
    <xf numFmtId="0" fontId="17" fillId="0" borderId="9" xfId="6" applyFont="1" applyFill="1" applyBorder="1" applyAlignment="1" applyProtection="1">
      <alignment horizontal="center" vertical="center" wrapText="1"/>
      <protection hidden="1"/>
    </xf>
    <xf numFmtId="164" fontId="16" fillId="0" borderId="9" xfId="6" applyNumberFormat="1" applyFont="1" applyFill="1" applyBorder="1" applyAlignment="1" applyProtection="1">
      <alignment horizontal="left" vertical="top" wrapText="1"/>
      <protection hidden="1"/>
    </xf>
    <xf numFmtId="0" fontId="17" fillId="0" borderId="18" xfId="6" applyFont="1" applyFill="1" applyBorder="1" applyAlignment="1" applyProtection="1">
      <alignment horizontal="center" vertical="center" wrapText="1"/>
      <protection hidden="1"/>
    </xf>
    <xf numFmtId="164" fontId="16" fillId="0" borderId="11" xfId="6" applyNumberFormat="1" applyFont="1" applyFill="1" applyBorder="1" applyAlignment="1" applyProtection="1">
      <alignment horizontal="left" vertical="top" wrapText="1"/>
      <protection hidden="1"/>
    </xf>
    <xf numFmtId="164" fontId="16" fillId="0" borderId="13" xfId="6" applyNumberFormat="1" applyFont="1" applyFill="1" applyBorder="1" applyAlignment="1" applyProtection="1">
      <alignment horizontal="left" vertical="top" wrapText="1"/>
      <protection hidden="1"/>
    </xf>
    <xf numFmtId="164" fontId="8" fillId="0" borderId="9" xfId="6" applyNumberFormat="1" applyFont="1" applyFill="1" applyBorder="1" applyAlignment="1" applyProtection="1">
      <alignment horizontal="left" vertical="top" wrapText="1"/>
      <protection hidden="1"/>
    </xf>
    <xf numFmtId="0" fontId="19" fillId="0" borderId="1" xfId="0" applyFont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21" xfId="0" applyFont="1" applyFill="1" applyBorder="1" applyAlignment="1">
      <alignment horizontal="center" vertical="center"/>
    </xf>
    <xf numFmtId="0" fontId="4" fillId="14" borderId="22" xfId="0" applyFont="1" applyFill="1" applyBorder="1" applyAlignment="1">
      <alignment horizontal="center" vertical="center"/>
    </xf>
    <xf numFmtId="0" fontId="4" fillId="14" borderId="2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2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23" fillId="16" borderId="2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23" fillId="18" borderId="1" xfId="0" applyFont="1" applyFill="1" applyBorder="1" applyAlignment="1">
      <alignment horizontal="center" vertical="center"/>
    </xf>
    <xf numFmtId="0" fontId="4" fillId="15" borderId="22" xfId="0" applyFont="1" applyFill="1" applyBorder="1" applyAlignment="1">
      <alignment horizontal="center" vertical="center"/>
    </xf>
    <xf numFmtId="0" fontId="24" fillId="0" borderId="1" xfId="0" applyFont="1" applyBorder="1"/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164" fontId="24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5" fillId="12" borderId="24" xfId="0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25" fillId="12" borderId="2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25" fillId="16" borderId="28" xfId="0" applyNumberFormat="1" applyFont="1" applyFill="1" applyBorder="1" applyAlignment="1">
      <alignment horizontal="center" vertical="center"/>
    </xf>
    <xf numFmtId="164" fontId="25" fillId="16" borderId="27" xfId="0" applyNumberFormat="1" applyFont="1" applyFill="1" applyBorder="1" applyAlignment="1">
      <alignment horizontal="center" vertical="center"/>
    </xf>
    <xf numFmtId="0" fontId="19" fillId="16" borderId="27" xfId="0" applyFont="1" applyFill="1" applyBorder="1" applyAlignment="1">
      <alignment horizontal="center" vertical="center"/>
    </xf>
    <xf numFmtId="0" fontId="0" fillId="16" borderId="27" xfId="0" applyFill="1" applyBorder="1"/>
    <xf numFmtId="0" fontId="23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Protection="1">
      <protection locked="0"/>
    </xf>
    <xf numFmtId="0" fontId="27" fillId="0" borderId="0" xfId="0" applyFont="1" applyAlignment="1" applyProtection="1">
      <alignment vertical="center"/>
      <protection locked="0"/>
    </xf>
    <xf numFmtId="0" fontId="27" fillId="0" borderId="6" xfId="0" applyFont="1" applyBorder="1" applyAlignment="1" applyProtection="1">
      <alignment vertical="center"/>
      <protection locked="0"/>
    </xf>
    <xf numFmtId="0" fontId="28" fillId="0" borderId="1" xfId="0" applyFont="1" applyBorder="1" applyAlignment="1">
      <alignment horizontal="center" vertical="top"/>
    </xf>
    <xf numFmtId="0" fontId="27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>
      <alignment horizontal="center" vertical="top"/>
    </xf>
    <xf numFmtId="49" fontId="30" fillId="0" borderId="1" xfId="0" applyNumberFormat="1" applyFont="1" applyBorder="1" applyAlignment="1">
      <alignment horizontal="center" vertical="top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7" fillId="16" borderId="29" xfId="0" applyFont="1" applyFill="1" applyBorder="1" applyAlignment="1">
      <alignment horizontal="center" vertical="center"/>
    </xf>
    <xf numFmtId="0" fontId="17" fillId="16" borderId="30" xfId="0" applyFont="1" applyFill="1" applyBorder="1" applyAlignment="1">
      <alignment horizontal="center" vertical="center"/>
    </xf>
    <xf numFmtId="0" fontId="17" fillId="16" borderId="3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/>
    <xf numFmtId="0" fontId="22" fillId="0" borderId="1" xfId="0" applyFont="1" applyBorder="1" applyAlignment="1">
      <alignment horizontal="center" vertical="center"/>
    </xf>
    <xf numFmtId="0" fontId="0" fillId="16" borderId="32" xfId="0" applyFill="1" applyBorder="1"/>
    <xf numFmtId="0" fontId="0" fillId="0" borderId="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0" fillId="11" borderId="20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1" fillId="0" borderId="1" xfId="0" applyFont="1" applyBorder="1" applyAlignment="1" applyProtection="1">
      <alignment horizontal="center"/>
      <protection locked="0"/>
    </xf>
    <xf numFmtId="0" fontId="27" fillId="19" borderId="4" xfId="0" applyFont="1" applyFill="1" applyBorder="1" applyAlignment="1" applyProtection="1">
      <alignment horizontal="left" vertical="center" indent="2"/>
      <protection locked="0"/>
    </xf>
    <xf numFmtId="0" fontId="27" fillId="19" borderId="5" xfId="0" applyFont="1" applyFill="1" applyBorder="1" applyAlignment="1" applyProtection="1">
      <alignment horizontal="left" vertical="center" indent="2"/>
      <protection locked="0"/>
    </xf>
    <xf numFmtId="0" fontId="27" fillId="19" borderId="2" xfId="0" applyFont="1" applyFill="1" applyBorder="1" applyAlignment="1" applyProtection="1">
      <alignment horizontal="left" vertical="center" indent="2"/>
      <protection locked="0"/>
    </xf>
    <xf numFmtId="0" fontId="27" fillId="19" borderId="1" xfId="0" applyFont="1" applyFill="1" applyBorder="1" applyAlignment="1" applyProtection="1">
      <alignment horizontal="left" vertical="center" indent="2"/>
      <protection locked="0"/>
    </xf>
    <xf numFmtId="0" fontId="29" fillId="0" borderId="1" xfId="0" applyFont="1" applyBorder="1" applyAlignment="1" applyProtection="1">
      <alignment horizontal="left" vertical="center" indent="2"/>
      <protection locked="0"/>
    </xf>
    <xf numFmtId="0" fontId="29" fillId="0" borderId="4" xfId="0" applyFont="1" applyBorder="1" applyAlignment="1" applyProtection="1">
      <alignment horizontal="left" vertical="center" indent="2"/>
      <protection locked="0"/>
    </xf>
    <xf numFmtId="0" fontId="29" fillId="0" borderId="5" xfId="0" applyFont="1" applyBorder="1" applyAlignment="1" applyProtection="1">
      <alignment horizontal="left" vertical="center" indent="2"/>
      <protection locked="0"/>
    </xf>
    <xf numFmtId="0" fontId="29" fillId="0" borderId="2" xfId="0" applyFont="1" applyBorder="1" applyAlignment="1" applyProtection="1">
      <alignment horizontal="left" vertical="center" indent="2"/>
      <protection locked="0"/>
    </xf>
    <xf numFmtId="0" fontId="32" fillId="0" borderId="0" xfId="0" applyFont="1" applyAlignment="1">
      <alignment horizontal="left" indent="5"/>
    </xf>
    <xf numFmtId="0" fontId="31" fillId="0" borderId="1" xfId="0" applyFont="1" applyBorder="1" applyAlignment="1" applyProtection="1">
      <alignment horizontal="center" vertical="center"/>
      <protection locked="0"/>
    </xf>
    <xf numFmtId="0" fontId="18" fillId="0" borderId="14" xfId="6" applyNumberFormat="1" applyFont="1" applyBorder="1" applyAlignment="1" applyProtection="1">
      <alignment horizontal="center" vertical="top" wrapText="1"/>
      <protection hidden="1"/>
    </xf>
    <xf numFmtId="0" fontId="18" fillId="0" borderId="15" xfId="6" applyNumberFormat="1" applyFont="1" applyBorder="1" applyAlignment="1" applyProtection="1">
      <alignment horizontal="center" vertical="top" wrapText="1"/>
      <protection hidden="1"/>
    </xf>
    <xf numFmtId="0" fontId="18" fillId="0" borderId="16" xfId="6" applyNumberFormat="1" applyFont="1" applyBorder="1" applyAlignment="1" applyProtection="1">
      <alignment horizontal="center" vertical="top" wrapText="1"/>
      <protection hidden="1"/>
    </xf>
    <xf numFmtId="0" fontId="18" fillId="0" borderId="4" xfId="6" applyNumberFormat="1" applyFont="1" applyBorder="1" applyAlignment="1" applyProtection="1">
      <alignment horizontal="center" vertical="top" wrapText="1"/>
      <protection hidden="1"/>
    </xf>
    <xf numFmtId="0" fontId="18" fillId="0" borderId="5" xfId="6" applyNumberFormat="1" applyFont="1" applyBorder="1" applyAlignment="1" applyProtection="1">
      <alignment horizontal="center" vertical="top" wrapText="1"/>
      <protection hidden="1"/>
    </xf>
    <xf numFmtId="0" fontId="18" fillId="0" borderId="2" xfId="6" applyNumberFormat="1" applyFont="1" applyBorder="1" applyAlignment="1" applyProtection="1">
      <alignment horizontal="center" vertical="top" wrapText="1"/>
      <protection hidden="1"/>
    </xf>
    <xf numFmtId="0" fontId="18" fillId="0" borderId="7" xfId="6" applyNumberFormat="1" applyFont="1" applyBorder="1" applyAlignment="1" applyProtection="1">
      <alignment horizontal="center" vertical="top" wrapText="1"/>
      <protection hidden="1"/>
    </xf>
    <xf numFmtId="0" fontId="18" fillId="0" borderId="8" xfId="6" applyNumberFormat="1" applyFont="1" applyBorder="1" applyAlignment="1" applyProtection="1">
      <alignment horizontal="center" vertical="top" wrapText="1"/>
      <protection hidden="1"/>
    </xf>
    <xf numFmtId="0" fontId="0" fillId="0" borderId="0" xfId="0" quotePrefix="1"/>
    <xf numFmtId="0" fontId="0" fillId="20" borderId="0" xfId="0" applyFill="1"/>
  </cellXfs>
  <cellStyles count="16">
    <cellStyle name="Date" xfId="7" xr:uid="{00000000-0005-0000-0000-000000000000}"/>
    <cellStyle name="En-tete1" xfId="8" xr:uid="{00000000-0005-0000-0000-000001000000}"/>
    <cellStyle name="En-tete2" xfId="9" xr:uid="{00000000-0005-0000-0000-000002000000}"/>
    <cellStyle name="Euro" xfId="10" xr:uid="{00000000-0005-0000-0000-000003000000}"/>
    <cellStyle name="Excel Built-in Normal" xfId="11" xr:uid="{00000000-0005-0000-0000-000004000000}"/>
    <cellStyle name="Financier" xfId="12" xr:uid="{00000000-0005-0000-0000-000005000000}"/>
    <cellStyle name="Fixe" xfId="13" xr:uid="{00000000-0005-0000-0000-000006000000}"/>
    <cellStyle name="Monetaire" xfId="14" xr:uid="{00000000-0005-0000-0000-000007000000}"/>
    <cellStyle name="Normal 2" xfId="1" xr:uid="{00000000-0005-0000-0000-000009000000}"/>
    <cellStyle name="Normal 3" xfId="2" xr:uid="{00000000-0005-0000-0000-00000A000000}"/>
    <cellStyle name="Normal 3 2" xfId="3" xr:uid="{00000000-0005-0000-0000-00000B000000}"/>
    <cellStyle name="Normal 3 2 2" xfId="4" xr:uid="{00000000-0005-0000-0000-00000C000000}"/>
    <cellStyle name="Normal 3 3" xfId="5" xr:uid="{00000000-0005-0000-0000-00000D000000}"/>
    <cellStyle name="Normal 4" xfId="6" xr:uid="{00000000-0005-0000-0000-00000E000000}"/>
    <cellStyle name="Standaard" xfId="0" builtinId="0"/>
    <cellStyle name="YELLOW" xfId="15" xr:uid="{00000000-0005-0000-0000-00000F000000}"/>
  </cellStyles>
  <dxfs count="35"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FF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FF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 xr9:uid="{00000000-0011-0000-FFFF-FFFF00000000}">
      <tableStyleElement type="wholeTable" dxfId="34"/>
      <tableStyleElement type="headerRow" dxfId="33"/>
      <tableStyleElement type="firstRowStripe" dxfId="32"/>
      <tableStyleElement type="secondRowStripe" dxfId="31"/>
    </tableStyle>
  </tableStyles>
  <colors>
    <mruColors>
      <color rgb="FFFF00FF"/>
      <color rgb="FF00FF00"/>
      <color rgb="FF9933FF"/>
      <color rgb="FF99FFCC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0</xdr:row>
          <xdr:rowOff>142875</xdr:rowOff>
        </xdr:from>
        <xdr:to>
          <xdr:col>5</xdr:col>
          <xdr:colOff>38100</xdr:colOff>
          <xdr:row>2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</xdr:row>
          <xdr:rowOff>142875</xdr:rowOff>
        </xdr:from>
        <xdr:to>
          <xdr:col>5</xdr:col>
          <xdr:colOff>38100</xdr:colOff>
          <xdr:row>3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2</xdr:row>
          <xdr:rowOff>142875</xdr:rowOff>
        </xdr:from>
        <xdr:to>
          <xdr:col>5</xdr:col>
          <xdr:colOff>38100</xdr:colOff>
          <xdr:row>4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2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3</xdr:row>
          <xdr:rowOff>142875</xdr:rowOff>
        </xdr:from>
        <xdr:to>
          <xdr:col>5</xdr:col>
          <xdr:colOff>38100</xdr:colOff>
          <xdr:row>5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2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4</xdr:row>
          <xdr:rowOff>133350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2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5</xdr:row>
          <xdr:rowOff>133350</xdr:rowOff>
        </xdr:from>
        <xdr:to>
          <xdr:col>5</xdr:col>
          <xdr:colOff>38100</xdr:colOff>
          <xdr:row>7</xdr:row>
          <xdr:rowOff>9525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2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6</xdr:row>
          <xdr:rowOff>133350</xdr:rowOff>
        </xdr:from>
        <xdr:to>
          <xdr:col>5</xdr:col>
          <xdr:colOff>38100</xdr:colOff>
          <xdr:row>8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2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OH150"/>
  <sheetViews>
    <sheetView showGridLines="0" tabSelected="1" topLeftCell="A6" zoomScaleNormal="100" workbookViewId="0">
      <pane xSplit="1" topLeftCell="B1" activePane="topRight" state="frozen"/>
      <selection pane="topRight" activeCell="H137" sqref="H137"/>
    </sheetView>
  </sheetViews>
  <sheetFormatPr defaultColWidth="0" defaultRowHeight="15" zeroHeight="1"/>
  <cols>
    <col min="1" max="1" width="21.7109375" style="6" customWidth="1"/>
    <col min="2" max="2" width="5.7109375" customWidth="1"/>
    <col min="3" max="3" width="9.5703125" customWidth="1"/>
    <col min="4" max="398" width="5.7109375" customWidth="1"/>
    <col min="399" max="16384" width="11.42578125" hidden="1"/>
  </cols>
  <sheetData>
    <row r="1" spans="1:398" ht="15" customHeight="1">
      <c r="A1" s="127"/>
      <c r="B1" s="31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 t="e">
        <f>PROPER(TEXT(P3,"MMMM"))&amp;" "&amp;YEAR(P3)</f>
        <v>#VALUE!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3" t="e">
        <f>PROPER(TEXT(AU3,"MMMM"))&amp;" "&amp;YEAR(AU3)</f>
        <v>#VALUE!</v>
      </c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3" t="e">
        <f>PROPER(TEXT(BZ3,"MMMM"))&amp;" "&amp;YEAR(BZ3)</f>
        <v>#VALUE!</v>
      </c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3" t="e">
        <f>PROPER(TEXT(DB3,"MMMM"))&amp;" "&amp;YEAR(DB3)</f>
        <v>#VALUE!</v>
      </c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3" t="e">
        <f>PROPER(TEXT(EG3,"MMMM"))&amp;" "&amp;YEAR(EG3)</f>
        <v>#VALUE!</v>
      </c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3" t="e">
        <f>PROPER(TEXT(FK3,"MMMM"))&amp;" "&amp;YEAR(FK3)</f>
        <v>#VALUE!</v>
      </c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3" t="e">
        <f>PROPER(TEXT(GP3,"MMMM"))&amp;" "&amp;YEAR(GP3)</f>
        <v>#VALUE!</v>
      </c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3" t="e">
        <f>PROPER(TEXT(HT3,"MMMM"))&amp;" "&amp;YEAR(HT3)</f>
        <v>#VALUE!</v>
      </c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  <c r="IW1" s="32"/>
      <c r="IX1" s="32"/>
      <c r="IY1" s="33" t="e">
        <f>PROPER(TEXT(IY3,"MMMM"))&amp;" "&amp;YEAR(IY3)</f>
        <v>#VALUE!</v>
      </c>
      <c r="IZ1" s="32"/>
      <c r="JA1" s="32"/>
      <c r="JB1" s="32"/>
      <c r="JC1" s="32"/>
      <c r="JD1" s="32"/>
      <c r="JE1" s="32"/>
      <c r="JF1" s="32"/>
      <c r="JG1" s="32"/>
      <c r="JH1" s="32"/>
      <c r="JI1" s="32"/>
      <c r="JJ1" s="32"/>
      <c r="JK1" s="32"/>
      <c r="JL1" s="32"/>
      <c r="JM1" s="32"/>
      <c r="JN1" s="32"/>
      <c r="JO1" s="32"/>
      <c r="JP1" s="32"/>
      <c r="JQ1" s="32"/>
      <c r="JR1" s="32"/>
      <c r="JS1" s="32"/>
      <c r="JT1" s="32"/>
      <c r="JU1" s="32"/>
      <c r="JV1" s="32"/>
      <c r="JW1" s="32"/>
      <c r="JX1" s="32"/>
      <c r="JY1" s="32"/>
      <c r="JZ1" s="32"/>
      <c r="KA1" s="32"/>
      <c r="KB1" s="32"/>
      <c r="KC1" s="32"/>
      <c r="KD1" s="33" t="e">
        <f>PROPER(TEXT(KD3,"MMMM"))&amp;" "&amp;YEAR(KD3)</f>
        <v>#VALUE!</v>
      </c>
      <c r="KE1" s="32"/>
      <c r="KF1" s="32"/>
      <c r="KG1" s="32"/>
      <c r="KH1" s="32"/>
      <c r="KI1" s="32"/>
      <c r="KJ1" s="32"/>
      <c r="KK1" s="32"/>
      <c r="KL1" s="32"/>
      <c r="KM1" s="32"/>
      <c r="KN1" s="32"/>
      <c r="KO1" s="32"/>
      <c r="KP1" s="32"/>
      <c r="KQ1" s="32"/>
      <c r="KR1" s="32"/>
      <c r="KS1" s="32"/>
      <c r="KT1" s="32"/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3" t="e">
        <f>PROPER(TEXT(LH3,"MMMM"))&amp;" "&amp;YEAR(LH3)</f>
        <v>#VALUE!</v>
      </c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3" t="e">
        <f>PROPER(TEXT(MM3,"MMMM"))&amp;" "&amp;YEAR(MM3)</f>
        <v>#VALUE!</v>
      </c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2"/>
      <c r="NB1" s="32"/>
      <c r="NC1" s="32"/>
      <c r="ND1" s="32"/>
      <c r="NE1" s="32"/>
      <c r="NF1" s="32"/>
      <c r="NG1" s="32"/>
      <c r="NH1" s="32"/>
      <c r="NI1" s="32"/>
      <c r="NJ1" s="32"/>
      <c r="NK1" s="32"/>
      <c r="NL1" s="32"/>
      <c r="NM1" s="32"/>
      <c r="NN1" s="32"/>
      <c r="NO1" s="32"/>
      <c r="NP1" s="32"/>
      <c r="NQ1" s="33" t="e">
        <f>PROPER(TEXT(NQ3,"MMMM"))&amp;" "&amp;YEAR(NQ3)</f>
        <v>#VALUE!</v>
      </c>
      <c r="NR1" s="32"/>
      <c r="NS1" s="32"/>
      <c r="NT1" s="32"/>
      <c r="NU1" s="32"/>
      <c r="NV1" s="32"/>
      <c r="NW1" s="32"/>
      <c r="NX1" s="32"/>
      <c r="NY1" s="32"/>
      <c r="NZ1" s="32"/>
      <c r="OA1" s="32"/>
      <c r="OB1" s="32"/>
      <c r="OC1" s="32"/>
      <c r="OD1" s="32"/>
      <c r="OE1" s="32"/>
      <c r="OF1" s="32"/>
      <c r="OG1" s="32"/>
      <c r="OH1" s="34"/>
    </row>
    <row r="2" spans="1:398" ht="15" customHeight="1">
      <c r="A2" s="127"/>
      <c r="B2" s="10" t="e">
        <f>INT((B4-LOOKUP(B4,DATE(YEAR(B4)+{-1;0;1},1,3)-WEEKDAY(DATE(YEAR(B4)+{-1;0;1},1,3))+2))/7)+1</f>
        <v>#VALUE!</v>
      </c>
      <c r="C2" s="11" t="e">
        <f>INT((C4-LOOKUP(C4,DATE(YEAR(C4)+{-1;0;1},1,3)-WEEKDAY(DATE(YEAR(C4)+{-1;0;1},1,3))+2))/7)+1</f>
        <v>#VALUE!</v>
      </c>
      <c r="D2" s="11" t="e">
        <f>INT((D4-LOOKUP(D4,DATE(YEAR(D4)+{-1;0;1},1,3)-WEEKDAY(DATE(YEAR(D4)+{-1;0;1},1,3))+2))/7)+1</f>
        <v>#VALUE!</v>
      </c>
      <c r="E2" s="11" t="e">
        <f>INT((E4-LOOKUP(E4,DATE(YEAR(E4)+{-1;0;1},1,3)-WEEKDAY(DATE(YEAR(E4)+{-1;0;1},1,3))+2))/7)+1</f>
        <v>#VALUE!</v>
      </c>
      <c r="F2" s="11" t="e">
        <f>INT((F4-LOOKUP(F4,DATE(YEAR(F4)+{-1;0;1},1,3)-WEEKDAY(DATE(YEAR(F4)+{-1;0;1},1,3))+2))/7)+1</f>
        <v>#VALUE!</v>
      </c>
      <c r="G2" s="11" t="e">
        <f>INT((G4-LOOKUP(G4,DATE(YEAR(G4)+{-1;0;1},1,3)-WEEKDAY(DATE(YEAR(G4)+{-1;0;1},1,3))+2))/7)+1</f>
        <v>#VALUE!</v>
      </c>
      <c r="H2" s="11" t="e">
        <f>INT((H4-LOOKUP(H4,DATE(YEAR(H4)+{-1;0;1},1,3)-WEEKDAY(DATE(YEAR(H4)+{-1;0;1},1,3))+2))/7)+1</f>
        <v>#VALUE!</v>
      </c>
      <c r="I2" s="11" t="e">
        <f>INT((I4-LOOKUP(I4,DATE(YEAR(I4)+{-1;0;1},1,3)-WEEKDAY(DATE(YEAR(I4)+{-1;0;1},1,3))+2))/7)+1</f>
        <v>#VALUE!</v>
      </c>
      <c r="J2" s="11" t="e">
        <f>INT((J4-LOOKUP(J4,DATE(YEAR(J4)+{-1;0;1},1,3)-WEEKDAY(DATE(YEAR(J4)+{-1;0;1},1,3))+2))/7)+1</f>
        <v>#VALUE!</v>
      </c>
      <c r="K2" s="11" t="e">
        <f>INT((K4-LOOKUP(K4,DATE(YEAR(K4)+{-1;0;1},1,3)-WEEKDAY(DATE(YEAR(K4)+{-1;0;1},1,3))+2))/7)+1</f>
        <v>#VALUE!</v>
      </c>
      <c r="L2" s="11" t="e">
        <f>INT((L4-LOOKUP(L4,DATE(YEAR(L4)+{-1;0;1},1,3)-WEEKDAY(DATE(YEAR(L4)+{-1;0;1},1,3))+2))/7)+1</f>
        <v>#VALUE!</v>
      </c>
      <c r="M2" s="11" t="e">
        <f>INT((M4-LOOKUP(M4,DATE(YEAR(M4)+{-1;0;1},1,3)-WEEKDAY(DATE(YEAR(M4)+{-1;0;1},1,3))+2))/7)+1</f>
        <v>#VALUE!</v>
      </c>
      <c r="N2" s="11" t="e">
        <f>INT((N4-LOOKUP(N4,DATE(YEAR(N4)+{-1;0;1},1,3)-WEEKDAY(DATE(YEAR(N4)+{-1;0;1},1,3))+2))/7)+1</f>
        <v>#VALUE!</v>
      </c>
      <c r="O2" s="11" t="e">
        <f>INT((O4-LOOKUP(O4,DATE(YEAR(O4)+{-1;0;1},1,3)-WEEKDAY(DATE(YEAR(O4)+{-1;0;1},1,3))+2))/7)+1</f>
        <v>#VALUE!</v>
      </c>
      <c r="P2" s="11" t="e">
        <f>INT((P4-LOOKUP(P4,DATE(YEAR(P4)+{-1;0;1},1,3)-WEEKDAY(DATE(YEAR(P4)+{-1;0;1},1,3))+2))/7)+1</f>
        <v>#VALUE!</v>
      </c>
      <c r="Q2" s="11" t="e">
        <f>INT((Q4-LOOKUP(Q4,DATE(YEAR(Q4)+{-1;0;1},1,3)-WEEKDAY(DATE(YEAR(Q4)+{-1;0;1},1,3))+2))/7)+1</f>
        <v>#VALUE!</v>
      </c>
      <c r="R2" s="11" t="e">
        <f>INT((R4-LOOKUP(R4,DATE(YEAR(R4)+{-1;0;1},1,3)-WEEKDAY(DATE(YEAR(R4)+{-1;0;1},1,3))+2))/7)+1</f>
        <v>#VALUE!</v>
      </c>
      <c r="S2" s="11" t="e">
        <f>INT((S4-LOOKUP(S4,DATE(YEAR(S4)+{-1;0;1},1,3)-WEEKDAY(DATE(YEAR(S4)+{-1;0;1},1,3))+2))/7)+1</f>
        <v>#VALUE!</v>
      </c>
      <c r="T2" s="11" t="e">
        <f>INT((T4-LOOKUP(T4,DATE(YEAR(T4)+{-1;0;1},1,3)-WEEKDAY(DATE(YEAR(T4)+{-1;0;1},1,3))+2))/7)+1</f>
        <v>#VALUE!</v>
      </c>
      <c r="U2" s="11" t="e">
        <f>INT((U4-LOOKUP(U4,DATE(YEAR(U4)+{-1;0;1},1,3)-WEEKDAY(DATE(YEAR(U4)+{-1;0;1},1,3))+2))/7)+1</f>
        <v>#VALUE!</v>
      </c>
      <c r="V2" s="11" t="e">
        <f>INT((V4-LOOKUP(V4,DATE(YEAR(V4)+{-1;0;1},1,3)-WEEKDAY(DATE(YEAR(V4)+{-1;0;1},1,3))+2))/7)+1</f>
        <v>#VALUE!</v>
      </c>
      <c r="W2" s="11" t="e">
        <f>INT((W4-LOOKUP(W4,DATE(YEAR(W4)+{-1;0;1},1,3)-WEEKDAY(DATE(YEAR(W4)+{-1;0;1},1,3))+2))/7)+1</f>
        <v>#VALUE!</v>
      </c>
      <c r="X2" s="11" t="e">
        <f>INT((X4-LOOKUP(X4,DATE(YEAR(X4)+{-1;0;1},1,3)-WEEKDAY(DATE(YEAR(X4)+{-1;0;1},1,3))+2))/7)+1</f>
        <v>#VALUE!</v>
      </c>
      <c r="Y2" s="11" t="e">
        <f>INT((Y4-LOOKUP(Y4,DATE(YEAR(Y4)+{-1;0;1},1,3)-WEEKDAY(DATE(YEAR(Y4)+{-1;0;1},1,3))+2))/7)+1</f>
        <v>#VALUE!</v>
      </c>
      <c r="Z2" s="11" t="e">
        <f>INT((Z4-LOOKUP(Z4,DATE(YEAR(Z4)+{-1;0;1},1,3)-WEEKDAY(DATE(YEAR(Z4)+{-1;0;1},1,3))+2))/7)+1</f>
        <v>#VALUE!</v>
      </c>
      <c r="AA2" s="11" t="e">
        <f>INT((AA4-LOOKUP(AA4,DATE(YEAR(AA4)+{-1;0;1},1,3)-WEEKDAY(DATE(YEAR(AA4)+{-1;0;1},1,3))+2))/7)+1</f>
        <v>#VALUE!</v>
      </c>
      <c r="AB2" s="11" t="e">
        <f>INT((AB4-LOOKUP(AB4,DATE(YEAR(AB4)+{-1;0;1},1,3)-WEEKDAY(DATE(YEAR(AB4)+{-1;0;1},1,3))+2))/7)+1</f>
        <v>#VALUE!</v>
      </c>
      <c r="AC2" s="11" t="e">
        <f>INT((AC4-LOOKUP(AC4,DATE(YEAR(AC4)+{-1;0;1},1,3)-WEEKDAY(DATE(YEAR(AC4)+{-1;0;1},1,3))+2))/7)+1</f>
        <v>#VALUE!</v>
      </c>
      <c r="AD2" s="11" t="e">
        <f>INT((AD4-LOOKUP(AD4,DATE(YEAR(AD4)+{-1;0;1},1,3)-WEEKDAY(DATE(YEAR(AD4)+{-1;0;1},1,3))+2))/7)+1</f>
        <v>#VALUE!</v>
      </c>
      <c r="AE2" s="11" t="e">
        <f>INT((AE4-LOOKUP(AE4,DATE(YEAR(AE4)+{-1;0;1},1,3)-WEEKDAY(DATE(YEAR(AE4)+{-1;0;1},1,3))+2))/7)+1</f>
        <v>#VALUE!</v>
      </c>
      <c r="AF2" s="11" t="e">
        <f>INT((AF4-LOOKUP(AF4,DATE(YEAR(AF4)+{-1;0;1},1,3)-WEEKDAY(DATE(YEAR(AF4)+{-1;0;1},1,3))+2))/7)+1</f>
        <v>#VALUE!</v>
      </c>
      <c r="AG2" s="11" t="e">
        <f>INT((AG4-LOOKUP(AG4,DATE(YEAR(AG4)+{-1;0;1},1,3)-WEEKDAY(DATE(YEAR(AG4)+{-1;0;1},1,3))+2))/7)+1</f>
        <v>#VALUE!</v>
      </c>
      <c r="AH2" s="11" t="e">
        <f>INT((AH4-LOOKUP(AH4,DATE(YEAR(AH4)+{-1;0;1},1,3)-WEEKDAY(DATE(YEAR(AH4)+{-1;0;1},1,3))+2))/7)+1</f>
        <v>#VALUE!</v>
      </c>
      <c r="AI2" s="11" t="e">
        <f>INT((AI4-LOOKUP(AI4,DATE(YEAR(AI4)+{-1;0;1},1,3)-WEEKDAY(DATE(YEAR(AI4)+{-1;0;1},1,3))+2))/7)+1</f>
        <v>#VALUE!</v>
      </c>
      <c r="AJ2" s="11" t="e">
        <f>INT((AJ4-LOOKUP(AJ4,DATE(YEAR(AJ4)+{-1;0;1},1,3)-WEEKDAY(DATE(YEAR(AJ4)+{-1;0;1},1,3))+2))/7)+1</f>
        <v>#VALUE!</v>
      </c>
      <c r="AK2" s="11" t="e">
        <f>INT((AK4-LOOKUP(AK4,DATE(YEAR(AK4)+{-1;0;1},1,3)-WEEKDAY(DATE(YEAR(AK4)+{-1;0;1},1,3))+2))/7)+1</f>
        <v>#VALUE!</v>
      </c>
      <c r="AL2" s="11" t="e">
        <f>INT((AL4-LOOKUP(AL4,DATE(YEAR(AL4)+{-1;0;1},1,3)-WEEKDAY(DATE(YEAR(AL4)+{-1;0;1},1,3))+2))/7)+1</f>
        <v>#VALUE!</v>
      </c>
      <c r="AM2" s="11" t="e">
        <f>INT((AM4-LOOKUP(AM4,DATE(YEAR(AM4)+{-1;0;1},1,3)-WEEKDAY(DATE(YEAR(AM4)+{-1;0;1},1,3))+2))/7)+1</f>
        <v>#VALUE!</v>
      </c>
      <c r="AN2" s="11" t="e">
        <f>INT((AN4-LOOKUP(AN4,DATE(YEAR(AN4)+{-1;0;1},1,3)-WEEKDAY(DATE(YEAR(AN4)+{-1;0;1},1,3))+2))/7)+1</f>
        <v>#VALUE!</v>
      </c>
      <c r="AO2" s="11" t="e">
        <f>INT((AO4-LOOKUP(AO4,DATE(YEAR(AO4)+{-1;0;1},1,3)-WEEKDAY(DATE(YEAR(AO4)+{-1;0;1},1,3))+2))/7)+1</f>
        <v>#VALUE!</v>
      </c>
      <c r="AP2" s="11" t="e">
        <f>INT((AP4-LOOKUP(AP4,DATE(YEAR(AP4)+{-1;0;1},1,3)-WEEKDAY(DATE(YEAR(AP4)+{-1;0;1},1,3))+2))/7)+1</f>
        <v>#VALUE!</v>
      </c>
      <c r="AQ2" s="11" t="e">
        <f>INT((AQ4-LOOKUP(AQ4,DATE(YEAR(AQ4)+{-1;0;1},1,3)-WEEKDAY(DATE(YEAR(AQ4)+{-1;0;1},1,3))+2))/7)+1</f>
        <v>#VALUE!</v>
      </c>
      <c r="AR2" s="11" t="e">
        <f>INT((AR4-LOOKUP(AR4,DATE(YEAR(AR4)+{-1;0;1},1,3)-WEEKDAY(DATE(YEAR(AR4)+{-1;0;1},1,3))+2))/7)+1</f>
        <v>#VALUE!</v>
      </c>
      <c r="AS2" s="11" t="e">
        <f>INT((AS4-LOOKUP(AS4,DATE(YEAR(AS4)+{-1;0;1},1,3)-WEEKDAY(DATE(YEAR(AS4)+{-1;0;1},1,3))+2))/7)+1</f>
        <v>#VALUE!</v>
      </c>
      <c r="AT2" s="11" t="e">
        <f>INT((AT4-LOOKUP(AT4,DATE(YEAR(AT4)+{-1;0;1},1,3)-WEEKDAY(DATE(YEAR(AT4)+{-1;0;1},1,3))+2))/7)+1</f>
        <v>#VALUE!</v>
      </c>
      <c r="AU2" s="11" t="e">
        <f>INT((AU4-LOOKUP(AU4,DATE(YEAR(AU4)+{-1;0;1},1,3)-WEEKDAY(DATE(YEAR(AU4)+{-1;0;1},1,3))+2))/7)+1</f>
        <v>#VALUE!</v>
      </c>
      <c r="AV2" s="11" t="e">
        <f>INT((AV4-LOOKUP(AV4,DATE(YEAR(AV4)+{-1;0;1},1,3)-WEEKDAY(DATE(YEAR(AV4)+{-1;0;1},1,3))+2))/7)+1</f>
        <v>#VALUE!</v>
      </c>
      <c r="AW2" s="11" t="e">
        <f>INT((AW4-LOOKUP(AW4,DATE(YEAR(AW4)+{-1;0;1},1,3)-WEEKDAY(DATE(YEAR(AW4)+{-1;0;1},1,3))+2))/7)+1</f>
        <v>#VALUE!</v>
      </c>
      <c r="AX2" s="11" t="e">
        <f>INT((AX4-LOOKUP(AX4,DATE(YEAR(AX4)+{-1;0;1},1,3)-WEEKDAY(DATE(YEAR(AX4)+{-1;0;1},1,3))+2))/7)+1</f>
        <v>#VALUE!</v>
      </c>
      <c r="AY2" s="11" t="e">
        <f>INT((AY4-LOOKUP(AY4,DATE(YEAR(AY4)+{-1;0;1},1,3)-WEEKDAY(DATE(YEAR(AY4)+{-1;0;1},1,3))+2))/7)+1</f>
        <v>#VALUE!</v>
      </c>
      <c r="AZ2" s="11" t="e">
        <f>INT((AZ4-LOOKUP(AZ4,DATE(YEAR(AZ4)+{-1;0;1},1,3)-WEEKDAY(DATE(YEAR(AZ4)+{-1;0;1},1,3))+2))/7)+1</f>
        <v>#VALUE!</v>
      </c>
      <c r="BA2" s="11" t="e">
        <f>INT((BA4-LOOKUP(BA4,DATE(YEAR(BA4)+{-1;0;1},1,3)-WEEKDAY(DATE(YEAR(BA4)+{-1;0;1},1,3))+2))/7)+1</f>
        <v>#VALUE!</v>
      </c>
      <c r="BB2" s="11" t="e">
        <f>INT((BB4-LOOKUP(BB4,DATE(YEAR(BB4)+{-1;0;1},1,3)-WEEKDAY(DATE(YEAR(BB4)+{-1;0;1},1,3))+2))/7)+1</f>
        <v>#VALUE!</v>
      </c>
      <c r="BC2" s="11" t="e">
        <f>INT((BC4-LOOKUP(BC4,DATE(YEAR(BC4)+{-1;0;1},1,3)-WEEKDAY(DATE(YEAR(BC4)+{-1;0;1},1,3))+2))/7)+1</f>
        <v>#VALUE!</v>
      </c>
      <c r="BD2" s="11" t="e">
        <f>INT((BD4-LOOKUP(BD4,DATE(YEAR(BD4)+{-1;0;1},1,3)-WEEKDAY(DATE(YEAR(BD4)+{-1;0;1},1,3))+2))/7)+1</f>
        <v>#VALUE!</v>
      </c>
      <c r="BE2" s="11" t="e">
        <f>INT((BE4-LOOKUP(BE4,DATE(YEAR(BE4)+{-1;0;1},1,3)-WEEKDAY(DATE(YEAR(BE4)+{-1;0;1},1,3))+2))/7)+1</f>
        <v>#VALUE!</v>
      </c>
      <c r="BF2" s="11" t="e">
        <f>INT((BF4-LOOKUP(BF4,DATE(YEAR(BF4)+{-1;0;1},1,3)-WEEKDAY(DATE(YEAR(BF4)+{-1;0;1},1,3))+2))/7)+1</f>
        <v>#VALUE!</v>
      </c>
      <c r="BG2" s="11" t="e">
        <f>INT((BG4-LOOKUP(BG4,DATE(YEAR(BG4)+{-1;0;1},1,3)-WEEKDAY(DATE(YEAR(BG4)+{-1;0;1},1,3))+2))/7)+1</f>
        <v>#VALUE!</v>
      </c>
      <c r="BH2" s="11" t="e">
        <f>INT((BH4-LOOKUP(BH4,DATE(YEAR(BH4)+{-1;0;1},1,3)-WEEKDAY(DATE(YEAR(BH4)+{-1;0;1},1,3))+2))/7)+1</f>
        <v>#VALUE!</v>
      </c>
      <c r="BI2" s="11" t="e">
        <f>INT((BI4-LOOKUP(BI4,DATE(YEAR(BI4)+{-1;0;1},1,3)-WEEKDAY(DATE(YEAR(BI4)+{-1;0;1},1,3))+2))/7)+1</f>
        <v>#VALUE!</v>
      </c>
      <c r="BJ2" s="11" t="e">
        <f>INT((BJ4-LOOKUP(BJ4,DATE(YEAR(BJ4)+{-1;0;1},1,3)-WEEKDAY(DATE(YEAR(BJ4)+{-1;0;1},1,3))+2))/7)+1</f>
        <v>#VALUE!</v>
      </c>
      <c r="BK2" s="11" t="e">
        <f>INT((BK4-LOOKUP(BK4,DATE(YEAR(BK4)+{-1;0;1},1,3)-WEEKDAY(DATE(YEAR(BK4)+{-1;0;1},1,3))+2))/7)+1</f>
        <v>#VALUE!</v>
      </c>
      <c r="BL2" s="11" t="e">
        <f>INT((BL4-LOOKUP(BL4,DATE(YEAR(BL4)+{-1;0;1},1,3)-WEEKDAY(DATE(YEAR(BL4)+{-1;0;1},1,3))+2))/7)+1</f>
        <v>#VALUE!</v>
      </c>
      <c r="BM2" s="11" t="e">
        <f>INT((BM4-LOOKUP(BM4,DATE(YEAR(BM4)+{-1;0;1},1,3)-WEEKDAY(DATE(YEAR(BM4)+{-1;0;1},1,3))+2))/7)+1</f>
        <v>#VALUE!</v>
      </c>
      <c r="BN2" s="11" t="e">
        <f>INT((BN4-LOOKUP(BN4,DATE(YEAR(BN4)+{-1;0;1},1,3)-WEEKDAY(DATE(YEAR(BN4)+{-1;0;1},1,3))+2))/7)+1</f>
        <v>#VALUE!</v>
      </c>
      <c r="BO2" s="11" t="e">
        <f>INT((BO4-LOOKUP(BO4,DATE(YEAR(BO4)+{-1;0;1},1,3)-WEEKDAY(DATE(YEAR(BO4)+{-1;0;1},1,3))+2))/7)+1</f>
        <v>#VALUE!</v>
      </c>
      <c r="BP2" s="11" t="e">
        <f>INT((BP4-LOOKUP(BP4,DATE(YEAR(BP4)+{-1;0;1},1,3)-WEEKDAY(DATE(YEAR(BP4)+{-1;0;1},1,3))+2))/7)+1</f>
        <v>#VALUE!</v>
      </c>
      <c r="BQ2" s="11" t="e">
        <f>INT((BQ4-LOOKUP(BQ4,DATE(YEAR(BQ4)+{-1;0;1},1,3)-WEEKDAY(DATE(YEAR(BQ4)+{-1;0;1},1,3))+2))/7)+1</f>
        <v>#VALUE!</v>
      </c>
      <c r="BR2" s="11" t="e">
        <f>INT((BR4-LOOKUP(BR4,DATE(YEAR(BR4)+{-1;0;1},1,3)-WEEKDAY(DATE(YEAR(BR4)+{-1;0;1},1,3))+2))/7)+1</f>
        <v>#VALUE!</v>
      </c>
      <c r="BS2" s="11" t="e">
        <f>INT((BS4-LOOKUP(BS4,DATE(YEAR(BS4)+{-1;0;1},1,3)-WEEKDAY(DATE(YEAR(BS4)+{-1;0;1},1,3))+2))/7)+1</f>
        <v>#VALUE!</v>
      </c>
      <c r="BT2" s="11" t="e">
        <f>INT((BT4-LOOKUP(BT4,DATE(YEAR(BT4)+{-1;0;1},1,3)-WEEKDAY(DATE(YEAR(BT4)+{-1;0;1},1,3))+2))/7)+1</f>
        <v>#VALUE!</v>
      </c>
      <c r="BU2" s="11" t="e">
        <f>INT((BU4-LOOKUP(BU4,DATE(YEAR(BU4)+{-1;0;1},1,3)-WEEKDAY(DATE(YEAR(BU4)+{-1;0;1},1,3))+2))/7)+1</f>
        <v>#VALUE!</v>
      </c>
      <c r="BV2" s="11" t="e">
        <f>INT((BV4-LOOKUP(BV4,DATE(YEAR(BV4)+{-1;0;1},1,3)-WEEKDAY(DATE(YEAR(BV4)+{-1;0;1},1,3))+2))/7)+1</f>
        <v>#VALUE!</v>
      </c>
      <c r="BW2" s="11" t="e">
        <f>INT((BW4-LOOKUP(BW4,DATE(YEAR(BW4)+{-1;0;1},1,3)-WEEKDAY(DATE(YEAR(BW4)+{-1;0;1},1,3))+2))/7)+1</f>
        <v>#VALUE!</v>
      </c>
      <c r="BX2" s="11" t="e">
        <f>INT((BX4-LOOKUP(BX4,DATE(YEAR(BX4)+{-1;0;1},1,3)-WEEKDAY(DATE(YEAR(BX4)+{-1;0;1},1,3))+2))/7)+1</f>
        <v>#VALUE!</v>
      </c>
      <c r="BY2" s="11" t="e">
        <f>INT((BY4-LOOKUP(BY4,DATE(YEAR(BY4)+{-1;0;1},1,3)-WEEKDAY(DATE(YEAR(BY4)+{-1;0;1},1,3))+2))/7)+1</f>
        <v>#VALUE!</v>
      </c>
      <c r="BZ2" s="11" t="e">
        <f>INT((BZ4-LOOKUP(BZ4,DATE(YEAR(BZ4)+{-1;0;1},1,3)-WEEKDAY(DATE(YEAR(BZ4)+{-1;0;1},1,3))+2))/7)+1</f>
        <v>#VALUE!</v>
      </c>
      <c r="CA2" s="11" t="e">
        <f>INT((CA4-LOOKUP(CA4,DATE(YEAR(CA4)+{-1;0;1},1,3)-WEEKDAY(DATE(YEAR(CA4)+{-1;0;1},1,3))+2))/7)+1</f>
        <v>#VALUE!</v>
      </c>
      <c r="CB2" s="11" t="e">
        <f>INT((CB4-LOOKUP(CB4,DATE(YEAR(CB4)+{-1;0;1},1,3)-WEEKDAY(DATE(YEAR(CB4)+{-1;0;1},1,3))+2))/7)+1</f>
        <v>#VALUE!</v>
      </c>
      <c r="CC2" s="11" t="e">
        <f>INT((CC4-LOOKUP(CC4,DATE(YEAR(CC4)+{-1;0;1},1,3)-WEEKDAY(DATE(YEAR(CC4)+{-1;0;1},1,3))+2))/7)+1</f>
        <v>#VALUE!</v>
      </c>
      <c r="CD2" s="11" t="e">
        <f>INT((CD4-LOOKUP(CD4,DATE(YEAR(CD4)+{-1;0;1},1,3)-WEEKDAY(DATE(YEAR(CD4)+{-1;0;1},1,3))+2))/7)+1</f>
        <v>#VALUE!</v>
      </c>
      <c r="CE2" s="11" t="e">
        <f>INT((CE4-LOOKUP(CE4,DATE(YEAR(CE4)+{-1;0;1},1,3)-WEEKDAY(DATE(YEAR(CE4)+{-1;0;1},1,3))+2))/7)+1</f>
        <v>#VALUE!</v>
      </c>
      <c r="CF2" s="11" t="e">
        <f>INT((CF4-LOOKUP(CF4,DATE(YEAR(CF4)+{-1;0;1},1,3)-WEEKDAY(DATE(YEAR(CF4)+{-1;0;1},1,3))+2))/7)+1</f>
        <v>#VALUE!</v>
      </c>
      <c r="CG2" s="11" t="e">
        <f>INT((CG4-LOOKUP(CG4,DATE(YEAR(CG4)+{-1;0;1},1,3)-WEEKDAY(DATE(YEAR(CG4)+{-1;0;1},1,3))+2))/7)+1</f>
        <v>#VALUE!</v>
      </c>
      <c r="CH2" s="11" t="e">
        <f>INT((CH4-LOOKUP(CH4,DATE(YEAR(CH4)+{-1;0;1},1,3)-WEEKDAY(DATE(YEAR(CH4)+{-1;0;1},1,3))+2))/7)+1</f>
        <v>#VALUE!</v>
      </c>
      <c r="CI2" s="11" t="e">
        <f>INT((CI4-LOOKUP(CI4,DATE(YEAR(CI4)+{-1;0;1},1,3)-WEEKDAY(DATE(YEAR(CI4)+{-1;0;1},1,3))+2))/7)+1</f>
        <v>#VALUE!</v>
      </c>
      <c r="CJ2" s="11" t="e">
        <f>INT((CJ4-LOOKUP(CJ4,DATE(YEAR(CJ4)+{-1;0;1},1,3)-WEEKDAY(DATE(YEAR(CJ4)+{-1;0;1},1,3))+2))/7)+1</f>
        <v>#VALUE!</v>
      </c>
      <c r="CK2" s="11" t="e">
        <f>INT((CK4-LOOKUP(CK4,DATE(YEAR(CK4)+{-1;0;1},1,3)-WEEKDAY(DATE(YEAR(CK4)+{-1;0;1},1,3))+2))/7)+1</f>
        <v>#VALUE!</v>
      </c>
      <c r="CL2" s="11" t="e">
        <f>INT((CL4-LOOKUP(CL4,DATE(YEAR(CL4)+{-1;0;1},1,3)-WEEKDAY(DATE(YEAR(CL4)+{-1;0;1},1,3))+2))/7)+1</f>
        <v>#VALUE!</v>
      </c>
      <c r="CM2" s="11" t="e">
        <f>INT((CM4-LOOKUP(CM4,DATE(YEAR(CM4)+{-1;0;1},1,3)-WEEKDAY(DATE(YEAR(CM4)+{-1;0;1},1,3))+2))/7)+1</f>
        <v>#VALUE!</v>
      </c>
      <c r="CN2" s="11" t="e">
        <f>INT((CN4-LOOKUP(CN4,DATE(YEAR(CN4)+{-1;0;1},1,3)-WEEKDAY(DATE(YEAR(CN4)+{-1;0;1},1,3))+2))/7)+1</f>
        <v>#VALUE!</v>
      </c>
      <c r="CO2" s="11" t="e">
        <f>INT((CO4-LOOKUP(CO4,DATE(YEAR(CO4)+{-1;0;1},1,3)-WEEKDAY(DATE(YEAR(CO4)+{-1;0;1},1,3))+2))/7)+1</f>
        <v>#VALUE!</v>
      </c>
      <c r="CP2" s="11" t="e">
        <f>INT((CP4-LOOKUP(CP4,DATE(YEAR(CP4)+{-1;0;1},1,3)-WEEKDAY(DATE(YEAR(CP4)+{-1;0;1},1,3))+2))/7)+1</f>
        <v>#VALUE!</v>
      </c>
      <c r="CQ2" s="11" t="e">
        <f>INT((CQ4-LOOKUP(CQ4,DATE(YEAR(CQ4)+{-1;0;1},1,3)-WEEKDAY(DATE(YEAR(CQ4)+{-1;0;1},1,3))+2))/7)+1</f>
        <v>#VALUE!</v>
      </c>
      <c r="CR2" s="11" t="e">
        <f>INT((CR4-LOOKUP(CR4,DATE(YEAR(CR4)+{-1;0;1},1,3)-WEEKDAY(DATE(YEAR(CR4)+{-1;0;1},1,3))+2))/7)+1</f>
        <v>#VALUE!</v>
      </c>
      <c r="CS2" s="11" t="e">
        <f>INT((CS4-LOOKUP(CS4,DATE(YEAR(CS4)+{-1;0;1},1,3)-WEEKDAY(DATE(YEAR(CS4)+{-1;0;1},1,3))+2))/7)+1</f>
        <v>#VALUE!</v>
      </c>
      <c r="CT2" s="11" t="e">
        <f>INT((CT4-LOOKUP(CT4,DATE(YEAR(CT4)+{-1;0;1},1,3)-WEEKDAY(DATE(YEAR(CT4)+{-1;0;1},1,3))+2))/7)+1</f>
        <v>#VALUE!</v>
      </c>
      <c r="CU2" s="11" t="e">
        <f>INT((CU4-LOOKUP(CU4,DATE(YEAR(CU4)+{-1;0;1},1,3)-WEEKDAY(DATE(YEAR(CU4)+{-1;0;1},1,3))+2))/7)+1</f>
        <v>#VALUE!</v>
      </c>
      <c r="CV2" s="11" t="e">
        <f>INT((CV4-LOOKUP(CV4,DATE(YEAR(CV4)+{-1;0;1},1,3)-WEEKDAY(DATE(YEAR(CV4)+{-1;0;1},1,3))+2))/7)+1</f>
        <v>#VALUE!</v>
      </c>
      <c r="CW2" s="11" t="e">
        <f>INT((CW4-LOOKUP(CW4,DATE(YEAR(CW4)+{-1;0;1},1,3)-WEEKDAY(DATE(YEAR(CW4)+{-1;0;1},1,3))+2))/7)+1</f>
        <v>#VALUE!</v>
      </c>
      <c r="CX2" s="11" t="e">
        <f>INT((CX4-LOOKUP(CX4,DATE(YEAR(CX4)+{-1;0;1},1,3)-WEEKDAY(DATE(YEAR(CX4)+{-1;0;1},1,3))+2))/7)+1</f>
        <v>#VALUE!</v>
      </c>
      <c r="CY2" s="11" t="e">
        <f>INT((CY4-LOOKUP(CY4,DATE(YEAR(CY4)+{-1;0;1},1,3)-WEEKDAY(DATE(YEAR(CY4)+{-1;0;1},1,3))+2))/7)+1</f>
        <v>#VALUE!</v>
      </c>
      <c r="CZ2" s="11" t="e">
        <f>INT((CZ4-LOOKUP(CZ4,DATE(YEAR(CZ4)+{-1;0;1},1,3)-WEEKDAY(DATE(YEAR(CZ4)+{-1;0;1},1,3))+2))/7)+1</f>
        <v>#VALUE!</v>
      </c>
      <c r="DA2" s="11" t="e">
        <f>INT((DA4-LOOKUP(DA4,DATE(YEAR(DA4)+{-1;0;1},1,3)-WEEKDAY(DATE(YEAR(DA4)+{-1;0;1},1,3))+2))/7)+1</f>
        <v>#VALUE!</v>
      </c>
      <c r="DB2" s="11" t="e">
        <f>INT((DB4-LOOKUP(DB4,DATE(YEAR(DB4)+{-1;0;1},1,3)-WEEKDAY(DATE(YEAR(DB4)+{-1;0;1},1,3))+2))/7)+1</f>
        <v>#VALUE!</v>
      </c>
      <c r="DC2" s="11" t="e">
        <f>INT((DC4-LOOKUP(DC4,DATE(YEAR(DC4)+{-1;0;1},1,3)-WEEKDAY(DATE(YEAR(DC4)+{-1;0;1},1,3))+2))/7)+1</f>
        <v>#VALUE!</v>
      </c>
      <c r="DD2" s="11" t="e">
        <f>INT((DD4-LOOKUP(DD4,DATE(YEAR(DD4)+{-1;0;1},1,3)-WEEKDAY(DATE(YEAR(DD4)+{-1;0;1},1,3))+2))/7)+1</f>
        <v>#VALUE!</v>
      </c>
      <c r="DE2" s="11" t="e">
        <f>INT((DE4-LOOKUP(DE4,DATE(YEAR(DE4)+{-1;0;1},1,3)-WEEKDAY(DATE(YEAR(DE4)+{-1;0;1},1,3))+2))/7)+1</f>
        <v>#VALUE!</v>
      </c>
      <c r="DF2" s="11" t="e">
        <f>INT((DF4-LOOKUP(DF4,DATE(YEAR(DF4)+{-1;0;1},1,3)-WEEKDAY(DATE(YEAR(DF4)+{-1;0;1},1,3))+2))/7)+1</f>
        <v>#VALUE!</v>
      </c>
      <c r="DG2" s="11" t="e">
        <f>INT((DG4-LOOKUP(DG4,DATE(YEAR(DG4)+{-1;0;1},1,3)-WEEKDAY(DATE(YEAR(DG4)+{-1;0;1},1,3))+2))/7)+1</f>
        <v>#VALUE!</v>
      </c>
      <c r="DH2" s="11" t="e">
        <f>INT((DH4-LOOKUP(DH4,DATE(YEAR(DH4)+{-1;0;1},1,3)-WEEKDAY(DATE(YEAR(DH4)+{-1;0;1},1,3))+2))/7)+1</f>
        <v>#VALUE!</v>
      </c>
      <c r="DI2" s="11" t="e">
        <f>INT((DI4-LOOKUP(DI4,DATE(YEAR(DI4)+{-1;0;1},1,3)-WEEKDAY(DATE(YEAR(DI4)+{-1;0;1},1,3))+2))/7)+1</f>
        <v>#VALUE!</v>
      </c>
      <c r="DJ2" s="11" t="e">
        <f>INT((DJ4-LOOKUP(DJ4,DATE(YEAR(DJ4)+{-1;0;1},1,3)-WEEKDAY(DATE(YEAR(DJ4)+{-1;0;1},1,3))+2))/7)+1</f>
        <v>#VALUE!</v>
      </c>
      <c r="DK2" s="11" t="e">
        <f>INT((DK4-LOOKUP(DK4,DATE(YEAR(DK4)+{-1;0;1},1,3)-WEEKDAY(DATE(YEAR(DK4)+{-1;0;1},1,3))+2))/7)+1</f>
        <v>#VALUE!</v>
      </c>
      <c r="DL2" s="11" t="e">
        <f>INT((DL4-LOOKUP(DL4,DATE(YEAR(DL4)+{-1;0;1},1,3)-WEEKDAY(DATE(YEAR(DL4)+{-1;0;1},1,3))+2))/7)+1</f>
        <v>#VALUE!</v>
      </c>
      <c r="DM2" s="11" t="e">
        <f>INT((DM4-LOOKUP(DM4,DATE(YEAR(DM4)+{-1;0;1},1,3)-WEEKDAY(DATE(YEAR(DM4)+{-1;0;1},1,3))+2))/7)+1</f>
        <v>#VALUE!</v>
      </c>
      <c r="DN2" s="11" t="e">
        <f>INT((DN4-LOOKUP(DN4,DATE(YEAR(DN4)+{-1;0;1},1,3)-WEEKDAY(DATE(YEAR(DN4)+{-1;0;1},1,3))+2))/7)+1</f>
        <v>#VALUE!</v>
      </c>
      <c r="DO2" s="11" t="e">
        <f>INT((DO4-LOOKUP(DO4,DATE(YEAR(DO4)+{-1;0;1},1,3)-WEEKDAY(DATE(YEAR(DO4)+{-1;0;1},1,3))+2))/7)+1</f>
        <v>#VALUE!</v>
      </c>
      <c r="DP2" s="11" t="e">
        <f>INT((DP4-LOOKUP(DP4,DATE(YEAR(DP4)+{-1;0;1},1,3)-WEEKDAY(DATE(YEAR(DP4)+{-1;0;1},1,3))+2))/7)+1</f>
        <v>#VALUE!</v>
      </c>
      <c r="DQ2" s="11" t="e">
        <f>INT((DQ4-LOOKUP(DQ4,DATE(YEAR(DQ4)+{-1;0;1},1,3)-WEEKDAY(DATE(YEAR(DQ4)+{-1;0;1},1,3))+2))/7)+1</f>
        <v>#VALUE!</v>
      </c>
      <c r="DR2" s="11" t="e">
        <f>INT((DR4-LOOKUP(DR4,DATE(YEAR(DR4)+{-1;0;1},1,3)-WEEKDAY(DATE(YEAR(DR4)+{-1;0;1},1,3))+2))/7)+1</f>
        <v>#VALUE!</v>
      </c>
      <c r="DS2" s="11" t="e">
        <f>INT((DS4-LOOKUP(DS4,DATE(YEAR(DS4)+{-1;0;1},1,3)-WEEKDAY(DATE(YEAR(DS4)+{-1;0;1},1,3))+2))/7)+1</f>
        <v>#VALUE!</v>
      </c>
      <c r="DT2" s="11" t="e">
        <f>INT((DT4-LOOKUP(DT4,DATE(YEAR(DT4)+{-1;0;1},1,3)-WEEKDAY(DATE(YEAR(DT4)+{-1;0;1},1,3))+2))/7)+1</f>
        <v>#VALUE!</v>
      </c>
      <c r="DU2" s="11" t="e">
        <f>INT((DU4-LOOKUP(DU4,DATE(YEAR(DU4)+{-1;0;1},1,3)-WEEKDAY(DATE(YEAR(DU4)+{-1;0;1},1,3))+2))/7)+1</f>
        <v>#VALUE!</v>
      </c>
      <c r="DV2" s="11" t="e">
        <f>INT((DV4-LOOKUP(DV4,DATE(YEAR(DV4)+{-1;0;1},1,3)-WEEKDAY(DATE(YEAR(DV4)+{-1;0;1},1,3))+2))/7)+1</f>
        <v>#VALUE!</v>
      </c>
      <c r="DW2" s="11" t="e">
        <f>INT((DW4-LOOKUP(DW4,DATE(YEAR(DW4)+{-1;0;1},1,3)-WEEKDAY(DATE(YEAR(DW4)+{-1;0;1},1,3))+2))/7)+1</f>
        <v>#VALUE!</v>
      </c>
      <c r="DX2" s="11" t="e">
        <f>INT((DX4-LOOKUP(DX4,DATE(YEAR(DX4)+{-1;0;1},1,3)-WEEKDAY(DATE(YEAR(DX4)+{-1;0;1},1,3))+2))/7)+1</f>
        <v>#VALUE!</v>
      </c>
      <c r="DY2" s="11" t="e">
        <f>INT((DY4-LOOKUP(DY4,DATE(YEAR(DY4)+{-1;0;1},1,3)-WEEKDAY(DATE(YEAR(DY4)+{-1;0;1},1,3))+2))/7)+1</f>
        <v>#VALUE!</v>
      </c>
      <c r="DZ2" s="11" t="e">
        <f>INT((DZ4-LOOKUP(DZ4,DATE(YEAR(DZ4)+{-1;0;1},1,3)-WEEKDAY(DATE(YEAR(DZ4)+{-1;0;1},1,3))+2))/7)+1</f>
        <v>#VALUE!</v>
      </c>
      <c r="EA2" s="11" t="e">
        <f>INT((EA4-LOOKUP(EA4,DATE(YEAR(EA4)+{-1;0;1},1,3)-WEEKDAY(DATE(YEAR(EA4)+{-1;0;1},1,3))+2))/7)+1</f>
        <v>#VALUE!</v>
      </c>
      <c r="EB2" s="11" t="e">
        <f>INT((EB4-LOOKUP(EB4,DATE(YEAR(EB4)+{-1;0;1},1,3)-WEEKDAY(DATE(YEAR(EB4)+{-1;0;1},1,3))+2))/7)+1</f>
        <v>#VALUE!</v>
      </c>
      <c r="EC2" s="11" t="e">
        <f>INT((EC4-LOOKUP(EC4,DATE(YEAR(EC4)+{-1;0;1},1,3)-WEEKDAY(DATE(YEAR(EC4)+{-1;0;1},1,3))+2))/7)+1</f>
        <v>#VALUE!</v>
      </c>
      <c r="ED2" s="11" t="e">
        <f>INT((ED4-LOOKUP(ED4,DATE(YEAR(ED4)+{-1;0;1},1,3)-WEEKDAY(DATE(YEAR(ED4)+{-1;0;1},1,3))+2))/7)+1</f>
        <v>#VALUE!</v>
      </c>
      <c r="EE2" s="11" t="e">
        <f>INT((EE4-LOOKUP(EE4,DATE(YEAR(EE4)+{-1;0;1},1,3)-WEEKDAY(DATE(YEAR(EE4)+{-1;0;1},1,3))+2))/7)+1</f>
        <v>#VALUE!</v>
      </c>
      <c r="EF2" s="11" t="e">
        <f>INT((EF4-LOOKUP(EF4,DATE(YEAR(EF4)+{-1;0;1},1,3)-WEEKDAY(DATE(YEAR(EF4)+{-1;0;1},1,3))+2))/7)+1</f>
        <v>#VALUE!</v>
      </c>
      <c r="EG2" s="11" t="e">
        <f>INT((EG4-LOOKUP(EG4,DATE(YEAR(EG4)+{-1;0;1},1,3)-WEEKDAY(DATE(YEAR(EG4)+{-1;0;1},1,3))+2))/7)+1</f>
        <v>#VALUE!</v>
      </c>
      <c r="EH2" s="11" t="e">
        <f>INT((EH4-LOOKUP(EH4,DATE(YEAR(EH4)+{-1;0;1},1,3)-WEEKDAY(DATE(YEAR(EH4)+{-1;0;1},1,3))+2))/7)+1</f>
        <v>#VALUE!</v>
      </c>
      <c r="EI2" s="11" t="e">
        <f>INT((EI4-LOOKUP(EI4,DATE(YEAR(EI4)+{-1;0;1},1,3)-WEEKDAY(DATE(YEAR(EI4)+{-1;0;1},1,3))+2))/7)+1</f>
        <v>#VALUE!</v>
      </c>
      <c r="EJ2" s="11" t="e">
        <f>INT((EJ4-LOOKUP(EJ4,DATE(YEAR(EJ4)+{-1;0;1},1,3)-WEEKDAY(DATE(YEAR(EJ4)+{-1;0;1},1,3))+2))/7)+1</f>
        <v>#VALUE!</v>
      </c>
      <c r="EK2" s="11" t="e">
        <f>INT((EK4-LOOKUP(EK4,DATE(YEAR(EK4)+{-1;0;1},1,3)-WEEKDAY(DATE(YEAR(EK4)+{-1;0;1},1,3))+2))/7)+1</f>
        <v>#VALUE!</v>
      </c>
      <c r="EL2" s="11" t="e">
        <f>INT((EL4-LOOKUP(EL4,DATE(YEAR(EL4)+{-1;0;1},1,3)-WEEKDAY(DATE(YEAR(EL4)+{-1;0;1},1,3))+2))/7)+1</f>
        <v>#VALUE!</v>
      </c>
      <c r="EM2" s="11" t="e">
        <f>INT((EM4-LOOKUP(EM4,DATE(YEAR(EM4)+{-1;0;1},1,3)-WEEKDAY(DATE(YEAR(EM4)+{-1;0;1},1,3))+2))/7)+1</f>
        <v>#VALUE!</v>
      </c>
      <c r="EN2" s="11" t="e">
        <f>INT((EN4-LOOKUP(EN4,DATE(YEAR(EN4)+{-1;0;1},1,3)-WEEKDAY(DATE(YEAR(EN4)+{-1;0;1},1,3))+2))/7)+1</f>
        <v>#VALUE!</v>
      </c>
      <c r="EO2" s="11" t="e">
        <f>INT((EO4-LOOKUP(EO4,DATE(YEAR(EO4)+{-1;0;1},1,3)-WEEKDAY(DATE(YEAR(EO4)+{-1;0;1},1,3))+2))/7)+1</f>
        <v>#VALUE!</v>
      </c>
      <c r="EP2" s="11" t="e">
        <f>INT((EP4-LOOKUP(EP4,DATE(YEAR(EP4)+{-1;0;1},1,3)-WEEKDAY(DATE(YEAR(EP4)+{-1;0;1},1,3))+2))/7)+1</f>
        <v>#VALUE!</v>
      </c>
      <c r="EQ2" s="11" t="e">
        <f>INT((EQ4-LOOKUP(EQ4,DATE(YEAR(EQ4)+{-1;0;1},1,3)-WEEKDAY(DATE(YEAR(EQ4)+{-1;0;1},1,3))+2))/7)+1</f>
        <v>#VALUE!</v>
      </c>
      <c r="ER2" s="11" t="e">
        <f>INT((ER4-LOOKUP(ER4,DATE(YEAR(ER4)+{-1;0;1},1,3)-WEEKDAY(DATE(YEAR(ER4)+{-1;0;1},1,3))+2))/7)+1</f>
        <v>#VALUE!</v>
      </c>
      <c r="ES2" s="11" t="e">
        <f>INT((ES4-LOOKUP(ES4,DATE(YEAR(ES4)+{-1;0;1},1,3)-WEEKDAY(DATE(YEAR(ES4)+{-1;0;1},1,3))+2))/7)+1</f>
        <v>#VALUE!</v>
      </c>
      <c r="ET2" s="11" t="e">
        <f>INT((ET4-LOOKUP(ET4,DATE(YEAR(ET4)+{-1;0;1},1,3)-WEEKDAY(DATE(YEAR(ET4)+{-1;0;1},1,3))+2))/7)+1</f>
        <v>#VALUE!</v>
      </c>
      <c r="EU2" s="11" t="e">
        <f>INT((EU4-LOOKUP(EU4,DATE(YEAR(EU4)+{-1;0;1},1,3)-WEEKDAY(DATE(YEAR(EU4)+{-1;0;1},1,3))+2))/7)+1</f>
        <v>#VALUE!</v>
      </c>
      <c r="EV2" s="11" t="e">
        <f>INT((EV4-LOOKUP(EV4,DATE(YEAR(EV4)+{-1;0;1},1,3)-WEEKDAY(DATE(YEAR(EV4)+{-1;0;1},1,3))+2))/7)+1</f>
        <v>#VALUE!</v>
      </c>
      <c r="EW2" s="11" t="e">
        <f>INT((EW4-LOOKUP(EW4,DATE(YEAR(EW4)+{-1;0;1},1,3)-WEEKDAY(DATE(YEAR(EW4)+{-1;0;1},1,3))+2))/7)+1</f>
        <v>#VALUE!</v>
      </c>
      <c r="EX2" s="11" t="e">
        <f>INT((EX4-LOOKUP(EX4,DATE(YEAR(EX4)+{-1;0;1},1,3)-WEEKDAY(DATE(YEAR(EX4)+{-1;0;1},1,3))+2))/7)+1</f>
        <v>#VALUE!</v>
      </c>
      <c r="EY2" s="11" t="e">
        <f>INT((EY4-LOOKUP(EY4,DATE(YEAR(EY4)+{-1;0;1},1,3)-WEEKDAY(DATE(YEAR(EY4)+{-1;0;1},1,3))+2))/7)+1</f>
        <v>#VALUE!</v>
      </c>
      <c r="EZ2" s="11" t="e">
        <f>INT((EZ4-LOOKUP(EZ4,DATE(YEAR(EZ4)+{-1;0;1},1,3)-WEEKDAY(DATE(YEAR(EZ4)+{-1;0;1},1,3))+2))/7)+1</f>
        <v>#VALUE!</v>
      </c>
      <c r="FA2" s="11" t="e">
        <f>INT((FA4-LOOKUP(FA4,DATE(YEAR(FA4)+{-1;0;1},1,3)-WEEKDAY(DATE(YEAR(FA4)+{-1;0;1},1,3))+2))/7)+1</f>
        <v>#VALUE!</v>
      </c>
      <c r="FB2" s="11" t="e">
        <f>INT((FB4-LOOKUP(FB4,DATE(YEAR(FB4)+{-1;0;1},1,3)-WEEKDAY(DATE(YEAR(FB4)+{-1;0;1},1,3))+2))/7)+1</f>
        <v>#VALUE!</v>
      </c>
      <c r="FC2" s="11" t="e">
        <f>INT((FC4-LOOKUP(FC4,DATE(YEAR(FC4)+{-1;0;1},1,3)-WEEKDAY(DATE(YEAR(FC4)+{-1;0;1},1,3))+2))/7)+1</f>
        <v>#VALUE!</v>
      </c>
      <c r="FD2" s="11" t="e">
        <f>INT((FD4-LOOKUP(FD4,DATE(YEAR(FD4)+{-1;0;1},1,3)-WEEKDAY(DATE(YEAR(FD4)+{-1;0;1},1,3))+2))/7)+1</f>
        <v>#VALUE!</v>
      </c>
      <c r="FE2" s="11" t="e">
        <f>INT((FE4-LOOKUP(FE4,DATE(YEAR(FE4)+{-1;0;1},1,3)-WEEKDAY(DATE(YEAR(FE4)+{-1;0;1},1,3))+2))/7)+1</f>
        <v>#VALUE!</v>
      </c>
      <c r="FF2" s="11" t="e">
        <f>INT((FF4-LOOKUP(FF4,DATE(YEAR(FF4)+{-1;0;1},1,3)-WEEKDAY(DATE(YEAR(FF4)+{-1;0;1},1,3))+2))/7)+1</f>
        <v>#VALUE!</v>
      </c>
      <c r="FG2" s="11" t="e">
        <f>INT((FG4-LOOKUP(FG4,DATE(YEAR(FG4)+{-1;0;1},1,3)-WEEKDAY(DATE(YEAR(FG4)+{-1;0;1},1,3))+2))/7)+1</f>
        <v>#VALUE!</v>
      </c>
      <c r="FH2" s="11" t="e">
        <f>INT((FH4-LOOKUP(FH4,DATE(YEAR(FH4)+{-1;0;1},1,3)-WEEKDAY(DATE(YEAR(FH4)+{-1;0;1},1,3))+2))/7)+1</f>
        <v>#VALUE!</v>
      </c>
      <c r="FI2" s="11" t="e">
        <f>INT((FI4-LOOKUP(FI4,DATE(YEAR(FI4)+{-1;0;1},1,3)-WEEKDAY(DATE(YEAR(FI4)+{-1;0;1},1,3))+2))/7)+1</f>
        <v>#VALUE!</v>
      </c>
      <c r="FJ2" s="11" t="e">
        <f>INT((FJ4-LOOKUP(FJ4,DATE(YEAR(FJ4)+{-1;0;1},1,3)-WEEKDAY(DATE(YEAR(FJ4)+{-1;0;1},1,3))+2))/7)+1</f>
        <v>#VALUE!</v>
      </c>
      <c r="FK2" s="11" t="e">
        <f>INT((FK4-LOOKUP(FK4,DATE(YEAR(FK4)+{-1;0;1},1,3)-WEEKDAY(DATE(YEAR(FK4)+{-1;0;1},1,3))+2))/7)+1</f>
        <v>#VALUE!</v>
      </c>
      <c r="FL2" s="11" t="e">
        <f>INT((FL4-LOOKUP(FL4,DATE(YEAR(FL4)+{-1;0;1},1,3)-WEEKDAY(DATE(YEAR(FL4)+{-1;0;1},1,3))+2))/7)+1</f>
        <v>#VALUE!</v>
      </c>
      <c r="FM2" s="11" t="e">
        <f>INT((FM4-LOOKUP(FM4,DATE(YEAR(FM4)+{-1;0;1},1,3)-WEEKDAY(DATE(YEAR(FM4)+{-1;0;1},1,3))+2))/7)+1</f>
        <v>#VALUE!</v>
      </c>
      <c r="FN2" s="11" t="e">
        <f>INT((FN4-LOOKUP(FN4,DATE(YEAR(FN4)+{-1;0;1},1,3)-WEEKDAY(DATE(YEAR(FN4)+{-1;0;1},1,3))+2))/7)+1</f>
        <v>#VALUE!</v>
      </c>
      <c r="FO2" s="11" t="e">
        <f>INT((FO4-LOOKUP(FO4,DATE(YEAR(FO4)+{-1;0;1},1,3)-WEEKDAY(DATE(YEAR(FO4)+{-1;0;1},1,3))+2))/7)+1</f>
        <v>#VALUE!</v>
      </c>
      <c r="FP2" s="11" t="e">
        <f>INT((FP4-LOOKUP(FP4,DATE(YEAR(FP4)+{-1;0;1},1,3)-WEEKDAY(DATE(YEAR(FP4)+{-1;0;1},1,3))+2))/7)+1</f>
        <v>#VALUE!</v>
      </c>
      <c r="FQ2" s="11" t="e">
        <f>INT((FQ4-LOOKUP(FQ4,DATE(YEAR(FQ4)+{-1;0;1},1,3)-WEEKDAY(DATE(YEAR(FQ4)+{-1;0;1},1,3))+2))/7)+1</f>
        <v>#VALUE!</v>
      </c>
      <c r="FR2" s="11" t="e">
        <f>INT((FR4-LOOKUP(FR4,DATE(YEAR(FR4)+{-1;0;1},1,3)-WEEKDAY(DATE(YEAR(FR4)+{-1;0;1},1,3))+2))/7)+1</f>
        <v>#VALUE!</v>
      </c>
      <c r="FS2" s="11" t="e">
        <f>INT((FS4-LOOKUP(FS4,DATE(YEAR(FS4)+{-1;0;1},1,3)-WEEKDAY(DATE(YEAR(FS4)+{-1;0;1},1,3))+2))/7)+1</f>
        <v>#VALUE!</v>
      </c>
      <c r="FT2" s="11" t="e">
        <f>INT((FT4-LOOKUP(FT4,DATE(YEAR(FT4)+{-1;0;1},1,3)-WEEKDAY(DATE(YEAR(FT4)+{-1;0;1},1,3))+2))/7)+1</f>
        <v>#VALUE!</v>
      </c>
      <c r="FU2" s="11" t="e">
        <f>INT((FU4-LOOKUP(FU4,DATE(YEAR(FU4)+{-1;0;1},1,3)-WEEKDAY(DATE(YEAR(FU4)+{-1;0;1},1,3))+2))/7)+1</f>
        <v>#VALUE!</v>
      </c>
      <c r="FV2" s="11" t="e">
        <f>INT((FV4-LOOKUP(FV4,DATE(YEAR(FV4)+{-1;0;1},1,3)-WEEKDAY(DATE(YEAR(FV4)+{-1;0;1},1,3))+2))/7)+1</f>
        <v>#VALUE!</v>
      </c>
      <c r="FW2" s="11" t="e">
        <f>INT((FW4-LOOKUP(FW4,DATE(YEAR(FW4)+{-1;0;1},1,3)-WEEKDAY(DATE(YEAR(FW4)+{-1;0;1},1,3))+2))/7)+1</f>
        <v>#VALUE!</v>
      </c>
      <c r="FX2" s="11" t="e">
        <f>INT((FX4-LOOKUP(FX4,DATE(YEAR(FX4)+{-1;0;1},1,3)-WEEKDAY(DATE(YEAR(FX4)+{-1;0;1},1,3))+2))/7)+1</f>
        <v>#VALUE!</v>
      </c>
      <c r="FY2" s="11" t="e">
        <f>INT((FY4-LOOKUP(FY4,DATE(YEAR(FY4)+{-1;0;1},1,3)-WEEKDAY(DATE(YEAR(FY4)+{-1;0;1},1,3))+2))/7)+1</f>
        <v>#VALUE!</v>
      </c>
      <c r="FZ2" s="11" t="e">
        <f>INT((FZ4-LOOKUP(FZ4,DATE(YEAR(FZ4)+{-1;0;1},1,3)-WEEKDAY(DATE(YEAR(FZ4)+{-1;0;1},1,3))+2))/7)+1</f>
        <v>#VALUE!</v>
      </c>
      <c r="GA2" s="11" t="e">
        <f>INT((GA4-LOOKUP(GA4,DATE(YEAR(GA4)+{-1;0;1},1,3)-WEEKDAY(DATE(YEAR(GA4)+{-1;0;1},1,3))+2))/7)+1</f>
        <v>#VALUE!</v>
      </c>
      <c r="GB2" s="11" t="e">
        <f>INT((GB4-LOOKUP(GB4,DATE(YEAR(GB4)+{-1;0;1},1,3)-WEEKDAY(DATE(YEAR(GB4)+{-1;0;1},1,3))+2))/7)+1</f>
        <v>#VALUE!</v>
      </c>
      <c r="GC2" s="11" t="e">
        <f>INT((GC4-LOOKUP(GC4,DATE(YEAR(GC4)+{-1;0;1},1,3)-WEEKDAY(DATE(YEAR(GC4)+{-1;0;1},1,3))+2))/7)+1</f>
        <v>#VALUE!</v>
      </c>
      <c r="GD2" s="11" t="e">
        <f>INT((GD4-LOOKUP(GD4,DATE(YEAR(GD4)+{-1;0;1},1,3)-WEEKDAY(DATE(YEAR(GD4)+{-1;0;1},1,3))+2))/7)+1</f>
        <v>#VALUE!</v>
      </c>
      <c r="GE2" s="11" t="e">
        <f>INT((GE4-LOOKUP(GE4,DATE(YEAR(GE4)+{-1;0;1},1,3)-WEEKDAY(DATE(YEAR(GE4)+{-1;0;1},1,3))+2))/7)+1</f>
        <v>#VALUE!</v>
      </c>
      <c r="GF2" s="11" t="e">
        <f>INT((GF4-LOOKUP(GF4,DATE(YEAR(GF4)+{-1;0;1},1,3)-WEEKDAY(DATE(YEAR(GF4)+{-1;0;1},1,3))+2))/7)+1</f>
        <v>#VALUE!</v>
      </c>
      <c r="GG2" s="11" t="e">
        <f>INT((GG4-LOOKUP(GG4,DATE(YEAR(GG4)+{-1;0;1},1,3)-WEEKDAY(DATE(YEAR(GG4)+{-1;0;1},1,3))+2))/7)+1</f>
        <v>#VALUE!</v>
      </c>
      <c r="GH2" s="11" t="e">
        <f>INT((GH4-LOOKUP(GH4,DATE(YEAR(GH4)+{-1;0;1},1,3)-WEEKDAY(DATE(YEAR(GH4)+{-1;0;1},1,3))+2))/7)+1</f>
        <v>#VALUE!</v>
      </c>
      <c r="GI2" s="11" t="e">
        <f>INT((GI4-LOOKUP(GI4,DATE(YEAR(GI4)+{-1;0;1},1,3)-WEEKDAY(DATE(YEAR(GI4)+{-1;0;1},1,3))+2))/7)+1</f>
        <v>#VALUE!</v>
      </c>
      <c r="GJ2" s="11" t="e">
        <f>INT((GJ4-LOOKUP(GJ4,DATE(YEAR(GJ4)+{-1;0;1},1,3)-WEEKDAY(DATE(YEAR(GJ4)+{-1;0;1},1,3))+2))/7)+1</f>
        <v>#VALUE!</v>
      </c>
      <c r="GK2" s="11" t="e">
        <f>INT((GK4-LOOKUP(GK4,DATE(YEAR(GK4)+{-1;0;1},1,3)-WEEKDAY(DATE(YEAR(GK4)+{-1;0;1},1,3))+2))/7)+1</f>
        <v>#VALUE!</v>
      </c>
      <c r="GL2" s="11" t="e">
        <f>INT((GL4-LOOKUP(GL4,DATE(YEAR(GL4)+{-1;0;1},1,3)-WEEKDAY(DATE(YEAR(GL4)+{-1;0;1},1,3))+2))/7)+1</f>
        <v>#VALUE!</v>
      </c>
      <c r="GM2" s="11" t="e">
        <f>INT((GM4-LOOKUP(GM4,DATE(YEAR(GM4)+{-1;0;1},1,3)-WEEKDAY(DATE(YEAR(GM4)+{-1;0;1},1,3))+2))/7)+1</f>
        <v>#VALUE!</v>
      </c>
      <c r="GN2" s="11" t="e">
        <f>INT((GN4-LOOKUP(GN4,DATE(YEAR(GN4)+{-1;0;1},1,3)-WEEKDAY(DATE(YEAR(GN4)+{-1;0;1},1,3))+2))/7)+1</f>
        <v>#VALUE!</v>
      </c>
      <c r="GO2" s="11" t="e">
        <f>INT((GO4-LOOKUP(GO4,DATE(YEAR(GO4)+{-1;0;1},1,3)-WEEKDAY(DATE(YEAR(GO4)+{-1;0;1},1,3))+2))/7)+1</f>
        <v>#VALUE!</v>
      </c>
      <c r="GP2" s="11" t="e">
        <f>INT((GP4-LOOKUP(GP4,DATE(YEAR(GP4)+{-1;0;1},1,3)-WEEKDAY(DATE(YEAR(GP4)+{-1;0;1},1,3))+2))/7)+1</f>
        <v>#VALUE!</v>
      </c>
      <c r="GQ2" s="11" t="e">
        <f>INT((GQ4-LOOKUP(GQ4,DATE(YEAR(GQ4)+{-1;0;1},1,3)-WEEKDAY(DATE(YEAR(GQ4)+{-1;0;1},1,3))+2))/7)+1</f>
        <v>#VALUE!</v>
      </c>
      <c r="GR2" s="11" t="e">
        <f>INT((GR4-LOOKUP(GR4,DATE(YEAR(GR4)+{-1;0;1},1,3)-WEEKDAY(DATE(YEAR(GR4)+{-1;0;1},1,3))+2))/7)+1</f>
        <v>#VALUE!</v>
      </c>
      <c r="GS2" s="11" t="e">
        <f>INT((GS4-LOOKUP(GS4,DATE(YEAR(GS4)+{-1;0;1},1,3)-WEEKDAY(DATE(YEAR(GS4)+{-1;0;1},1,3))+2))/7)+1</f>
        <v>#VALUE!</v>
      </c>
      <c r="GT2" s="11" t="e">
        <f>INT((GT4-LOOKUP(GT4,DATE(YEAR(GT4)+{-1;0;1},1,3)-WEEKDAY(DATE(YEAR(GT4)+{-1;0;1},1,3))+2))/7)+1</f>
        <v>#VALUE!</v>
      </c>
      <c r="GU2" s="11" t="e">
        <f>INT((GU4-LOOKUP(GU4,DATE(YEAR(GU4)+{-1;0;1},1,3)-WEEKDAY(DATE(YEAR(GU4)+{-1;0;1},1,3))+2))/7)+1</f>
        <v>#VALUE!</v>
      </c>
      <c r="GV2" s="11" t="e">
        <f>INT((GV4-LOOKUP(GV4,DATE(YEAR(GV4)+{-1;0;1},1,3)-WEEKDAY(DATE(YEAR(GV4)+{-1;0;1},1,3))+2))/7)+1</f>
        <v>#VALUE!</v>
      </c>
      <c r="GW2" s="11" t="e">
        <f>INT((GW4-LOOKUP(GW4,DATE(YEAR(GW4)+{-1;0;1},1,3)-WEEKDAY(DATE(YEAR(GW4)+{-1;0;1},1,3))+2))/7)+1</f>
        <v>#VALUE!</v>
      </c>
      <c r="GX2" s="11" t="e">
        <f>INT((GX4-LOOKUP(GX4,DATE(YEAR(GX4)+{-1;0;1},1,3)-WEEKDAY(DATE(YEAR(GX4)+{-1;0;1},1,3))+2))/7)+1</f>
        <v>#VALUE!</v>
      </c>
      <c r="GY2" s="11" t="e">
        <f>INT((GY4-LOOKUP(GY4,DATE(YEAR(GY4)+{-1;0;1},1,3)-WEEKDAY(DATE(YEAR(GY4)+{-1;0;1},1,3))+2))/7)+1</f>
        <v>#VALUE!</v>
      </c>
      <c r="GZ2" s="11" t="e">
        <f>INT((GZ4-LOOKUP(GZ4,DATE(YEAR(GZ4)+{-1;0;1},1,3)-WEEKDAY(DATE(YEAR(GZ4)+{-1;0;1},1,3))+2))/7)+1</f>
        <v>#VALUE!</v>
      </c>
      <c r="HA2" s="11" t="e">
        <f>INT((HA4-LOOKUP(HA4,DATE(YEAR(HA4)+{-1;0;1},1,3)-WEEKDAY(DATE(YEAR(HA4)+{-1;0;1},1,3))+2))/7)+1</f>
        <v>#VALUE!</v>
      </c>
      <c r="HB2" s="11" t="e">
        <f>INT((HB4-LOOKUP(HB4,DATE(YEAR(HB4)+{-1;0;1},1,3)-WEEKDAY(DATE(YEAR(HB4)+{-1;0;1},1,3))+2))/7)+1</f>
        <v>#VALUE!</v>
      </c>
      <c r="HC2" s="11" t="e">
        <f>INT((HC4-LOOKUP(HC4,DATE(YEAR(HC4)+{-1;0;1},1,3)-WEEKDAY(DATE(YEAR(HC4)+{-1;0;1},1,3))+2))/7)+1</f>
        <v>#VALUE!</v>
      </c>
      <c r="HD2" s="11" t="e">
        <f>INT((HD4-LOOKUP(HD4,DATE(YEAR(HD4)+{-1;0;1},1,3)-WEEKDAY(DATE(YEAR(HD4)+{-1;0;1},1,3))+2))/7)+1</f>
        <v>#VALUE!</v>
      </c>
      <c r="HE2" s="11" t="e">
        <f>INT((HE4-LOOKUP(HE4,DATE(YEAR(HE4)+{-1;0;1},1,3)-WEEKDAY(DATE(YEAR(HE4)+{-1;0;1},1,3))+2))/7)+1</f>
        <v>#VALUE!</v>
      </c>
      <c r="HF2" s="11" t="e">
        <f>INT((HF4-LOOKUP(HF4,DATE(YEAR(HF4)+{-1;0;1},1,3)-WEEKDAY(DATE(YEAR(HF4)+{-1;0;1},1,3))+2))/7)+1</f>
        <v>#VALUE!</v>
      </c>
      <c r="HG2" s="11" t="e">
        <f>INT((HG4-LOOKUP(HG4,DATE(YEAR(HG4)+{-1;0;1},1,3)-WEEKDAY(DATE(YEAR(HG4)+{-1;0;1},1,3))+2))/7)+1</f>
        <v>#VALUE!</v>
      </c>
      <c r="HH2" s="11" t="e">
        <f>INT((HH4-LOOKUP(HH4,DATE(YEAR(HH4)+{-1;0;1},1,3)-WEEKDAY(DATE(YEAR(HH4)+{-1;0;1},1,3))+2))/7)+1</f>
        <v>#VALUE!</v>
      </c>
      <c r="HI2" s="11" t="e">
        <f>INT((HI4-LOOKUP(HI4,DATE(YEAR(HI4)+{-1;0;1},1,3)-WEEKDAY(DATE(YEAR(HI4)+{-1;0;1},1,3))+2))/7)+1</f>
        <v>#VALUE!</v>
      </c>
      <c r="HJ2" s="11" t="e">
        <f>INT((HJ4-LOOKUP(HJ4,DATE(YEAR(HJ4)+{-1;0;1},1,3)-WEEKDAY(DATE(YEAR(HJ4)+{-1;0;1},1,3))+2))/7)+1</f>
        <v>#VALUE!</v>
      </c>
      <c r="HK2" s="11" t="e">
        <f>INT((HK4-LOOKUP(HK4,DATE(YEAR(HK4)+{-1;0;1},1,3)-WEEKDAY(DATE(YEAR(HK4)+{-1;0;1},1,3))+2))/7)+1</f>
        <v>#VALUE!</v>
      </c>
      <c r="HL2" s="11" t="e">
        <f>INT((HL4-LOOKUP(HL4,DATE(YEAR(HL4)+{-1;0;1},1,3)-WEEKDAY(DATE(YEAR(HL4)+{-1;0;1},1,3))+2))/7)+1</f>
        <v>#VALUE!</v>
      </c>
      <c r="HM2" s="11" t="e">
        <f>INT((HM4-LOOKUP(HM4,DATE(YEAR(HM4)+{-1;0;1},1,3)-WEEKDAY(DATE(YEAR(HM4)+{-1;0;1},1,3))+2))/7)+1</f>
        <v>#VALUE!</v>
      </c>
      <c r="HN2" s="11" t="e">
        <f>INT((HN4-LOOKUP(HN4,DATE(YEAR(HN4)+{-1;0;1},1,3)-WEEKDAY(DATE(YEAR(HN4)+{-1;0;1},1,3))+2))/7)+1</f>
        <v>#VALUE!</v>
      </c>
      <c r="HO2" s="11" t="e">
        <f>INT((HO4-LOOKUP(HO4,DATE(YEAR(HO4)+{-1;0;1},1,3)-WEEKDAY(DATE(YEAR(HO4)+{-1;0;1},1,3))+2))/7)+1</f>
        <v>#VALUE!</v>
      </c>
      <c r="HP2" s="11" t="e">
        <f>INT((HP4-LOOKUP(HP4,DATE(YEAR(HP4)+{-1;0;1},1,3)-WEEKDAY(DATE(YEAR(HP4)+{-1;0;1},1,3))+2))/7)+1</f>
        <v>#VALUE!</v>
      </c>
      <c r="HQ2" s="11" t="e">
        <f>INT((HQ4-LOOKUP(HQ4,DATE(YEAR(HQ4)+{-1;0;1},1,3)-WEEKDAY(DATE(YEAR(HQ4)+{-1;0;1},1,3))+2))/7)+1</f>
        <v>#VALUE!</v>
      </c>
      <c r="HR2" s="11" t="e">
        <f>INT((HR4-LOOKUP(HR4,DATE(YEAR(HR4)+{-1;0;1},1,3)-WEEKDAY(DATE(YEAR(HR4)+{-1;0;1},1,3))+2))/7)+1</f>
        <v>#VALUE!</v>
      </c>
      <c r="HS2" s="11" t="e">
        <f>INT((HS4-LOOKUP(HS4,DATE(YEAR(HS4)+{-1;0;1},1,3)-WEEKDAY(DATE(YEAR(HS4)+{-1;0;1},1,3))+2))/7)+1</f>
        <v>#VALUE!</v>
      </c>
      <c r="HT2" s="11" t="e">
        <f>INT((HT4-LOOKUP(HT4,DATE(YEAR(HT4)+{-1;0;1},1,3)-WEEKDAY(DATE(YEAR(HT4)+{-1;0;1},1,3))+2))/7)+1</f>
        <v>#VALUE!</v>
      </c>
      <c r="HU2" s="11" t="e">
        <f>INT((HU4-LOOKUP(HU4,DATE(YEAR(HU4)+{-1;0;1},1,3)-WEEKDAY(DATE(YEAR(HU4)+{-1;0;1},1,3))+2))/7)+1</f>
        <v>#VALUE!</v>
      </c>
      <c r="HV2" s="11" t="e">
        <f>INT((HV4-LOOKUP(HV4,DATE(YEAR(HV4)+{-1;0;1},1,3)-WEEKDAY(DATE(YEAR(HV4)+{-1;0;1},1,3))+2))/7)+1</f>
        <v>#VALUE!</v>
      </c>
      <c r="HW2" s="11" t="e">
        <f>INT((HW4-LOOKUP(HW4,DATE(YEAR(HW4)+{-1;0;1},1,3)-WEEKDAY(DATE(YEAR(HW4)+{-1;0;1},1,3))+2))/7)+1</f>
        <v>#VALUE!</v>
      </c>
      <c r="HX2" s="11" t="e">
        <f>INT((HX4-LOOKUP(HX4,DATE(YEAR(HX4)+{-1;0;1},1,3)-WEEKDAY(DATE(YEAR(HX4)+{-1;0;1},1,3))+2))/7)+1</f>
        <v>#VALUE!</v>
      </c>
      <c r="HY2" s="11" t="e">
        <f>INT((HY4-LOOKUP(HY4,DATE(YEAR(HY4)+{-1;0;1},1,3)-WEEKDAY(DATE(YEAR(HY4)+{-1;0;1},1,3))+2))/7)+1</f>
        <v>#VALUE!</v>
      </c>
      <c r="HZ2" s="11" t="e">
        <f>INT((HZ4-LOOKUP(HZ4,DATE(YEAR(HZ4)+{-1;0;1},1,3)-WEEKDAY(DATE(YEAR(HZ4)+{-1;0;1},1,3))+2))/7)+1</f>
        <v>#VALUE!</v>
      </c>
      <c r="IA2" s="11" t="e">
        <f>INT((IA4-LOOKUP(IA4,DATE(YEAR(IA4)+{-1;0;1},1,3)-WEEKDAY(DATE(YEAR(IA4)+{-1;0;1},1,3))+2))/7)+1</f>
        <v>#VALUE!</v>
      </c>
      <c r="IB2" s="11" t="e">
        <f>INT((IB4-LOOKUP(IB4,DATE(YEAR(IB4)+{-1;0;1},1,3)-WEEKDAY(DATE(YEAR(IB4)+{-1;0;1},1,3))+2))/7)+1</f>
        <v>#VALUE!</v>
      </c>
      <c r="IC2" s="11" t="e">
        <f>INT((IC4-LOOKUP(IC4,DATE(YEAR(IC4)+{-1;0;1},1,3)-WEEKDAY(DATE(YEAR(IC4)+{-1;0;1},1,3))+2))/7)+1</f>
        <v>#VALUE!</v>
      </c>
      <c r="ID2" s="11" t="e">
        <f>INT((ID4-LOOKUP(ID4,DATE(YEAR(ID4)+{-1;0;1},1,3)-WEEKDAY(DATE(YEAR(ID4)+{-1;0;1},1,3))+2))/7)+1</f>
        <v>#VALUE!</v>
      </c>
      <c r="IE2" s="11" t="e">
        <f>INT((IE4-LOOKUP(IE4,DATE(YEAR(IE4)+{-1;0;1},1,3)-WEEKDAY(DATE(YEAR(IE4)+{-1;0;1},1,3))+2))/7)+1</f>
        <v>#VALUE!</v>
      </c>
      <c r="IF2" s="11" t="e">
        <f>INT((IF4-LOOKUP(IF4,DATE(YEAR(IF4)+{-1;0;1},1,3)-WEEKDAY(DATE(YEAR(IF4)+{-1;0;1},1,3))+2))/7)+1</f>
        <v>#VALUE!</v>
      </c>
      <c r="IG2" s="11" t="e">
        <f>INT((IG4-LOOKUP(IG4,DATE(YEAR(IG4)+{-1;0;1},1,3)-WEEKDAY(DATE(YEAR(IG4)+{-1;0;1},1,3))+2))/7)+1</f>
        <v>#VALUE!</v>
      </c>
      <c r="IH2" s="11" t="e">
        <f>INT((IH4-LOOKUP(IH4,DATE(YEAR(IH4)+{-1;0;1},1,3)-WEEKDAY(DATE(YEAR(IH4)+{-1;0;1},1,3))+2))/7)+1</f>
        <v>#VALUE!</v>
      </c>
      <c r="II2" s="11" t="e">
        <f>INT((II4-LOOKUP(II4,DATE(YEAR(II4)+{-1;0;1},1,3)-WEEKDAY(DATE(YEAR(II4)+{-1;0;1},1,3))+2))/7)+1</f>
        <v>#VALUE!</v>
      </c>
      <c r="IJ2" s="11" t="e">
        <f>INT((IJ4-LOOKUP(IJ4,DATE(YEAR(IJ4)+{-1;0;1},1,3)-WEEKDAY(DATE(YEAR(IJ4)+{-1;0;1},1,3))+2))/7)+1</f>
        <v>#VALUE!</v>
      </c>
      <c r="IK2" s="11" t="e">
        <f>INT((IK4-LOOKUP(IK4,DATE(YEAR(IK4)+{-1;0;1},1,3)-WEEKDAY(DATE(YEAR(IK4)+{-1;0;1},1,3))+2))/7)+1</f>
        <v>#VALUE!</v>
      </c>
      <c r="IL2" s="11" t="e">
        <f>INT((IL4-LOOKUP(IL4,DATE(YEAR(IL4)+{-1;0;1},1,3)-WEEKDAY(DATE(YEAR(IL4)+{-1;0;1},1,3))+2))/7)+1</f>
        <v>#VALUE!</v>
      </c>
      <c r="IM2" s="11" t="e">
        <f>INT((IM4-LOOKUP(IM4,DATE(YEAR(IM4)+{-1;0;1},1,3)-WEEKDAY(DATE(YEAR(IM4)+{-1;0;1},1,3))+2))/7)+1</f>
        <v>#VALUE!</v>
      </c>
      <c r="IN2" s="11" t="e">
        <f>INT((IN4-LOOKUP(IN4,DATE(YEAR(IN4)+{-1;0;1},1,3)-WEEKDAY(DATE(YEAR(IN4)+{-1;0;1},1,3))+2))/7)+1</f>
        <v>#VALUE!</v>
      </c>
      <c r="IO2" s="11" t="e">
        <f>INT((IO4-LOOKUP(IO4,DATE(YEAR(IO4)+{-1;0;1},1,3)-WEEKDAY(DATE(YEAR(IO4)+{-1;0;1},1,3))+2))/7)+1</f>
        <v>#VALUE!</v>
      </c>
      <c r="IP2" s="11" t="e">
        <f>INT((IP4-LOOKUP(IP4,DATE(YEAR(IP4)+{-1;0;1},1,3)-WEEKDAY(DATE(YEAR(IP4)+{-1;0;1},1,3))+2))/7)+1</f>
        <v>#VALUE!</v>
      </c>
      <c r="IQ2" s="11" t="e">
        <f>INT((IQ4-LOOKUP(IQ4,DATE(YEAR(IQ4)+{-1;0;1},1,3)-WEEKDAY(DATE(YEAR(IQ4)+{-1;0;1},1,3))+2))/7)+1</f>
        <v>#VALUE!</v>
      </c>
      <c r="IR2" s="11" t="e">
        <f>INT((IR4-LOOKUP(IR4,DATE(YEAR(IR4)+{-1;0;1},1,3)-WEEKDAY(DATE(YEAR(IR4)+{-1;0;1},1,3))+2))/7)+1</f>
        <v>#VALUE!</v>
      </c>
      <c r="IS2" s="11" t="e">
        <f>INT((IS4-LOOKUP(IS4,DATE(YEAR(IS4)+{-1;0;1},1,3)-WEEKDAY(DATE(YEAR(IS4)+{-1;0;1},1,3))+2))/7)+1</f>
        <v>#VALUE!</v>
      </c>
      <c r="IT2" s="11" t="e">
        <f>INT((IT4-LOOKUP(IT4,DATE(YEAR(IT4)+{-1;0;1},1,3)-WEEKDAY(DATE(YEAR(IT4)+{-1;0;1},1,3))+2))/7)+1</f>
        <v>#VALUE!</v>
      </c>
      <c r="IU2" s="11" t="e">
        <f>INT((IU4-LOOKUP(IU4,DATE(YEAR(IU4)+{-1;0;1},1,3)-WEEKDAY(DATE(YEAR(IU4)+{-1;0;1},1,3))+2))/7)+1</f>
        <v>#VALUE!</v>
      </c>
      <c r="IV2" s="11" t="e">
        <f>INT((IV4-LOOKUP(IV4,DATE(YEAR(IV4)+{-1;0;1},1,3)-WEEKDAY(DATE(YEAR(IV4)+{-1;0;1},1,3))+2))/7)+1</f>
        <v>#VALUE!</v>
      </c>
      <c r="IW2" s="11" t="e">
        <f>INT((IW4-LOOKUP(IW4,DATE(YEAR(IW4)+{-1;0;1},1,3)-WEEKDAY(DATE(YEAR(IW4)+{-1;0;1},1,3))+2))/7)+1</f>
        <v>#VALUE!</v>
      </c>
      <c r="IX2" s="11" t="e">
        <f>INT((IX4-LOOKUP(IX4,DATE(YEAR(IX4)+{-1;0;1},1,3)-WEEKDAY(DATE(YEAR(IX4)+{-1;0;1},1,3))+2))/7)+1</f>
        <v>#VALUE!</v>
      </c>
      <c r="IY2" s="11" t="e">
        <f>INT((IY4-LOOKUP(IY4,DATE(YEAR(IY4)+{-1;0;1},1,3)-WEEKDAY(DATE(YEAR(IY4)+{-1;0;1},1,3))+2))/7)+1</f>
        <v>#VALUE!</v>
      </c>
      <c r="IZ2" s="11" t="e">
        <f>INT((IZ4-LOOKUP(IZ4,DATE(YEAR(IZ4)+{-1;0;1},1,3)-WEEKDAY(DATE(YEAR(IZ4)+{-1;0;1},1,3))+2))/7)+1</f>
        <v>#VALUE!</v>
      </c>
      <c r="JA2" s="11" t="e">
        <f>INT((JA4-LOOKUP(JA4,DATE(YEAR(JA4)+{-1;0;1},1,3)-WEEKDAY(DATE(YEAR(JA4)+{-1;0;1},1,3))+2))/7)+1</f>
        <v>#VALUE!</v>
      </c>
      <c r="JB2" s="11" t="e">
        <f>INT((JB4-LOOKUP(JB4,DATE(YEAR(JB4)+{-1;0;1},1,3)-WEEKDAY(DATE(YEAR(JB4)+{-1;0;1},1,3))+2))/7)+1</f>
        <v>#VALUE!</v>
      </c>
      <c r="JC2" s="11" t="e">
        <f>INT((JC4-LOOKUP(JC4,DATE(YEAR(JC4)+{-1;0;1},1,3)-WEEKDAY(DATE(YEAR(JC4)+{-1;0;1},1,3))+2))/7)+1</f>
        <v>#VALUE!</v>
      </c>
      <c r="JD2" s="11" t="e">
        <f>INT((JD4-LOOKUP(JD4,DATE(YEAR(JD4)+{-1;0;1},1,3)-WEEKDAY(DATE(YEAR(JD4)+{-1;0;1},1,3))+2))/7)+1</f>
        <v>#VALUE!</v>
      </c>
      <c r="JE2" s="11" t="e">
        <f>INT((JE4-LOOKUP(JE4,DATE(YEAR(JE4)+{-1;0;1},1,3)-WEEKDAY(DATE(YEAR(JE4)+{-1;0;1},1,3))+2))/7)+1</f>
        <v>#VALUE!</v>
      </c>
      <c r="JF2" s="11" t="e">
        <f>INT((JF4-LOOKUP(JF4,DATE(YEAR(JF4)+{-1;0;1},1,3)-WEEKDAY(DATE(YEAR(JF4)+{-1;0;1},1,3))+2))/7)+1</f>
        <v>#VALUE!</v>
      </c>
      <c r="JG2" s="11" t="e">
        <f>INT((JG4-LOOKUP(JG4,DATE(YEAR(JG4)+{-1;0;1},1,3)-WEEKDAY(DATE(YEAR(JG4)+{-1;0;1},1,3))+2))/7)+1</f>
        <v>#VALUE!</v>
      </c>
      <c r="JH2" s="11" t="e">
        <f>INT((JH4-LOOKUP(JH4,DATE(YEAR(JH4)+{-1;0;1},1,3)-WEEKDAY(DATE(YEAR(JH4)+{-1;0;1},1,3))+2))/7)+1</f>
        <v>#VALUE!</v>
      </c>
      <c r="JI2" s="11" t="e">
        <f>INT((JI4-LOOKUP(JI4,DATE(YEAR(JI4)+{-1;0;1},1,3)-WEEKDAY(DATE(YEAR(JI4)+{-1;0;1},1,3))+2))/7)+1</f>
        <v>#VALUE!</v>
      </c>
      <c r="JJ2" s="11" t="e">
        <f>INT((JJ4-LOOKUP(JJ4,DATE(YEAR(JJ4)+{-1;0;1},1,3)-WEEKDAY(DATE(YEAR(JJ4)+{-1;0;1},1,3))+2))/7)+1</f>
        <v>#VALUE!</v>
      </c>
      <c r="JK2" s="11" t="e">
        <f>INT((JK4-LOOKUP(JK4,DATE(YEAR(JK4)+{-1;0;1},1,3)-WEEKDAY(DATE(YEAR(JK4)+{-1;0;1},1,3))+2))/7)+1</f>
        <v>#VALUE!</v>
      </c>
      <c r="JL2" s="11" t="e">
        <f>INT((JL4-LOOKUP(JL4,DATE(YEAR(JL4)+{-1;0;1},1,3)-WEEKDAY(DATE(YEAR(JL4)+{-1;0;1},1,3))+2))/7)+1</f>
        <v>#VALUE!</v>
      </c>
      <c r="JM2" s="11" t="e">
        <f>INT((JM4-LOOKUP(JM4,DATE(YEAR(JM4)+{-1;0;1},1,3)-WEEKDAY(DATE(YEAR(JM4)+{-1;0;1},1,3))+2))/7)+1</f>
        <v>#VALUE!</v>
      </c>
      <c r="JN2" s="11" t="e">
        <f>INT((JN4-LOOKUP(JN4,DATE(YEAR(JN4)+{-1;0;1},1,3)-WEEKDAY(DATE(YEAR(JN4)+{-1;0;1},1,3))+2))/7)+1</f>
        <v>#VALUE!</v>
      </c>
      <c r="JO2" s="11" t="e">
        <f>INT((JO4-LOOKUP(JO4,DATE(YEAR(JO4)+{-1;0;1},1,3)-WEEKDAY(DATE(YEAR(JO4)+{-1;0;1},1,3))+2))/7)+1</f>
        <v>#VALUE!</v>
      </c>
      <c r="JP2" s="11" t="e">
        <f>INT((JP4-LOOKUP(JP4,DATE(YEAR(JP4)+{-1;0;1},1,3)-WEEKDAY(DATE(YEAR(JP4)+{-1;0;1},1,3))+2))/7)+1</f>
        <v>#VALUE!</v>
      </c>
      <c r="JQ2" s="11" t="e">
        <f>INT((JQ4-LOOKUP(JQ4,DATE(YEAR(JQ4)+{-1;0;1},1,3)-WEEKDAY(DATE(YEAR(JQ4)+{-1;0;1},1,3))+2))/7)+1</f>
        <v>#VALUE!</v>
      </c>
      <c r="JR2" s="11" t="e">
        <f>INT((JR4-LOOKUP(JR4,DATE(YEAR(JR4)+{-1;0;1},1,3)-WEEKDAY(DATE(YEAR(JR4)+{-1;0;1},1,3))+2))/7)+1</f>
        <v>#VALUE!</v>
      </c>
      <c r="JS2" s="11" t="e">
        <f>INT((JS4-LOOKUP(JS4,DATE(YEAR(JS4)+{-1;0;1},1,3)-WEEKDAY(DATE(YEAR(JS4)+{-1;0;1},1,3))+2))/7)+1</f>
        <v>#VALUE!</v>
      </c>
      <c r="JT2" s="11" t="e">
        <f>INT((JT4-LOOKUP(JT4,DATE(YEAR(JT4)+{-1;0;1},1,3)-WEEKDAY(DATE(YEAR(JT4)+{-1;0;1},1,3))+2))/7)+1</f>
        <v>#VALUE!</v>
      </c>
      <c r="JU2" s="11" t="e">
        <f>INT((JU4-LOOKUP(JU4,DATE(YEAR(JU4)+{-1;0;1},1,3)-WEEKDAY(DATE(YEAR(JU4)+{-1;0;1},1,3))+2))/7)+1</f>
        <v>#VALUE!</v>
      </c>
      <c r="JV2" s="11" t="e">
        <f>INT((JV4-LOOKUP(JV4,DATE(YEAR(JV4)+{-1;0;1},1,3)-WEEKDAY(DATE(YEAR(JV4)+{-1;0;1},1,3))+2))/7)+1</f>
        <v>#VALUE!</v>
      </c>
      <c r="JW2" s="11" t="e">
        <f>INT((JW4-LOOKUP(JW4,DATE(YEAR(JW4)+{-1;0;1},1,3)-WEEKDAY(DATE(YEAR(JW4)+{-1;0;1},1,3))+2))/7)+1</f>
        <v>#VALUE!</v>
      </c>
      <c r="JX2" s="11" t="e">
        <f>INT((JX4-LOOKUP(JX4,DATE(YEAR(JX4)+{-1;0;1},1,3)-WEEKDAY(DATE(YEAR(JX4)+{-1;0;1},1,3))+2))/7)+1</f>
        <v>#VALUE!</v>
      </c>
      <c r="JY2" s="11" t="e">
        <f>INT((JY4-LOOKUP(JY4,DATE(YEAR(JY4)+{-1;0;1},1,3)-WEEKDAY(DATE(YEAR(JY4)+{-1;0;1},1,3))+2))/7)+1</f>
        <v>#VALUE!</v>
      </c>
      <c r="JZ2" s="11" t="e">
        <f>INT((JZ4-LOOKUP(JZ4,DATE(YEAR(JZ4)+{-1;0;1},1,3)-WEEKDAY(DATE(YEAR(JZ4)+{-1;0;1},1,3))+2))/7)+1</f>
        <v>#VALUE!</v>
      </c>
      <c r="KA2" s="11" t="e">
        <f>INT((KA4-LOOKUP(KA4,DATE(YEAR(KA4)+{-1;0;1},1,3)-WEEKDAY(DATE(YEAR(KA4)+{-1;0;1},1,3))+2))/7)+1</f>
        <v>#VALUE!</v>
      </c>
      <c r="KB2" s="11" t="e">
        <f>INT((KB4-LOOKUP(KB4,DATE(YEAR(KB4)+{-1;0;1},1,3)-WEEKDAY(DATE(YEAR(KB4)+{-1;0;1},1,3))+2))/7)+1</f>
        <v>#VALUE!</v>
      </c>
      <c r="KC2" s="11" t="e">
        <f>INT((KC4-LOOKUP(KC4,DATE(YEAR(KC4)+{-1;0;1},1,3)-WEEKDAY(DATE(YEAR(KC4)+{-1;0;1},1,3))+2))/7)+1</f>
        <v>#VALUE!</v>
      </c>
      <c r="KD2" s="11" t="e">
        <f>INT((KD4-LOOKUP(KD4,DATE(YEAR(KD4)+{-1;0;1},1,3)-WEEKDAY(DATE(YEAR(KD4)+{-1;0;1},1,3))+2))/7)+1</f>
        <v>#VALUE!</v>
      </c>
      <c r="KE2" s="11" t="e">
        <f>INT((KE4-LOOKUP(KE4,DATE(YEAR(KE4)+{-1;0;1},1,3)-WEEKDAY(DATE(YEAR(KE4)+{-1;0;1},1,3))+2))/7)+1</f>
        <v>#VALUE!</v>
      </c>
      <c r="KF2" s="11" t="e">
        <f>INT((KF4-LOOKUP(KF4,DATE(YEAR(KF4)+{-1;0;1},1,3)-WEEKDAY(DATE(YEAR(KF4)+{-1;0;1},1,3))+2))/7)+1</f>
        <v>#VALUE!</v>
      </c>
      <c r="KG2" s="11" t="e">
        <f>INT((KG4-LOOKUP(KG4,DATE(YEAR(KG4)+{-1;0;1},1,3)-WEEKDAY(DATE(YEAR(KG4)+{-1;0;1},1,3))+2))/7)+1</f>
        <v>#VALUE!</v>
      </c>
      <c r="KH2" s="11" t="e">
        <f>INT((KH4-LOOKUP(KH4,DATE(YEAR(KH4)+{-1;0;1},1,3)-WEEKDAY(DATE(YEAR(KH4)+{-1;0;1},1,3))+2))/7)+1</f>
        <v>#VALUE!</v>
      </c>
      <c r="KI2" s="11" t="e">
        <f>INT((KI4-LOOKUP(KI4,DATE(YEAR(KI4)+{-1;0;1},1,3)-WEEKDAY(DATE(YEAR(KI4)+{-1;0;1},1,3))+2))/7)+1</f>
        <v>#VALUE!</v>
      </c>
      <c r="KJ2" s="11" t="e">
        <f>INT((KJ4-LOOKUP(KJ4,DATE(YEAR(KJ4)+{-1;0;1},1,3)-WEEKDAY(DATE(YEAR(KJ4)+{-1;0;1},1,3))+2))/7)+1</f>
        <v>#VALUE!</v>
      </c>
      <c r="KK2" s="11" t="e">
        <f>INT((KK4-LOOKUP(KK4,DATE(YEAR(KK4)+{-1;0;1},1,3)-WEEKDAY(DATE(YEAR(KK4)+{-1;0;1},1,3))+2))/7)+1</f>
        <v>#VALUE!</v>
      </c>
      <c r="KL2" s="11" t="e">
        <f>INT((KL4-LOOKUP(KL4,DATE(YEAR(KL4)+{-1;0;1},1,3)-WEEKDAY(DATE(YEAR(KL4)+{-1;0;1},1,3))+2))/7)+1</f>
        <v>#VALUE!</v>
      </c>
      <c r="KM2" s="11" t="e">
        <f>INT((KM4-LOOKUP(KM4,DATE(YEAR(KM4)+{-1;0;1},1,3)-WEEKDAY(DATE(YEAR(KM4)+{-1;0;1},1,3))+2))/7)+1</f>
        <v>#VALUE!</v>
      </c>
      <c r="KN2" s="11" t="e">
        <f>INT((KN4-LOOKUP(KN4,DATE(YEAR(KN4)+{-1;0;1},1,3)-WEEKDAY(DATE(YEAR(KN4)+{-1;0;1},1,3))+2))/7)+1</f>
        <v>#VALUE!</v>
      </c>
      <c r="KO2" s="11" t="e">
        <f>INT((KO4-LOOKUP(KO4,DATE(YEAR(KO4)+{-1;0;1},1,3)-WEEKDAY(DATE(YEAR(KO4)+{-1;0;1},1,3))+2))/7)+1</f>
        <v>#VALUE!</v>
      </c>
      <c r="KP2" s="11" t="e">
        <f>INT((KP4-LOOKUP(KP4,DATE(YEAR(KP4)+{-1;0;1},1,3)-WEEKDAY(DATE(YEAR(KP4)+{-1;0;1},1,3))+2))/7)+1</f>
        <v>#VALUE!</v>
      </c>
      <c r="KQ2" s="11" t="e">
        <f>INT((KQ4-LOOKUP(KQ4,DATE(YEAR(KQ4)+{-1;0;1},1,3)-WEEKDAY(DATE(YEAR(KQ4)+{-1;0;1},1,3))+2))/7)+1</f>
        <v>#VALUE!</v>
      </c>
      <c r="KR2" s="11" t="e">
        <f>INT((KR4-LOOKUP(KR4,DATE(YEAR(KR4)+{-1;0;1},1,3)-WEEKDAY(DATE(YEAR(KR4)+{-1;0;1},1,3))+2))/7)+1</f>
        <v>#VALUE!</v>
      </c>
      <c r="KS2" s="11" t="e">
        <f>INT((KS4-LOOKUP(KS4,DATE(YEAR(KS4)+{-1;0;1},1,3)-WEEKDAY(DATE(YEAR(KS4)+{-1;0;1},1,3))+2))/7)+1</f>
        <v>#VALUE!</v>
      </c>
      <c r="KT2" s="11" t="e">
        <f>INT((KT4-LOOKUP(KT4,DATE(YEAR(KT4)+{-1;0;1},1,3)-WEEKDAY(DATE(YEAR(KT4)+{-1;0;1},1,3))+2))/7)+1</f>
        <v>#VALUE!</v>
      </c>
      <c r="KU2" s="11" t="e">
        <f>INT((KU4-LOOKUP(KU4,DATE(YEAR(KU4)+{-1;0;1},1,3)-WEEKDAY(DATE(YEAR(KU4)+{-1;0;1},1,3))+2))/7)+1</f>
        <v>#VALUE!</v>
      </c>
      <c r="KV2" s="11" t="e">
        <f>INT((KV4-LOOKUP(KV4,DATE(YEAR(KV4)+{-1;0;1},1,3)-WEEKDAY(DATE(YEAR(KV4)+{-1;0;1},1,3))+2))/7)+1</f>
        <v>#VALUE!</v>
      </c>
      <c r="KW2" s="11" t="e">
        <f>INT((KW4-LOOKUP(KW4,DATE(YEAR(KW4)+{-1;0;1},1,3)-WEEKDAY(DATE(YEAR(KW4)+{-1;0;1},1,3))+2))/7)+1</f>
        <v>#VALUE!</v>
      </c>
      <c r="KX2" s="11" t="e">
        <f>INT((KX4-LOOKUP(KX4,DATE(YEAR(KX4)+{-1;0;1},1,3)-WEEKDAY(DATE(YEAR(KX4)+{-1;0;1},1,3))+2))/7)+1</f>
        <v>#VALUE!</v>
      </c>
      <c r="KY2" s="11" t="e">
        <f>INT((KY4-LOOKUP(KY4,DATE(YEAR(KY4)+{-1;0;1},1,3)-WEEKDAY(DATE(YEAR(KY4)+{-1;0;1},1,3))+2))/7)+1</f>
        <v>#VALUE!</v>
      </c>
      <c r="KZ2" s="11" t="e">
        <f>INT((KZ4-LOOKUP(KZ4,DATE(YEAR(KZ4)+{-1;0;1},1,3)-WEEKDAY(DATE(YEAR(KZ4)+{-1;0;1},1,3))+2))/7)+1</f>
        <v>#VALUE!</v>
      </c>
      <c r="LA2" s="11" t="e">
        <f>INT((LA4-LOOKUP(LA4,DATE(YEAR(LA4)+{-1;0;1},1,3)-WEEKDAY(DATE(YEAR(LA4)+{-1;0;1},1,3))+2))/7)+1</f>
        <v>#VALUE!</v>
      </c>
      <c r="LB2" s="11" t="e">
        <f>INT((LB4-LOOKUP(LB4,DATE(YEAR(LB4)+{-1;0;1},1,3)-WEEKDAY(DATE(YEAR(LB4)+{-1;0;1},1,3))+2))/7)+1</f>
        <v>#VALUE!</v>
      </c>
      <c r="LC2" s="11" t="e">
        <f>INT((LC4-LOOKUP(LC4,DATE(YEAR(LC4)+{-1;0;1},1,3)-WEEKDAY(DATE(YEAR(LC4)+{-1;0;1},1,3))+2))/7)+1</f>
        <v>#VALUE!</v>
      </c>
      <c r="LD2" s="11" t="e">
        <f>INT((LD4-LOOKUP(LD4,DATE(YEAR(LD4)+{-1;0;1},1,3)-WEEKDAY(DATE(YEAR(LD4)+{-1;0;1},1,3))+2))/7)+1</f>
        <v>#VALUE!</v>
      </c>
      <c r="LE2" s="11" t="e">
        <f>INT((LE4-LOOKUP(LE4,DATE(YEAR(LE4)+{-1;0;1},1,3)-WEEKDAY(DATE(YEAR(LE4)+{-1;0;1},1,3))+2))/7)+1</f>
        <v>#VALUE!</v>
      </c>
      <c r="LF2" s="11" t="e">
        <f>INT((LF4-LOOKUP(LF4,DATE(YEAR(LF4)+{-1;0;1},1,3)-WEEKDAY(DATE(YEAR(LF4)+{-1;0;1},1,3))+2))/7)+1</f>
        <v>#VALUE!</v>
      </c>
      <c r="LG2" s="11" t="e">
        <f>INT((LG4-LOOKUP(LG4,DATE(YEAR(LG4)+{-1;0;1},1,3)-WEEKDAY(DATE(YEAR(LG4)+{-1;0;1},1,3))+2))/7)+1</f>
        <v>#VALUE!</v>
      </c>
      <c r="LH2" s="11" t="e">
        <f>INT((LH4-LOOKUP(LH4,DATE(YEAR(LH4)+{-1;0;1},1,3)-WEEKDAY(DATE(YEAR(LH4)+{-1;0;1},1,3))+2))/7)+1</f>
        <v>#VALUE!</v>
      </c>
      <c r="LI2" s="11" t="e">
        <f>INT((LI4-LOOKUP(LI4,DATE(YEAR(LI4)+{-1;0;1},1,3)-WEEKDAY(DATE(YEAR(LI4)+{-1;0;1},1,3))+2))/7)+1</f>
        <v>#VALUE!</v>
      </c>
      <c r="LJ2" s="11" t="e">
        <f>INT((LJ4-LOOKUP(LJ4,DATE(YEAR(LJ4)+{-1;0;1},1,3)-WEEKDAY(DATE(YEAR(LJ4)+{-1;0;1},1,3))+2))/7)+1</f>
        <v>#VALUE!</v>
      </c>
      <c r="LK2" s="11" t="e">
        <f>INT((LK4-LOOKUP(LK4,DATE(YEAR(LK4)+{-1;0;1},1,3)-WEEKDAY(DATE(YEAR(LK4)+{-1;0;1},1,3))+2))/7)+1</f>
        <v>#VALUE!</v>
      </c>
      <c r="LL2" s="11" t="e">
        <f>INT((LL4-LOOKUP(LL4,DATE(YEAR(LL4)+{-1;0;1},1,3)-WEEKDAY(DATE(YEAR(LL4)+{-1;0;1},1,3))+2))/7)+1</f>
        <v>#VALUE!</v>
      </c>
      <c r="LM2" s="11" t="e">
        <f>INT((LM4-LOOKUP(LM4,DATE(YEAR(LM4)+{-1;0;1},1,3)-WEEKDAY(DATE(YEAR(LM4)+{-1;0;1},1,3))+2))/7)+1</f>
        <v>#VALUE!</v>
      </c>
      <c r="LN2" s="11" t="e">
        <f>INT((LN4-LOOKUP(LN4,DATE(YEAR(LN4)+{-1;0;1},1,3)-WEEKDAY(DATE(YEAR(LN4)+{-1;0;1},1,3))+2))/7)+1</f>
        <v>#VALUE!</v>
      </c>
      <c r="LO2" s="11" t="e">
        <f>INT((LO4-LOOKUP(LO4,DATE(YEAR(LO4)+{-1;0;1},1,3)-WEEKDAY(DATE(YEAR(LO4)+{-1;0;1},1,3))+2))/7)+1</f>
        <v>#VALUE!</v>
      </c>
      <c r="LP2" s="11" t="e">
        <f>INT((LP4-LOOKUP(LP4,DATE(YEAR(LP4)+{-1;0;1},1,3)-WEEKDAY(DATE(YEAR(LP4)+{-1;0;1},1,3))+2))/7)+1</f>
        <v>#VALUE!</v>
      </c>
      <c r="LQ2" s="11" t="e">
        <f>INT((LQ4-LOOKUP(LQ4,DATE(YEAR(LQ4)+{-1;0;1},1,3)-WEEKDAY(DATE(YEAR(LQ4)+{-1;0;1},1,3))+2))/7)+1</f>
        <v>#VALUE!</v>
      </c>
      <c r="LR2" s="11" t="e">
        <f>INT((LR4-LOOKUP(LR4,DATE(YEAR(LR4)+{-1;0;1},1,3)-WEEKDAY(DATE(YEAR(LR4)+{-1;0;1},1,3))+2))/7)+1</f>
        <v>#VALUE!</v>
      </c>
      <c r="LS2" s="11" t="e">
        <f>INT((LS4-LOOKUP(LS4,DATE(YEAR(LS4)+{-1;0;1},1,3)-WEEKDAY(DATE(YEAR(LS4)+{-1;0;1},1,3))+2))/7)+1</f>
        <v>#VALUE!</v>
      </c>
      <c r="LT2" s="11" t="e">
        <f>INT((LT4-LOOKUP(LT4,DATE(YEAR(LT4)+{-1;0;1},1,3)-WEEKDAY(DATE(YEAR(LT4)+{-1;0;1},1,3))+2))/7)+1</f>
        <v>#VALUE!</v>
      </c>
      <c r="LU2" s="11" t="e">
        <f>INT((LU4-LOOKUP(LU4,DATE(YEAR(LU4)+{-1;0;1},1,3)-WEEKDAY(DATE(YEAR(LU4)+{-1;0;1},1,3))+2))/7)+1</f>
        <v>#VALUE!</v>
      </c>
      <c r="LV2" s="11" t="e">
        <f>INT((LV4-LOOKUP(LV4,DATE(YEAR(LV4)+{-1;0;1},1,3)-WEEKDAY(DATE(YEAR(LV4)+{-1;0;1},1,3))+2))/7)+1</f>
        <v>#VALUE!</v>
      </c>
      <c r="LW2" s="11" t="e">
        <f>INT((LW4-LOOKUP(LW4,DATE(YEAR(LW4)+{-1;0;1},1,3)-WEEKDAY(DATE(YEAR(LW4)+{-1;0;1},1,3))+2))/7)+1</f>
        <v>#VALUE!</v>
      </c>
      <c r="LX2" s="11" t="e">
        <f>INT((LX4-LOOKUP(LX4,DATE(YEAR(LX4)+{-1;0;1},1,3)-WEEKDAY(DATE(YEAR(LX4)+{-1;0;1},1,3))+2))/7)+1</f>
        <v>#VALUE!</v>
      </c>
      <c r="LY2" s="11" t="e">
        <f>INT((LY4-LOOKUP(LY4,DATE(YEAR(LY4)+{-1;0;1},1,3)-WEEKDAY(DATE(YEAR(LY4)+{-1;0;1},1,3))+2))/7)+1</f>
        <v>#VALUE!</v>
      </c>
      <c r="LZ2" s="11" t="e">
        <f>INT((LZ4-LOOKUP(LZ4,DATE(YEAR(LZ4)+{-1;0;1},1,3)-WEEKDAY(DATE(YEAR(LZ4)+{-1;0;1},1,3))+2))/7)+1</f>
        <v>#VALUE!</v>
      </c>
      <c r="MA2" s="11" t="e">
        <f>INT((MA4-LOOKUP(MA4,DATE(YEAR(MA4)+{-1;0;1},1,3)-WEEKDAY(DATE(YEAR(MA4)+{-1;0;1},1,3))+2))/7)+1</f>
        <v>#VALUE!</v>
      </c>
      <c r="MB2" s="11" t="e">
        <f>INT((MB4-LOOKUP(MB4,DATE(YEAR(MB4)+{-1;0;1},1,3)-WEEKDAY(DATE(YEAR(MB4)+{-1;0;1},1,3))+2))/7)+1</f>
        <v>#VALUE!</v>
      </c>
      <c r="MC2" s="11" t="e">
        <f>INT((MC4-LOOKUP(MC4,DATE(YEAR(MC4)+{-1;0;1},1,3)-WEEKDAY(DATE(YEAR(MC4)+{-1;0;1},1,3))+2))/7)+1</f>
        <v>#VALUE!</v>
      </c>
      <c r="MD2" s="11" t="e">
        <f>INT((MD4-LOOKUP(MD4,DATE(YEAR(MD4)+{-1;0;1},1,3)-WEEKDAY(DATE(YEAR(MD4)+{-1;0;1},1,3))+2))/7)+1</f>
        <v>#VALUE!</v>
      </c>
      <c r="ME2" s="11" t="e">
        <f>INT((ME4-LOOKUP(ME4,DATE(YEAR(ME4)+{-1;0;1},1,3)-WEEKDAY(DATE(YEAR(ME4)+{-1;0;1},1,3))+2))/7)+1</f>
        <v>#VALUE!</v>
      </c>
      <c r="MF2" s="11" t="e">
        <f>INT((MF4-LOOKUP(MF4,DATE(YEAR(MF4)+{-1;0;1},1,3)-WEEKDAY(DATE(YEAR(MF4)+{-1;0;1},1,3))+2))/7)+1</f>
        <v>#VALUE!</v>
      </c>
      <c r="MG2" s="11" t="e">
        <f>INT((MG4-LOOKUP(MG4,DATE(YEAR(MG4)+{-1;0;1},1,3)-WEEKDAY(DATE(YEAR(MG4)+{-1;0;1},1,3))+2))/7)+1</f>
        <v>#VALUE!</v>
      </c>
      <c r="MH2" s="11" t="e">
        <f>INT((MH4-LOOKUP(MH4,DATE(YEAR(MH4)+{-1;0;1},1,3)-WEEKDAY(DATE(YEAR(MH4)+{-1;0;1},1,3))+2))/7)+1</f>
        <v>#VALUE!</v>
      </c>
      <c r="MI2" s="11" t="e">
        <f>INT((MI4-LOOKUP(MI4,DATE(YEAR(MI4)+{-1;0;1},1,3)-WEEKDAY(DATE(YEAR(MI4)+{-1;0;1},1,3))+2))/7)+1</f>
        <v>#VALUE!</v>
      </c>
      <c r="MJ2" s="11" t="e">
        <f>INT((MJ4-LOOKUP(MJ4,DATE(YEAR(MJ4)+{-1;0;1},1,3)-WEEKDAY(DATE(YEAR(MJ4)+{-1;0;1},1,3))+2))/7)+1</f>
        <v>#VALUE!</v>
      </c>
      <c r="MK2" s="11" t="e">
        <f>INT((MK4-LOOKUP(MK4,DATE(YEAR(MK4)+{-1;0;1},1,3)-WEEKDAY(DATE(YEAR(MK4)+{-1;0;1},1,3))+2))/7)+1</f>
        <v>#VALUE!</v>
      </c>
      <c r="ML2" s="11" t="e">
        <f>INT((ML4-LOOKUP(ML4,DATE(YEAR(ML4)+{-1;0;1},1,3)-WEEKDAY(DATE(YEAR(ML4)+{-1;0;1},1,3))+2))/7)+1</f>
        <v>#VALUE!</v>
      </c>
      <c r="MM2" s="11" t="e">
        <f>INT((MM4-LOOKUP(MM4,DATE(YEAR(MM4)+{-1;0;1},1,3)-WEEKDAY(DATE(YEAR(MM4)+{-1;0;1},1,3))+2))/7)+1</f>
        <v>#VALUE!</v>
      </c>
      <c r="MN2" s="11" t="e">
        <f>INT((MN4-LOOKUP(MN4,DATE(YEAR(MN4)+{-1;0;1},1,3)-WEEKDAY(DATE(YEAR(MN4)+{-1;0;1},1,3))+2))/7)+1</f>
        <v>#VALUE!</v>
      </c>
      <c r="MO2" s="11" t="e">
        <f>INT((MO4-LOOKUP(MO4,DATE(YEAR(MO4)+{-1;0;1},1,3)-WEEKDAY(DATE(YEAR(MO4)+{-1;0;1},1,3))+2))/7)+1</f>
        <v>#VALUE!</v>
      </c>
      <c r="MP2" s="11" t="e">
        <f>INT((MP4-LOOKUP(MP4,DATE(YEAR(MP4)+{-1;0;1},1,3)-WEEKDAY(DATE(YEAR(MP4)+{-1;0;1},1,3))+2))/7)+1</f>
        <v>#VALUE!</v>
      </c>
      <c r="MQ2" s="11" t="e">
        <f>INT((MQ4-LOOKUP(MQ4,DATE(YEAR(MQ4)+{-1;0;1},1,3)-WEEKDAY(DATE(YEAR(MQ4)+{-1;0;1},1,3))+2))/7)+1</f>
        <v>#VALUE!</v>
      </c>
      <c r="MR2" s="11" t="e">
        <f>INT((MR4-LOOKUP(MR4,DATE(YEAR(MR4)+{-1;0;1},1,3)-WEEKDAY(DATE(YEAR(MR4)+{-1;0;1},1,3))+2))/7)+1</f>
        <v>#VALUE!</v>
      </c>
      <c r="MS2" s="11" t="e">
        <f>INT((MS4-LOOKUP(MS4,DATE(YEAR(MS4)+{-1;0;1},1,3)-WEEKDAY(DATE(YEAR(MS4)+{-1;0;1},1,3))+2))/7)+1</f>
        <v>#VALUE!</v>
      </c>
      <c r="MT2" s="11" t="e">
        <f>INT((MT4-LOOKUP(MT4,DATE(YEAR(MT4)+{-1;0;1},1,3)-WEEKDAY(DATE(YEAR(MT4)+{-1;0;1},1,3))+2))/7)+1</f>
        <v>#VALUE!</v>
      </c>
      <c r="MU2" s="11" t="e">
        <f>INT((MU4-LOOKUP(MU4,DATE(YEAR(MU4)+{-1;0;1},1,3)-WEEKDAY(DATE(YEAR(MU4)+{-1;0;1},1,3))+2))/7)+1</f>
        <v>#VALUE!</v>
      </c>
      <c r="MV2" s="11" t="e">
        <f>INT((MV4-LOOKUP(MV4,DATE(YEAR(MV4)+{-1;0;1},1,3)-WEEKDAY(DATE(YEAR(MV4)+{-1;0;1},1,3))+2))/7)+1</f>
        <v>#VALUE!</v>
      </c>
      <c r="MW2" s="11" t="e">
        <f>INT((MW4-LOOKUP(MW4,DATE(YEAR(MW4)+{-1;0;1},1,3)-WEEKDAY(DATE(YEAR(MW4)+{-1;0;1},1,3))+2))/7)+1</f>
        <v>#VALUE!</v>
      </c>
      <c r="MX2" s="11" t="e">
        <f>INT((MX4-LOOKUP(MX4,DATE(YEAR(MX4)+{-1;0;1},1,3)-WEEKDAY(DATE(YEAR(MX4)+{-1;0;1},1,3))+2))/7)+1</f>
        <v>#VALUE!</v>
      </c>
      <c r="MY2" s="11" t="e">
        <f>INT((MY4-LOOKUP(MY4,DATE(YEAR(MY4)+{-1;0;1},1,3)-WEEKDAY(DATE(YEAR(MY4)+{-1;0;1},1,3))+2))/7)+1</f>
        <v>#VALUE!</v>
      </c>
      <c r="MZ2" s="11" t="e">
        <f>INT((MZ4-LOOKUP(MZ4,DATE(YEAR(MZ4)+{-1;0;1},1,3)-WEEKDAY(DATE(YEAR(MZ4)+{-1;0;1},1,3))+2))/7)+1</f>
        <v>#VALUE!</v>
      </c>
      <c r="NA2" s="11" t="e">
        <f>INT((NA4-LOOKUP(NA4,DATE(YEAR(NA4)+{-1;0;1},1,3)-WEEKDAY(DATE(YEAR(NA4)+{-1;0;1},1,3))+2))/7)+1</f>
        <v>#VALUE!</v>
      </c>
      <c r="NB2" s="11" t="e">
        <f>INT((NB4-LOOKUP(NB4,DATE(YEAR(NB4)+{-1;0;1},1,3)-WEEKDAY(DATE(YEAR(NB4)+{-1;0;1},1,3))+2))/7)+1</f>
        <v>#VALUE!</v>
      </c>
      <c r="NC2" s="11" t="e">
        <f>INT((NC4-LOOKUP(NC4,DATE(YEAR(NC4)+{-1;0;1},1,3)-WEEKDAY(DATE(YEAR(NC4)+{-1;0;1},1,3))+2))/7)+1</f>
        <v>#VALUE!</v>
      </c>
      <c r="ND2" s="11" t="e">
        <f>INT((ND4-LOOKUP(ND4,DATE(YEAR(ND4)+{-1;0;1},1,3)-WEEKDAY(DATE(YEAR(ND4)+{-1;0;1},1,3))+2))/7)+1</f>
        <v>#VALUE!</v>
      </c>
      <c r="NE2" s="11" t="e">
        <f>INT((NE4-LOOKUP(NE4,DATE(YEAR(NE4)+{-1;0;1},1,3)-WEEKDAY(DATE(YEAR(NE4)+{-1;0;1},1,3))+2))/7)+1</f>
        <v>#VALUE!</v>
      </c>
      <c r="NF2" s="11" t="e">
        <f>INT((NF4-LOOKUP(NF4,DATE(YEAR(NF4)+{-1;0;1},1,3)-WEEKDAY(DATE(YEAR(NF4)+{-1;0;1},1,3))+2))/7)+1</f>
        <v>#VALUE!</v>
      </c>
      <c r="NG2" s="11" t="e">
        <f>INT((NG4-LOOKUP(NG4,DATE(YEAR(NG4)+{-1;0;1},1,3)-WEEKDAY(DATE(YEAR(NG4)+{-1;0;1},1,3))+2))/7)+1</f>
        <v>#VALUE!</v>
      </c>
      <c r="NH2" s="11" t="e">
        <f>INT((NH4-LOOKUP(NH4,DATE(YEAR(NH4)+{-1;0;1},1,3)-WEEKDAY(DATE(YEAR(NH4)+{-1;0;1},1,3))+2))/7)+1</f>
        <v>#VALUE!</v>
      </c>
      <c r="NI2" s="11" t="e">
        <f>INT((NI4-LOOKUP(NI4,DATE(YEAR(NI4)+{-1;0;1},1,3)-WEEKDAY(DATE(YEAR(NI4)+{-1;0;1},1,3))+2))/7)+1</f>
        <v>#VALUE!</v>
      </c>
      <c r="NJ2" s="11" t="e">
        <f>INT((NJ4-LOOKUP(NJ4,DATE(YEAR(NJ4)+{-1;0;1},1,3)-WEEKDAY(DATE(YEAR(NJ4)+{-1;0;1},1,3))+2))/7)+1</f>
        <v>#VALUE!</v>
      </c>
      <c r="NK2" s="11" t="e">
        <f>INT((NK4-LOOKUP(NK4,DATE(YEAR(NK4)+{-1;0;1},1,3)-WEEKDAY(DATE(YEAR(NK4)+{-1;0;1},1,3))+2))/7)+1</f>
        <v>#VALUE!</v>
      </c>
      <c r="NL2" s="11" t="e">
        <f>INT((NL4-LOOKUP(NL4,DATE(YEAR(NL4)+{-1;0;1},1,3)-WEEKDAY(DATE(YEAR(NL4)+{-1;0;1},1,3))+2))/7)+1</f>
        <v>#VALUE!</v>
      </c>
      <c r="NM2" s="11" t="e">
        <f>INT((NM4-LOOKUP(NM4,DATE(YEAR(NM4)+{-1;0;1},1,3)-WEEKDAY(DATE(YEAR(NM4)+{-1;0;1},1,3))+2))/7)+1</f>
        <v>#VALUE!</v>
      </c>
      <c r="NN2" s="11" t="e">
        <f>INT((NN4-LOOKUP(NN4,DATE(YEAR(NN4)+{-1;0;1},1,3)-WEEKDAY(DATE(YEAR(NN4)+{-1;0;1},1,3))+2))/7)+1</f>
        <v>#VALUE!</v>
      </c>
      <c r="NO2" s="11" t="e">
        <f>INT((NO4-LOOKUP(NO4,DATE(YEAR(NO4)+{-1;0;1},1,3)-WEEKDAY(DATE(YEAR(NO4)+{-1;0;1},1,3))+2))/7)+1</f>
        <v>#VALUE!</v>
      </c>
      <c r="NP2" s="11" t="e">
        <f>INT((NP4-LOOKUP(NP4,DATE(YEAR(NP4)+{-1;0;1},1,3)-WEEKDAY(DATE(YEAR(NP4)+{-1;0;1},1,3))+2))/7)+1</f>
        <v>#VALUE!</v>
      </c>
      <c r="NQ2" s="11" t="e">
        <f>INT((NQ4-LOOKUP(NQ4,DATE(YEAR(NQ4)+{-1;0;1},1,3)-WEEKDAY(DATE(YEAR(NQ4)+{-1;0;1},1,3))+2))/7)+1</f>
        <v>#VALUE!</v>
      </c>
      <c r="NR2" s="11" t="e">
        <f>INT((NR4-LOOKUP(NR4,DATE(YEAR(NR4)+{-1;0;1},1,3)-WEEKDAY(DATE(YEAR(NR4)+{-1;0;1},1,3))+2))/7)+1</f>
        <v>#VALUE!</v>
      </c>
      <c r="NS2" s="11" t="e">
        <f>INT((NS4-LOOKUP(NS4,DATE(YEAR(NS4)+{-1;0;1},1,3)-WEEKDAY(DATE(YEAR(NS4)+{-1;0;1},1,3))+2))/7)+1</f>
        <v>#VALUE!</v>
      </c>
      <c r="NT2" s="11" t="e">
        <f>INT((NT4-LOOKUP(NT4,DATE(YEAR(NT4)+{-1;0;1},1,3)-WEEKDAY(DATE(YEAR(NT4)+{-1;0;1},1,3))+2))/7)+1</f>
        <v>#VALUE!</v>
      </c>
      <c r="NU2" s="11" t="e">
        <f>INT((NU4-LOOKUP(NU4,DATE(YEAR(NU4)+{-1;0;1},1,3)-WEEKDAY(DATE(YEAR(NU4)+{-1;0;1},1,3))+2))/7)+1</f>
        <v>#VALUE!</v>
      </c>
      <c r="NV2" s="11" t="e">
        <f>INT((NV4-LOOKUP(NV4,DATE(YEAR(NV4)+{-1;0;1},1,3)-WEEKDAY(DATE(YEAR(NV4)+{-1;0;1},1,3))+2))/7)+1</f>
        <v>#VALUE!</v>
      </c>
      <c r="NW2" s="11" t="e">
        <f>INT((NW4-LOOKUP(NW4,DATE(YEAR(NW4)+{-1;0;1},1,3)-WEEKDAY(DATE(YEAR(NW4)+{-1;0;1},1,3))+2))/7)+1</f>
        <v>#VALUE!</v>
      </c>
      <c r="NX2" s="11" t="e">
        <f>INT((NX4-LOOKUP(NX4,DATE(YEAR(NX4)+{-1;0;1},1,3)-WEEKDAY(DATE(YEAR(NX4)+{-1;0;1},1,3))+2))/7)+1</f>
        <v>#VALUE!</v>
      </c>
      <c r="NY2" s="11" t="e">
        <f>INT((NY4-LOOKUP(NY4,DATE(YEAR(NY4)+{-1;0;1},1,3)-WEEKDAY(DATE(YEAR(NY4)+{-1;0;1},1,3))+2))/7)+1</f>
        <v>#VALUE!</v>
      </c>
      <c r="NZ2" s="11" t="e">
        <f>INT((NZ4-LOOKUP(NZ4,DATE(YEAR(NZ4)+{-1;0;1},1,3)-WEEKDAY(DATE(YEAR(NZ4)+{-1;0;1},1,3))+2))/7)+1</f>
        <v>#VALUE!</v>
      </c>
      <c r="OA2" s="11" t="e">
        <f>INT((OA4-LOOKUP(OA4,DATE(YEAR(OA4)+{-1;0;1},1,3)-WEEKDAY(DATE(YEAR(OA4)+{-1;0;1},1,3))+2))/7)+1</f>
        <v>#VALUE!</v>
      </c>
      <c r="OB2" s="11" t="e">
        <f>INT((OB4-LOOKUP(OB4,DATE(YEAR(OB4)+{-1;0;1},1,3)-WEEKDAY(DATE(YEAR(OB4)+{-1;0;1},1,3))+2))/7)+1</f>
        <v>#VALUE!</v>
      </c>
      <c r="OC2" s="11" t="e">
        <f>INT((OC4-LOOKUP(OC4,DATE(YEAR(OC4)+{-1;0;1},1,3)-WEEKDAY(DATE(YEAR(OC4)+{-1;0;1},1,3))+2))/7)+1</f>
        <v>#VALUE!</v>
      </c>
      <c r="OD2" s="11" t="e">
        <f>INT((OD4-LOOKUP(OD4,DATE(YEAR(OD4)+{-1;0;1},1,3)-WEEKDAY(DATE(YEAR(OD4)+{-1;0;1},1,3))+2))/7)+1</f>
        <v>#VALUE!</v>
      </c>
      <c r="OE2" s="11" t="e">
        <f>INT((OE4-LOOKUP(OE4,DATE(YEAR(OE4)+{-1;0;1},1,3)-WEEKDAY(DATE(YEAR(OE4)+{-1;0;1},1,3))+2))/7)+1</f>
        <v>#VALUE!</v>
      </c>
      <c r="OF2" s="11" t="e">
        <f>INT((OF4-LOOKUP(OF4,DATE(YEAR(OF4)+{-1;0;1},1,3)-WEEKDAY(DATE(YEAR(OF4)+{-1;0;1},1,3))+2))/7)+1</f>
        <v>#VALUE!</v>
      </c>
      <c r="OG2" s="11" t="e">
        <f>INT((OG4-LOOKUP(OG4,DATE(YEAR(OG4)+{-1;0;1},1,3)-WEEKDAY(DATE(YEAR(OG4)+{-1;0;1},1,3))+2))/7)+1</f>
        <v>#VALUE!</v>
      </c>
      <c r="OH2" s="12" t="e">
        <f>INT((OH4-LOOKUP(OH4,DATE(YEAR(OH4)+{-1;0;1},1,3)-WEEKDAY(DATE(YEAR(OH4)+{-1;0;1},1,3))+2))/7)+1</f>
        <v>#VALUE!</v>
      </c>
    </row>
    <row r="3" spans="1:398" ht="15" customHeight="1">
      <c r="A3" s="128"/>
      <c r="B3" s="4" t="e">
        <f>DATE(An,MONTH(1&amp;Premier_mois),1)</f>
        <v>#VALUE!</v>
      </c>
      <c r="C3" s="9" t="e">
        <f>B3+1</f>
        <v>#VALUE!</v>
      </c>
      <c r="D3" s="9" t="e">
        <f t="shared" ref="D3:BO3" si="0">C3+1</f>
        <v>#VALUE!</v>
      </c>
      <c r="E3" s="9" t="e">
        <f t="shared" si="0"/>
        <v>#VALUE!</v>
      </c>
      <c r="F3" s="9" t="e">
        <f t="shared" si="0"/>
        <v>#VALUE!</v>
      </c>
      <c r="G3" s="9" t="e">
        <f t="shared" si="0"/>
        <v>#VALUE!</v>
      </c>
      <c r="H3" s="9" t="e">
        <f t="shared" si="0"/>
        <v>#VALUE!</v>
      </c>
      <c r="I3" s="9" t="e">
        <f t="shared" si="0"/>
        <v>#VALUE!</v>
      </c>
      <c r="J3" s="9" t="e">
        <f t="shared" si="0"/>
        <v>#VALUE!</v>
      </c>
      <c r="K3" s="9" t="e">
        <f t="shared" si="0"/>
        <v>#VALUE!</v>
      </c>
      <c r="L3" s="9" t="e">
        <f t="shared" si="0"/>
        <v>#VALUE!</v>
      </c>
      <c r="M3" s="9" t="e">
        <f t="shared" si="0"/>
        <v>#VALUE!</v>
      </c>
      <c r="N3" s="9" t="e">
        <f t="shared" si="0"/>
        <v>#VALUE!</v>
      </c>
      <c r="O3" s="9" t="e">
        <f t="shared" si="0"/>
        <v>#VALUE!</v>
      </c>
      <c r="P3" s="9" t="e">
        <f t="shared" si="0"/>
        <v>#VALUE!</v>
      </c>
      <c r="Q3" s="9" t="e">
        <f t="shared" si="0"/>
        <v>#VALUE!</v>
      </c>
      <c r="R3" s="9" t="e">
        <f t="shared" si="0"/>
        <v>#VALUE!</v>
      </c>
      <c r="S3" s="9" t="e">
        <f t="shared" si="0"/>
        <v>#VALUE!</v>
      </c>
      <c r="T3" s="9" t="e">
        <f t="shared" si="0"/>
        <v>#VALUE!</v>
      </c>
      <c r="U3" s="9" t="e">
        <f t="shared" si="0"/>
        <v>#VALUE!</v>
      </c>
      <c r="V3" s="9" t="e">
        <f t="shared" si="0"/>
        <v>#VALUE!</v>
      </c>
      <c r="W3" s="9" t="e">
        <f t="shared" si="0"/>
        <v>#VALUE!</v>
      </c>
      <c r="X3" s="9" t="e">
        <f t="shared" si="0"/>
        <v>#VALUE!</v>
      </c>
      <c r="Y3" s="9" t="e">
        <f t="shared" si="0"/>
        <v>#VALUE!</v>
      </c>
      <c r="Z3" s="9" t="e">
        <f t="shared" si="0"/>
        <v>#VALUE!</v>
      </c>
      <c r="AA3" s="9" t="e">
        <f t="shared" si="0"/>
        <v>#VALUE!</v>
      </c>
      <c r="AB3" s="9" t="e">
        <f t="shared" si="0"/>
        <v>#VALUE!</v>
      </c>
      <c r="AC3" s="9" t="e">
        <f t="shared" si="0"/>
        <v>#VALUE!</v>
      </c>
      <c r="AD3" s="9" t="e">
        <f t="shared" si="0"/>
        <v>#VALUE!</v>
      </c>
      <c r="AE3" s="9" t="e">
        <f t="shared" si="0"/>
        <v>#VALUE!</v>
      </c>
      <c r="AF3" s="9" t="e">
        <f t="shared" si="0"/>
        <v>#VALUE!</v>
      </c>
      <c r="AG3" s="9" t="e">
        <f t="shared" si="0"/>
        <v>#VALUE!</v>
      </c>
      <c r="AH3" s="9" t="e">
        <f t="shared" si="0"/>
        <v>#VALUE!</v>
      </c>
      <c r="AI3" s="9" t="e">
        <f t="shared" si="0"/>
        <v>#VALUE!</v>
      </c>
      <c r="AJ3" s="9" t="e">
        <f t="shared" si="0"/>
        <v>#VALUE!</v>
      </c>
      <c r="AK3" s="9" t="e">
        <f t="shared" si="0"/>
        <v>#VALUE!</v>
      </c>
      <c r="AL3" s="9" t="e">
        <f t="shared" si="0"/>
        <v>#VALUE!</v>
      </c>
      <c r="AM3" s="9" t="e">
        <f t="shared" si="0"/>
        <v>#VALUE!</v>
      </c>
      <c r="AN3" s="9" t="e">
        <f t="shared" si="0"/>
        <v>#VALUE!</v>
      </c>
      <c r="AO3" s="9" t="e">
        <f t="shared" si="0"/>
        <v>#VALUE!</v>
      </c>
      <c r="AP3" s="9" t="e">
        <f t="shared" si="0"/>
        <v>#VALUE!</v>
      </c>
      <c r="AQ3" s="9" t="e">
        <f t="shared" si="0"/>
        <v>#VALUE!</v>
      </c>
      <c r="AR3" s="9" t="e">
        <f t="shared" si="0"/>
        <v>#VALUE!</v>
      </c>
      <c r="AS3" s="9" t="e">
        <f t="shared" si="0"/>
        <v>#VALUE!</v>
      </c>
      <c r="AT3" s="9" t="e">
        <f t="shared" si="0"/>
        <v>#VALUE!</v>
      </c>
      <c r="AU3" s="9" t="e">
        <f t="shared" si="0"/>
        <v>#VALUE!</v>
      </c>
      <c r="AV3" s="9" t="e">
        <f t="shared" si="0"/>
        <v>#VALUE!</v>
      </c>
      <c r="AW3" s="9" t="e">
        <f t="shared" si="0"/>
        <v>#VALUE!</v>
      </c>
      <c r="AX3" s="9" t="e">
        <f t="shared" si="0"/>
        <v>#VALUE!</v>
      </c>
      <c r="AY3" s="9" t="e">
        <f t="shared" si="0"/>
        <v>#VALUE!</v>
      </c>
      <c r="AZ3" s="9" t="e">
        <f t="shared" si="0"/>
        <v>#VALUE!</v>
      </c>
      <c r="BA3" s="9" t="e">
        <f t="shared" si="0"/>
        <v>#VALUE!</v>
      </c>
      <c r="BB3" s="9" t="e">
        <f t="shared" si="0"/>
        <v>#VALUE!</v>
      </c>
      <c r="BC3" s="9" t="e">
        <f t="shared" si="0"/>
        <v>#VALUE!</v>
      </c>
      <c r="BD3" s="9" t="e">
        <f t="shared" si="0"/>
        <v>#VALUE!</v>
      </c>
      <c r="BE3" s="9" t="e">
        <f t="shared" si="0"/>
        <v>#VALUE!</v>
      </c>
      <c r="BF3" s="9" t="e">
        <f t="shared" si="0"/>
        <v>#VALUE!</v>
      </c>
      <c r="BG3" s="9" t="e">
        <f t="shared" si="0"/>
        <v>#VALUE!</v>
      </c>
      <c r="BH3" s="9" t="e">
        <f t="shared" si="0"/>
        <v>#VALUE!</v>
      </c>
      <c r="BI3" s="9" t="e">
        <f t="shared" si="0"/>
        <v>#VALUE!</v>
      </c>
      <c r="BJ3" s="9" t="e">
        <f t="shared" si="0"/>
        <v>#VALUE!</v>
      </c>
      <c r="BK3" s="9" t="e">
        <f t="shared" si="0"/>
        <v>#VALUE!</v>
      </c>
      <c r="BL3" s="9" t="e">
        <f t="shared" si="0"/>
        <v>#VALUE!</v>
      </c>
      <c r="BM3" s="9" t="e">
        <f t="shared" si="0"/>
        <v>#VALUE!</v>
      </c>
      <c r="BN3" s="9" t="e">
        <f t="shared" si="0"/>
        <v>#VALUE!</v>
      </c>
      <c r="BO3" s="9" t="e">
        <f t="shared" si="0"/>
        <v>#VALUE!</v>
      </c>
      <c r="BP3" s="9" t="e">
        <f t="shared" ref="BP3:EA3" si="1">BO3+1</f>
        <v>#VALUE!</v>
      </c>
      <c r="BQ3" s="9" t="e">
        <f t="shared" si="1"/>
        <v>#VALUE!</v>
      </c>
      <c r="BR3" s="9" t="e">
        <f t="shared" si="1"/>
        <v>#VALUE!</v>
      </c>
      <c r="BS3" s="9" t="e">
        <f t="shared" si="1"/>
        <v>#VALUE!</v>
      </c>
      <c r="BT3" s="9" t="e">
        <f t="shared" si="1"/>
        <v>#VALUE!</v>
      </c>
      <c r="BU3" s="9" t="e">
        <f t="shared" si="1"/>
        <v>#VALUE!</v>
      </c>
      <c r="BV3" s="9" t="e">
        <f t="shared" si="1"/>
        <v>#VALUE!</v>
      </c>
      <c r="BW3" s="9" t="e">
        <f t="shared" si="1"/>
        <v>#VALUE!</v>
      </c>
      <c r="BX3" s="9" t="e">
        <f t="shared" si="1"/>
        <v>#VALUE!</v>
      </c>
      <c r="BY3" s="9" t="e">
        <f t="shared" si="1"/>
        <v>#VALUE!</v>
      </c>
      <c r="BZ3" s="9" t="e">
        <f t="shared" si="1"/>
        <v>#VALUE!</v>
      </c>
      <c r="CA3" s="9" t="e">
        <f t="shared" si="1"/>
        <v>#VALUE!</v>
      </c>
      <c r="CB3" s="9" t="e">
        <f t="shared" si="1"/>
        <v>#VALUE!</v>
      </c>
      <c r="CC3" s="9" t="e">
        <f t="shared" si="1"/>
        <v>#VALUE!</v>
      </c>
      <c r="CD3" s="9" t="e">
        <f t="shared" si="1"/>
        <v>#VALUE!</v>
      </c>
      <c r="CE3" s="9" t="e">
        <f t="shared" si="1"/>
        <v>#VALUE!</v>
      </c>
      <c r="CF3" s="9" t="e">
        <f t="shared" si="1"/>
        <v>#VALUE!</v>
      </c>
      <c r="CG3" s="9" t="e">
        <f t="shared" si="1"/>
        <v>#VALUE!</v>
      </c>
      <c r="CH3" s="9" t="e">
        <f t="shared" si="1"/>
        <v>#VALUE!</v>
      </c>
      <c r="CI3" s="9" t="e">
        <f t="shared" si="1"/>
        <v>#VALUE!</v>
      </c>
      <c r="CJ3" s="9" t="e">
        <f t="shared" si="1"/>
        <v>#VALUE!</v>
      </c>
      <c r="CK3" s="9" t="e">
        <f t="shared" si="1"/>
        <v>#VALUE!</v>
      </c>
      <c r="CL3" s="9" t="e">
        <f t="shared" si="1"/>
        <v>#VALUE!</v>
      </c>
      <c r="CM3" s="9" t="e">
        <f t="shared" si="1"/>
        <v>#VALUE!</v>
      </c>
      <c r="CN3" s="9" t="e">
        <f t="shared" si="1"/>
        <v>#VALUE!</v>
      </c>
      <c r="CO3" s="9" t="e">
        <f t="shared" si="1"/>
        <v>#VALUE!</v>
      </c>
      <c r="CP3" s="9" t="e">
        <f t="shared" si="1"/>
        <v>#VALUE!</v>
      </c>
      <c r="CQ3" s="9" t="e">
        <f t="shared" si="1"/>
        <v>#VALUE!</v>
      </c>
      <c r="CR3" s="9" t="e">
        <f t="shared" si="1"/>
        <v>#VALUE!</v>
      </c>
      <c r="CS3" s="9" t="e">
        <f t="shared" si="1"/>
        <v>#VALUE!</v>
      </c>
      <c r="CT3" s="9" t="e">
        <f t="shared" si="1"/>
        <v>#VALUE!</v>
      </c>
      <c r="CU3" s="9" t="e">
        <f t="shared" si="1"/>
        <v>#VALUE!</v>
      </c>
      <c r="CV3" s="9" t="e">
        <f t="shared" si="1"/>
        <v>#VALUE!</v>
      </c>
      <c r="CW3" s="9" t="e">
        <f t="shared" si="1"/>
        <v>#VALUE!</v>
      </c>
      <c r="CX3" s="9" t="e">
        <f t="shared" si="1"/>
        <v>#VALUE!</v>
      </c>
      <c r="CY3" s="9" t="e">
        <f t="shared" si="1"/>
        <v>#VALUE!</v>
      </c>
      <c r="CZ3" s="9" t="e">
        <f t="shared" si="1"/>
        <v>#VALUE!</v>
      </c>
      <c r="DA3" s="9" t="e">
        <f t="shared" si="1"/>
        <v>#VALUE!</v>
      </c>
      <c r="DB3" s="9" t="e">
        <f t="shared" si="1"/>
        <v>#VALUE!</v>
      </c>
      <c r="DC3" s="9" t="e">
        <f t="shared" si="1"/>
        <v>#VALUE!</v>
      </c>
      <c r="DD3" s="9" t="e">
        <f t="shared" si="1"/>
        <v>#VALUE!</v>
      </c>
      <c r="DE3" s="9" t="e">
        <f t="shared" si="1"/>
        <v>#VALUE!</v>
      </c>
      <c r="DF3" s="9" t="e">
        <f t="shared" si="1"/>
        <v>#VALUE!</v>
      </c>
      <c r="DG3" s="9" t="e">
        <f t="shared" si="1"/>
        <v>#VALUE!</v>
      </c>
      <c r="DH3" s="9" t="e">
        <f t="shared" si="1"/>
        <v>#VALUE!</v>
      </c>
      <c r="DI3" s="9" t="e">
        <f t="shared" si="1"/>
        <v>#VALUE!</v>
      </c>
      <c r="DJ3" s="9" t="e">
        <f t="shared" si="1"/>
        <v>#VALUE!</v>
      </c>
      <c r="DK3" s="9" t="e">
        <f t="shared" si="1"/>
        <v>#VALUE!</v>
      </c>
      <c r="DL3" s="9" t="e">
        <f t="shared" si="1"/>
        <v>#VALUE!</v>
      </c>
      <c r="DM3" s="9" t="e">
        <f t="shared" si="1"/>
        <v>#VALUE!</v>
      </c>
      <c r="DN3" s="9" t="e">
        <f t="shared" si="1"/>
        <v>#VALUE!</v>
      </c>
      <c r="DO3" s="9" t="e">
        <f t="shared" si="1"/>
        <v>#VALUE!</v>
      </c>
      <c r="DP3" s="9" t="e">
        <f t="shared" si="1"/>
        <v>#VALUE!</v>
      </c>
      <c r="DQ3" s="9" t="e">
        <f t="shared" si="1"/>
        <v>#VALUE!</v>
      </c>
      <c r="DR3" s="9" t="e">
        <f t="shared" si="1"/>
        <v>#VALUE!</v>
      </c>
      <c r="DS3" s="9" t="e">
        <f t="shared" si="1"/>
        <v>#VALUE!</v>
      </c>
      <c r="DT3" s="9" t="e">
        <f t="shared" si="1"/>
        <v>#VALUE!</v>
      </c>
      <c r="DU3" s="9" t="e">
        <f t="shared" si="1"/>
        <v>#VALUE!</v>
      </c>
      <c r="DV3" s="9" t="e">
        <f t="shared" si="1"/>
        <v>#VALUE!</v>
      </c>
      <c r="DW3" s="9" t="e">
        <f t="shared" si="1"/>
        <v>#VALUE!</v>
      </c>
      <c r="DX3" s="9" t="e">
        <f t="shared" si="1"/>
        <v>#VALUE!</v>
      </c>
      <c r="DY3" s="9" t="e">
        <f t="shared" si="1"/>
        <v>#VALUE!</v>
      </c>
      <c r="DZ3" s="9" t="e">
        <f t="shared" si="1"/>
        <v>#VALUE!</v>
      </c>
      <c r="EA3" s="9" t="e">
        <f t="shared" si="1"/>
        <v>#VALUE!</v>
      </c>
      <c r="EB3" s="9" t="e">
        <f t="shared" ref="EB3:GM3" si="2">EA3+1</f>
        <v>#VALUE!</v>
      </c>
      <c r="EC3" s="9" t="e">
        <f t="shared" si="2"/>
        <v>#VALUE!</v>
      </c>
      <c r="ED3" s="9" t="e">
        <f t="shared" si="2"/>
        <v>#VALUE!</v>
      </c>
      <c r="EE3" s="9" t="e">
        <f t="shared" si="2"/>
        <v>#VALUE!</v>
      </c>
      <c r="EF3" s="9" t="e">
        <f t="shared" si="2"/>
        <v>#VALUE!</v>
      </c>
      <c r="EG3" s="9" t="e">
        <f t="shared" si="2"/>
        <v>#VALUE!</v>
      </c>
      <c r="EH3" s="9" t="e">
        <f t="shared" si="2"/>
        <v>#VALUE!</v>
      </c>
      <c r="EI3" s="9" t="e">
        <f t="shared" si="2"/>
        <v>#VALUE!</v>
      </c>
      <c r="EJ3" s="9" t="e">
        <f t="shared" si="2"/>
        <v>#VALUE!</v>
      </c>
      <c r="EK3" s="9" t="e">
        <f t="shared" si="2"/>
        <v>#VALUE!</v>
      </c>
      <c r="EL3" s="9" t="e">
        <f t="shared" si="2"/>
        <v>#VALUE!</v>
      </c>
      <c r="EM3" s="9" t="e">
        <f t="shared" si="2"/>
        <v>#VALUE!</v>
      </c>
      <c r="EN3" s="9" t="e">
        <f t="shared" si="2"/>
        <v>#VALUE!</v>
      </c>
      <c r="EO3" s="9" t="e">
        <f t="shared" si="2"/>
        <v>#VALUE!</v>
      </c>
      <c r="EP3" s="9" t="e">
        <f t="shared" si="2"/>
        <v>#VALUE!</v>
      </c>
      <c r="EQ3" s="9" t="e">
        <f t="shared" si="2"/>
        <v>#VALUE!</v>
      </c>
      <c r="ER3" s="9" t="e">
        <f t="shared" si="2"/>
        <v>#VALUE!</v>
      </c>
      <c r="ES3" s="9" t="e">
        <f t="shared" si="2"/>
        <v>#VALUE!</v>
      </c>
      <c r="ET3" s="9" t="e">
        <f t="shared" si="2"/>
        <v>#VALUE!</v>
      </c>
      <c r="EU3" s="9" t="e">
        <f t="shared" si="2"/>
        <v>#VALUE!</v>
      </c>
      <c r="EV3" s="9" t="e">
        <f t="shared" si="2"/>
        <v>#VALUE!</v>
      </c>
      <c r="EW3" s="9" t="e">
        <f t="shared" si="2"/>
        <v>#VALUE!</v>
      </c>
      <c r="EX3" s="9" t="e">
        <f t="shared" si="2"/>
        <v>#VALUE!</v>
      </c>
      <c r="EY3" s="9" t="e">
        <f t="shared" si="2"/>
        <v>#VALUE!</v>
      </c>
      <c r="EZ3" s="9" t="e">
        <f t="shared" si="2"/>
        <v>#VALUE!</v>
      </c>
      <c r="FA3" s="9" t="e">
        <f t="shared" si="2"/>
        <v>#VALUE!</v>
      </c>
      <c r="FB3" s="9" t="e">
        <f t="shared" si="2"/>
        <v>#VALUE!</v>
      </c>
      <c r="FC3" s="9" t="e">
        <f t="shared" si="2"/>
        <v>#VALUE!</v>
      </c>
      <c r="FD3" s="9" t="e">
        <f t="shared" si="2"/>
        <v>#VALUE!</v>
      </c>
      <c r="FE3" s="9" t="e">
        <f t="shared" si="2"/>
        <v>#VALUE!</v>
      </c>
      <c r="FF3" s="9" t="e">
        <f t="shared" si="2"/>
        <v>#VALUE!</v>
      </c>
      <c r="FG3" s="9" t="e">
        <f t="shared" si="2"/>
        <v>#VALUE!</v>
      </c>
      <c r="FH3" s="9" t="e">
        <f t="shared" si="2"/>
        <v>#VALUE!</v>
      </c>
      <c r="FI3" s="9" t="e">
        <f t="shared" si="2"/>
        <v>#VALUE!</v>
      </c>
      <c r="FJ3" s="9" t="e">
        <f t="shared" si="2"/>
        <v>#VALUE!</v>
      </c>
      <c r="FK3" s="9" t="e">
        <f t="shared" si="2"/>
        <v>#VALUE!</v>
      </c>
      <c r="FL3" s="9" t="e">
        <f t="shared" si="2"/>
        <v>#VALUE!</v>
      </c>
      <c r="FM3" s="9" t="e">
        <f t="shared" si="2"/>
        <v>#VALUE!</v>
      </c>
      <c r="FN3" s="9" t="e">
        <f t="shared" si="2"/>
        <v>#VALUE!</v>
      </c>
      <c r="FO3" s="9" t="e">
        <f t="shared" si="2"/>
        <v>#VALUE!</v>
      </c>
      <c r="FP3" s="9" t="e">
        <f t="shared" si="2"/>
        <v>#VALUE!</v>
      </c>
      <c r="FQ3" s="9" t="e">
        <f t="shared" si="2"/>
        <v>#VALUE!</v>
      </c>
      <c r="FR3" s="9" t="e">
        <f t="shared" si="2"/>
        <v>#VALUE!</v>
      </c>
      <c r="FS3" s="9" t="e">
        <f t="shared" si="2"/>
        <v>#VALUE!</v>
      </c>
      <c r="FT3" s="9" t="e">
        <f t="shared" si="2"/>
        <v>#VALUE!</v>
      </c>
      <c r="FU3" s="9" t="e">
        <f t="shared" si="2"/>
        <v>#VALUE!</v>
      </c>
      <c r="FV3" s="9" t="e">
        <f t="shared" si="2"/>
        <v>#VALUE!</v>
      </c>
      <c r="FW3" s="9" t="e">
        <f t="shared" si="2"/>
        <v>#VALUE!</v>
      </c>
      <c r="FX3" s="9" t="e">
        <f t="shared" si="2"/>
        <v>#VALUE!</v>
      </c>
      <c r="FY3" s="9" t="e">
        <f t="shared" si="2"/>
        <v>#VALUE!</v>
      </c>
      <c r="FZ3" s="9" t="e">
        <f t="shared" si="2"/>
        <v>#VALUE!</v>
      </c>
      <c r="GA3" s="9" t="e">
        <f t="shared" si="2"/>
        <v>#VALUE!</v>
      </c>
      <c r="GB3" s="9" t="e">
        <f t="shared" si="2"/>
        <v>#VALUE!</v>
      </c>
      <c r="GC3" s="9" t="e">
        <f t="shared" si="2"/>
        <v>#VALUE!</v>
      </c>
      <c r="GD3" s="9" t="e">
        <f t="shared" si="2"/>
        <v>#VALUE!</v>
      </c>
      <c r="GE3" s="9" t="e">
        <f t="shared" si="2"/>
        <v>#VALUE!</v>
      </c>
      <c r="GF3" s="9" t="e">
        <f t="shared" si="2"/>
        <v>#VALUE!</v>
      </c>
      <c r="GG3" s="9" t="e">
        <f t="shared" si="2"/>
        <v>#VALUE!</v>
      </c>
      <c r="GH3" s="9" t="e">
        <f t="shared" si="2"/>
        <v>#VALUE!</v>
      </c>
      <c r="GI3" s="9" t="e">
        <f t="shared" si="2"/>
        <v>#VALUE!</v>
      </c>
      <c r="GJ3" s="9" t="e">
        <f t="shared" si="2"/>
        <v>#VALUE!</v>
      </c>
      <c r="GK3" s="9" t="e">
        <f t="shared" si="2"/>
        <v>#VALUE!</v>
      </c>
      <c r="GL3" s="9" t="e">
        <f t="shared" si="2"/>
        <v>#VALUE!</v>
      </c>
      <c r="GM3" s="9" t="e">
        <f t="shared" si="2"/>
        <v>#VALUE!</v>
      </c>
      <c r="GN3" s="9" t="e">
        <f t="shared" ref="GN3:IY3" si="3">GM3+1</f>
        <v>#VALUE!</v>
      </c>
      <c r="GO3" s="9" t="e">
        <f t="shared" si="3"/>
        <v>#VALUE!</v>
      </c>
      <c r="GP3" s="9" t="e">
        <f t="shared" si="3"/>
        <v>#VALUE!</v>
      </c>
      <c r="GQ3" s="9" t="e">
        <f t="shared" si="3"/>
        <v>#VALUE!</v>
      </c>
      <c r="GR3" s="9" t="e">
        <f t="shared" si="3"/>
        <v>#VALUE!</v>
      </c>
      <c r="GS3" s="9" t="e">
        <f t="shared" si="3"/>
        <v>#VALUE!</v>
      </c>
      <c r="GT3" s="9" t="e">
        <f t="shared" si="3"/>
        <v>#VALUE!</v>
      </c>
      <c r="GU3" s="9" t="e">
        <f t="shared" si="3"/>
        <v>#VALUE!</v>
      </c>
      <c r="GV3" s="9" t="e">
        <f t="shared" si="3"/>
        <v>#VALUE!</v>
      </c>
      <c r="GW3" s="9" t="e">
        <f t="shared" si="3"/>
        <v>#VALUE!</v>
      </c>
      <c r="GX3" s="9" t="e">
        <f t="shared" si="3"/>
        <v>#VALUE!</v>
      </c>
      <c r="GY3" s="9" t="e">
        <f t="shared" si="3"/>
        <v>#VALUE!</v>
      </c>
      <c r="GZ3" s="9" t="e">
        <f t="shared" si="3"/>
        <v>#VALUE!</v>
      </c>
      <c r="HA3" s="9" t="e">
        <f t="shared" si="3"/>
        <v>#VALUE!</v>
      </c>
      <c r="HB3" s="9" t="e">
        <f t="shared" si="3"/>
        <v>#VALUE!</v>
      </c>
      <c r="HC3" s="9" t="e">
        <f t="shared" si="3"/>
        <v>#VALUE!</v>
      </c>
      <c r="HD3" s="9" t="e">
        <f t="shared" si="3"/>
        <v>#VALUE!</v>
      </c>
      <c r="HE3" s="9" t="e">
        <f t="shared" si="3"/>
        <v>#VALUE!</v>
      </c>
      <c r="HF3" s="9" t="e">
        <f t="shared" si="3"/>
        <v>#VALUE!</v>
      </c>
      <c r="HG3" s="9" t="e">
        <f t="shared" si="3"/>
        <v>#VALUE!</v>
      </c>
      <c r="HH3" s="9" t="e">
        <f t="shared" si="3"/>
        <v>#VALUE!</v>
      </c>
      <c r="HI3" s="9" t="e">
        <f t="shared" si="3"/>
        <v>#VALUE!</v>
      </c>
      <c r="HJ3" s="9" t="e">
        <f t="shared" si="3"/>
        <v>#VALUE!</v>
      </c>
      <c r="HK3" s="9" t="e">
        <f t="shared" si="3"/>
        <v>#VALUE!</v>
      </c>
      <c r="HL3" s="9" t="e">
        <f t="shared" si="3"/>
        <v>#VALUE!</v>
      </c>
      <c r="HM3" s="9" t="e">
        <f t="shared" si="3"/>
        <v>#VALUE!</v>
      </c>
      <c r="HN3" s="9" t="e">
        <f t="shared" si="3"/>
        <v>#VALUE!</v>
      </c>
      <c r="HO3" s="9" t="e">
        <f t="shared" si="3"/>
        <v>#VALUE!</v>
      </c>
      <c r="HP3" s="9" t="e">
        <f t="shared" si="3"/>
        <v>#VALUE!</v>
      </c>
      <c r="HQ3" s="9" t="e">
        <f t="shared" si="3"/>
        <v>#VALUE!</v>
      </c>
      <c r="HR3" s="9" t="e">
        <f t="shared" si="3"/>
        <v>#VALUE!</v>
      </c>
      <c r="HS3" s="9" t="e">
        <f t="shared" si="3"/>
        <v>#VALUE!</v>
      </c>
      <c r="HT3" s="9" t="e">
        <f t="shared" si="3"/>
        <v>#VALUE!</v>
      </c>
      <c r="HU3" s="9" t="e">
        <f t="shared" si="3"/>
        <v>#VALUE!</v>
      </c>
      <c r="HV3" s="9" t="e">
        <f t="shared" si="3"/>
        <v>#VALUE!</v>
      </c>
      <c r="HW3" s="9" t="e">
        <f t="shared" si="3"/>
        <v>#VALUE!</v>
      </c>
      <c r="HX3" s="9" t="e">
        <f t="shared" si="3"/>
        <v>#VALUE!</v>
      </c>
      <c r="HY3" s="9" t="e">
        <f t="shared" si="3"/>
        <v>#VALUE!</v>
      </c>
      <c r="HZ3" s="9" t="e">
        <f t="shared" si="3"/>
        <v>#VALUE!</v>
      </c>
      <c r="IA3" s="9" t="e">
        <f t="shared" si="3"/>
        <v>#VALUE!</v>
      </c>
      <c r="IB3" s="9" t="e">
        <f t="shared" si="3"/>
        <v>#VALUE!</v>
      </c>
      <c r="IC3" s="9" t="e">
        <f t="shared" si="3"/>
        <v>#VALUE!</v>
      </c>
      <c r="ID3" s="9" t="e">
        <f t="shared" si="3"/>
        <v>#VALUE!</v>
      </c>
      <c r="IE3" s="9" t="e">
        <f t="shared" si="3"/>
        <v>#VALUE!</v>
      </c>
      <c r="IF3" s="9" t="e">
        <f t="shared" si="3"/>
        <v>#VALUE!</v>
      </c>
      <c r="IG3" s="9" t="e">
        <f t="shared" si="3"/>
        <v>#VALUE!</v>
      </c>
      <c r="IH3" s="9" t="e">
        <f t="shared" si="3"/>
        <v>#VALUE!</v>
      </c>
      <c r="II3" s="9" t="e">
        <f t="shared" si="3"/>
        <v>#VALUE!</v>
      </c>
      <c r="IJ3" s="9" t="e">
        <f t="shared" si="3"/>
        <v>#VALUE!</v>
      </c>
      <c r="IK3" s="9" t="e">
        <f t="shared" si="3"/>
        <v>#VALUE!</v>
      </c>
      <c r="IL3" s="9" t="e">
        <f t="shared" si="3"/>
        <v>#VALUE!</v>
      </c>
      <c r="IM3" s="9" t="e">
        <f t="shared" si="3"/>
        <v>#VALUE!</v>
      </c>
      <c r="IN3" s="9" t="e">
        <f t="shared" si="3"/>
        <v>#VALUE!</v>
      </c>
      <c r="IO3" s="9" t="e">
        <f t="shared" si="3"/>
        <v>#VALUE!</v>
      </c>
      <c r="IP3" s="9" t="e">
        <f t="shared" si="3"/>
        <v>#VALUE!</v>
      </c>
      <c r="IQ3" s="9" t="e">
        <f t="shared" si="3"/>
        <v>#VALUE!</v>
      </c>
      <c r="IR3" s="9" t="e">
        <f t="shared" si="3"/>
        <v>#VALUE!</v>
      </c>
      <c r="IS3" s="9" t="e">
        <f t="shared" si="3"/>
        <v>#VALUE!</v>
      </c>
      <c r="IT3" s="9" t="e">
        <f t="shared" si="3"/>
        <v>#VALUE!</v>
      </c>
      <c r="IU3" s="9" t="e">
        <f t="shared" si="3"/>
        <v>#VALUE!</v>
      </c>
      <c r="IV3" s="9" t="e">
        <f t="shared" si="3"/>
        <v>#VALUE!</v>
      </c>
      <c r="IW3" s="9" t="e">
        <f t="shared" si="3"/>
        <v>#VALUE!</v>
      </c>
      <c r="IX3" s="9" t="e">
        <f t="shared" si="3"/>
        <v>#VALUE!</v>
      </c>
      <c r="IY3" s="9" t="e">
        <f t="shared" si="3"/>
        <v>#VALUE!</v>
      </c>
      <c r="IZ3" s="9" t="e">
        <f t="shared" ref="IZ3:LK3" si="4">IY3+1</f>
        <v>#VALUE!</v>
      </c>
      <c r="JA3" s="9" t="e">
        <f t="shared" si="4"/>
        <v>#VALUE!</v>
      </c>
      <c r="JB3" s="9" t="e">
        <f t="shared" si="4"/>
        <v>#VALUE!</v>
      </c>
      <c r="JC3" s="9" t="e">
        <f t="shared" si="4"/>
        <v>#VALUE!</v>
      </c>
      <c r="JD3" s="9" t="e">
        <f t="shared" si="4"/>
        <v>#VALUE!</v>
      </c>
      <c r="JE3" s="9" t="e">
        <f t="shared" si="4"/>
        <v>#VALUE!</v>
      </c>
      <c r="JF3" s="9" t="e">
        <f t="shared" si="4"/>
        <v>#VALUE!</v>
      </c>
      <c r="JG3" s="9" t="e">
        <f t="shared" si="4"/>
        <v>#VALUE!</v>
      </c>
      <c r="JH3" s="9" t="e">
        <f t="shared" si="4"/>
        <v>#VALUE!</v>
      </c>
      <c r="JI3" s="9" t="e">
        <f t="shared" si="4"/>
        <v>#VALUE!</v>
      </c>
      <c r="JJ3" s="9" t="e">
        <f t="shared" si="4"/>
        <v>#VALUE!</v>
      </c>
      <c r="JK3" s="9" t="e">
        <f t="shared" si="4"/>
        <v>#VALUE!</v>
      </c>
      <c r="JL3" s="9" t="e">
        <f t="shared" si="4"/>
        <v>#VALUE!</v>
      </c>
      <c r="JM3" s="9" t="e">
        <f t="shared" si="4"/>
        <v>#VALUE!</v>
      </c>
      <c r="JN3" s="9" t="e">
        <f t="shared" si="4"/>
        <v>#VALUE!</v>
      </c>
      <c r="JO3" s="9" t="e">
        <f t="shared" si="4"/>
        <v>#VALUE!</v>
      </c>
      <c r="JP3" s="9" t="e">
        <f t="shared" si="4"/>
        <v>#VALUE!</v>
      </c>
      <c r="JQ3" s="9" t="e">
        <f t="shared" si="4"/>
        <v>#VALUE!</v>
      </c>
      <c r="JR3" s="9" t="e">
        <f t="shared" si="4"/>
        <v>#VALUE!</v>
      </c>
      <c r="JS3" s="9" t="e">
        <f t="shared" si="4"/>
        <v>#VALUE!</v>
      </c>
      <c r="JT3" s="9" t="e">
        <f t="shared" si="4"/>
        <v>#VALUE!</v>
      </c>
      <c r="JU3" s="9" t="e">
        <f t="shared" si="4"/>
        <v>#VALUE!</v>
      </c>
      <c r="JV3" s="9" t="e">
        <f t="shared" si="4"/>
        <v>#VALUE!</v>
      </c>
      <c r="JW3" s="9" t="e">
        <f t="shared" si="4"/>
        <v>#VALUE!</v>
      </c>
      <c r="JX3" s="9" t="e">
        <f t="shared" si="4"/>
        <v>#VALUE!</v>
      </c>
      <c r="JY3" s="9" t="e">
        <f t="shared" si="4"/>
        <v>#VALUE!</v>
      </c>
      <c r="JZ3" s="9" t="e">
        <f t="shared" si="4"/>
        <v>#VALUE!</v>
      </c>
      <c r="KA3" s="9" t="e">
        <f t="shared" si="4"/>
        <v>#VALUE!</v>
      </c>
      <c r="KB3" s="9" t="e">
        <f t="shared" si="4"/>
        <v>#VALUE!</v>
      </c>
      <c r="KC3" s="9" t="e">
        <f t="shared" si="4"/>
        <v>#VALUE!</v>
      </c>
      <c r="KD3" s="9" t="e">
        <f t="shared" si="4"/>
        <v>#VALUE!</v>
      </c>
      <c r="KE3" s="9" t="e">
        <f t="shared" si="4"/>
        <v>#VALUE!</v>
      </c>
      <c r="KF3" s="9" t="e">
        <f t="shared" si="4"/>
        <v>#VALUE!</v>
      </c>
      <c r="KG3" s="9" t="e">
        <f t="shared" si="4"/>
        <v>#VALUE!</v>
      </c>
      <c r="KH3" s="9" t="e">
        <f t="shared" si="4"/>
        <v>#VALUE!</v>
      </c>
      <c r="KI3" s="9" t="e">
        <f t="shared" si="4"/>
        <v>#VALUE!</v>
      </c>
      <c r="KJ3" s="9" t="e">
        <f t="shared" si="4"/>
        <v>#VALUE!</v>
      </c>
      <c r="KK3" s="9" t="e">
        <f t="shared" si="4"/>
        <v>#VALUE!</v>
      </c>
      <c r="KL3" s="9" t="e">
        <f t="shared" si="4"/>
        <v>#VALUE!</v>
      </c>
      <c r="KM3" s="9" t="e">
        <f t="shared" si="4"/>
        <v>#VALUE!</v>
      </c>
      <c r="KN3" s="9" t="e">
        <f t="shared" si="4"/>
        <v>#VALUE!</v>
      </c>
      <c r="KO3" s="9" t="e">
        <f t="shared" si="4"/>
        <v>#VALUE!</v>
      </c>
      <c r="KP3" s="9" t="e">
        <f t="shared" si="4"/>
        <v>#VALUE!</v>
      </c>
      <c r="KQ3" s="9" t="e">
        <f t="shared" si="4"/>
        <v>#VALUE!</v>
      </c>
      <c r="KR3" s="9" t="e">
        <f t="shared" si="4"/>
        <v>#VALUE!</v>
      </c>
      <c r="KS3" s="9" t="e">
        <f t="shared" si="4"/>
        <v>#VALUE!</v>
      </c>
      <c r="KT3" s="9" t="e">
        <f t="shared" si="4"/>
        <v>#VALUE!</v>
      </c>
      <c r="KU3" s="9" t="e">
        <f t="shared" si="4"/>
        <v>#VALUE!</v>
      </c>
      <c r="KV3" s="9" t="e">
        <f t="shared" si="4"/>
        <v>#VALUE!</v>
      </c>
      <c r="KW3" s="9" t="e">
        <f t="shared" si="4"/>
        <v>#VALUE!</v>
      </c>
      <c r="KX3" s="9" t="e">
        <f t="shared" si="4"/>
        <v>#VALUE!</v>
      </c>
      <c r="KY3" s="9" t="e">
        <f t="shared" si="4"/>
        <v>#VALUE!</v>
      </c>
      <c r="KZ3" s="9" t="e">
        <f t="shared" si="4"/>
        <v>#VALUE!</v>
      </c>
      <c r="LA3" s="9" t="e">
        <f t="shared" si="4"/>
        <v>#VALUE!</v>
      </c>
      <c r="LB3" s="9" t="e">
        <f t="shared" si="4"/>
        <v>#VALUE!</v>
      </c>
      <c r="LC3" s="9" t="e">
        <f t="shared" si="4"/>
        <v>#VALUE!</v>
      </c>
      <c r="LD3" s="9" t="e">
        <f t="shared" si="4"/>
        <v>#VALUE!</v>
      </c>
      <c r="LE3" s="9" t="e">
        <f t="shared" si="4"/>
        <v>#VALUE!</v>
      </c>
      <c r="LF3" s="9" t="e">
        <f t="shared" si="4"/>
        <v>#VALUE!</v>
      </c>
      <c r="LG3" s="9" t="e">
        <f t="shared" si="4"/>
        <v>#VALUE!</v>
      </c>
      <c r="LH3" s="9" t="e">
        <f t="shared" si="4"/>
        <v>#VALUE!</v>
      </c>
      <c r="LI3" s="9" t="e">
        <f t="shared" si="4"/>
        <v>#VALUE!</v>
      </c>
      <c r="LJ3" s="9" t="e">
        <f t="shared" si="4"/>
        <v>#VALUE!</v>
      </c>
      <c r="LK3" s="9" t="e">
        <f t="shared" si="4"/>
        <v>#VALUE!</v>
      </c>
      <c r="LL3" s="9" t="e">
        <f t="shared" ref="LL3:NC3" si="5">LK3+1</f>
        <v>#VALUE!</v>
      </c>
      <c r="LM3" s="9" t="e">
        <f t="shared" si="5"/>
        <v>#VALUE!</v>
      </c>
      <c r="LN3" s="9" t="e">
        <f t="shared" si="5"/>
        <v>#VALUE!</v>
      </c>
      <c r="LO3" s="9" t="e">
        <f t="shared" si="5"/>
        <v>#VALUE!</v>
      </c>
      <c r="LP3" s="9" t="e">
        <f t="shared" si="5"/>
        <v>#VALUE!</v>
      </c>
      <c r="LQ3" s="9" t="e">
        <f t="shared" si="5"/>
        <v>#VALUE!</v>
      </c>
      <c r="LR3" s="9" t="e">
        <f t="shared" si="5"/>
        <v>#VALUE!</v>
      </c>
      <c r="LS3" s="9" t="e">
        <f t="shared" si="5"/>
        <v>#VALUE!</v>
      </c>
      <c r="LT3" s="9" t="e">
        <f t="shared" si="5"/>
        <v>#VALUE!</v>
      </c>
      <c r="LU3" s="9" t="e">
        <f t="shared" si="5"/>
        <v>#VALUE!</v>
      </c>
      <c r="LV3" s="9" t="e">
        <f t="shared" si="5"/>
        <v>#VALUE!</v>
      </c>
      <c r="LW3" s="9" t="e">
        <f t="shared" si="5"/>
        <v>#VALUE!</v>
      </c>
      <c r="LX3" s="9" t="e">
        <f t="shared" si="5"/>
        <v>#VALUE!</v>
      </c>
      <c r="LY3" s="9" t="e">
        <f t="shared" si="5"/>
        <v>#VALUE!</v>
      </c>
      <c r="LZ3" s="9" t="e">
        <f t="shared" si="5"/>
        <v>#VALUE!</v>
      </c>
      <c r="MA3" s="9" t="e">
        <f t="shared" si="5"/>
        <v>#VALUE!</v>
      </c>
      <c r="MB3" s="9" t="e">
        <f t="shared" si="5"/>
        <v>#VALUE!</v>
      </c>
      <c r="MC3" s="9" t="e">
        <f t="shared" si="5"/>
        <v>#VALUE!</v>
      </c>
      <c r="MD3" s="9" t="e">
        <f t="shared" si="5"/>
        <v>#VALUE!</v>
      </c>
      <c r="ME3" s="9" t="e">
        <f t="shared" si="5"/>
        <v>#VALUE!</v>
      </c>
      <c r="MF3" s="9" t="e">
        <f t="shared" si="5"/>
        <v>#VALUE!</v>
      </c>
      <c r="MG3" s="9" t="e">
        <f t="shared" si="5"/>
        <v>#VALUE!</v>
      </c>
      <c r="MH3" s="9" t="e">
        <f t="shared" si="5"/>
        <v>#VALUE!</v>
      </c>
      <c r="MI3" s="9" t="e">
        <f t="shared" si="5"/>
        <v>#VALUE!</v>
      </c>
      <c r="MJ3" s="9" t="e">
        <f t="shared" si="5"/>
        <v>#VALUE!</v>
      </c>
      <c r="MK3" s="9" t="e">
        <f t="shared" si="5"/>
        <v>#VALUE!</v>
      </c>
      <c r="ML3" s="9" t="e">
        <f t="shared" si="5"/>
        <v>#VALUE!</v>
      </c>
      <c r="MM3" s="9" t="e">
        <f t="shared" si="5"/>
        <v>#VALUE!</v>
      </c>
      <c r="MN3" s="9" t="e">
        <f t="shared" si="5"/>
        <v>#VALUE!</v>
      </c>
      <c r="MO3" s="9" t="e">
        <f t="shared" si="5"/>
        <v>#VALUE!</v>
      </c>
      <c r="MP3" s="9" t="e">
        <f t="shared" si="5"/>
        <v>#VALUE!</v>
      </c>
      <c r="MQ3" s="9" t="e">
        <f t="shared" si="5"/>
        <v>#VALUE!</v>
      </c>
      <c r="MR3" s="9" t="e">
        <f t="shared" si="5"/>
        <v>#VALUE!</v>
      </c>
      <c r="MS3" s="9" t="e">
        <f t="shared" si="5"/>
        <v>#VALUE!</v>
      </c>
      <c r="MT3" s="9" t="e">
        <f t="shared" si="5"/>
        <v>#VALUE!</v>
      </c>
      <c r="MU3" s="9" t="e">
        <f t="shared" si="5"/>
        <v>#VALUE!</v>
      </c>
      <c r="MV3" s="9" t="e">
        <f t="shared" si="5"/>
        <v>#VALUE!</v>
      </c>
      <c r="MW3" s="9" t="e">
        <f t="shared" si="5"/>
        <v>#VALUE!</v>
      </c>
      <c r="MX3" s="9" t="e">
        <f t="shared" si="5"/>
        <v>#VALUE!</v>
      </c>
      <c r="MY3" s="9" t="e">
        <f t="shared" si="5"/>
        <v>#VALUE!</v>
      </c>
      <c r="MZ3" s="9" t="e">
        <f t="shared" si="5"/>
        <v>#VALUE!</v>
      </c>
      <c r="NA3" s="9" t="e">
        <f t="shared" si="5"/>
        <v>#VALUE!</v>
      </c>
      <c r="NB3" s="9" t="e">
        <f t="shared" si="5"/>
        <v>#VALUE!</v>
      </c>
      <c r="NC3" s="9" t="e">
        <f t="shared" si="5"/>
        <v>#VALUE!</v>
      </c>
      <c r="ND3" s="9" t="e">
        <f t="shared" ref="ND3" si="6">NC3+1</f>
        <v>#VALUE!</v>
      </c>
      <c r="NE3" s="9" t="e">
        <f t="shared" ref="NE3" si="7">ND3+1</f>
        <v>#VALUE!</v>
      </c>
      <c r="NF3" s="9" t="e">
        <f t="shared" ref="NF3" si="8">NE3+1</f>
        <v>#VALUE!</v>
      </c>
      <c r="NG3" s="9" t="e">
        <f t="shared" ref="NG3" si="9">NF3+1</f>
        <v>#VALUE!</v>
      </c>
      <c r="NH3" s="9" t="e">
        <f t="shared" ref="NH3" si="10">NG3+1</f>
        <v>#VALUE!</v>
      </c>
      <c r="NI3" s="9" t="e">
        <f t="shared" ref="NI3" si="11">NH3+1</f>
        <v>#VALUE!</v>
      </c>
      <c r="NJ3" s="9" t="e">
        <f t="shared" ref="NJ3" si="12">NI3+1</f>
        <v>#VALUE!</v>
      </c>
      <c r="NK3" s="9" t="e">
        <f t="shared" ref="NK3" si="13">NJ3+1</f>
        <v>#VALUE!</v>
      </c>
      <c r="NL3" s="9" t="e">
        <f t="shared" ref="NL3" si="14">NK3+1</f>
        <v>#VALUE!</v>
      </c>
      <c r="NM3" s="9" t="e">
        <f t="shared" ref="NM3" si="15">NL3+1</f>
        <v>#VALUE!</v>
      </c>
      <c r="NN3" s="9" t="e">
        <f t="shared" ref="NN3" si="16">NM3+1</f>
        <v>#VALUE!</v>
      </c>
      <c r="NO3" s="9" t="e">
        <f t="shared" ref="NO3" si="17">NN3+1</f>
        <v>#VALUE!</v>
      </c>
      <c r="NP3" s="9" t="e">
        <f t="shared" ref="NP3" si="18">NO3+1</f>
        <v>#VALUE!</v>
      </c>
      <c r="NQ3" s="9" t="e">
        <f t="shared" ref="NQ3" si="19">NP3+1</f>
        <v>#VALUE!</v>
      </c>
      <c r="NR3" s="9" t="e">
        <f t="shared" ref="NR3" si="20">NQ3+1</f>
        <v>#VALUE!</v>
      </c>
      <c r="NS3" s="9" t="e">
        <f t="shared" ref="NS3" si="21">NR3+1</f>
        <v>#VALUE!</v>
      </c>
      <c r="NT3" s="9" t="e">
        <f t="shared" ref="NT3" si="22">NS3+1</f>
        <v>#VALUE!</v>
      </c>
      <c r="NU3" s="9" t="e">
        <f t="shared" ref="NU3" si="23">NT3+1</f>
        <v>#VALUE!</v>
      </c>
      <c r="NV3" s="9" t="e">
        <f t="shared" ref="NV3" si="24">NU3+1</f>
        <v>#VALUE!</v>
      </c>
      <c r="NW3" s="9" t="e">
        <f t="shared" ref="NW3" si="25">NV3+1</f>
        <v>#VALUE!</v>
      </c>
      <c r="NX3" s="9" t="e">
        <f t="shared" ref="NX3" si="26">NW3+1</f>
        <v>#VALUE!</v>
      </c>
      <c r="NY3" s="9" t="e">
        <f t="shared" ref="NY3" si="27">NX3+1</f>
        <v>#VALUE!</v>
      </c>
      <c r="NZ3" s="9" t="e">
        <f t="shared" ref="NZ3" si="28">NY3+1</f>
        <v>#VALUE!</v>
      </c>
      <c r="OA3" s="9" t="e">
        <f t="shared" ref="OA3" si="29">NZ3+1</f>
        <v>#VALUE!</v>
      </c>
      <c r="OB3" s="9" t="e">
        <f t="shared" ref="OB3" si="30">OA3+1</f>
        <v>#VALUE!</v>
      </c>
      <c r="OC3" s="9" t="e">
        <f t="shared" ref="OC3" si="31">OB3+1</f>
        <v>#VALUE!</v>
      </c>
      <c r="OD3" s="9" t="e">
        <f t="shared" ref="OD3" si="32">OC3+1</f>
        <v>#VALUE!</v>
      </c>
      <c r="OE3" s="9" t="e">
        <f t="shared" ref="OE3" si="33">OD3+1</f>
        <v>#VALUE!</v>
      </c>
      <c r="OF3" s="9" t="e">
        <f t="shared" ref="OF3" si="34">OE3+1</f>
        <v>#VALUE!</v>
      </c>
      <c r="OG3" s="9" t="e">
        <f t="shared" ref="OG3" si="35">OF3+1</f>
        <v>#VALUE!</v>
      </c>
      <c r="OH3" s="9" t="e">
        <f t="shared" ref="OH3" si="36">OG3+1</f>
        <v>#VALUE!</v>
      </c>
    </row>
    <row r="4" spans="1:398" ht="15" customHeight="1">
      <c r="A4" s="15" t="s">
        <v>23</v>
      </c>
      <c r="B4" s="13" t="e">
        <f>B3</f>
        <v>#VALUE!</v>
      </c>
      <c r="C4" s="5" t="e">
        <f t="shared" ref="C4:BN4" si="37">C3</f>
        <v>#VALUE!</v>
      </c>
      <c r="D4" s="5" t="e">
        <f t="shared" si="37"/>
        <v>#VALUE!</v>
      </c>
      <c r="E4" s="5" t="e">
        <f t="shared" si="37"/>
        <v>#VALUE!</v>
      </c>
      <c r="F4" s="5" t="e">
        <f t="shared" si="37"/>
        <v>#VALUE!</v>
      </c>
      <c r="G4" s="5" t="e">
        <f t="shared" si="37"/>
        <v>#VALUE!</v>
      </c>
      <c r="H4" s="5" t="e">
        <f t="shared" si="37"/>
        <v>#VALUE!</v>
      </c>
      <c r="I4" s="5" t="e">
        <f t="shared" si="37"/>
        <v>#VALUE!</v>
      </c>
      <c r="J4" s="5" t="e">
        <f t="shared" si="37"/>
        <v>#VALUE!</v>
      </c>
      <c r="K4" s="5" t="e">
        <f t="shared" si="37"/>
        <v>#VALUE!</v>
      </c>
      <c r="L4" s="5" t="e">
        <f t="shared" si="37"/>
        <v>#VALUE!</v>
      </c>
      <c r="M4" s="5" t="e">
        <f t="shared" si="37"/>
        <v>#VALUE!</v>
      </c>
      <c r="N4" s="5" t="e">
        <f t="shared" si="37"/>
        <v>#VALUE!</v>
      </c>
      <c r="O4" s="5" t="e">
        <f t="shared" si="37"/>
        <v>#VALUE!</v>
      </c>
      <c r="P4" s="5" t="e">
        <f t="shared" si="37"/>
        <v>#VALUE!</v>
      </c>
      <c r="Q4" s="5" t="e">
        <f t="shared" si="37"/>
        <v>#VALUE!</v>
      </c>
      <c r="R4" s="5" t="e">
        <f t="shared" si="37"/>
        <v>#VALUE!</v>
      </c>
      <c r="S4" s="5" t="e">
        <f t="shared" si="37"/>
        <v>#VALUE!</v>
      </c>
      <c r="T4" s="5" t="e">
        <f t="shared" si="37"/>
        <v>#VALUE!</v>
      </c>
      <c r="U4" s="5" t="e">
        <f t="shared" si="37"/>
        <v>#VALUE!</v>
      </c>
      <c r="V4" s="5" t="e">
        <f t="shared" si="37"/>
        <v>#VALUE!</v>
      </c>
      <c r="W4" s="5" t="e">
        <f t="shared" si="37"/>
        <v>#VALUE!</v>
      </c>
      <c r="X4" s="5" t="e">
        <f t="shared" si="37"/>
        <v>#VALUE!</v>
      </c>
      <c r="Y4" s="5" t="e">
        <f t="shared" si="37"/>
        <v>#VALUE!</v>
      </c>
      <c r="Z4" s="5" t="e">
        <f t="shared" si="37"/>
        <v>#VALUE!</v>
      </c>
      <c r="AA4" s="5" t="e">
        <f t="shared" si="37"/>
        <v>#VALUE!</v>
      </c>
      <c r="AB4" s="5" t="e">
        <f t="shared" si="37"/>
        <v>#VALUE!</v>
      </c>
      <c r="AC4" s="5" t="e">
        <f t="shared" si="37"/>
        <v>#VALUE!</v>
      </c>
      <c r="AD4" s="5" t="e">
        <f t="shared" si="37"/>
        <v>#VALUE!</v>
      </c>
      <c r="AE4" s="5" t="e">
        <f t="shared" si="37"/>
        <v>#VALUE!</v>
      </c>
      <c r="AF4" s="5" t="e">
        <f t="shared" si="37"/>
        <v>#VALUE!</v>
      </c>
      <c r="AG4" s="5" t="e">
        <f t="shared" si="37"/>
        <v>#VALUE!</v>
      </c>
      <c r="AH4" s="5" t="e">
        <f t="shared" si="37"/>
        <v>#VALUE!</v>
      </c>
      <c r="AI4" s="5" t="e">
        <f t="shared" si="37"/>
        <v>#VALUE!</v>
      </c>
      <c r="AJ4" s="5" t="e">
        <f t="shared" si="37"/>
        <v>#VALUE!</v>
      </c>
      <c r="AK4" s="5" t="e">
        <f t="shared" si="37"/>
        <v>#VALUE!</v>
      </c>
      <c r="AL4" s="5" t="e">
        <f t="shared" si="37"/>
        <v>#VALUE!</v>
      </c>
      <c r="AM4" s="5" t="e">
        <f t="shared" si="37"/>
        <v>#VALUE!</v>
      </c>
      <c r="AN4" s="5" t="e">
        <f t="shared" si="37"/>
        <v>#VALUE!</v>
      </c>
      <c r="AO4" s="5" t="e">
        <f t="shared" si="37"/>
        <v>#VALUE!</v>
      </c>
      <c r="AP4" s="5" t="e">
        <f t="shared" si="37"/>
        <v>#VALUE!</v>
      </c>
      <c r="AQ4" s="5" t="e">
        <f t="shared" si="37"/>
        <v>#VALUE!</v>
      </c>
      <c r="AR4" s="5" t="e">
        <f t="shared" si="37"/>
        <v>#VALUE!</v>
      </c>
      <c r="AS4" s="5" t="e">
        <f t="shared" si="37"/>
        <v>#VALUE!</v>
      </c>
      <c r="AT4" s="5" t="e">
        <f t="shared" si="37"/>
        <v>#VALUE!</v>
      </c>
      <c r="AU4" s="5" t="e">
        <f t="shared" si="37"/>
        <v>#VALUE!</v>
      </c>
      <c r="AV4" s="5" t="e">
        <f t="shared" si="37"/>
        <v>#VALUE!</v>
      </c>
      <c r="AW4" s="5" t="e">
        <f t="shared" si="37"/>
        <v>#VALUE!</v>
      </c>
      <c r="AX4" s="5" t="e">
        <f t="shared" si="37"/>
        <v>#VALUE!</v>
      </c>
      <c r="AY4" s="5" t="e">
        <f t="shared" si="37"/>
        <v>#VALUE!</v>
      </c>
      <c r="AZ4" s="5" t="e">
        <f t="shared" si="37"/>
        <v>#VALUE!</v>
      </c>
      <c r="BA4" s="5" t="e">
        <f t="shared" si="37"/>
        <v>#VALUE!</v>
      </c>
      <c r="BB4" s="5" t="e">
        <f t="shared" si="37"/>
        <v>#VALUE!</v>
      </c>
      <c r="BC4" s="5" t="e">
        <f t="shared" si="37"/>
        <v>#VALUE!</v>
      </c>
      <c r="BD4" s="5" t="e">
        <f t="shared" si="37"/>
        <v>#VALUE!</v>
      </c>
      <c r="BE4" s="5" t="e">
        <f t="shared" si="37"/>
        <v>#VALUE!</v>
      </c>
      <c r="BF4" s="5" t="e">
        <f t="shared" si="37"/>
        <v>#VALUE!</v>
      </c>
      <c r="BG4" s="5" t="e">
        <f t="shared" si="37"/>
        <v>#VALUE!</v>
      </c>
      <c r="BH4" s="5" t="e">
        <f t="shared" si="37"/>
        <v>#VALUE!</v>
      </c>
      <c r="BI4" s="5" t="e">
        <f t="shared" si="37"/>
        <v>#VALUE!</v>
      </c>
      <c r="BJ4" s="5" t="e">
        <f t="shared" si="37"/>
        <v>#VALUE!</v>
      </c>
      <c r="BK4" s="5" t="e">
        <f t="shared" si="37"/>
        <v>#VALUE!</v>
      </c>
      <c r="BL4" s="5" t="e">
        <f t="shared" si="37"/>
        <v>#VALUE!</v>
      </c>
      <c r="BM4" s="5" t="e">
        <f t="shared" si="37"/>
        <v>#VALUE!</v>
      </c>
      <c r="BN4" s="5" t="e">
        <f t="shared" si="37"/>
        <v>#VALUE!</v>
      </c>
      <c r="BO4" s="5" t="e">
        <f t="shared" ref="BO4:DZ4" si="38">BO3</f>
        <v>#VALUE!</v>
      </c>
      <c r="BP4" s="5" t="e">
        <f t="shared" si="38"/>
        <v>#VALUE!</v>
      </c>
      <c r="BQ4" s="5" t="e">
        <f t="shared" si="38"/>
        <v>#VALUE!</v>
      </c>
      <c r="BR4" s="5" t="e">
        <f t="shared" si="38"/>
        <v>#VALUE!</v>
      </c>
      <c r="BS4" s="5" t="e">
        <f t="shared" si="38"/>
        <v>#VALUE!</v>
      </c>
      <c r="BT4" s="5" t="e">
        <f t="shared" si="38"/>
        <v>#VALUE!</v>
      </c>
      <c r="BU4" s="5" t="e">
        <f t="shared" si="38"/>
        <v>#VALUE!</v>
      </c>
      <c r="BV4" s="5" t="e">
        <f t="shared" si="38"/>
        <v>#VALUE!</v>
      </c>
      <c r="BW4" s="5" t="e">
        <f t="shared" si="38"/>
        <v>#VALUE!</v>
      </c>
      <c r="BX4" s="5" t="e">
        <f t="shared" si="38"/>
        <v>#VALUE!</v>
      </c>
      <c r="BY4" s="5" t="e">
        <f t="shared" si="38"/>
        <v>#VALUE!</v>
      </c>
      <c r="BZ4" s="5" t="e">
        <f t="shared" si="38"/>
        <v>#VALUE!</v>
      </c>
      <c r="CA4" s="5" t="e">
        <f t="shared" si="38"/>
        <v>#VALUE!</v>
      </c>
      <c r="CB4" s="5" t="e">
        <f t="shared" si="38"/>
        <v>#VALUE!</v>
      </c>
      <c r="CC4" s="5" t="e">
        <f t="shared" si="38"/>
        <v>#VALUE!</v>
      </c>
      <c r="CD4" s="5" t="e">
        <f t="shared" si="38"/>
        <v>#VALUE!</v>
      </c>
      <c r="CE4" s="5" t="e">
        <f t="shared" si="38"/>
        <v>#VALUE!</v>
      </c>
      <c r="CF4" s="5" t="e">
        <f t="shared" si="38"/>
        <v>#VALUE!</v>
      </c>
      <c r="CG4" s="5" t="e">
        <f t="shared" si="38"/>
        <v>#VALUE!</v>
      </c>
      <c r="CH4" s="5" t="e">
        <f t="shared" si="38"/>
        <v>#VALUE!</v>
      </c>
      <c r="CI4" s="5" t="e">
        <f t="shared" si="38"/>
        <v>#VALUE!</v>
      </c>
      <c r="CJ4" s="5" t="e">
        <f t="shared" si="38"/>
        <v>#VALUE!</v>
      </c>
      <c r="CK4" s="5" t="e">
        <f t="shared" si="38"/>
        <v>#VALUE!</v>
      </c>
      <c r="CL4" s="5" t="e">
        <f t="shared" si="38"/>
        <v>#VALUE!</v>
      </c>
      <c r="CM4" s="5" t="e">
        <f t="shared" si="38"/>
        <v>#VALUE!</v>
      </c>
      <c r="CN4" s="5" t="e">
        <f t="shared" si="38"/>
        <v>#VALUE!</v>
      </c>
      <c r="CO4" s="5" t="e">
        <f t="shared" si="38"/>
        <v>#VALUE!</v>
      </c>
      <c r="CP4" s="5" t="e">
        <f t="shared" si="38"/>
        <v>#VALUE!</v>
      </c>
      <c r="CQ4" s="5" t="e">
        <f t="shared" si="38"/>
        <v>#VALUE!</v>
      </c>
      <c r="CR4" s="5" t="e">
        <f t="shared" si="38"/>
        <v>#VALUE!</v>
      </c>
      <c r="CS4" s="5" t="e">
        <f t="shared" si="38"/>
        <v>#VALUE!</v>
      </c>
      <c r="CT4" s="5" t="e">
        <f t="shared" si="38"/>
        <v>#VALUE!</v>
      </c>
      <c r="CU4" s="5" t="e">
        <f t="shared" si="38"/>
        <v>#VALUE!</v>
      </c>
      <c r="CV4" s="5" t="e">
        <f t="shared" si="38"/>
        <v>#VALUE!</v>
      </c>
      <c r="CW4" s="5" t="e">
        <f t="shared" si="38"/>
        <v>#VALUE!</v>
      </c>
      <c r="CX4" s="5" t="e">
        <f t="shared" si="38"/>
        <v>#VALUE!</v>
      </c>
      <c r="CY4" s="5" t="e">
        <f t="shared" si="38"/>
        <v>#VALUE!</v>
      </c>
      <c r="CZ4" s="5" t="e">
        <f t="shared" si="38"/>
        <v>#VALUE!</v>
      </c>
      <c r="DA4" s="5" t="e">
        <f t="shared" si="38"/>
        <v>#VALUE!</v>
      </c>
      <c r="DB4" s="5" t="e">
        <f t="shared" si="38"/>
        <v>#VALUE!</v>
      </c>
      <c r="DC4" s="5" t="e">
        <f t="shared" si="38"/>
        <v>#VALUE!</v>
      </c>
      <c r="DD4" s="5" t="e">
        <f t="shared" si="38"/>
        <v>#VALUE!</v>
      </c>
      <c r="DE4" s="5" t="e">
        <f t="shared" si="38"/>
        <v>#VALUE!</v>
      </c>
      <c r="DF4" s="5" t="e">
        <f t="shared" si="38"/>
        <v>#VALUE!</v>
      </c>
      <c r="DG4" s="5" t="e">
        <f t="shared" si="38"/>
        <v>#VALUE!</v>
      </c>
      <c r="DH4" s="5" t="e">
        <f t="shared" si="38"/>
        <v>#VALUE!</v>
      </c>
      <c r="DI4" s="5" t="e">
        <f t="shared" si="38"/>
        <v>#VALUE!</v>
      </c>
      <c r="DJ4" s="5" t="e">
        <f t="shared" si="38"/>
        <v>#VALUE!</v>
      </c>
      <c r="DK4" s="5" t="e">
        <f t="shared" si="38"/>
        <v>#VALUE!</v>
      </c>
      <c r="DL4" s="5" t="e">
        <f t="shared" si="38"/>
        <v>#VALUE!</v>
      </c>
      <c r="DM4" s="5" t="e">
        <f t="shared" si="38"/>
        <v>#VALUE!</v>
      </c>
      <c r="DN4" s="5" t="e">
        <f t="shared" si="38"/>
        <v>#VALUE!</v>
      </c>
      <c r="DO4" s="5" t="e">
        <f t="shared" si="38"/>
        <v>#VALUE!</v>
      </c>
      <c r="DP4" s="5" t="e">
        <f t="shared" si="38"/>
        <v>#VALUE!</v>
      </c>
      <c r="DQ4" s="5" t="e">
        <f t="shared" si="38"/>
        <v>#VALUE!</v>
      </c>
      <c r="DR4" s="5" t="e">
        <f t="shared" si="38"/>
        <v>#VALUE!</v>
      </c>
      <c r="DS4" s="5" t="e">
        <f t="shared" si="38"/>
        <v>#VALUE!</v>
      </c>
      <c r="DT4" s="5" t="e">
        <f t="shared" si="38"/>
        <v>#VALUE!</v>
      </c>
      <c r="DU4" s="5" t="e">
        <f t="shared" si="38"/>
        <v>#VALUE!</v>
      </c>
      <c r="DV4" s="5" t="e">
        <f t="shared" si="38"/>
        <v>#VALUE!</v>
      </c>
      <c r="DW4" s="5" t="e">
        <f t="shared" si="38"/>
        <v>#VALUE!</v>
      </c>
      <c r="DX4" s="5" t="e">
        <f t="shared" si="38"/>
        <v>#VALUE!</v>
      </c>
      <c r="DY4" s="5" t="e">
        <f t="shared" si="38"/>
        <v>#VALUE!</v>
      </c>
      <c r="DZ4" s="5" t="e">
        <f t="shared" si="38"/>
        <v>#VALUE!</v>
      </c>
      <c r="EA4" s="5" t="e">
        <f t="shared" ref="EA4:GL4" si="39">EA3</f>
        <v>#VALUE!</v>
      </c>
      <c r="EB4" s="5" t="e">
        <f t="shared" si="39"/>
        <v>#VALUE!</v>
      </c>
      <c r="EC4" s="5" t="e">
        <f t="shared" si="39"/>
        <v>#VALUE!</v>
      </c>
      <c r="ED4" s="5" t="e">
        <f t="shared" si="39"/>
        <v>#VALUE!</v>
      </c>
      <c r="EE4" s="5" t="e">
        <f t="shared" si="39"/>
        <v>#VALUE!</v>
      </c>
      <c r="EF4" s="5" t="e">
        <f t="shared" si="39"/>
        <v>#VALUE!</v>
      </c>
      <c r="EG4" s="5" t="e">
        <f t="shared" si="39"/>
        <v>#VALUE!</v>
      </c>
      <c r="EH4" s="5" t="e">
        <f t="shared" si="39"/>
        <v>#VALUE!</v>
      </c>
      <c r="EI4" s="5" t="e">
        <f t="shared" si="39"/>
        <v>#VALUE!</v>
      </c>
      <c r="EJ4" s="5" t="e">
        <f t="shared" si="39"/>
        <v>#VALUE!</v>
      </c>
      <c r="EK4" s="5" t="e">
        <f t="shared" si="39"/>
        <v>#VALUE!</v>
      </c>
      <c r="EL4" s="5" t="e">
        <f t="shared" si="39"/>
        <v>#VALUE!</v>
      </c>
      <c r="EM4" s="5" t="e">
        <f t="shared" si="39"/>
        <v>#VALUE!</v>
      </c>
      <c r="EN4" s="5" t="e">
        <f t="shared" si="39"/>
        <v>#VALUE!</v>
      </c>
      <c r="EO4" s="5" t="e">
        <f t="shared" si="39"/>
        <v>#VALUE!</v>
      </c>
      <c r="EP4" s="5" t="e">
        <f t="shared" si="39"/>
        <v>#VALUE!</v>
      </c>
      <c r="EQ4" s="5" t="e">
        <f t="shared" si="39"/>
        <v>#VALUE!</v>
      </c>
      <c r="ER4" s="5" t="e">
        <f t="shared" si="39"/>
        <v>#VALUE!</v>
      </c>
      <c r="ES4" s="5" t="e">
        <f t="shared" si="39"/>
        <v>#VALUE!</v>
      </c>
      <c r="ET4" s="5" t="e">
        <f t="shared" si="39"/>
        <v>#VALUE!</v>
      </c>
      <c r="EU4" s="5" t="e">
        <f t="shared" si="39"/>
        <v>#VALUE!</v>
      </c>
      <c r="EV4" s="5" t="e">
        <f t="shared" si="39"/>
        <v>#VALUE!</v>
      </c>
      <c r="EW4" s="5" t="e">
        <f t="shared" si="39"/>
        <v>#VALUE!</v>
      </c>
      <c r="EX4" s="5" t="e">
        <f t="shared" si="39"/>
        <v>#VALUE!</v>
      </c>
      <c r="EY4" s="5" t="e">
        <f t="shared" si="39"/>
        <v>#VALUE!</v>
      </c>
      <c r="EZ4" s="5" t="e">
        <f t="shared" si="39"/>
        <v>#VALUE!</v>
      </c>
      <c r="FA4" s="5" t="e">
        <f t="shared" si="39"/>
        <v>#VALUE!</v>
      </c>
      <c r="FB4" s="5" t="e">
        <f t="shared" si="39"/>
        <v>#VALUE!</v>
      </c>
      <c r="FC4" s="5" t="e">
        <f t="shared" si="39"/>
        <v>#VALUE!</v>
      </c>
      <c r="FD4" s="5" t="e">
        <f t="shared" si="39"/>
        <v>#VALUE!</v>
      </c>
      <c r="FE4" s="5" t="e">
        <f t="shared" si="39"/>
        <v>#VALUE!</v>
      </c>
      <c r="FF4" s="5" t="e">
        <f t="shared" si="39"/>
        <v>#VALUE!</v>
      </c>
      <c r="FG4" s="5" t="e">
        <f t="shared" si="39"/>
        <v>#VALUE!</v>
      </c>
      <c r="FH4" s="5" t="e">
        <f t="shared" si="39"/>
        <v>#VALUE!</v>
      </c>
      <c r="FI4" s="5" t="e">
        <f t="shared" si="39"/>
        <v>#VALUE!</v>
      </c>
      <c r="FJ4" s="5" t="e">
        <f t="shared" si="39"/>
        <v>#VALUE!</v>
      </c>
      <c r="FK4" s="5" t="e">
        <f t="shared" si="39"/>
        <v>#VALUE!</v>
      </c>
      <c r="FL4" s="5" t="e">
        <f t="shared" si="39"/>
        <v>#VALUE!</v>
      </c>
      <c r="FM4" s="5" t="e">
        <f t="shared" si="39"/>
        <v>#VALUE!</v>
      </c>
      <c r="FN4" s="5" t="e">
        <f t="shared" si="39"/>
        <v>#VALUE!</v>
      </c>
      <c r="FO4" s="5" t="e">
        <f t="shared" si="39"/>
        <v>#VALUE!</v>
      </c>
      <c r="FP4" s="5" t="e">
        <f t="shared" si="39"/>
        <v>#VALUE!</v>
      </c>
      <c r="FQ4" s="5" t="e">
        <f t="shared" si="39"/>
        <v>#VALUE!</v>
      </c>
      <c r="FR4" s="5" t="e">
        <f t="shared" si="39"/>
        <v>#VALUE!</v>
      </c>
      <c r="FS4" s="5" t="e">
        <f t="shared" si="39"/>
        <v>#VALUE!</v>
      </c>
      <c r="FT4" s="5" t="e">
        <f t="shared" si="39"/>
        <v>#VALUE!</v>
      </c>
      <c r="FU4" s="5" t="e">
        <f t="shared" si="39"/>
        <v>#VALUE!</v>
      </c>
      <c r="FV4" s="5" t="e">
        <f t="shared" si="39"/>
        <v>#VALUE!</v>
      </c>
      <c r="FW4" s="5" t="e">
        <f t="shared" si="39"/>
        <v>#VALUE!</v>
      </c>
      <c r="FX4" s="5" t="e">
        <f t="shared" si="39"/>
        <v>#VALUE!</v>
      </c>
      <c r="FY4" s="5" t="e">
        <f t="shared" si="39"/>
        <v>#VALUE!</v>
      </c>
      <c r="FZ4" s="5" t="e">
        <f t="shared" si="39"/>
        <v>#VALUE!</v>
      </c>
      <c r="GA4" s="5" t="e">
        <f t="shared" si="39"/>
        <v>#VALUE!</v>
      </c>
      <c r="GB4" s="5" t="e">
        <f t="shared" si="39"/>
        <v>#VALUE!</v>
      </c>
      <c r="GC4" s="5" t="e">
        <f t="shared" si="39"/>
        <v>#VALUE!</v>
      </c>
      <c r="GD4" s="5" t="e">
        <f t="shared" si="39"/>
        <v>#VALUE!</v>
      </c>
      <c r="GE4" s="5" t="e">
        <f t="shared" si="39"/>
        <v>#VALUE!</v>
      </c>
      <c r="GF4" s="5" t="e">
        <f t="shared" si="39"/>
        <v>#VALUE!</v>
      </c>
      <c r="GG4" s="5" t="e">
        <f t="shared" si="39"/>
        <v>#VALUE!</v>
      </c>
      <c r="GH4" s="5" t="e">
        <f t="shared" si="39"/>
        <v>#VALUE!</v>
      </c>
      <c r="GI4" s="5" t="e">
        <f t="shared" si="39"/>
        <v>#VALUE!</v>
      </c>
      <c r="GJ4" s="5" t="e">
        <f t="shared" si="39"/>
        <v>#VALUE!</v>
      </c>
      <c r="GK4" s="5" t="e">
        <f t="shared" si="39"/>
        <v>#VALUE!</v>
      </c>
      <c r="GL4" s="5" t="e">
        <f t="shared" si="39"/>
        <v>#VALUE!</v>
      </c>
      <c r="GM4" s="5" t="e">
        <f t="shared" ref="GM4:IX4" si="40">GM3</f>
        <v>#VALUE!</v>
      </c>
      <c r="GN4" s="5" t="e">
        <f t="shared" si="40"/>
        <v>#VALUE!</v>
      </c>
      <c r="GO4" s="5" t="e">
        <f t="shared" si="40"/>
        <v>#VALUE!</v>
      </c>
      <c r="GP4" s="5" t="e">
        <f t="shared" si="40"/>
        <v>#VALUE!</v>
      </c>
      <c r="GQ4" s="5" t="e">
        <f t="shared" si="40"/>
        <v>#VALUE!</v>
      </c>
      <c r="GR4" s="5" t="e">
        <f t="shared" si="40"/>
        <v>#VALUE!</v>
      </c>
      <c r="GS4" s="5" t="e">
        <f t="shared" si="40"/>
        <v>#VALUE!</v>
      </c>
      <c r="GT4" s="5" t="e">
        <f t="shared" si="40"/>
        <v>#VALUE!</v>
      </c>
      <c r="GU4" s="5" t="e">
        <f t="shared" si="40"/>
        <v>#VALUE!</v>
      </c>
      <c r="GV4" s="5" t="e">
        <f t="shared" si="40"/>
        <v>#VALUE!</v>
      </c>
      <c r="GW4" s="5" t="e">
        <f t="shared" si="40"/>
        <v>#VALUE!</v>
      </c>
      <c r="GX4" s="5" t="e">
        <f t="shared" si="40"/>
        <v>#VALUE!</v>
      </c>
      <c r="GY4" s="5" t="e">
        <f t="shared" si="40"/>
        <v>#VALUE!</v>
      </c>
      <c r="GZ4" s="5" t="e">
        <f t="shared" si="40"/>
        <v>#VALUE!</v>
      </c>
      <c r="HA4" s="5" t="e">
        <f t="shared" si="40"/>
        <v>#VALUE!</v>
      </c>
      <c r="HB4" s="5" t="e">
        <f t="shared" si="40"/>
        <v>#VALUE!</v>
      </c>
      <c r="HC4" s="5" t="e">
        <f t="shared" si="40"/>
        <v>#VALUE!</v>
      </c>
      <c r="HD4" s="5" t="e">
        <f t="shared" si="40"/>
        <v>#VALUE!</v>
      </c>
      <c r="HE4" s="5" t="e">
        <f t="shared" si="40"/>
        <v>#VALUE!</v>
      </c>
      <c r="HF4" s="5" t="e">
        <f t="shared" si="40"/>
        <v>#VALUE!</v>
      </c>
      <c r="HG4" s="5" t="e">
        <f t="shared" si="40"/>
        <v>#VALUE!</v>
      </c>
      <c r="HH4" s="5" t="e">
        <f t="shared" si="40"/>
        <v>#VALUE!</v>
      </c>
      <c r="HI4" s="5" t="e">
        <f t="shared" si="40"/>
        <v>#VALUE!</v>
      </c>
      <c r="HJ4" s="5" t="e">
        <f t="shared" si="40"/>
        <v>#VALUE!</v>
      </c>
      <c r="HK4" s="5" t="e">
        <f t="shared" si="40"/>
        <v>#VALUE!</v>
      </c>
      <c r="HL4" s="5" t="e">
        <f t="shared" si="40"/>
        <v>#VALUE!</v>
      </c>
      <c r="HM4" s="5" t="e">
        <f t="shared" si="40"/>
        <v>#VALUE!</v>
      </c>
      <c r="HN4" s="5" t="e">
        <f t="shared" si="40"/>
        <v>#VALUE!</v>
      </c>
      <c r="HO4" s="5" t="e">
        <f t="shared" si="40"/>
        <v>#VALUE!</v>
      </c>
      <c r="HP4" s="5" t="e">
        <f t="shared" si="40"/>
        <v>#VALUE!</v>
      </c>
      <c r="HQ4" s="5" t="e">
        <f t="shared" si="40"/>
        <v>#VALUE!</v>
      </c>
      <c r="HR4" s="5" t="e">
        <f t="shared" si="40"/>
        <v>#VALUE!</v>
      </c>
      <c r="HS4" s="5" t="e">
        <f t="shared" si="40"/>
        <v>#VALUE!</v>
      </c>
      <c r="HT4" s="5" t="e">
        <f t="shared" si="40"/>
        <v>#VALUE!</v>
      </c>
      <c r="HU4" s="5" t="e">
        <f t="shared" si="40"/>
        <v>#VALUE!</v>
      </c>
      <c r="HV4" s="5" t="e">
        <f t="shared" si="40"/>
        <v>#VALUE!</v>
      </c>
      <c r="HW4" s="5" t="e">
        <f t="shared" si="40"/>
        <v>#VALUE!</v>
      </c>
      <c r="HX4" s="5" t="e">
        <f t="shared" si="40"/>
        <v>#VALUE!</v>
      </c>
      <c r="HY4" s="5" t="e">
        <f t="shared" si="40"/>
        <v>#VALUE!</v>
      </c>
      <c r="HZ4" s="5" t="e">
        <f t="shared" si="40"/>
        <v>#VALUE!</v>
      </c>
      <c r="IA4" s="5" t="e">
        <f t="shared" si="40"/>
        <v>#VALUE!</v>
      </c>
      <c r="IB4" s="5" t="e">
        <f t="shared" si="40"/>
        <v>#VALUE!</v>
      </c>
      <c r="IC4" s="5" t="e">
        <f t="shared" si="40"/>
        <v>#VALUE!</v>
      </c>
      <c r="ID4" s="5" t="e">
        <f t="shared" si="40"/>
        <v>#VALUE!</v>
      </c>
      <c r="IE4" s="5" t="e">
        <f t="shared" si="40"/>
        <v>#VALUE!</v>
      </c>
      <c r="IF4" s="5" t="e">
        <f t="shared" si="40"/>
        <v>#VALUE!</v>
      </c>
      <c r="IG4" s="5" t="e">
        <f t="shared" si="40"/>
        <v>#VALUE!</v>
      </c>
      <c r="IH4" s="5" t="e">
        <f t="shared" si="40"/>
        <v>#VALUE!</v>
      </c>
      <c r="II4" s="5" t="e">
        <f t="shared" si="40"/>
        <v>#VALUE!</v>
      </c>
      <c r="IJ4" s="5" t="e">
        <f t="shared" si="40"/>
        <v>#VALUE!</v>
      </c>
      <c r="IK4" s="5" t="e">
        <f t="shared" si="40"/>
        <v>#VALUE!</v>
      </c>
      <c r="IL4" s="5" t="e">
        <f t="shared" si="40"/>
        <v>#VALUE!</v>
      </c>
      <c r="IM4" s="5" t="e">
        <f t="shared" si="40"/>
        <v>#VALUE!</v>
      </c>
      <c r="IN4" s="5" t="e">
        <f t="shared" si="40"/>
        <v>#VALUE!</v>
      </c>
      <c r="IO4" s="5" t="e">
        <f t="shared" si="40"/>
        <v>#VALUE!</v>
      </c>
      <c r="IP4" s="5" t="e">
        <f t="shared" si="40"/>
        <v>#VALUE!</v>
      </c>
      <c r="IQ4" s="5" t="e">
        <f t="shared" si="40"/>
        <v>#VALUE!</v>
      </c>
      <c r="IR4" s="5" t="e">
        <f t="shared" si="40"/>
        <v>#VALUE!</v>
      </c>
      <c r="IS4" s="5" t="e">
        <f t="shared" si="40"/>
        <v>#VALUE!</v>
      </c>
      <c r="IT4" s="5" t="e">
        <f t="shared" si="40"/>
        <v>#VALUE!</v>
      </c>
      <c r="IU4" s="5" t="e">
        <f t="shared" si="40"/>
        <v>#VALUE!</v>
      </c>
      <c r="IV4" s="5" t="e">
        <f t="shared" si="40"/>
        <v>#VALUE!</v>
      </c>
      <c r="IW4" s="5" t="e">
        <f t="shared" si="40"/>
        <v>#VALUE!</v>
      </c>
      <c r="IX4" s="5" t="e">
        <f t="shared" si="40"/>
        <v>#VALUE!</v>
      </c>
      <c r="IY4" s="5" t="e">
        <f t="shared" ref="IY4:LJ4" si="41">IY3</f>
        <v>#VALUE!</v>
      </c>
      <c r="IZ4" s="5" t="e">
        <f t="shared" si="41"/>
        <v>#VALUE!</v>
      </c>
      <c r="JA4" s="5" t="e">
        <f t="shared" si="41"/>
        <v>#VALUE!</v>
      </c>
      <c r="JB4" s="5" t="e">
        <f t="shared" si="41"/>
        <v>#VALUE!</v>
      </c>
      <c r="JC4" s="5" t="e">
        <f t="shared" si="41"/>
        <v>#VALUE!</v>
      </c>
      <c r="JD4" s="5" t="e">
        <f t="shared" si="41"/>
        <v>#VALUE!</v>
      </c>
      <c r="JE4" s="5" t="e">
        <f t="shared" si="41"/>
        <v>#VALUE!</v>
      </c>
      <c r="JF4" s="5" t="e">
        <f t="shared" si="41"/>
        <v>#VALUE!</v>
      </c>
      <c r="JG4" s="5" t="e">
        <f t="shared" si="41"/>
        <v>#VALUE!</v>
      </c>
      <c r="JH4" s="5" t="e">
        <f t="shared" si="41"/>
        <v>#VALUE!</v>
      </c>
      <c r="JI4" s="5" t="e">
        <f t="shared" si="41"/>
        <v>#VALUE!</v>
      </c>
      <c r="JJ4" s="5" t="e">
        <f t="shared" si="41"/>
        <v>#VALUE!</v>
      </c>
      <c r="JK4" s="5" t="e">
        <f t="shared" si="41"/>
        <v>#VALUE!</v>
      </c>
      <c r="JL4" s="5" t="e">
        <f t="shared" si="41"/>
        <v>#VALUE!</v>
      </c>
      <c r="JM4" s="5" t="e">
        <f t="shared" si="41"/>
        <v>#VALUE!</v>
      </c>
      <c r="JN4" s="5" t="e">
        <f t="shared" si="41"/>
        <v>#VALUE!</v>
      </c>
      <c r="JO4" s="5" t="e">
        <f t="shared" si="41"/>
        <v>#VALUE!</v>
      </c>
      <c r="JP4" s="5" t="e">
        <f t="shared" si="41"/>
        <v>#VALUE!</v>
      </c>
      <c r="JQ4" s="5" t="e">
        <f t="shared" si="41"/>
        <v>#VALUE!</v>
      </c>
      <c r="JR4" s="5" t="e">
        <f t="shared" si="41"/>
        <v>#VALUE!</v>
      </c>
      <c r="JS4" s="5" t="e">
        <f t="shared" si="41"/>
        <v>#VALUE!</v>
      </c>
      <c r="JT4" s="5" t="e">
        <f t="shared" si="41"/>
        <v>#VALUE!</v>
      </c>
      <c r="JU4" s="5" t="e">
        <f t="shared" si="41"/>
        <v>#VALUE!</v>
      </c>
      <c r="JV4" s="5" t="e">
        <f t="shared" si="41"/>
        <v>#VALUE!</v>
      </c>
      <c r="JW4" s="5" t="e">
        <f t="shared" si="41"/>
        <v>#VALUE!</v>
      </c>
      <c r="JX4" s="5" t="e">
        <f t="shared" si="41"/>
        <v>#VALUE!</v>
      </c>
      <c r="JY4" s="5" t="e">
        <f t="shared" si="41"/>
        <v>#VALUE!</v>
      </c>
      <c r="JZ4" s="5" t="e">
        <f t="shared" si="41"/>
        <v>#VALUE!</v>
      </c>
      <c r="KA4" s="5" t="e">
        <f t="shared" si="41"/>
        <v>#VALUE!</v>
      </c>
      <c r="KB4" s="5" t="e">
        <f t="shared" si="41"/>
        <v>#VALUE!</v>
      </c>
      <c r="KC4" s="5" t="e">
        <f t="shared" si="41"/>
        <v>#VALUE!</v>
      </c>
      <c r="KD4" s="5" t="e">
        <f t="shared" si="41"/>
        <v>#VALUE!</v>
      </c>
      <c r="KE4" s="5" t="e">
        <f t="shared" si="41"/>
        <v>#VALUE!</v>
      </c>
      <c r="KF4" s="5" t="e">
        <f t="shared" si="41"/>
        <v>#VALUE!</v>
      </c>
      <c r="KG4" s="5" t="e">
        <f t="shared" si="41"/>
        <v>#VALUE!</v>
      </c>
      <c r="KH4" s="5" t="e">
        <f t="shared" si="41"/>
        <v>#VALUE!</v>
      </c>
      <c r="KI4" s="5" t="e">
        <f t="shared" si="41"/>
        <v>#VALUE!</v>
      </c>
      <c r="KJ4" s="5" t="e">
        <f t="shared" si="41"/>
        <v>#VALUE!</v>
      </c>
      <c r="KK4" s="5" t="e">
        <f t="shared" si="41"/>
        <v>#VALUE!</v>
      </c>
      <c r="KL4" s="5" t="e">
        <f t="shared" si="41"/>
        <v>#VALUE!</v>
      </c>
      <c r="KM4" s="5" t="e">
        <f t="shared" si="41"/>
        <v>#VALUE!</v>
      </c>
      <c r="KN4" s="5" t="e">
        <f t="shared" si="41"/>
        <v>#VALUE!</v>
      </c>
      <c r="KO4" s="5" t="e">
        <f t="shared" si="41"/>
        <v>#VALUE!</v>
      </c>
      <c r="KP4" s="5" t="e">
        <f t="shared" si="41"/>
        <v>#VALUE!</v>
      </c>
      <c r="KQ4" s="5" t="e">
        <f t="shared" si="41"/>
        <v>#VALUE!</v>
      </c>
      <c r="KR4" s="5" t="e">
        <f t="shared" si="41"/>
        <v>#VALUE!</v>
      </c>
      <c r="KS4" s="5" t="e">
        <f t="shared" si="41"/>
        <v>#VALUE!</v>
      </c>
      <c r="KT4" s="5" t="e">
        <f t="shared" si="41"/>
        <v>#VALUE!</v>
      </c>
      <c r="KU4" s="5" t="e">
        <f t="shared" si="41"/>
        <v>#VALUE!</v>
      </c>
      <c r="KV4" s="5" t="e">
        <f t="shared" si="41"/>
        <v>#VALUE!</v>
      </c>
      <c r="KW4" s="5" t="e">
        <f t="shared" si="41"/>
        <v>#VALUE!</v>
      </c>
      <c r="KX4" s="5" t="e">
        <f t="shared" si="41"/>
        <v>#VALUE!</v>
      </c>
      <c r="KY4" s="5" t="e">
        <f t="shared" si="41"/>
        <v>#VALUE!</v>
      </c>
      <c r="KZ4" s="5" t="e">
        <f t="shared" si="41"/>
        <v>#VALUE!</v>
      </c>
      <c r="LA4" s="5" t="e">
        <f t="shared" si="41"/>
        <v>#VALUE!</v>
      </c>
      <c r="LB4" s="5" t="e">
        <f t="shared" si="41"/>
        <v>#VALUE!</v>
      </c>
      <c r="LC4" s="5" t="e">
        <f t="shared" si="41"/>
        <v>#VALUE!</v>
      </c>
      <c r="LD4" s="5" t="e">
        <f t="shared" si="41"/>
        <v>#VALUE!</v>
      </c>
      <c r="LE4" s="5" t="e">
        <f t="shared" si="41"/>
        <v>#VALUE!</v>
      </c>
      <c r="LF4" s="5" t="e">
        <f t="shared" si="41"/>
        <v>#VALUE!</v>
      </c>
      <c r="LG4" s="5" t="e">
        <f t="shared" si="41"/>
        <v>#VALUE!</v>
      </c>
      <c r="LH4" s="5" t="e">
        <f t="shared" si="41"/>
        <v>#VALUE!</v>
      </c>
      <c r="LI4" s="5" t="e">
        <f t="shared" si="41"/>
        <v>#VALUE!</v>
      </c>
      <c r="LJ4" s="5" t="e">
        <f t="shared" si="41"/>
        <v>#VALUE!</v>
      </c>
      <c r="LK4" s="5" t="e">
        <f t="shared" ref="LK4:NV4" si="42">LK3</f>
        <v>#VALUE!</v>
      </c>
      <c r="LL4" s="5" t="e">
        <f t="shared" si="42"/>
        <v>#VALUE!</v>
      </c>
      <c r="LM4" s="5" t="e">
        <f t="shared" si="42"/>
        <v>#VALUE!</v>
      </c>
      <c r="LN4" s="5" t="e">
        <f t="shared" si="42"/>
        <v>#VALUE!</v>
      </c>
      <c r="LO4" s="5" t="e">
        <f t="shared" si="42"/>
        <v>#VALUE!</v>
      </c>
      <c r="LP4" s="5" t="e">
        <f t="shared" si="42"/>
        <v>#VALUE!</v>
      </c>
      <c r="LQ4" s="5" t="e">
        <f t="shared" si="42"/>
        <v>#VALUE!</v>
      </c>
      <c r="LR4" s="5" t="e">
        <f t="shared" si="42"/>
        <v>#VALUE!</v>
      </c>
      <c r="LS4" s="5" t="e">
        <f t="shared" si="42"/>
        <v>#VALUE!</v>
      </c>
      <c r="LT4" s="5" t="e">
        <f t="shared" si="42"/>
        <v>#VALUE!</v>
      </c>
      <c r="LU4" s="5" t="e">
        <f t="shared" si="42"/>
        <v>#VALUE!</v>
      </c>
      <c r="LV4" s="5" t="e">
        <f t="shared" si="42"/>
        <v>#VALUE!</v>
      </c>
      <c r="LW4" s="5" t="e">
        <f t="shared" si="42"/>
        <v>#VALUE!</v>
      </c>
      <c r="LX4" s="5" t="e">
        <f t="shared" si="42"/>
        <v>#VALUE!</v>
      </c>
      <c r="LY4" s="5" t="e">
        <f t="shared" si="42"/>
        <v>#VALUE!</v>
      </c>
      <c r="LZ4" s="5" t="e">
        <f t="shared" si="42"/>
        <v>#VALUE!</v>
      </c>
      <c r="MA4" s="5" t="e">
        <f t="shared" si="42"/>
        <v>#VALUE!</v>
      </c>
      <c r="MB4" s="5" t="e">
        <f t="shared" si="42"/>
        <v>#VALUE!</v>
      </c>
      <c r="MC4" s="5" t="e">
        <f t="shared" si="42"/>
        <v>#VALUE!</v>
      </c>
      <c r="MD4" s="5" t="e">
        <f t="shared" si="42"/>
        <v>#VALUE!</v>
      </c>
      <c r="ME4" s="5" t="e">
        <f t="shared" si="42"/>
        <v>#VALUE!</v>
      </c>
      <c r="MF4" s="5" t="e">
        <f t="shared" si="42"/>
        <v>#VALUE!</v>
      </c>
      <c r="MG4" s="5" t="e">
        <f t="shared" si="42"/>
        <v>#VALUE!</v>
      </c>
      <c r="MH4" s="5" t="e">
        <f t="shared" si="42"/>
        <v>#VALUE!</v>
      </c>
      <c r="MI4" s="5" t="e">
        <f t="shared" si="42"/>
        <v>#VALUE!</v>
      </c>
      <c r="MJ4" s="5" t="e">
        <f t="shared" si="42"/>
        <v>#VALUE!</v>
      </c>
      <c r="MK4" s="5" t="e">
        <f t="shared" si="42"/>
        <v>#VALUE!</v>
      </c>
      <c r="ML4" s="5" t="e">
        <f t="shared" si="42"/>
        <v>#VALUE!</v>
      </c>
      <c r="MM4" s="5" t="e">
        <f t="shared" si="42"/>
        <v>#VALUE!</v>
      </c>
      <c r="MN4" s="5" t="e">
        <f t="shared" si="42"/>
        <v>#VALUE!</v>
      </c>
      <c r="MO4" s="5" t="e">
        <f t="shared" si="42"/>
        <v>#VALUE!</v>
      </c>
      <c r="MP4" s="5" t="e">
        <f t="shared" si="42"/>
        <v>#VALUE!</v>
      </c>
      <c r="MQ4" s="5" t="e">
        <f t="shared" si="42"/>
        <v>#VALUE!</v>
      </c>
      <c r="MR4" s="5" t="e">
        <f t="shared" si="42"/>
        <v>#VALUE!</v>
      </c>
      <c r="MS4" s="5" t="e">
        <f t="shared" si="42"/>
        <v>#VALUE!</v>
      </c>
      <c r="MT4" s="5" t="e">
        <f t="shared" si="42"/>
        <v>#VALUE!</v>
      </c>
      <c r="MU4" s="5" t="e">
        <f t="shared" si="42"/>
        <v>#VALUE!</v>
      </c>
      <c r="MV4" s="5" t="e">
        <f t="shared" si="42"/>
        <v>#VALUE!</v>
      </c>
      <c r="MW4" s="5" t="e">
        <f t="shared" si="42"/>
        <v>#VALUE!</v>
      </c>
      <c r="MX4" s="5" t="e">
        <f t="shared" si="42"/>
        <v>#VALUE!</v>
      </c>
      <c r="MY4" s="5" t="e">
        <f t="shared" si="42"/>
        <v>#VALUE!</v>
      </c>
      <c r="MZ4" s="5" t="e">
        <f t="shared" si="42"/>
        <v>#VALUE!</v>
      </c>
      <c r="NA4" s="5" t="e">
        <f t="shared" si="42"/>
        <v>#VALUE!</v>
      </c>
      <c r="NB4" s="5" t="e">
        <f t="shared" si="42"/>
        <v>#VALUE!</v>
      </c>
      <c r="NC4" s="5" t="e">
        <f t="shared" si="42"/>
        <v>#VALUE!</v>
      </c>
      <c r="ND4" s="5" t="e">
        <f t="shared" si="42"/>
        <v>#VALUE!</v>
      </c>
      <c r="NE4" s="5" t="e">
        <f t="shared" si="42"/>
        <v>#VALUE!</v>
      </c>
      <c r="NF4" s="5" t="e">
        <f t="shared" si="42"/>
        <v>#VALUE!</v>
      </c>
      <c r="NG4" s="5" t="e">
        <f t="shared" si="42"/>
        <v>#VALUE!</v>
      </c>
      <c r="NH4" s="5" t="e">
        <f t="shared" si="42"/>
        <v>#VALUE!</v>
      </c>
      <c r="NI4" s="5" t="e">
        <f t="shared" si="42"/>
        <v>#VALUE!</v>
      </c>
      <c r="NJ4" s="5" t="e">
        <f t="shared" si="42"/>
        <v>#VALUE!</v>
      </c>
      <c r="NK4" s="5" t="e">
        <f t="shared" si="42"/>
        <v>#VALUE!</v>
      </c>
      <c r="NL4" s="5" t="e">
        <f t="shared" si="42"/>
        <v>#VALUE!</v>
      </c>
      <c r="NM4" s="5" t="e">
        <f t="shared" si="42"/>
        <v>#VALUE!</v>
      </c>
      <c r="NN4" s="5" t="e">
        <f t="shared" si="42"/>
        <v>#VALUE!</v>
      </c>
      <c r="NO4" s="5" t="e">
        <f t="shared" si="42"/>
        <v>#VALUE!</v>
      </c>
      <c r="NP4" s="5" t="e">
        <f t="shared" si="42"/>
        <v>#VALUE!</v>
      </c>
      <c r="NQ4" s="5" t="e">
        <f t="shared" si="42"/>
        <v>#VALUE!</v>
      </c>
      <c r="NR4" s="5" t="e">
        <f t="shared" si="42"/>
        <v>#VALUE!</v>
      </c>
      <c r="NS4" s="5" t="e">
        <f t="shared" si="42"/>
        <v>#VALUE!</v>
      </c>
      <c r="NT4" s="5" t="e">
        <f t="shared" si="42"/>
        <v>#VALUE!</v>
      </c>
      <c r="NU4" s="5" t="e">
        <f t="shared" si="42"/>
        <v>#VALUE!</v>
      </c>
      <c r="NV4" s="5" t="e">
        <f t="shared" si="42"/>
        <v>#VALUE!</v>
      </c>
      <c r="NW4" s="5" t="e">
        <f t="shared" ref="NW4:OH4" si="43">NW3</f>
        <v>#VALUE!</v>
      </c>
      <c r="NX4" s="5" t="e">
        <f t="shared" si="43"/>
        <v>#VALUE!</v>
      </c>
      <c r="NY4" s="5" t="e">
        <f t="shared" si="43"/>
        <v>#VALUE!</v>
      </c>
      <c r="NZ4" s="5" t="e">
        <f t="shared" si="43"/>
        <v>#VALUE!</v>
      </c>
      <c r="OA4" s="5" t="e">
        <f t="shared" si="43"/>
        <v>#VALUE!</v>
      </c>
      <c r="OB4" s="5" t="e">
        <f t="shared" si="43"/>
        <v>#VALUE!</v>
      </c>
      <c r="OC4" s="5" t="e">
        <f t="shared" si="43"/>
        <v>#VALUE!</v>
      </c>
      <c r="OD4" s="5" t="e">
        <f t="shared" si="43"/>
        <v>#VALUE!</v>
      </c>
      <c r="OE4" s="5" t="e">
        <f t="shared" si="43"/>
        <v>#VALUE!</v>
      </c>
      <c r="OF4" s="5" t="e">
        <f t="shared" si="43"/>
        <v>#VALUE!</v>
      </c>
      <c r="OG4" s="5" t="e">
        <f t="shared" si="43"/>
        <v>#VALUE!</v>
      </c>
      <c r="OH4" s="5" t="e">
        <f t="shared" si="43"/>
        <v>#VALUE!</v>
      </c>
    </row>
    <row r="5" spans="1:398" ht="21.75" customHeight="1">
      <c r="A5" s="54" t="s">
        <v>92</v>
      </c>
      <c r="B5" s="2"/>
      <c r="C5" s="59" t="s">
        <v>41</v>
      </c>
      <c r="D5" s="59" t="s">
        <v>41</v>
      </c>
      <c r="E5" s="72" t="s">
        <v>49</v>
      </c>
      <c r="F5" s="73" t="s">
        <v>50</v>
      </c>
      <c r="G5" s="1"/>
      <c r="H5" s="1"/>
      <c r="I5" s="60" t="s">
        <v>42</v>
      </c>
      <c r="J5" s="60" t="s">
        <v>42</v>
      </c>
      <c r="K5" s="60" t="s">
        <v>42</v>
      </c>
      <c r="L5" s="60" t="s">
        <v>42</v>
      </c>
      <c r="M5" s="60" t="s">
        <v>42</v>
      </c>
      <c r="N5" s="1"/>
      <c r="O5" s="1"/>
      <c r="P5" s="68" t="s">
        <v>47</v>
      </c>
      <c r="Q5" s="68" t="s">
        <v>47</v>
      </c>
      <c r="R5" s="68" t="s">
        <v>47</v>
      </c>
      <c r="S5" s="68" t="s">
        <v>47</v>
      </c>
      <c r="T5" s="68" t="s">
        <v>47</v>
      </c>
      <c r="U5" s="1"/>
      <c r="V5" s="1"/>
      <c r="W5" s="68" t="s">
        <v>47</v>
      </c>
      <c r="X5" s="68" t="s">
        <v>47</v>
      </c>
      <c r="Y5" s="68" t="s">
        <v>47</v>
      </c>
      <c r="Z5" s="68" t="s">
        <v>47</v>
      </c>
      <c r="AA5" s="68" t="s">
        <v>47</v>
      </c>
      <c r="AB5" s="1"/>
      <c r="AC5" s="1"/>
      <c r="AD5" s="68" t="s">
        <v>47</v>
      </c>
      <c r="AE5" s="68" t="s">
        <v>47</v>
      </c>
      <c r="AF5" s="68" t="s">
        <v>47</v>
      </c>
      <c r="AG5" s="72" t="s">
        <v>49</v>
      </c>
      <c r="AH5" s="73" t="s">
        <v>50</v>
      </c>
      <c r="AI5" s="1"/>
      <c r="AJ5" s="1"/>
      <c r="AK5" s="62" t="s">
        <v>44</v>
      </c>
      <c r="AL5" s="62" t="s">
        <v>44</v>
      </c>
      <c r="AM5" s="62" t="s">
        <v>44</v>
      </c>
      <c r="AN5" s="62" t="s">
        <v>44</v>
      </c>
      <c r="AO5" s="62" t="s">
        <v>44</v>
      </c>
      <c r="AP5" s="1"/>
      <c r="AQ5" s="1"/>
      <c r="AR5" s="62" t="s">
        <v>44</v>
      </c>
      <c r="AS5" s="62" t="s">
        <v>44</v>
      </c>
      <c r="AT5" s="62" t="s">
        <v>44</v>
      </c>
      <c r="AU5" s="62" t="s">
        <v>44</v>
      </c>
      <c r="AV5" s="62" t="s">
        <v>44</v>
      </c>
      <c r="AW5" s="1"/>
      <c r="AX5" s="1"/>
      <c r="AY5" s="62" t="s">
        <v>44</v>
      </c>
      <c r="AZ5" s="62" t="s">
        <v>44</v>
      </c>
      <c r="BA5" s="62" t="s">
        <v>44</v>
      </c>
      <c r="BB5" s="62" t="s">
        <v>44</v>
      </c>
      <c r="BC5" s="62" t="s">
        <v>44</v>
      </c>
      <c r="BD5" s="1"/>
      <c r="BE5" s="1"/>
      <c r="BF5" s="63" t="s">
        <v>44</v>
      </c>
      <c r="BG5" s="64" t="s">
        <v>44</v>
      </c>
      <c r="BH5" s="72" t="s">
        <v>49</v>
      </c>
      <c r="BI5" s="73" t="s">
        <v>50</v>
      </c>
      <c r="BJ5" s="1"/>
      <c r="BK5" s="1"/>
      <c r="BL5" s="1"/>
      <c r="BM5" s="74" t="s">
        <v>45</v>
      </c>
      <c r="BN5" s="74" t="s">
        <v>45</v>
      </c>
      <c r="BO5" s="74" t="s">
        <v>45</v>
      </c>
      <c r="BP5" s="74" t="s">
        <v>45</v>
      </c>
      <c r="BQ5" s="74" t="s">
        <v>45</v>
      </c>
      <c r="BR5" s="1"/>
      <c r="BS5" s="1"/>
      <c r="BT5" s="74" t="s">
        <v>45</v>
      </c>
      <c r="BU5" s="74" t="s">
        <v>45</v>
      </c>
      <c r="BV5" s="74" t="s">
        <v>45</v>
      </c>
      <c r="BW5" s="65" t="s">
        <v>45</v>
      </c>
      <c r="BX5" s="65" t="s">
        <v>45</v>
      </c>
      <c r="BY5" s="1"/>
      <c r="BZ5" s="1"/>
      <c r="CA5" s="65" t="s">
        <v>45</v>
      </c>
      <c r="CB5" s="65" t="s">
        <v>45</v>
      </c>
      <c r="CC5" s="65" t="s">
        <v>45</v>
      </c>
      <c r="CD5" s="65" t="s">
        <v>45</v>
      </c>
      <c r="CE5" s="65" t="s">
        <v>45</v>
      </c>
      <c r="CF5" s="1"/>
      <c r="CG5" s="1"/>
      <c r="CH5" s="60" t="s">
        <v>42</v>
      </c>
      <c r="CI5" s="60" t="s">
        <v>42</v>
      </c>
      <c r="CJ5" s="60" t="s">
        <v>42</v>
      </c>
      <c r="CK5" s="60" t="s">
        <v>42</v>
      </c>
      <c r="CL5" s="60" t="s">
        <v>42</v>
      </c>
      <c r="CM5" s="1"/>
      <c r="CN5" s="1"/>
      <c r="CO5" s="1"/>
      <c r="CP5" s="58" t="s">
        <v>40</v>
      </c>
      <c r="CQ5" s="58" t="s">
        <v>40</v>
      </c>
      <c r="CR5" s="58" t="s">
        <v>40</v>
      </c>
      <c r="CS5" s="58" t="s">
        <v>40</v>
      </c>
      <c r="CT5" s="1"/>
      <c r="CU5" s="1"/>
      <c r="CV5" s="60" t="s">
        <v>42</v>
      </c>
      <c r="CW5" s="60" t="s">
        <v>42</v>
      </c>
      <c r="CX5" s="60" t="s">
        <v>42</v>
      </c>
      <c r="CY5" s="60" t="s">
        <v>42</v>
      </c>
      <c r="CZ5" s="60" t="s">
        <v>42</v>
      </c>
      <c r="DA5" s="1"/>
      <c r="DB5" s="1"/>
      <c r="DC5" s="1"/>
      <c r="DD5" s="1"/>
      <c r="DE5" s="1"/>
      <c r="DF5" s="1"/>
      <c r="DG5" s="1"/>
      <c r="DH5" s="1"/>
      <c r="DI5" s="1"/>
      <c r="DJ5" s="67" t="s">
        <v>46</v>
      </c>
      <c r="DK5" s="67" t="s">
        <v>46</v>
      </c>
      <c r="DL5" s="72" t="s">
        <v>49</v>
      </c>
      <c r="DM5" s="67" t="s">
        <v>46</v>
      </c>
      <c r="DN5" s="67" t="s">
        <v>46</v>
      </c>
      <c r="DO5" s="1"/>
      <c r="DP5" s="1"/>
      <c r="DQ5" s="59" t="s">
        <v>41</v>
      </c>
      <c r="DR5" s="59" t="s">
        <v>41</v>
      </c>
      <c r="DS5" s="1"/>
      <c r="DT5" s="59" t="s">
        <v>41</v>
      </c>
      <c r="DU5" s="59" t="s">
        <v>41</v>
      </c>
      <c r="DV5" s="1"/>
      <c r="DW5" s="1"/>
      <c r="DX5" s="66" t="s">
        <v>46</v>
      </c>
      <c r="DY5" s="66" t="s">
        <v>46</v>
      </c>
      <c r="DZ5" s="1"/>
      <c r="EA5" s="57" t="s">
        <v>40</v>
      </c>
      <c r="EB5" s="57" t="s">
        <v>40</v>
      </c>
      <c r="EC5" s="1"/>
      <c r="ED5" s="1"/>
      <c r="EE5" s="60" t="s">
        <v>42</v>
      </c>
      <c r="EF5" s="60" t="s">
        <v>42</v>
      </c>
      <c r="EG5" s="60" t="s">
        <v>42</v>
      </c>
      <c r="EH5" s="60" t="s">
        <v>42</v>
      </c>
      <c r="EI5" s="60" t="s">
        <v>42</v>
      </c>
      <c r="EJ5" s="1"/>
      <c r="EK5" s="1"/>
      <c r="EL5" s="1"/>
      <c r="EM5" s="72" t="s">
        <v>49</v>
      </c>
      <c r="EN5" s="73" t="s">
        <v>50</v>
      </c>
      <c r="EO5" s="58" t="s">
        <v>40</v>
      </c>
      <c r="EP5" s="58" t="s">
        <v>40</v>
      </c>
      <c r="EQ5" s="1"/>
      <c r="ER5" s="1"/>
      <c r="ES5" s="1"/>
      <c r="ET5" s="1"/>
      <c r="EU5" s="1"/>
      <c r="EV5" s="1"/>
      <c r="EW5" s="1"/>
      <c r="EX5" s="1"/>
      <c r="EY5" s="1"/>
      <c r="EZ5" s="72" t="s">
        <v>49</v>
      </c>
      <c r="FA5" s="73" t="s">
        <v>50</v>
      </c>
      <c r="FB5" s="72" t="s">
        <v>51</v>
      </c>
      <c r="FC5" s="59" t="s">
        <v>41</v>
      </c>
      <c r="FD5" s="59" t="s">
        <v>41</v>
      </c>
      <c r="FE5" s="1"/>
      <c r="FF5" s="1"/>
      <c r="FG5" s="62" t="s">
        <v>44</v>
      </c>
      <c r="FH5" s="62" t="s">
        <v>44</v>
      </c>
      <c r="FI5" s="62" t="s">
        <v>44</v>
      </c>
      <c r="FJ5" s="62" t="s">
        <v>44</v>
      </c>
      <c r="FK5" s="62" t="s">
        <v>44</v>
      </c>
      <c r="FL5" s="1"/>
      <c r="FM5" s="1"/>
      <c r="FN5" s="62" t="s">
        <v>44</v>
      </c>
      <c r="FO5" s="62" t="s">
        <v>44</v>
      </c>
      <c r="FP5" s="62" t="s">
        <v>44</v>
      </c>
      <c r="FQ5" s="62" t="s">
        <v>44</v>
      </c>
      <c r="FR5" s="62" t="s">
        <v>44</v>
      </c>
      <c r="FS5" s="1"/>
      <c r="FT5" s="1"/>
      <c r="FU5" s="62" t="s">
        <v>44</v>
      </c>
      <c r="FV5" s="62" t="s">
        <v>44</v>
      </c>
      <c r="FW5" s="62" t="s">
        <v>44</v>
      </c>
      <c r="FX5" s="62" t="s">
        <v>44</v>
      </c>
      <c r="FY5" s="62" t="s">
        <v>44</v>
      </c>
      <c r="FZ5" s="1"/>
      <c r="GA5" s="1"/>
      <c r="GB5" s="63" t="s">
        <v>44</v>
      </c>
      <c r="GC5" s="64" t="s">
        <v>44</v>
      </c>
      <c r="GD5" s="72" t="s">
        <v>49</v>
      </c>
      <c r="GE5" s="58" t="s">
        <v>40</v>
      </c>
      <c r="GF5" s="58" t="s">
        <v>40</v>
      </c>
      <c r="GG5" s="1"/>
      <c r="GH5" s="1"/>
      <c r="GI5" s="58" t="s">
        <v>40</v>
      </c>
      <c r="GJ5" s="58" t="s">
        <v>40</v>
      </c>
      <c r="GK5" s="73" t="s">
        <v>50</v>
      </c>
      <c r="GL5" s="58" t="s">
        <v>40</v>
      </c>
      <c r="GM5" s="58" t="s">
        <v>40</v>
      </c>
      <c r="GN5" s="1"/>
      <c r="GO5" s="1"/>
      <c r="GP5" s="109" t="s">
        <v>86</v>
      </c>
      <c r="GQ5" s="109" t="s">
        <v>86</v>
      </c>
      <c r="GR5" s="109" t="s">
        <v>86</v>
      </c>
      <c r="GS5" s="109" t="s">
        <v>86</v>
      </c>
      <c r="GT5" s="109" t="s">
        <v>86</v>
      </c>
      <c r="GU5" s="1"/>
      <c r="GV5" s="1"/>
      <c r="GW5" s="109" t="s">
        <v>86</v>
      </c>
      <c r="GX5" s="109" t="s">
        <v>86</v>
      </c>
      <c r="GY5" s="109" t="s">
        <v>86</v>
      </c>
      <c r="GZ5" s="109" t="s">
        <v>86</v>
      </c>
      <c r="HA5" s="109" t="s">
        <v>86</v>
      </c>
      <c r="HB5" s="1"/>
      <c r="HC5" s="1"/>
      <c r="HD5" s="109" t="s">
        <v>86</v>
      </c>
      <c r="HE5" s="109" t="s">
        <v>86</v>
      </c>
      <c r="HF5" s="109" t="s">
        <v>86</v>
      </c>
      <c r="HG5" s="109" t="s">
        <v>86</v>
      </c>
      <c r="HH5" s="109" t="s">
        <v>86</v>
      </c>
      <c r="HI5" s="1"/>
      <c r="HJ5" s="1"/>
      <c r="HK5" s="109" t="s">
        <v>86</v>
      </c>
      <c r="HL5" s="109" t="s">
        <v>86</v>
      </c>
      <c r="HM5" s="109" t="s">
        <v>86</v>
      </c>
      <c r="HN5" s="109" t="s">
        <v>86</v>
      </c>
      <c r="HO5" s="109" t="s">
        <v>86</v>
      </c>
      <c r="HP5" s="1"/>
      <c r="HQ5" s="1"/>
      <c r="HR5" s="72" t="s">
        <v>49</v>
      </c>
      <c r="HS5" s="58" t="s">
        <v>40</v>
      </c>
      <c r="HT5" s="58" t="s">
        <v>40</v>
      </c>
      <c r="HU5" s="1"/>
      <c r="HV5" s="73" t="s">
        <v>50</v>
      </c>
      <c r="HW5" s="1"/>
      <c r="HX5" s="1"/>
      <c r="HY5" s="69" t="s">
        <v>47</v>
      </c>
      <c r="HZ5" s="69" t="s">
        <v>47</v>
      </c>
      <c r="IA5" s="69" t="s">
        <v>47</v>
      </c>
      <c r="IB5" s="69" t="s">
        <v>47</v>
      </c>
      <c r="IC5" s="69" t="s">
        <v>47</v>
      </c>
      <c r="ID5" s="1"/>
      <c r="IE5" s="1"/>
      <c r="IF5" s="69" t="s">
        <v>47</v>
      </c>
      <c r="IG5" s="69" t="s">
        <v>47</v>
      </c>
      <c r="IH5" s="69" t="s">
        <v>47</v>
      </c>
      <c r="II5" s="69" t="s">
        <v>47</v>
      </c>
      <c r="IJ5" s="69" t="s">
        <v>47</v>
      </c>
      <c r="IK5" s="1"/>
      <c r="IL5" s="1"/>
      <c r="IM5" s="69" t="s">
        <v>47</v>
      </c>
      <c r="IN5" s="69" t="s">
        <v>47</v>
      </c>
      <c r="IO5" s="69" t="s">
        <v>47</v>
      </c>
      <c r="IP5" s="73" t="s">
        <v>50</v>
      </c>
      <c r="IQ5" s="72" t="s">
        <v>49</v>
      </c>
      <c r="IR5" s="1"/>
      <c r="IS5" s="1"/>
      <c r="IT5" s="60" t="s">
        <v>42</v>
      </c>
      <c r="IU5" s="60" t="s">
        <v>42</v>
      </c>
      <c r="IV5" s="60" t="s">
        <v>42</v>
      </c>
      <c r="IW5" s="60" t="s">
        <v>42</v>
      </c>
      <c r="IX5" s="60" t="s">
        <v>42</v>
      </c>
      <c r="IY5" s="1"/>
      <c r="IZ5" s="1"/>
      <c r="JA5" s="69" t="s">
        <v>47</v>
      </c>
      <c r="JB5" s="69" t="s">
        <v>47</v>
      </c>
      <c r="JC5" s="69" t="s">
        <v>47</v>
      </c>
      <c r="JD5" s="69" t="s">
        <v>47</v>
      </c>
      <c r="JE5" s="69" t="s">
        <v>47</v>
      </c>
      <c r="JF5" s="1"/>
      <c r="JG5" s="1"/>
      <c r="JH5" s="69" t="s">
        <v>47</v>
      </c>
      <c r="JI5" s="69" t="s">
        <v>47</v>
      </c>
      <c r="JJ5" s="69" t="s">
        <v>47</v>
      </c>
      <c r="JK5" s="69" t="s">
        <v>47</v>
      </c>
      <c r="JL5" s="69" t="s">
        <v>47</v>
      </c>
      <c r="JM5" s="1"/>
      <c r="JN5" s="1"/>
      <c r="JO5" s="69" t="s">
        <v>47</v>
      </c>
      <c r="JP5" s="69" t="s">
        <v>47</v>
      </c>
      <c r="JQ5" s="69" t="s">
        <v>47</v>
      </c>
      <c r="JR5" s="73" t="s">
        <v>50</v>
      </c>
      <c r="JS5" s="72" t="s">
        <v>49</v>
      </c>
      <c r="JT5" s="1"/>
      <c r="JU5" s="1"/>
      <c r="JV5" s="58" t="s">
        <v>40</v>
      </c>
      <c r="JW5" s="58" t="s">
        <v>40</v>
      </c>
      <c r="JX5" s="1"/>
      <c r="JY5" s="59" t="s">
        <v>41</v>
      </c>
      <c r="JZ5" s="59" t="s">
        <v>41</v>
      </c>
      <c r="KA5" s="1"/>
      <c r="KB5" s="1"/>
      <c r="KC5" s="59" t="s">
        <v>41</v>
      </c>
      <c r="KD5" s="59" t="s">
        <v>41</v>
      </c>
      <c r="KE5" s="1"/>
      <c r="KF5" s="57" t="s">
        <v>40</v>
      </c>
      <c r="KG5" s="57" t="s">
        <v>40</v>
      </c>
      <c r="KH5" s="1"/>
      <c r="KI5" s="1"/>
      <c r="KJ5" s="60" t="s">
        <v>42</v>
      </c>
      <c r="KK5" s="60" t="s">
        <v>42</v>
      </c>
      <c r="KL5" s="60" t="s">
        <v>42</v>
      </c>
      <c r="KM5" s="60" t="s">
        <v>42</v>
      </c>
      <c r="KN5" s="60" t="s">
        <v>42</v>
      </c>
      <c r="KO5" s="1"/>
      <c r="KP5" s="1"/>
      <c r="KQ5" s="69" t="s">
        <v>47</v>
      </c>
      <c r="KR5" s="69" t="s">
        <v>47</v>
      </c>
      <c r="KS5" s="69" t="s">
        <v>47</v>
      </c>
      <c r="KT5" s="69" t="s">
        <v>47</v>
      </c>
      <c r="KU5" s="1"/>
      <c r="KV5" s="1"/>
      <c r="KW5" s="1"/>
      <c r="KX5" s="69" t="s">
        <v>47</v>
      </c>
      <c r="KY5" s="69" t="s">
        <v>47</v>
      </c>
      <c r="KZ5" s="69" t="s">
        <v>47</v>
      </c>
      <c r="LA5" s="69" t="s">
        <v>47</v>
      </c>
      <c r="LB5" s="69" t="s">
        <v>47</v>
      </c>
      <c r="LC5" s="1"/>
      <c r="LD5" s="1"/>
      <c r="LE5" s="1"/>
      <c r="LF5" s="69" t="s">
        <v>47</v>
      </c>
      <c r="LG5" s="69" t="s">
        <v>47</v>
      </c>
      <c r="LH5" s="69" t="s">
        <v>47</v>
      </c>
      <c r="LI5" s="69" t="s">
        <v>47</v>
      </c>
      <c r="LJ5" s="1"/>
      <c r="LK5" s="1"/>
      <c r="LL5" s="60" t="s">
        <v>42</v>
      </c>
      <c r="LM5" s="60" t="s">
        <v>42</v>
      </c>
      <c r="LN5" s="60" t="s">
        <v>42</v>
      </c>
      <c r="LO5" s="60" t="s">
        <v>42</v>
      </c>
      <c r="LP5" s="60" t="s">
        <v>42</v>
      </c>
      <c r="LQ5" s="1"/>
      <c r="LR5" s="1"/>
      <c r="LS5" s="72" t="s">
        <v>49</v>
      </c>
      <c r="LT5" s="73" t="s">
        <v>50</v>
      </c>
      <c r="LU5" s="1"/>
      <c r="LV5" s="59" t="s">
        <v>41</v>
      </c>
      <c r="LW5" s="59" t="s">
        <v>41</v>
      </c>
      <c r="LX5" s="1"/>
      <c r="LY5" s="1"/>
      <c r="LZ5" s="60" t="s">
        <v>42</v>
      </c>
      <c r="MA5" s="60" t="s">
        <v>42</v>
      </c>
      <c r="MB5" s="60" t="s">
        <v>42</v>
      </c>
      <c r="MC5" s="60" t="s">
        <v>42</v>
      </c>
      <c r="MD5" s="60" t="s">
        <v>42</v>
      </c>
      <c r="ME5" s="1"/>
      <c r="MF5" s="1"/>
      <c r="MG5" s="1"/>
      <c r="MH5" s="1"/>
      <c r="MI5" s="73" t="s">
        <v>50</v>
      </c>
      <c r="MJ5" s="66" t="s">
        <v>64</v>
      </c>
      <c r="MK5" s="1"/>
      <c r="ML5" s="1"/>
      <c r="MM5" s="1"/>
      <c r="MN5" s="61" t="s">
        <v>42</v>
      </c>
      <c r="MO5" s="61" t="s">
        <v>42</v>
      </c>
      <c r="MP5" s="61" t="s">
        <v>42</v>
      </c>
      <c r="MQ5" s="61" t="s">
        <v>42</v>
      </c>
      <c r="MR5" s="61" t="s">
        <v>42</v>
      </c>
      <c r="MS5" s="1"/>
      <c r="MT5" s="1"/>
      <c r="MU5" s="109" t="s">
        <v>86</v>
      </c>
      <c r="MV5" s="109" t="s">
        <v>86</v>
      </c>
      <c r="MW5" s="1"/>
      <c r="MX5" s="109" t="s">
        <v>86</v>
      </c>
      <c r="MY5" s="109" t="s">
        <v>86</v>
      </c>
      <c r="MZ5" s="1"/>
      <c r="NA5" s="1"/>
      <c r="NB5" s="109" t="s">
        <v>86</v>
      </c>
      <c r="NC5" s="109" t="s">
        <v>86</v>
      </c>
      <c r="ND5" s="109" t="s">
        <v>86</v>
      </c>
      <c r="NE5" s="109" t="s">
        <v>86</v>
      </c>
      <c r="NF5" s="109" t="s">
        <v>86</v>
      </c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</row>
    <row r="6" spans="1:398" ht="21.75" customHeight="1">
      <c r="A6" s="54" t="s">
        <v>93</v>
      </c>
      <c r="B6" s="2"/>
      <c r="C6" s="67" t="s">
        <v>46</v>
      </c>
      <c r="D6" s="67" t="s">
        <v>46</v>
      </c>
      <c r="E6" s="58" t="s">
        <v>40</v>
      </c>
      <c r="F6" s="58" t="s">
        <v>40</v>
      </c>
      <c r="G6" s="1"/>
      <c r="H6" s="1"/>
      <c r="I6" s="61" t="s">
        <v>42</v>
      </c>
      <c r="J6" s="61" t="s">
        <v>42</v>
      </c>
      <c r="K6" s="61" t="s">
        <v>42</v>
      </c>
      <c r="L6" s="61" t="s">
        <v>42</v>
      </c>
      <c r="M6" s="61" t="s">
        <v>42</v>
      </c>
      <c r="N6" s="1"/>
      <c r="O6" s="1"/>
      <c r="P6" s="66" t="s">
        <v>46</v>
      </c>
      <c r="Q6" s="66" t="s">
        <v>46</v>
      </c>
      <c r="R6" s="72" t="s">
        <v>49</v>
      </c>
      <c r="S6" s="66" t="s">
        <v>46</v>
      </c>
      <c r="T6" s="66" t="s">
        <v>46</v>
      </c>
      <c r="U6" s="1"/>
      <c r="V6" s="1"/>
      <c r="W6" s="66" t="s">
        <v>46</v>
      </c>
      <c r="X6" s="66" t="s">
        <v>46</v>
      </c>
      <c r="Y6" s="73" t="s">
        <v>50</v>
      </c>
      <c r="Z6" s="58" t="s">
        <v>40</v>
      </c>
      <c r="AA6" s="58" t="s">
        <v>40</v>
      </c>
      <c r="AB6" s="1"/>
      <c r="AC6" s="1"/>
      <c r="AD6" s="74" t="s">
        <v>45</v>
      </c>
      <c r="AE6" s="74" t="s">
        <v>45</v>
      </c>
      <c r="AF6" s="74" t="s">
        <v>45</v>
      </c>
      <c r="AG6" s="74" t="s">
        <v>45</v>
      </c>
      <c r="AH6" s="74" t="s">
        <v>45</v>
      </c>
      <c r="AI6" s="1"/>
      <c r="AJ6" s="1"/>
      <c r="AK6" s="74" t="s">
        <v>45</v>
      </c>
      <c r="AL6" s="74" t="s">
        <v>45</v>
      </c>
      <c r="AM6" s="74" t="s">
        <v>45</v>
      </c>
      <c r="AN6" s="65" t="s">
        <v>45</v>
      </c>
      <c r="AO6" s="65" t="s">
        <v>45</v>
      </c>
      <c r="AP6" s="1"/>
      <c r="AQ6" s="1"/>
      <c r="AR6" s="65" t="s">
        <v>45</v>
      </c>
      <c r="AS6" s="65" t="s">
        <v>45</v>
      </c>
      <c r="AT6" s="65" t="s">
        <v>45</v>
      </c>
      <c r="AU6" s="65" t="s">
        <v>45</v>
      </c>
      <c r="AV6" s="65" t="s">
        <v>45</v>
      </c>
      <c r="AW6" s="1"/>
      <c r="AX6" s="1"/>
      <c r="AY6" s="73" t="s">
        <v>50</v>
      </c>
      <c r="AZ6" s="72" t="s">
        <v>49</v>
      </c>
      <c r="BA6" s="66" t="s">
        <v>46</v>
      </c>
      <c r="BB6" s="66" t="s">
        <v>46</v>
      </c>
      <c r="BC6" s="1"/>
      <c r="BD6" s="1"/>
      <c r="BE6" s="1"/>
      <c r="BF6" s="68" t="s">
        <v>47</v>
      </c>
      <c r="BG6" s="68" t="s">
        <v>47</v>
      </c>
      <c r="BH6" s="68" t="s">
        <v>47</v>
      </c>
      <c r="BI6" s="68" t="s">
        <v>47</v>
      </c>
      <c r="BJ6" s="68" t="s">
        <v>47</v>
      </c>
      <c r="BK6" s="1"/>
      <c r="BL6" s="1"/>
      <c r="BM6" s="68" t="s">
        <v>47</v>
      </c>
      <c r="BN6" s="68" t="s">
        <v>47</v>
      </c>
      <c r="BO6" s="68" t="s">
        <v>47</v>
      </c>
      <c r="BP6" s="68" t="s">
        <v>47</v>
      </c>
      <c r="BQ6" s="68" t="s">
        <v>47</v>
      </c>
      <c r="BR6" s="1"/>
      <c r="BS6" s="1"/>
      <c r="BT6" s="68" t="s">
        <v>47</v>
      </c>
      <c r="BU6" s="68" t="s">
        <v>47</v>
      </c>
      <c r="BV6" s="68" t="s">
        <v>47</v>
      </c>
      <c r="BW6" s="72" t="s">
        <v>52</v>
      </c>
      <c r="BX6" s="73" t="s">
        <v>50</v>
      </c>
      <c r="BY6" s="1"/>
      <c r="BZ6" s="1"/>
      <c r="CA6" s="62" t="s">
        <v>44</v>
      </c>
      <c r="CB6" s="62" t="s">
        <v>44</v>
      </c>
      <c r="CC6" s="62" t="s">
        <v>44</v>
      </c>
      <c r="CD6" s="62" t="s">
        <v>44</v>
      </c>
      <c r="CE6" s="62" t="s">
        <v>44</v>
      </c>
      <c r="CF6" s="1"/>
      <c r="CG6" s="1"/>
      <c r="CH6" s="62" t="s">
        <v>44</v>
      </c>
      <c r="CI6" s="62" t="s">
        <v>44</v>
      </c>
      <c r="CJ6" s="62" t="s">
        <v>44</v>
      </c>
      <c r="CK6" s="62" t="s">
        <v>44</v>
      </c>
      <c r="CL6" s="62" t="s">
        <v>44</v>
      </c>
      <c r="CM6" s="1"/>
      <c r="CN6" s="1"/>
      <c r="CO6" s="1"/>
      <c r="CP6" s="62" t="s">
        <v>44</v>
      </c>
      <c r="CQ6" s="62" t="s">
        <v>44</v>
      </c>
      <c r="CR6" s="62" t="s">
        <v>44</v>
      </c>
      <c r="CS6" s="62" t="s">
        <v>44</v>
      </c>
      <c r="CT6" s="1"/>
      <c r="CU6" s="1"/>
      <c r="CV6" s="62" t="s">
        <v>44</v>
      </c>
      <c r="CW6" s="63" t="s">
        <v>44</v>
      </c>
      <c r="CX6" s="64" t="s">
        <v>44</v>
      </c>
      <c r="CY6" s="73" t="s">
        <v>50</v>
      </c>
      <c r="CZ6" s="72" t="s">
        <v>49</v>
      </c>
      <c r="DA6" s="1"/>
      <c r="DB6" s="1"/>
      <c r="DC6" s="60" t="s">
        <v>42</v>
      </c>
      <c r="DD6" s="60" t="s">
        <v>42</v>
      </c>
      <c r="DE6" s="60" t="s">
        <v>42</v>
      </c>
      <c r="DF6" s="60" t="s">
        <v>42</v>
      </c>
      <c r="DG6" s="60" t="s">
        <v>42</v>
      </c>
      <c r="DH6" s="1"/>
      <c r="DI6" s="1"/>
      <c r="DJ6" s="60" t="s">
        <v>42</v>
      </c>
      <c r="DK6" s="60" t="s">
        <v>42</v>
      </c>
      <c r="DL6" s="60" t="s">
        <v>42</v>
      </c>
      <c r="DM6" s="60" t="s">
        <v>42</v>
      </c>
      <c r="DN6" s="60" t="s">
        <v>42</v>
      </c>
      <c r="DO6" s="1"/>
      <c r="DP6" s="1"/>
      <c r="DQ6" s="66" t="s">
        <v>46</v>
      </c>
      <c r="DR6" s="66" t="s">
        <v>46</v>
      </c>
      <c r="DS6" s="1"/>
      <c r="DT6" s="66" t="s">
        <v>46</v>
      </c>
      <c r="DU6" s="66" t="s">
        <v>46</v>
      </c>
      <c r="DV6" s="1"/>
      <c r="DW6" s="1"/>
      <c r="DX6" s="56"/>
      <c r="DY6" s="91"/>
      <c r="DZ6" s="1"/>
      <c r="EA6" s="58" t="s">
        <v>40</v>
      </c>
      <c r="EB6" s="58" t="s">
        <v>40</v>
      </c>
      <c r="EC6" s="1"/>
      <c r="ED6" s="1"/>
      <c r="EE6" s="61" t="s">
        <v>42</v>
      </c>
      <c r="EF6" s="61" t="s">
        <v>42</v>
      </c>
      <c r="EG6" s="61" t="s">
        <v>42</v>
      </c>
      <c r="EH6" s="61" t="s">
        <v>42</v>
      </c>
      <c r="EI6" s="61" t="s">
        <v>42</v>
      </c>
      <c r="EJ6" s="1"/>
      <c r="EK6" s="1"/>
      <c r="EL6" s="1"/>
      <c r="EM6" s="72" t="s">
        <v>49</v>
      </c>
      <c r="EN6" s="73" t="s">
        <v>50</v>
      </c>
      <c r="EO6" s="57" t="s">
        <v>40</v>
      </c>
      <c r="EP6" s="57" t="s">
        <v>40</v>
      </c>
      <c r="EQ6" s="1"/>
      <c r="ER6" s="1"/>
      <c r="ES6" s="61" t="s">
        <v>42</v>
      </c>
      <c r="ET6" s="61" t="s">
        <v>42</v>
      </c>
      <c r="EU6" s="61" t="s">
        <v>42</v>
      </c>
      <c r="EV6" s="61" t="s">
        <v>42</v>
      </c>
      <c r="EW6" s="61" t="s">
        <v>42</v>
      </c>
      <c r="EX6" s="1"/>
      <c r="EY6" s="1"/>
      <c r="EZ6" s="68" t="s">
        <v>47</v>
      </c>
      <c r="FA6" s="68" t="s">
        <v>47</v>
      </c>
      <c r="FB6" s="68" t="s">
        <v>47</v>
      </c>
      <c r="FC6" s="68" t="s">
        <v>47</v>
      </c>
      <c r="FD6" s="68" t="s">
        <v>47</v>
      </c>
      <c r="FE6" s="1"/>
      <c r="FF6" s="1"/>
      <c r="FG6" s="68" t="s">
        <v>47</v>
      </c>
      <c r="FH6" s="68" t="s">
        <v>47</v>
      </c>
      <c r="FI6" s="68" t="s">
        <v>47</v>
      </c>
      <c r="FJ6" s="68" t="s">
        <v>47</v>
      </c>
      <c r="FK6" s="68" t="s">
        <v>47</v>
      </c>
      <c r="FL6" s="1"/>
      <c r="FM6" s="1"/>
      <c r="FN6" s="68" t="s">
        <v>47</v>
      </c>
      <c r="FO6" s="68" t="s">
        <v>47</v>
      </c>
      <c r="FP6" s="68" t="s">
        <v>47</v>
      </c>
      <c r="FQ6" s="73" t="s">
        <v>50</v>
      </c>
      <c r="FR6" s="72" t="s">
        <v>49</v>
      </c>
      <c r="FS6" s="1"/>
      <c r="FT6" s="1"/>
      <c r="FU6" s="61" t="s">
        <v>42</v>
      </c>
      <c r="FV6" s="61" t="s">
        <v>42</v>
      </c>
      <c r="FW6" s="61" t="s">
        <v>42</v>
      </c>
      <c r="FX6" s="61" t="s">
        <v>42</v>
      </c>
      <c r="FY6" s="61" t="s">
        <v>42</v>
      </c>
      <c r="FZ6" s="1"/>
      <c r="GA6" s="1"/>
      <c r="GB6" s="68" t="s">
        <v>47</v>
      </c>
      <c r="GC6" s="68" t="s">
        <v>47</v>
      </c>
      <c r="GD6" s="68" t="s">
        <v>47</v>
      </c>
      <c r="GE6" s="68" t="s">
        <v>47</v>
      </c>
      <c r="GF6" s="68" t="s">
        <v>47</v>
      </c>
      <c r="GG6" s="1"/>
      <c r="GH6" s="1"/>
      <c r="GI6" s="68" t="s">
        <v>47</v>
      </c>
      <c r="GJ6" s="68" t="s">
        <v>47</v>
      </c>
      <c r="GK6" s="68" t="s">
        <v>47</v>
      </c>
      <c r="GL6" s="68" t="s">
        <v>47</v>
      </c>
      <c r="GM6" s="68" t="s">
        <v>47</v>
      </c>
      <c r="GN6" s="1"/>
      <c r="GO6" s="1"/>
      <c r="GP6" s="68" t="s">
        <v>47</v>
      </c>
      <c r="GQ6" s="68" t="s">
        <v>47</v>
      </c>
      <c r="GR6" s="68" t="s">
        <v>47</v>
      </c>
      <c r="GS6" s="73" t="s">
        <v>50</v>
      </c>
      <c r="GT6" s="72" t="s">
        <v>51</v>
      </c>
      <c r="GU6" s="1"/>
      <c r="GV6" s="1"/>
      <c r="GW6" s="61" t="s">
        <v>42</v>
      </c>
      <c r="GX6" s="61" t="s">
        <v>42</v>
      </c>
      <c r="GY6" s="61" t="s">
        <v>42</v>
      </c>
      <c r="GZ6" s="61" t="s">
        <v>42</v>
      </c>
      <c r="HA6" s="61" t="s">
        <v>42</v>
      </c>
      <c r="HB6" s="1"/>
      <c r="HC6" s="1"/>
      <c r="HD6" s="109" t="s">
        <v>86</v>
      </c>
      <c r="HE6" s="109" t="s">
        <v>86</v>
      </c>
      <c r="HF6" s="109" t="s">
        <v>86</v>
      </c>
      <c r="HG6" s="109" t="s">
        <v>86</v>
      </c>
      <c r="HH6" s="109" t="s">
        <v>86</v>
      </c>
      <c r="HI6" s="1"/>
      <c r="HJ6" s="1"/>
      <c r="HK6" s="109" t="s">
        <v>86</v>
      </c>
      <c r="HL6" s="109" t="s">
        <v>86</v>
      </c>
      <c r="HM6" s="109" t="s">
        <v>86</v>
      </c>
      <c r="HN6" s="109" t="s">
        <v>86</v>
      </c>
      <c r="HO6" s="109" t="s">
        <v>86</v>
      </c>
      <c r="HP6" s="1"/>
      <c r="HQ6" s="1"/>
      <c r="HR6" s="109" t="s">
        <v>86</v>
      </c>
      <c r="HS6" s="109" t="s">
        <v>86</v>
      </c>
      <c r="HT6" s="109" t="s">
        <v>86</v>
      </c>
      <c r="HU6" s="1"/>
      <c r="HV6" s="109" t="s">
        <v>86</v>
      </c>
      <c r="HW6" s="1"/>
      <c r="HX6" s="1"/>
      <c r="HY6" s="109" t="s">
        <v>86</v>
      </c>
      <c r="HZ6" s="109" t="s">
        <v>86</v>
      </c>
      <c r="IA6" s="109" t="s">
        <v>86</v>
      </c>
      <c r="IB6" s="109" t="s">
        <v>86</v>
      </c>
      <c r="IC6" s="109" t="s">
        <v>86</v>
      </c>
      <c r="ID6" s="1"/>
      <c r="IE6" s="1"/>
      <c r="IF6" s="72" t="s">
        <v>49</v>
      </c>
      <c r="IG6" s="73" t="s">
        <v>50</v>
      </c>
      <c r="IH6" s="58" t="s">
        <v>40</v>
      </c>
      <c r="II6" s="58" t="s">
        <v>40</v>
      </c>
      <c r="IJ6" s="1"/>
      <c r="IK6" s="1"/>
      <c r="IL6" s="1"/>
      <c r="IM6" s="61" t="s">
        <v>42</v>
      </c>
      <c r="IN6" s="61" t="s">
        <v>42</v>
      </c>
      <c r="IO6" s="61" t="s">
        <v>42</v>
      </c>
      <c r="IP6" s="61" t="s">
        <v>42</v>
      </c>
      <c r="IQ6" s="61" t="s">
        <v>42</v>
      </c>
      <c r="IR6" s="1"/>
      <c r="IS6" s="1"/>
      <c r="IT6" s="73" t="s">
        <v>50</v>
      </c>
      <c r="IU6" s="72" t="s">
        <v>49</v>
      </c>
      <c r="IV6" s="72" t="s">
        <v>51</v>
      </c>
      <c r="IW6" s="58" t="s">
        <v>40</v>
      </c>
      <c r="IX6" s="58" t="s">
        <v>40</v>
      </c>
      <c r="IY6" s="1"/>
      <c r="IZ6" s="1"/>
      <c r="JA6" s="68" t="s">
        <v>47</v>
      </c>
      <c r="JB6" s="68" t="s">
        <v>47</v>
      </c>
      <c r="JC6" s="68" t="s">
        <v>47</v>
      </c>
      <c r="JD6" s="68" t="s">
        <v>47</v>
      </c>
      <c r="JE6" s="68" t="s">
        <v>47</v>
      </c>
      <c r="JF6" s="1"/>
      <c r="JG6" s="1"/>
      <c r="JH6" s="68" t="s">
        <v>47</v>
      </c>
      <c r="JI6" s="68" t="s">
        <v>47</v>
      </c>
      <c r="JJ6" s="68" t="s">
        <v>47</v>
      </c>
      <c r="JK6" s="68" t="s">
        <v>47</v>
      </c>
      <c r="JL6" s="68" t="s">
        <v>47</v>
      </c>
      <c r="JM6" s="1"/>
      <c r="JN6" s="1"/>
      <c r="JO6" s="68" t="s">
        <v>47</v>
      </c>
      <c r="JP6" s="68" t="s">
        <v>47</v>
      </c>
      <c r="JQ6" s="68" t="s">
        <v>47</v>
      </c>
      <c r="JR6" s="73" t="s">
        <v>50</v>
      </c>
      <c r="JS6" s="72" t="s">
        <v>49</v>
      </c>
      <c r="JT6" s="1"/>
      <c r="JU6" s="1"/>
      <c r="JV6" s="62" t="s">
        <v>44</v>
      </c>
      <c r="JW6" s="62" t="s">
        <v>44</v>
      </c>
      <c r="JX6" s="62" t="s">
        <v>44</v>
      </c>
      <c r="JY6" s="62" t="s">
        <v>44</v>
      </c>
      <c r="JZ6" s="62" t="s">
        <v>44</v>
      </c>
      <c r="KA6" s="1"/>
      <c r="KB6" s="1"/>
      <c r="KC6" s="62" t="s">
        <v>44</v>
      </c>
      <c r="KD6" s="62" t="s">
        <v>44</v>
      </c>
      <c r="KE6" s="62" t="s">
        <v>44</v>
      </c>
      <c r="KF6" s="62" t="s">
        <v>44</v>
      </c>
      <c r="KG6" s="62" t="s">
        <v>44</v>
      </c>
      <c r="KH6" s="1"/>
      <c r="KI6" s="1"/>
      <c r="KJ6" s="62" t="s">
        <v>44</v>
      </c>
      <c r="KK6" s="62" t="s">
        <v>44</v>
      </c>
      <c r="KL6" s="62" t="s">
        <v>44</v>
      </c>
      <c r="KM6" s="62" t="s">
        <v>44</v>
      </c>
      <c r="KN6" s="62" t="s">
        <v>44</v>
      </c>
      <c r="KO6" s="1"/>
      <c r="KP6" s="1"/>
      <c r="KQ6" s="63" t="s">
        <v>44</v>
      </c>
      <c r="KR6" s="64" t="s">
        <v>44</v>
      </c>
      <c r="KS6" s="72" t="s">
        <v>49</v>
      </c>
      <c r="KT6" s="73" t="s">
        <v>50</v>
      </c>
      <c r="KU6" s="1"/>
      <c r="KV6" s="1"/>
      <c r="KW6" s="1"/>
      <c r="KX6" s="72" t="s">
        <v>52</v>
      </c>
      <c r="KY6" s="72" t="s">
        <v>51</v>
      </c>
      <c r="KZ6" s="58" t="s">
        <v>40</v>
      </c>
      <c r="LA6" s="58" t="s">
        <v>40</v>
      </c>
      <c r="LB6" s="72" t="s">
        <v>51</v>
      </c>
      <c r="LC6" s="1"/>
      <c r="LD6" s="1"/>
      <c r="LE6" s="1"/>
      <c r="LF6" s="73" t="s">
        <v>50</v>
      </c>
      <c r="LG6" s="58" t="s">
        <v>40</v>
      </c>
      <c r="LH6" s="58" t="s">
        <v>40</v>
      </c>
      <c r="LI6" s="72" t="s">
        <v>51</v>
      </c>
      <c r="LJ6" s="1"/>
      <c r="LK6" s="1"/>
      <c r="LL6" s="59" t="s">
        <v>41</v>
      </c>
      <c r="LM6" s="59" t="s">
        <v>41</v>
      </c>
      <c r="LN6" s="1"/>
      <c r="LO6" s="59" t="s">
        <v>41</v>
      </c>
      <c r="LP6" s="59" t="s">
        <v>41</v>
      </c>
      <c r="LQ6" s="1"/>
      <c r="LR6" s="1"/>
      <c r="LS6" s="60" t="s">
        <v>42</v>
      </c>
      <c r="LT6" s="60" t="s">
        <v>42</v>
      </c>
      <c r="LU6" s="60" t="s">
        <v>42</v>
      </c>
      <c r="LV6" s="60" t="s">
        <v>42</v>
      </c>
      <c r="LW6" s="60" t="s">
        <v>42</v>
      </c>
      <c r="LX6" s="1"/>
      <c r="LY6" s="1"/>
      <c r="LZ6" s="60" t="s">
        <v>43</v>
      </c>
      <c r="MA6" s="60" t="s">
        <v>43</v>
      </c>
      <c r="MB6" s="60" t="s">
        <v>43</v>
      </c>
      <c r="MC6" s="60" t="s">
        <v>43</v>
      </c>
      <c r="MD6" s="60" t="s">
        <v>43</v>
      </c>
      <c r="ME6" s="1"/>
      <c r="MF6" s="1"/>
      <c r="MG6" s="1"/>
      <c r="MH6" s="1"/>
      <c r="MI6" s="73" t="s">
        <v>50</v>
      </c>
      <c r="MJ6" s="66" t="s">
        <v>64</v>
      </c>
      <c r="MK6" s="1"/>
      <c r="ML6" s="1"/>
      <c r="MM6" s="1"/>
      <c r="MN6" s="1"/>
      <c r="MO6" s="1"/>
      <c r="MP6" s="1"/>
      <c r="MQ6" s="1"/>
      <c r="MR6" s="1"/>
      <c r="MS6" s="1"/>
      <c r="MT6" s="1"/>
      <c r="MU6" s="109" t="s">
        <v>86</v>
      </c>
      <c r="MV6" s="109" t="s">
        <v>86</v>
      </c>
      <c r="MW6" s="1"/>
      <c r="MX6" s="109" t="s">
        <v>86</v>
      </c>
      <c r="MY6" s="109" t="s">
        <v>86</v>
      </c>
      <c r="MZ6" s="1"/>
      <c r="NA6" s="1"/>
      <c r="NB6" s="109" t="s">
        <v>86</v>
      </c>
      <c r="NC6" s="109" t="s">
        <v>86</v>
      </c>
      <c r="ND6" s="109" t="s">
        <v>86</v>
      </c>
      <c r="NE6" s="109" t="s">
        <v>86</v>
      </c>
      <c r="NF6" s="109" t="s">
        <v>86</v>
      </c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</row>
    <row r="7" spans="1:398" ht="21.75" customHeight="1">
      <c r="A7" s="54" t="s">
        <v>94</v>
      </c>
      <c r="B7" s="2"/>
      <c r="C7" s="74" t="s">
        <v>45</v>
      </c>
      <c r="D7" s="74" t="s">
        <v>45</v>
      </c>
      <c r="E7" s="74" t="s">
        <v>45</v>
      </c>
      <c r="F7" s="74" t="s">
        <v>45</v>
      </c>
      <c r="G7" s="1"/>
      <c r="H7" s="1"/>
      <c r="I7" s="74" t="s">
        <v>45</v>
      </c>
      <c r="J7" s="74" t="s">
        <v>45</v>
      </c>
      <c r="K7" s="74" t="s">
        <v>45</v>
      </c>
      <c r="L7" s="65" t="s">
        <v>45</v>
      </c>
      <c r="M7" s="65" t="s">
        <v>45</v>
      </c>
      <c r="N7" s="1"/>
      <c r="O7" s="1"/>
      <c r="P7" s="65" t="s">
        <v>45</v>
      </c>
      <c r="Q7" s="65" t="s">
        <v>45</v>
      </c>
      <c r="R7" s="65" t="s">
        <v>45</v>
      </c>
      <c r="S7" s="65" t="s">
        <v>45</v>
      </c>
      <c r="T7" s="65" t="s">
        <v>45</v>
      </c>
      <c r="U7" s="1"/>
      <c r="V7" s="1"/>
      <c r="W7" s="65" t="s">
        <v>45</v>
      </c>
      <c r="X7" s="72" t="s">
        <v>49</v>
      </c>
      <c r="Y7" s="73" t="s">
        <v>50</v>
      </c>
      <c r="Z7" s="57" t="s">
        <v>40</v>
      </c>
      <c r="AA7" s="57" t="s">
        <v>40</v>
      </c>
      <c r="AB7" s="1"/>
      <c r="AC7" s="1"/>
      <c r="AD7" s="61" t="s">
        <v>42</v>
      </c>
      <c r="AE7" s="61" t="s">
        <v>42</v>
      </c>
      <c r="AF7" s="61" t="s">
        <v>42</v>
      </c>
      <c r="AG7" s="61" t="s">
        <v>42</v>
      </c>
      <c r="AH7" s="61" t="s">
        <v>42</v>
      </c>
      <c r="AI7" s="1"/>
      <c r="AJ7" s="1"/>
      <c r="AK7" s="62" t="s">
        <v>44</v>
      </c>
      <c r="AL7" s="62" t="s">
        <v>44</v>
      </c>
      <c r="AM7" s="62" t="s">
        <v>44</v>
      </c>
      <c r="AN7" s="62" t="s">
        <v>44</v>
      </c>
      <c r="AO7" s="62" t="s">
        <v>44</v>
      </c>
      <c r="AP7" s="1"/>
      <c r="AQ7" s="1"/>
      <c r="AR7" s="62" t="s">
        <v>44</v>
      </c>
      <c r="AS7" s="62" t="s">
        <v>44</v>
      </c>
      <c r="AT7" s="62" t="s">
        <v>44</v>
      </c>
      <c r="AU7" s="62" t="s">
        <v>44</v>
      </c>
      <c r="AV7" s="62" t="s">
        <v>44</v>
      </c>
      <c r="AW7" s="1"/>
      <c r="AX7" s="1"/>
      <c r="AY7" s="62" t="s">
        <v>44</v>
      </c>
      <c r="AZ7" s="62" t="s">
        <v>44</v>
      </c>
      <c r="BA7" s="62" t="s">
        <v>44</v>
      </c>
      <c r="BB7" s="62" t="s">
        <v>44</v>
      </c>
      <c r="BC7" s="62" t="s">
        <v>44</v>
      </c>
      <c r="BD7" s="1"/>
      <c r="BE7" s="1"/>
      <c r="BF7" s="63" t="s">
        <v>44</v>
      </c>
      <c r="BG7" s="64" t="s">
        <v>44</v>
      </c>
      <c r="BH7" s="72" t="s">
        <v>49</v>
      </c>
      <c r="BI7" s="73" t="s">
        <v>50</v>
      </c>
      <c r="BJ7" s="1"/>
      <c r="BK7" s="1"/>
      <c r="BL7" s="1"/>
      <c r="BM7" s="72" t="s">
        <v>51</v>
      </c>
      <c r="BN7" s="57" t="s">
        <v>40</v>
      </c>
      <c r="BO7" s="57" t="s">
        <v>40</v>
      </c>
      <c r="BP7" s="57" t="s">
        <v>40</v>
      </c>
      <c r="BQ7" s="57" t="s">
        <v>40</v>
      </c>
      <c r="BR7" s="1"/>
      <c r="BS7" s="1"/>
      <c r="BT7" s="61" t="s">
        <v>42</v>
      </c>
      <c r="BU7" s="61" t="s">
        <v>42</v>
      </c>
      <c r="BV7" s="61" t="s">
        <v>42</v>
      </c>
      <c r="BW7" s="61" t="s">
        <v>42</v>
      </c>
      <c r="BX7" s="61" t="s">
        <v>42</v>
      </c>
      <c r="BY7" s="1"/>
      <c r="BZ7" s="1"/>
      <c r="CA7" s="60" t="s">
        <v>42</v>
      </c>
      <c r="CB7" s="60" t="s">
        <v>42</v>
      </c>
      <c r="CC7" s="60" t="s">
        <v>42</v>
      </c>
      <c r="CD7" s="60" t="s">
        <v>42</v>
      </c>
      <c r="CE7" s="60" t="s">
        <v>42</v>
      </c>
      <c r="CF7" s="1"/>
      <c r="CG7" s="1"/>
      <c r="CH7" s="58" t="s">
        <v>40</v>
      </c>
      <c r="CI7" s="58" t="s">
        <v>40</v>
      </c>
      <c r="CJ7" s="73" t="s">
        <v>50</v>
      </c>
      <c r="CK7" s="58" t="s">
        <v>40</v>
      </c>
      <c r="CL7" s="58" t="s">
        <v>40</v>
      </c>
      <c r="CM7" s="1"/>
      <c r="CN7" s="1"/>
      <c r="CO7" s="1"/>
      <c r="CP7" s="73" t="s">
        <v>50</v>
      </c>
      <c r="CQ7" s="72" t="s">
        <v>49</v>
      </c>
      <c r="CR7" s="57" t="s">
        <v>40</v>
      </c>
      <c r="CS7" s="57" t="s">
        <v>40</v>
      </c>
      <c r="CT7" s="1"/>
      <c r="CU7" s="1"/>
      <c r="CV7" s="61" t="s">
        <v>42</v>
      </c>
      <c r="CW7" s="61" t="s">
        <v>42</v>
      </c>
      <c r="CX7" s="61" t="s">
        <v>42</v>
      </c>
      <c r="CY7" s="61" t="s">
        <v>42</v>
      </c>
      <c r="CZ7" s="61" t="s">
        <v>42</v>
      </c>
      <c r="DA7" s="1"/>
      <c r="DB7" s="1"/>
      <c r="DC7" s="1"/>
      <c r="DD7" s="1"/>
      <c r="DE7" s="1"/>
      <c r="DF7" s="1"/>
      <c r="DG7" s="1"/>
      <c r="DH7" s="1"/>
      <c r="DI7" s="1"/>
      <c r="DJ7" s="66" t="s">
        <v>46</v>
      </c>
      <c r="DK7" s="66" t="s">
        <v>46</v>
      </c>
      <c r="DL7" s="72" t="s">
        <v>49</v>
      </c>
      <c r="DM7" s="59" t="s">
        <v>41</v>
      </c>
      <c r="DN7" s="59" t="s">
        <v>41</v>
      </c>
      <c r="DO7" s="1"/>
      <c r="DP7" s="1"/>
      <c r="DQ7" s="69" t="s">
        <v>47</v>
      </c>
      <c r="DR7" s="69" t="s">
        <v>47</v>
      </c>
      <c r="DS7" s="1"/>
      <c r="DT7" s="69" t="s">
        <v>47</v>
      </c>
      <c r="DU7" s="69" t="s">
        <v>47</v>
      </c>
      <c r="DV7" s="1"/>
      <c r="DW7" s="1"/>
      <c r="DX7" s="69" t="s">
        <v>47</v>
      </c>
      <c r="DY7" s="69" t="s">
        <v>47</v>
      </c>
      <c r="DZ7" s="1"/>
      <c r="EA7" s="69" t="s">
        <v>47</v>
      </c>
      <c r="EB7" s="69" t="s">
        <v>47</v>
      </c>
      <c r="EC7" s="1"/>
      <c r="ED7" s="1"/>
      <c r="EE7" s="69" t="s">
        <v>47</v>
      </c>
      <c r="EF7" s="69" t="s">
        <v>47</v>
      </c>
      <c r="EG7" s="69" t="s">
        <v>47</v>
      </c>
      <c r="EH7" s="69" t="s">
        <v>47</v>
      </c>
      <c r="EI7" s="69" t="s">
        <v>47</v>
      </c>
      <c r="EJ7" s="1"/>
      <c r="EK7" s="1"/>
      <c r="EL7" s="1"/>
      <c r="EM7" s="73" t="s">
        <v>50</v>
      </c>
      <c r="EN7" s="72" t="s">
        <v>49</v>
      </c>
      <c r="EO7" s="58" t="s">
        <v>39</v>
      </c>
      <c r="EP7" s="58" t="s">
        <v>39</v>
      </c>
      <c r="EQ7" s="1"/>
      <c r="ER7" s="1"/>
      <c r="ES7" s="74" t="s">
        <v>45</v>
      </c>
      <c r="ET7" s="74" t="s">
        <v>45</v>
      </c>
      <c r="EU7" s="74" t="s">
        <v>45</v>
      </c>
      <c r="EV7" s="74" t="s">
        <v>45</v>
      </c>
      <c r="EW7" s="74" t="s">
        <v>45</v>
      </c>
      <c r="EX7" s="1"/>
      <c r="EY7" s="1"/>
      <c r="EZ7" s="74" t="s">
        <v>45</v>
      </c>
      <c r="FA7" s="74" t="s">
        <v>45</v>
      </c>
      <c r="FB7" s="74" t="s">
        <v>45</v>
      </c>
      <c r="FC7" s="65" t="s">
        <v>45</v>
      </c>
      <c r="FD7" s="65" t="s">
        <v>45</v>
      </c>
      <c r="FE7" s="1"/>
      <c r="FF7" s="1"/>
      <c r="FG7" s="65" t="s">
        <v>45</v>
      </c>
      <c r="FH7" s="65" t="s">
        <v>45</v>
      </c>
      <c r="FI7" s="65" t="s">
        <v>45</v>
      </c>
      <c r="FJ7" s="65" t="s">
        <v>45</v>
      </c>
      <c r="FK7" s="65" t="s">
        <v>45</v>
      </c>
      <c r="FL7" s="1"/>
      <c r="FM7" s="1"/>
      <c r="FN7" s="62" t="s">
        <v>44</v>
      </c>
      <c r="FO7" s="62" t="s">
        <v>44</v>
      </c>
      <c r="FP7" s="62" t="s">
        <v>44</v>
      </c>
      <c r="FQ7" s="62" t="s">
        <v>44</v>
      </c>
      <c r="FR7" s="62" t="s">
        <v>44</v>
      </c>
      <c r="FS7" s="1"/>
      <c r="FT7" s="1"/>
      <c r="FU7" s="62" t="s">
        <v>44</v>
      </c>
      <c r="FV7" s="62" t="s">
        <v>44</v>
      </c>
      <c r="FW7" s="62" t="s">
        <v>44</v>
      </c>
      <c r="FX7" s="62" t="s">
        <v>44</v>
      </c>
      <c r="FY7" s="62" t="s">
        <v>44</v>
      </c>
      <c r="FZ7" s="1"/>
      <c r="GA7" s="1"/>
      <c r="GB7" s="62" t="s">
        <v>44</v>
      </c>
      <c r="GC7" s="62" t="s">
        <v>44</v>
      </c>
      <c r="GD7" s="62" t="s">
        <v>44</v>
      </c>
      <c r="GE7" s="62" t="s">
        <v>44</v>
      </c>
      <c r="GF7" s="62" t="s">
        <v>44</v>
      </c>
      <c r="GG7" s="1"/>
      <c r="GH7" s="1"/>
      <c r="GI7" s="63" t="s">
        <v>44</v>
      </c>
      <c r="GJ7" s="64" t="s">
        <v>44</v>
      </c>
      <c r="GK7" s="73" t="s">
        <v>50</v>
      </c>
      <c r="GL7" s="72" t="s">
        <v>49</v>
      </c>
      <c r="GM7" s="72" t="s">
        <v>49</v>
      </c>
      <c r="GN7" s="1"/>
      <c r="GO7" s="1"/>
      <c r="GP7" s="109" t="s">
        <v>86</v>
      </c>
      <c r="GQ7" s="109" t="s">
        <v>86</v>
      </c>
      <c r="GR7" s="109" t="s">
        <v>86</v>
      </c>
      <c r="GS7" s="109" t="s">
        <v>86</v>
      </c>
      <c r="GT7" s="109" t="s">
        <v>86</v>
      </c>
      <c r="GU7" s="1"/>
      <c r="GV7" s="1"/>
      <c r="GW7" s="109" t="s">
        <v>86</v>
      </c>
      <c r="GX7" s="109" t="s">
        <v>86</v>
      </c>
      <c r="GY7" s="109" t="s">
        <v>86</v>
      </c>
      <c r="GZ7" s="109" t="s">
        <v>86</v>
      </c>
      <c r="HA7" s="109" t="s">
        <v>86</v>
      </c>
      <c r="HB7" s="1"/>
      <c r="HC7" s="1"/>
      <c r="HD7" s="109" t="s">
        <v>86</v>
      </c>
      <c r="HE7" s="109" t="s">
        <v>86</v>
      </c>
      <c r="HF7" s="109" t="s">
        <v>86</v>
      </c>
      <c r="HG7" s="109" t="s">
        <v>86</v>
      </c>
      <c r="HH7" s="109" t="s">
        <v>86</v>
      </c>
      <c r="HI7" s="1"/>
      <c r="HJ7" s="1"/>
      <c r="HK7" s="109" t="s">
        <v>86</v>
      </c>
      <c r="HL7" s="109" t="s">
        <v>86</v>
      </c>
      <c r="HM7" s="109" t="s">
        <v>86</v>
      </c>
      <c r="HN7" s="109" t="s">
        <v>86</v>
      </c>
      <c r="HO7" s="109" t="s">
        <v>86</v>
      </c>
      <c r="HP7" s="1"/>
      <c r="HQ7" s="1"/>
      <c r="HR7" s="72" t="s">
        <v>49</v>
      </c>
      <c r="HS7" s="57" t="s">
        <v>40</v>
      </c>
      <c r="HT7" s="57" t="s">
        <v>40</v>
      </c>
      <c r="HU7" s="1"/>
      <c r="HV7" s="73" t="s">
        <v>50</v>
      </c>
      <c r="HW7" s="1"/>
      <c r="HX7" s="1"/>
      <c r="HY7" s="68" t="s">
        <v>47</v>
      </c>
      <c r="HZ7" s="68" t="s">
        <v>47</v>
      </c>
      <c r="IA7" s="68" t="s">
        <v>47</v>
      </c>
      <c r="IB7" s="68" t="s">
        <v>47</v>
      </c>
      <c r="IC7" s="68" t="s">
        <v>47</v>
      </c>
      <c r="ID7" s="1"/>
      <c r="IE7" s="1"/>
      <c r="IF7" s="68" t="s">
        <v>47</v>
      </c>
      <c r="IG7" s="68" t="s">
        <v>47</v>
      </c>
      <c r="IH7" s="68" t="s">
        <v>47</v>
      </c>
      <c r="II7" s="68" t="s">
        <v>47</v>
      </c>
      <c r="IJ7" s="68" t="s">
        <v>47</v>
      </c>
      <c r="IK7" s="1"/>
      <c r="IL7" s="1"/>
      <c r="IM7" s="68" t="s">
        <v>47</v>
      </c>
      <c r="IN7" s="68" t="s">
        <v>47</v>
      </c>
      <c r="IO7" s="68" t="s">
        <v>47</v>
      </c>
      <c r="IP7" s="73" t="s">
        <v>50</v>
      </c>
      <c r="IQ7" s="72" t="s">
        <v>49</v>
      </c>
      <c r="IR7" s="1"/>
      <c r="IS7" s="1"/>
      <c r="IT7" s="74" t="s">
        <v>45</v>
      </c>
      <c r="IU7" s="74" t="s">
        <v>45</v>
      </c>
      <c r="IV7" s="74" t="s">
        <v>45</v>
      </c>
      <c r="IW7" s="74" t="s">
        <v>45</v>
      </c>
      <c r="IX7" s="74" t="s">
        <v>45</v>
      </c>
      <c r="IY7" s="1"/>
      <c r="IZ7" s="1"/>
      <c r="JA7" s="74" t="s">
        <v>45</v>
      </c>
      <c r="JB7" s="74" t="s">
        <v>45</v>
      </c>
      <c r="JC7" s="65" t="s">
        <v>45</v>
      </c>
      <c r="JD7" s="65" t="s">
        <v>45</v>
      </c>
      <c r="JE7" s="65" t="s">
        <v>45</v>
      </c>
      <c r="JF7" s="1"/>
      <c r="JG7" s="1"/>
      <c r="JH7" s="65" t="s">
        <v>45</v>
      </c>
      <c r="JI7" s="65" t="s">
        <v>45</v>
      </c>
      <c r="JJ7" s="65" t="s">
        <v>45</v>
      </c>
      <c r="JK7" s="65" t="s">
        <v>45</v>
      </c>
      <c r="JL7" s="65" t="s">
        <v>45</v>
      </c>
      <c r="JM7" s="1"/>
      <c r="JN7" s="1"/>
      <c r="JO7" s="60" t="s">
        <v>42</v>
      </c>
      <c r="JP7" s="60" t="s">
        <v>42</v>
      </c>
      <c r="JQ7" s="60" t="s">
        <v>42</v>
      </c>
      <c r="JR7" s="60" t="s">
        <v>42</v>
      </c>
      <c r="JS7" s="60" t="s">
        <v>42</v>
      </c>
      <c r="JT7" s="1"/>
      <c r="JU7" s="1"/>
      <c r="JV7" s="72" t="s">
        <v>49</v>
      </c>
      <c r="JW7" s="72" t="s">
        <v>51</v>
      </c>
      <c r="JX7" s="69" t="s">
        <v>47</v>
      </c>
      <c r="JY7" s="69" t="s">
        <v>47</v>
      </c>
      <c r="JZ7" s="69" t="s">
        <v>47</v>
      </c>
      <c r="KA7" s="1"/>
      <c r="KB7" s="1"/>
      <c r="KC7" s="69" t="s">
        <v>47</v>
      </c>
      <c r="KD7" s="69" t="s">
        <v>47</v>
      </c>
      <c r="KE7" s="69" t="s">
        <v>47</v>
      </c>
      <c r="KF7" s="69" t="s">
        <v>47</v>
      </c>
      <c r="KG7" s="69" t="s">
        <v>47</v>
      </c>
      <c r="KH7" s="1"/>
      <c r="KI7" s="1"/>
      <c r="KJ7" s="69" t="s">
        <v>47</v>
      </c>
      <c r="KK7" s="69" t="s">
        <v>47</v>
      </c>
      <c r="KL7" s="69" t="s">
        <v>47</v>
      </c>
      <c r="KM7" s="69" t="s">
        <v>47</v>
      </c>
      <c r="KN7" s="69" t="s">
        <v>47</v>
      </c>
      <c r="KO7" s="1"/>
      <c r="KP7" s="1"/>
      <c r="KQ7" s="1"/>
      <c r="KR7" s="1"/>
      <c r="KS7" s="72" t="s">
        <v>49</v>
      </c>
      <c r="KT7" s="73" t="s">
        <v>50</v>
      </c>
      <c r="KU7" s="1"/>
      <c r="KV7" s="1"/>
      <c r="KW7" s="1"/>
      <c r="KX7" s="72" t="s">
        <v>51</v>
      </c>
      <c r="KY7" s="72" t="s">
        <v>52</v>
      </c>
      <c r="KZ7" s="57" t="s">
        <v>40</v>
      </c>
      <c r="LA7" s="57" t="s">
        <v>40</v>
      </c>
      <c r="LB7" s="72" t="s">
        <v>49</v>
      </c>
      <c r="LC7" s="1"/>
      <c r="LD7" s="1"/>
      <c r="LE7" s="1"/>
      <c r="LF7" s="73" t="s">
        <v>50</v>
      </c>
      <c r="LG7" s="57" t="s">
        <v>40</v>
      </c>
      <c r="LH7" s="57" t="s">
        <v>40</v>
      </c>
      <c r="LI7" s="72" t="s">
        <v>51</v>
      </c>
      <c r="LJ7" s="1"/>
      <c r="LK7" s="1"/>
      <c r="LL7" s="61" t="s">
        <v>42</v>
      </c>
      <c r="LM7" s="61" t="s">
        <v>42</v>
      </c>
      <c r="LN7" s="61" t="s">
        <v>42</v>
      </c>
      <c r="LO7" s="61" t="s">
        <v>42</v>
      </c>
      <c r="LP7" s="61" t="s">
        <v>42</v>
      </c>
      <c r="LQ7" s="1"/>
      <c r="LR7" s="1"/>
      <c r="LS7" s="72" t="s">
        <v>49</v>
      </c>
      <c r="LT7" s="73" t="s">
        <v>50</v>
      </c>
      <c r="LU7" s="1"/>
      <c r="LV7" s="59" t="s">
        <v>41</v>
      </c>
      <c r="LW7" s="59" t="s">
        <v>41</v>
      </c>
      <c r="LX7" s="1"/>
      <c r="LY7" s="1"/>
      <c r="LZ7" s="61" t="s">
        <v>42</v>
      </c>
      <c r="MA7" s="61" t="s">
        <v>42</v>
      </c>
      <c r="MB7" s="61" t="s">
        <v>42</v>
      </c>
      <c r="MC7" s="61" t="s">
        <v>42</v>
      </c>
      <c r="MD7" s="61" t="s">
        <v>42</v>
      </c>
      <c r="ME7" s="1"/>
      <c r="MF7" s="1"/>
      <c r="MG7" s="1"/>
      <c r="MH7" s="1"/>
      <c r="MI7" s="73" t="s">
        <v>50</v>
      </c>
      <c r="MJ7" s="66" t="s">
        <v>64</v>
      </c>
      <c r="MK7" s="1"/>
      <c r="ML7" s="1"/>
      <c r="MM7" s="1"/>
      <c r="MN7" s="1"/>
      <c r="MO7" s="1"/>
      <c r="MP7" s="1"/>
      <c r="MQ7" s="1"/>
      <c r="MR7" s="1"/>
      <c r="MS7" s="1"/>
      <c r="MT7" s="1"/>
      <c r="MU7" s="109" t="s">
        <v>86</v>
      </c>
      <c r="MV7" s="109" t="s">
        <v>86</v>
      </c>
      <c r="MW7" s="1"/>
      <c r="MX7" s="109" t="s">
        <v>86</v>
      </c>
      <c r="MY7" s="109" t="s">
        <v>86</v>
      </c>
      <c r="MZ7" s="1"/>
      <c r="NA7" s="1"/>
      <c r="NB7" s="109" t="s">
        <v>86</v>
      </c>
      <c r="NC7" s="109" t="s">
        <v>86</v>
      </c>
      <c r="ND7" s="109" t="s">
        <v>86</v>
      </c>
      <c r="NE7" s="109" t="s">
        <v>86</v>
      </c>
      <c r="NF7" s="109" t="s">
        <v>86</v>
      </c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</row>
    <row r="8" spans="1:398" ht="21.75" customHeight="1">
      <c r="A8" s="54" t="s">
        <v>93</v>
      </c>
      <c r="B8" s="2"/>
      <c r="C8" s="62" t="s">
        <v>44</v>
      </c>
      <c r="D8" s="62" t="s">
        <v>44</v>
      </c>
      <c r="E8" s="62" t="s">
        <v>44</v>
      </c>
      <c r="F8" s="62" t="s">
        <v>44</v>
      </c>
      <c r="G8" s="1"/>
      <c r="H8" s="1"/>
      <c r="I8" s="62" t="s">
        <v>44</v>
      </c>
      <c r="J8" s="62" t="s">
        <v>44</v>
      </c>
      <c r="K8" s="62" t="s">
        <v>44</v>
      </c>
      <c r="L8" s="62" t="s">
        <v>44</v>
      </c>
      <c r="M8" s="62" t="s">
        <v>44</v>
      </c>
      <c r="N8" s="1"/>
      <c r="O8" s="1"/>
      <c r="P8" s="62" t="s">
        <v>44</v>
      </c>
      <c r="Q8" s="62" t="s">
        <v>44</v>
      </c>
      <c r="R8" s="62" t="s">
        <v>44</v>
      </c>
      <c r="S8" s="62" t="s">
        <v>44</v>
      </c>
      <c r="T8" s="62" t="s">
        <v>44</v>
      </c>
      <c r="U8" s="1"/>
      <c r="V8" s="1"/>
      <c r="W8" s="62" t="s">
        <v>44</v>
      </c>
      <c r="X8" s="63" t="s">
        <v>44</v>
      </c>
      <c r="Y8" s="64" t="s">
        <v>44</v>
      </c>
      <c r="Z8" s="72" t="s">
        <v>49</v>
      </c>
      <c r="AA8" s="73" t="s">
        <v>50</v>
      </c>
      <c r="AB8" s="1"/>
      <c r="AC8" s="1"/>
      <c r="AD8" s="66" t="s">
        <v>46</v>
      </c>
      <c r="AE8" s="66" t="s">
        <v>46</v>
      </c>
      <c r="AF8" s="66" t="s">
        <v>46</v>
      </c>
      <c r="AG8" s="66" t="s">
        <v>46</v>
      </c>
      <c r="AH8" s="73" t="s">
        <v>50</v>
      </c>
      <c r="AI8" s="1"/>
      <c r="AJ8" s="1"/>
      <c r="AK8" s="72" t="s">
        <v>49</v>
      </c>
      <c r="AL8" s="57" t="s">
        <v>40</v>
      </c>
      <c r="AM8" s="57" t="s">
        <v>40</v>
      </c>
      <c r="AN8" s="57" t="s">
        <v>40</v>
      </c>
      <c r="AO8" s="57" t="s">
        <v>40</v>
      </c>
      <c r="AP8" s="1"/>
      <c r="AQ8" s="1"/>
      <c r="AR8" s="60" t="s">
        <v>42</v>
      </c>
      <c r="AS8" s="60" t="s">
        <v>42</v>
      </c>
      <c r="AT8" s="60" t="s">
        <v>42</v>
      </c>
      <c r="AU8" s="60" t="s">
        <v>42</v>
      </c>
      <c r="AV8" s="60" t="s">
        <v>42</v>
      </c>
      <c r="AW8" s="1"/>
      <c r="AX8" s="1"/>
      <c r="AY8" s="73" t="s">
        <v>50</v>
      </c>
      <c r="AZ8" s="72" t="s">
        <v>51</v>
      </c>
      <c r="BA8" s="67" t="s">
        <v>46</v>
      </c>
      <c r="BB8" s="67" t="s">
        <v>46</v>
      </c>
      <c r="BC8" s="1"/>
      <c r="BD8" s="1"/>
      <c r="BE8" s="1"/>
      <c r="BF8" s="66" t="s">
        <v>46</v>
      </c>
      <c r="BG8" s="66" t="s">
        <v>46</v>
      </c>
      <c r="BH8" s="73" t="s">
        <v>50</v>
      </c>
      <c r="BI8" s="66" t="s">
        <v>46</v>
      </c>
      <c r="BJ8" s="66" t="s">
        <v>46</v>
      </c>
      <c r="BK8" s="1"/>
      <c r="BL8" s="1"/>
      <c r="BM8" s="72" t="s">
        <v>51</v>
      </c>
      <c r="BN8" s="58" t="s">
        <v>40</v>
      </c>
      <c r="BO8" s="58" t="s">
        <v>40</v>
      </c>
      <c r="BP8" s="58" t="s">
        <v>40</v>
      </c>
      <c r="BQ8" s="58" t="s">
        <v>40</v>
      </c>
      <c r="BR8" s="1"/>
      <c r="BS8" s="1"/>
      <c r="BT8" s="60" t="s">
        <v>42</v>
      </c>
      <c r="BU8" s="60" t="s">
        <v>42</v>
      </c>
      <c r="BV8" s="60" t="s">
        <v>42</v>
      </c>
      <c r="BW8" s="60" t="s">
        <v>42</v>
      </c>
      <c r="BX8" s="60" t="s">
        <v>42</v>
      </c>
      <c r="BY8" s="1"/>
      <c r="BZ8" s="1"/>
      <c r="CA8" s="74" t="s">
        <v>45</v>
      </c>
      <c r="CB8" s="74" t="s">
        <v>45</v>
      </c>
      <c r="CC8" s="74" t="s">
        <v>45</v>
      </c>
      <c r="CD8" s="74" t="s">
        <v>45</v>
      </c>
      <c r="CE8" s="74" t="s">
        <v>45</v>
      </c>
      <c r="CF8" s="1"/>
      <c r="CG8" s="1"/>
      <c r="CH8" s="74" t="s">
        <v>45</v>
      </c>
      <c r="CI8" s="74" t="s">
        <v>45</v>
      </c>
      <c r="CJ8" s="74" t="s">
        <v>45</v>
      </c>
      <c r="CK8" s="65" t="s">
        <v>45</v>
      </c>
      <c r="CL8" s="65" t="s">
        <v>45</v>
      </c>
      <c r="CM8" s="1"/>
      <c r="CN8" s="1"/>
      <c r="CO8" s="1"/>
      <c r="CP8" s="65" t="s">
        <v>45</v>
      </c>
      <c r="CQ8" s="65" t="s">
        <v>45</v>
      </c>
      <c r="CR8" s="65" t="s">
        <v>45</v>
      </c>
      <c r="CS8" s="65" t="s">
        <v>45</v>
      </c>
      <c r="CT8" s="1"/>
      <c r="CU8" s="1"/>
      <c r="CV8" s="65" t="s">
        <v>45</v>
      </c>
      <c r="CW8" s="67" t="s">
        <v>46</v>
      </c>
      <c r="CX8" s="67" t="s">
        <v>46</v>
      </c>
      <c r="CY8" s="73" t="s">
        <v>50</v>
      </c>
      <c r="CZ8" s="72" t="s">
        <v>49</v>
      </c>
      <c r="DA8" s="1"/>
      <c r="DB8" s="1"/>
      <c r="DC8" s="61" t="s">
        <v>42</v>
      </c>
      <c r="DD8" s="61" t="s">
        <v>42</v>
      </c>
      <c r="DE8" s="61" t="s">
        <v>42</v>
      </c>
      <c r="DF8" s="61" t="s">
        <v>42</v>
      </c>
      <c r="DG8" s="61" t="s">
        <v>42</v>
      </c>
      <c r="DH8" s="1"/>
      <c r="DI8" s="1"/>
      <c r="DJ8" s="58" t="s">
        <v>40</v>
      </c>
      <c r="DK8" s="58" t="s">
        <v>40</v>
      </c>
      <c r="DL8" s="72" t="s">
        <v>49</v>
      </c>
      <c r="DM8" s="58" t="s">
        <v>40</v>
      </c>
      <c r="DN8" s="58" t="s">
        <v>40</v>
      </c>
      <c r="DO8" s="1"/>
      <c r="DP8" s="1"/>
      <c r="DQ8" s="68" t="s">
        <v>47</v>
      </c>
      <c r="DR8" s="68" t="s">
        <v>47</v>
      </c>
      <c r="DS8" s="1"/>
      <c r="DT8" s="68" t="s">
        <v>47</v>
      </c>
      <c r="DU8" s="68" t="s">
        <v>47</v>
      </c>
      <c r="DV8" s="1"/>
      <c r="DW8" s="1"/>
      <c r="DX8" s="68" t="s">
        <v>47</v>
      </c>
      <c r="DY8" s="68" t="s">
        <v>47</v>
      </c>
      <c r="DZ8" s="1"/>
      <c r="EA8" s="68" t="s">
        <v>47</v>
      </c>
      <c r="EB8" s="68" t="s">
        <v>47</v>
      </c>
      <c r="EC8" s="1"/>
      <c r="ED8" s="1"/>
      <c r="EE8" s="68" t="s">
        <v>47</v>
      </c>
      <c r="EF8" s="68" t="s">
        <v>47</v>
      </c>
      <c r="EG8" s="68" t="s">
        <v>47</v>
      </c>
      <c r="EH8" s="68" t="s">
        <v>47</v>
      </c>
      <c r="EI8" s="68" t="s">
        <v>47</v>
      </c>
      <c r="EJ8" s="1"/>
      <c r="EK8" s="1"/>
      <c r="EL8" s="1"/>
      <c r="EM8" s="62" t="s">
        <v>44</v>
      </c>
      <c r="EN8" s="62" t="s">
        <v>44</v>
      </c>
      <c r="EO8" s="62" t="s">
        <v>44</v>
      </c>
      <c r="EP8" s="62" t="s">
        <v>44</v>
      </c>
      <c r="EQ8" s="1"/>
      <c r="ER8" s="1"/>
      <c r="ES8" s="62" t="s">
        <v>44</v>
      </c>
      <c r="ET8" s="62" t="s">
        <v>44</v>
      </c>
      <c r="EU8" s="62" t="s">
        <v>44</v>
      </c>
      <c r="EV8" s="62" t="s">
        <v>44</v>
      </c>
      <c r="EW8" s="62" t="s">
        <v>44</v>
      </c>
      <c r="EX8" s="1"/>
      <c r="EY8" s="1"/>
      <c r="EZ8" s="62" t="s">
        <v>44</v>
      </c>
      <c r="FA8" s="62" t="s">
        <v>44</v>
      </c>
      <c r="FB8" s="62" t="s">
        <v>44</v>
      </c>
      <c r="FC8" s="62" t="s">
        <v>44</v>
      </c>
      <c r="FD8" s="62" t="s">
        <v>44</v>
      </c>
      <c r="FE8" s="1"/>
      <c r="FF8" s="1"/>
      <c r="FG8" s="62" t="s">
        <v>44</v>
      </c>
      <c r="FH8" s="63" t="s">
        <v>44</v>
      </c>
      <c r="FI8" s="64" t="s">
        <v>44</v>
      </c>
      <c r="FJ8" s="73" t="s">
        <v>50</v>
      </c>
      <c r="FK8" s="72" t="s">
        <v>49</v>
      </c>
      <c r="FL8" s="1"/>
      <c r="FM8" s="1"/>
      <c r="FN8" s="60" t="s">
        <v>42</v>
      </c>
      <c r="FO8" s="60" t="s">
        <v>42</v>
      </c>
      <c r="FP8" s="60" t="s">
        <v>42</v>
      </c>
      <c r="FQ8" s="60" t="s">
        <v>42</v>
      </c>
      <c r="FR8" s="60" t="s">
        <v>42</v>
      </c>
      <c r="FS8" s="1"/>
      <c r="FT8" s="1"/>
      <c r="FU8" s="60" t="s">
        <v>42</v>
      </c>
      <c r="FV8" s="60" t="s">
        <v>42</v>
      </c>
      <c r="FW8" s="60" t="s">
        <v>42</v>
      </c>
      <c r="FX8" s="60" t="s">
        <v>42</v>
      </c>
      <c r="FY8" s="60" t="s">
        <v>42</v>
      </c>
      <c r="FZ8" s="1"/>
      <c r="GA8" s="1"/>
      <c r="GB8" s="109" t="s">
        <v>86</v>
      </c>
      <c r="GC8" s="109" t="s">
        <v>86</v>
      </c>
      <c r="GD8" s="109" t="s">
        <v>86</v>
      </c>
      <c r="GE8" s="109" t="s">
        <v>86</v>
      </c>
      <c r="GF8" s="109" t="s">
        <v>86</v>
      </c>
      <c r="GG8" s="1"/>
      <c r="GH8" s="1"/>
      <c r="GI8" s="109" t="s">
        <v>86</v>
      </c>
      <c r="GJ8" s="109" t="s">
        <v>86</v>
      </c>
      <c r="GK8" s="109" t="s">
        <v>86</v>
      </c>
      <c r="GL8" s="109" t="s">
        <v>86</v>
      </c>
      <c r="GM8" s="109" t="s">
        <v>86</v>
      </c>
      <c r="GN8" s="1"/>
      <c r="GO8" s="1"/>
      <c r="GP8" s="109" t="s">
        <v>86</v>
      </c>
      <c r="GQ8" s="109" t="s">
        <v>86</v>
      </c>
      <c r="GR8" s="109" t="s">
        <v>86</v>
      </c>
      <c r="GS8" s="109" t="s">
        <v>86</v>
      </c>
      <c r="GT8" s="109" t="s">
        <v>86</v>
      </c>
      <c r="GU8" s="1"/>
      <c r="GV8" s="1"/>
      <c r="GW8" s="109" t="s">
        <v>86</v>
      </c>
      <c r="GX8" s="109" t="s">
        <v>86</v>
      </c>
      <c r="GY8" s="109" t="s">
        <v>86</v>
      </c>
      <c r="GZ8" s="109" t="s">
        <v>86</v>
      </c>
      <c r="HA8" s="109" t="s">
        <v>86</v>
      </c>
      <c r="HB8" s="1"/>
      <c r="HC8" s="1"/>
      <c r="HD8" s="68" t="s">
        <v>47</v>
      </c>
      <c r="HE8" s="68" t="s">
        <v>47</v>
      </c>
      <c r="HF8" s="68" t="s">
        <v>47</v>
      </c>
      <c r="HG8" s="68" t="s">
        <v>47</v>
      </c>
      <c r="HH8" s="68" t="s">
        <v>47</v>
      </c>
      <c r="HI8" s="1"/>
      <c r="HJ8" s="1"/>
      <c r="HK8" s="68" t="s">
        <v>47</v>
      </c>
      <c r="HL8" s="68" t="s">
        <v>47</v>
      </c>
      <c r="HM8" s="68" t="s">
        <v>47</v>
      </c>
      <c r="HN8" s="68" t="s">
        <v>47</v>
      </c>
      <c r="HO8" s="68" t="s">
        <v>47</v>
      </c>
      <c r="HP8" s="1"/>
      <c r="HQ8" s="1"/>
      <c r="HR8" s="68" t="s">
        <v>47</v>
      </c>
      <c r="HS8" s="68" t="s">
        <v>47</v>
      </c>
      <c r="HT8" s="68" t="s">
        <v>47</v>
      </c>
      <c r="HU8" s="1"/>
      <c r="HV8" s="73" t="s">
        <v>50</v>
      </c>
      <c r="HW8" s="1"/>
      <c r="HX8" s="1"/>
      <c r="HY8" s="1"/>
      <c r="HZ8" s="1"/>
      <c r="IA8" s="1"/>
      <c r="IB8" s="1"/>
      <c r="IC8" s="1"/>
      <c r="ID8" s="1"/>
      <c r="IE8" s="1"/>
      <c r="IF8" s="72" t="s">
        <v>49</v>
      </c>
      <c r="IG8" s="73" t="s">
        <v>50</v>
      </c>
      <c r="IH8" s="57" t="s">
        <v>40</v>
      </c>
      <c r="II8" s="57" t="s">
        <v>40</v>
      </c>
      <c r="IJ8" s="1"/>
      <c r="IK8" s="1"/>
      <c r="IL8" s="1"/>
      <c r="IM8" s="60" t="s">
        <v>42</v>
      </c>
      <c r="IN8" s="60" t="s">
        <v>42</v>
      </c>
      <c r="IO8" s="60" t="s">
        <v>42</v>
      </c>
      <c r="IP8" s="60" t="s">
        <v>42</v>
      </c>
      <c r="IQ8" s="60" t="s">
        <v>42</v>
      </c>
      <c r="IR8" s="1"/>
      <c r="IS8" s="1"/>
      <c r="IT8" s="73" t="s">
        <v>50</v>
      </c>
      <c r="IU8" s="72" t="s">
        <v>49</v>
      </c>
      <c r="IV8" s="72" t="s">
        <v>49</v>
      </c>
      <c r="IW8" s="72" t="s">
        <v>49</v>
      </c>
      <c r="IX8" s="72" t="s">
        <v>49</v>
      </c>
      <c r="IY8" s="1"/>
      <c r="IZ8" s="1"/>
      <c r="JA8" s="60" t="s">
        <v>42</v>
      </c>
      <c r="JB8" s="60" t="s">
        <v>42</v>
      </c>
      <c r="JC8" s="60" t="s">
        <v>42</v>
      </c>
      <c r="JD8" s="60" t="s">
        <v>42</v>
      </c>
      <c r="JE8" s="60" t="s">
        <v>42</v>
      </c>
      <c r="JF8" s="1"/>
      <c r="JG8" s="1"/>
      <c r="JH8" s="1"/>
      <c r="JI8" s="58" t="s">
        <v>40</v>
      </c>
      <c r="JJ8" s="58" t="s">
        <v>40</v>
      </c>
      <c r="JK8" s="58" t="s">
        <v>40</v>
      </c>
      <c r="JL8" s="58" t="s">
        <v>40</v>
      </c>
      <c r="JM8" s="1"/>
      <c r="JN8" s="1"/>
      <c r="JO8" s="59" t="s">
        <v>41</v>
      </c>
      <c r="JP8" s="59" t="s">
        <v>41</v>
      </c>
      <c r="JQ8" s="72" t="s">
        <v>49</v>
      </c>
      <c r="JR8" s="73" t="s">
        <v>50</v>
      </c>
      <c r="JS8" s="72" t="s">
        <v>51</v>
      </c>
      <c r="JT8" s="1"/>
      <c r="JU8" s="1"/>
      <c r="JV8" s="74" t="s">
        <v>45</v>
      </c>
      <c r="JW8" s="74" t="s">
        <v>45</v>
      </c>
      <c r="JX8" s="74" t="s">
        <v>45</v>
      </c>
      <c r="JY8" s="74" t="s">
        <v>45</v>
      </c>
      <c r="JZ8" s="74" t="s">
        <v>45</v>
      </c>
      <c r="KA8" s="1"/>
      <c r="KB8" s="1"/>
      <c r="KC8" s="74" t="s">
        <v>45</v>
      </c>
      <c r="KD8" s="74" t="s">
        <v>45</v>
      </c>
      <c r="KE8" s="74" t="s">
        <v>45</v>
      </c>
      <c r="KF8" s="65" t="s">
        <v>45</v>
      </c>
      <c r="KG8" s="65" t="s">
        <v>45</v>
      </c>
      <c r="KH8" s="1"/>
      <c r="KI8" s="1"/>
      <c r="KJ8" s="65" t="s">
        <v>45</v>
      </c>
      <c r="KK8" s="65" t="s">
        <v>45</v>
      </c>
      <c r="KL8" s="65" t="s">
        <v>45</v>
      </c>
      <c r="KM8" s="65" t="s">
        <v>45</v>
      </c>
      <c r="KN8" s="65" t="s">
        <v>45</v>
      </c>
      <c r="KO8" s="1"/>
      <c r="KP8" s="1"/>
      <c r="KQ8" s="1"/>
      <c r="KR8" s="1"/>
      <c r="KS8" s="72" t="s">
        <v>49</v>
      </c>
      <c r="KT8" s="73" t="s">
        <v>50</v>
      </c>
      <c r="KU8" s="1"/>
      <c r="KV8" s="1"/>
      <c r="KW8" s="1"/>
      <c r="KX8" s="72" t="s">
        <v>49</v>
      </c>
      <c r="KY8" s="72" t="s">
        <v>49</v>
      </c>
      <c r="KZ8" s="58" t="s">
        <v>40</v>
      </c>
      <c r="LA8" s="58" t="s">
        <v>40</v>
      </c>
      <c r="LB8" s="72" t="s">
        <v>52</v>
      </c>
      <c r="LC8" s="1"/>
      <c r="LD8" s="1"/>
      <c r="LE8" s="1"/>
      <c r="LF8" s="73" t="s">
        <v>50</v>
      </c>
      <c r="LG8" s="57" t="s">
        <v>40</v>
      </c>
      <c r="LH8" s="57" t="s">
        <v>40</v>
      </c>
      <c r="LI8" s="72" t="s">
        <v>51</v>
      </c>
      <c r="LJ8" s="1"/>
      <c r="LK8" s="1"/>
      <c r="LL8" s="74" t="s">
        <v>45</v>
      </c>
      <c r="LM8" s="74" t="s">
        <v>45</v>
      </c>
      <c r="LN8" s="74" t="s">
        <v>45</v>
      </c>
      <c r="LO8" s="74" t="s">
        <v>45</v>
      </c>
      <c r="LP8" s="74" t="s">
        <v>45</v>
      </c>
      <c r="LQ8" s="1"/>
      <c r="LR8" s="1"/>
      <c r="LS8" s="74" t="s">
        <v>45</v>
      </c>
      <c r="LT8" s="74" t="s">
        <v>45</v>
      </c>
      <c r="LU8" s="74" t="s">
        <v>45</v>
      </c>
      <c r="LV8" s="65" t="s">
        <v>45</v>
      </c>
      <c r="LW8" s="65" t="s">
        <v>45</v>
      </c>
      <c r="LX8" s="1"/>
      <c r="LY8" s="1"/>
      <c r="LZ8" s="65" t="s">
        <v>45</v>
      </c>
      <c r="MA8" s="65" t="s">
        <v>45</v>
      </c>
      <c r="MB8" s="65" t="s">
        <v>45</v>
      </c>
      <c r="MC8" s="65" t="s">
        <v>45</v>
      </c>
      <c r="MD8" s="65" t="s">
        <v>45</v>
      </c>
      <c r="ME8" s="1"/>
      <c r="MF8" s="1"/>
      <c r="MG8" s="1"/>
      <c r="MH8" s="1"/>
      <c r="MI8" s="73" t="s">
        <v>50</v>
      </c>
      <c r="MJ8" s="66" t="s">
        <v>64</v>
      </c>
      <c r="MK8" s="1"/>
      <c r="ML8" s="1"/>
      <c r="MM8" s="1"/>
      <c r="MN8" s="1"/>
      <c r="MO8" s="1"/>
      <c r="MP8" s="1"/>
      <c r="MQ8" s="1"/>
      <c r="MR8" s="1"/>
      <c r="MS8" s="1"/>
      <c r="MT8" s="1"/>
      <c r="MU8" s="109" t="s">
        <v>86</v>
      </c>
      <c r="MV8" s="109" t="s">
        <v>86</v>
      </c>
      <c r="MW8" s="1"/>
      <c r="MX8" s="109" t="s">
        <v>86</v>
      </c>
      <c r="MY8" s="109" t="s">
        <v>86</v>
      </c>
      <c r="MZ8" s="1"/>
      <c r="NA8" s="1"/>
      <c r="NB8" s="109" t="s">
        <v>86</v>
      </c>
      <c r="NC8" s="109" t="s">
        <v>86</v>
      </c>
      <c r="ND8" s="109" t="s">
        <v>86</v>
      </c>
      <c r="NE8" s="109" t="s">
        <v>86</v>
      </c>
      <c r="NF8" s="109" t="s">
        <v>86</v>
      </c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</row>
    <row r="9" spans="1:398" ht="21.75" customHeight="1">
      <c r="A9" s="54" t="s">
        <v>95</v>
      </c>
      <c r="B9" s="2"/>
      <c r="C9" s="74" t="s">
        <v>45</v>
      </c>
      <c r="D9" s="74" t="s">
        <v>45</v>
      </c>
      <c r="E9" s="74" t="s">
        <v>45</v>
      </c>
      <c r="F9" s="74" t="s">
        <v>45</v>
      </c>
      <c r="G9" s="1"/>
      <c r="H9" s="1"/>
      <c r="I9" s="74" t="s">
        <v>45</v>
      </c>
      <c r="J9" s="74" t="s">
        <v>45</v>
      </c>
      <c r="K9" s="74" t="s">
        <v>45</v>
      </c>
      <c r="L9" s="65" t="s">
        <v>45</v>
      </c>
      <c r="M9" s="65" t="s">
        <v>45</v>
      </c>
      <c r="N9" s="1"/>
      <c r="O9" s="1"/>
      <c r="P9" s="65" t="s">
        <v>45</v>
      </c>
      <c r="Q9" s="65" t="s">
        <v>45</v>
      </c>
      <c r="R9" s="65" t="s">
        <v>45</v>
      </c>
      <c r="S9" s="65" t="s">
        <v>45</v>
      </c>
      <c r="T9" s="65" t="s">
        <v>45</v>
      </c>
      <c r="U9" s="1"/>
      <c r="V9" s="1"/>
      <c r="W9" s="65" t="s">
        <v>45</v>
      </c>
      <c r="X9" s="72" t="s">
        <v>49</v>
      </c>
      <c r="Y9" s="73" t="s">
        <v>50</v>
      </c>
      <c r="Z9" s="66" t="s">
        <v>46</v>
      </c>
      <c r="AA9" s="66" t="s">
        <v>46</v>
      </c>
      <c r="AB9" s="1"/>
      <c r="AC9" s="1"/>
      <c r="AD9" s="67" t="s">
        <v>46</v>
      </c>
      <c r="AE9" s="67" t="s">
        <v>46</v>
      </c>
      <c r="AF9" s="72" t="s">
        <v>51</v>
      </c>
      <c r="AG9" s="67" t="s">
        <v>46</v>
      </c>
      <c r="AH9" s="67" t="s">
        <v>46</v>
      </c>
      <c r="AI9" s="1"/>
      <c r="AJ9" s="1"/>
      <c r="AK9" s="61" t="s">
        <v>42</v>
      </c>
      <c r="AL9" s="61" t="s">
        <v>42</v>
      </c>
      <c r="AM9" s="61" t="s">
        <v>42</v>
      </c>
      <c r="AN9" s="61" t="s">
        <v>42</v>
      </c>
      <c r="AO9" s="61" t="s">
        <v>42</v>
      </c>
      <c r="AP9" s="1"/>
      <c r="AQ9" s="1"/>
      <c r="AR9" s="58" t="s">
        <v>40</v>
      </c>
      <c r="AS9" s="58" t="s">
        <v>40</v>
      </c>
      <c r="AT9" s="72" t="s">
        <v>49</v>
      </c>
      <c r="AU9" s="73" t="s">
        <v>50</v>
      </c>
      <c r="AV9" s="72" t="s">
        <v>51</v>
      </c>
      <c r="AW9" s="1"/>
      <c r="AX9" s="1"/>
      <c r="AY9" s="60" t="s">
        <v>42</v>
      </c>
      <c r="AZ9" s="60" t="s">
        <v>42</v>
      </c>
      <c r="BA9" s="60" t="s">
        <v>42</v>
      </c>
      <c r="BB9" s="60" t="s">
        <v>42</v>
      </c>
      <c r="BC9" s="60" t="s">
        <v>42</v>
      </c>
      <c r="BD9" s="1"/>
      <c r="BE9" s="1"/>
      <c r="BF9" s="69" t="s">
        <v>47</v>
      </c>
      <c r="BG9" s="69" t="s">
        <v>47</v>
      </c>
      <c r="BH9" s="69" t="s">
        <v>47</v>
      </c>
      <c r="BI9" s="69" t="s">
        <v>47</v>
      </c>
      <c r="BJ9" s="69" t="s">
        <v>47</v>
      </c>
      <c r="BK9" s="1"/>
      <c r="BL9" s="1"/>
      <c r="BM9" s="69" t="s">
        <v>47</v>
      </c>
      <c r="BN9" s="69" t="s">
        <v>47</v>
      </c>
      <c r="BO9" s="69" t="s">
        <v>47</v>
      </c>
      <c r="BP9" s="69" t="s">
        <v>47</v>
      </c>
      <c r="BQ9" s="69" t="s">
        <v>47</v>
      </c>
      <c r="BR9" s="1"/>
      <c r="BS9" s="1"/>
      <c r="BT9" s="69" t="s">
        <v>47</v>
      </c>
      <c r="BU9" s="69" t="s">
        <v>47</v>
      </c>
      <c r="BV9" s="69" t="s">
        <v>47</v>
      </c>
      <c r="BW9" s="72" t="s">
        <v>52</v>
      </c>
      <c r="BX9" s="73" t="s">
        <v>50</v>
      </c>
      <c r="BY9" s="1"/>
      <c r="BZ9" s="1"/>
      <c r="CA9" s="61" t="s">
        <v>42</v>
      </c>
      <c r="CB9" s="61" t="s">
        <v>42</v>
      </c>
      <c r="CC9" s="61" t="s">
        <v>42</v>
      </c>
      <c r="CD9" s="61" t="s">
        <v>42</v>
      </c>
      <c r="CE9" s="61" t="s">
        <v>42</v>
      </c>
      <c r="CF9" s="1"/>
      <c r="CG9" s="1"/>
      <c r="CH9" s="66" t="s">
        <v>46</v>
      </c>
      <c r="CI9" s="66" t="s">
        <v>46</v>
      </c>
      <c r="CJ9" s="72" t="s">
        <v>49</v>
      </c>
      <c r="CK9" s="66" t="s">
        <v>46</v>
      </c>
      <c r="CL9" s="66" t="s">
        <v>46</v>
      </c>
      <c r="CM9" s="1"/>
      <c r="CN9" s="1"/>
      <c r="CO9" s="1"/>
      <c r="CP9" s="73" t="s">
        <v>50</v>
      </c>
      <c r="CQ9" s="72" t="s">
        <v>49</v>
      </c>
      <c r="CR9" s="57" t="s">
        <v>39</v>
      </c>
      <c r="CS9" s="57" t="s">
        <v>39</v>
      </c>
      <c r="CT9" s="1"/>
      <c r="CU9" s="1"/>
      <c r="CV9" s="59" t="s">
        <v>41</v>
      </c>
      <c r="CW9" s="59" t="s">
        <v>41</v>
      </c>
      <c r="CX9" s="72" t="s">
        <v>51</v>
      </c>
      <c r="CY9" s="66" t="s">
        <v>46</v>
      </c>
      <c r="CZ9" s="66" t="s">
        <v>46</v>
      </c>
      <c r="DA9" s="1"/>
      <c r="DB9" s="1"/>
      <c r="DC9" s="66" t="s">
        <v>46</v>
      </c>
      <c r="DD9" s="66" t="s">
        <v>46</v>
      </c>
      <c r="DE9" s="72" t="s">
        <v>49</v>
      </c>
      <c r="DF9" s="66" t="s">
        <v>46</v>
      </c>
      <c r="DG9" s="66" t="s">
        <v>46</v>
      </c>
      <c r="DH9" s="1"/>
      <c r="DI9" s="1"/>
      <c r="DJ9" s="62" t="s">
        <v>44</v>
      </c>
      <c r="DK9" s="62" t="s">
        <v>44</v>
      </c>
      <c r="DL9" s="62" t="s">
        <v>44</v>
      </c>
      <c r="DM9" s="62" t="s">
        <v>44</v>
      </c>
      <c r="DN9" s="62" t="s">
        <v>44</v>
      </c>
      <c r="DO9" s="1"/>
      <c r="DP9" s="1"/>
      <c r="DQ9" s="62" t="s">
        <v>44</v>
      </c>
      <c r="DR9" s="62" t="s">
        <v>44</v>
      </c>
      <c r="DS9" s="1"/>
      <c r="DT9" s="62" t="s">
        <v>44</v>
      </c>
      <c r="DU9" s="62" t="s">
        <v>44</v>
      </c>
      <c r="DV9" s="1"/>
      <c r="DW9" s="1"/>
      <c r="DX9" s="62" t="s">
        <v>44</v>
      </c>
      <c r="DY9" s="62" t="s">
        <v>44</v>
      </c>
      <c r="DZ9" s="1"/>
      <c r="EA9" s="62" t="s">
        <v>44</v>
      </c>
      <c r="EB9" s="62" t="s">
        <v>44</v>
      </c>
      <c r="EC9" s="1"/>
      <c r="ED9" s="1"/>
      <c r="EE9" s="62" t="s">
        <v>44</v>
      </c>
      <c r="EF9" s="62" t="s">
        <v>44</v>
      </c>
      <c r="EG9" s="63" t="s">
        <v>44</v>
      </c>
      <c r="EH9" s="64" t="s">
        <v>44</v>
      </c>
      <c r="EI9" s="72" t="s">
        <v>49</v>
      </c>
      <c r="EJ9" s="1"/>
      <c r="EK9" s="1"/>
      <c r="EL9" s="1"/>
      <c r="EM9" s="73" t="s">
        <v>50</v>
      </c>
      <c r="EN9" s="72" t="s">
        <v>49</v>
      </c>
      <c r="EO9" s="57" t="s">
        <v>39</v>
      </c>
      <c r="EP9" s="57" t="s">
        <v>39</v>
      </c>
      <c r="EQ9" s="1"/>
      <c r="ER9" s="1"/>
      <c r="ES9" s="60" t="s">
        <v>42</v>
      </c>
      <c r="ET9" s="60" t="s">
        <v>42</v>
      </c>
      <c r="EU9" s="60" t="s">
        <v>42</v>
      </c>
      <c r="EV9" s="60" t="s">
        <v>42</v>
      </c>
      <c r="EW9" s="60" t="s">
        <v>42</v>
      </c>
      <c r="EX9" s="1"/>
      <c r="EY9" s="1"/>
      <c r="EZ9" s="69" t="s">
        <v>47</v>
      </c>
      <c r="FA9" s="69" t="s">
        <v>47</v>
      </c>
      <c r="FB9" s="69" t="s">
        <v>47</v>
      </c>
      <c r="FC9" s="69" t="s">
        <v>47</v>
      </c>
      <c r="FD9" s="69" t="s">
        <v>47</v>
      </c>
      <c r="FE9" s="1"/>
      <c r="FF9" s="1"/>
      <c r="FG9" s="69" t="s">
        <v>47</v>
      </c>
      <c r="FH9" s="69" t="s">
        <v>47</v>
      </c>
      <c r="FI9" s="69" t="s">
        <v>47</v>
      </c>
      <c r="FJ9" s="69" t="s">
        <v>47</v>
      </c>
      <c r="FK9" s="69" t="s">
        <v>47</v>
      </c>
      <c r="FL9" s="1"/>
      <c r="FM9" s="1"/>
      <c r="FN9" s="69" t="s">
        <v>47</v>
      </c>
      <c r="FO9" s="69" t="s">
        <v>47</v>
      </c>
      <c r="FP9" s="69" t="s">
        <v>47</v>
      </c>
      <c r="FQ9" s="73" t="s">
        <v>50</v>
      </c>
      <c r="FR9" s="72" t="s">
        <v>49</v>
      </c>
      <c r="FS9" s="1"/>
      <c r="FT9" s="1"/>
      <c r="FU9" s="74" t="s">
        <v>45</v>
      </c>
      <c r="FV9" s="74" t="s">
        <v>45</v>
      </c>
      <c r="FW9" s="74" t="s">
        <v>45</v>
      </c>
      <c r="FX9" s="74" t="s">
        <v>45</v>
      </c>
      <c r="FY9" s="74" t="s">
        <v>45</v>
      </c>
      <c r="FZ9" s="1"/>
      <c r="GA9" s="1"/>
      <c r="GB9" s="74" t="s">
        <v>45</v>
      </c>
      <c r="GC9" s="74" t="s">
        <v>45</v>
      </c>
      <c r="GD9" s="74" t="s">
        <v>45</v>
      </c>
      <c r="GE9" s="65" t="s">
        <v>45</v>
      </c>
      <c r="GF9" s="65" t="s">
        <v>45</v>
      </c>
      <c r="GG9" s="1"/>
      <c r="GH9" s="1"/>
      <c r="GI9" s="65" t="s">
        <v>45</v>
      </c>
      <c r="GJ9" s="65" t="s">
        <v>45</v>
      </c>
      <c r="GK9" s="65" t="s">
        <v>45</v>
      </c>
      <c r="GL9" s="65" t="s">
        <v>45</v>
      </c>
      <c r="GM9" s="65" t="s">
        <v>45</v>
      </c>
      <c r="GN9" s="1"/>
      <c r="GO9" s="1"/>
      <c r="GP9" s="73" t="s">
        <v>50</v>
      </c>
      <c r="GQ9" s="72" t="s">
        <v>51</v>
      </c>
      <c r="GR9" s="68" t="s">
        <v>47</v>
      </c>
      <c r="GS9" s="68" t="s">
        <v>47</v>
      </c>
      <c r="GT9" s="68" t="s">
        <v>47</v>
      </c>
      <c r="GU9" s="1"/>
      <c r="GV9" s="1"/>
      <c r="GW9" s="68" t="s">
        <v>47</v>
      </c>
      <c r="GX9" s="68" t="s">
        <v>47</v>
      </c>
      <c r="GY9" s="68" t="s">
        <v>47</v>
      </c>
      <c r="GZ9" s="68" t="s">
        <v>47</v>
      </c>
      <c r="HA9" s="68" t="s">
        <v>47</v>
      </c>
      <c r="HB9" s="1"/>
      <c r="HC9" s="1"/>
      <c r="HD9" s="68" t="s">
        <v>47</v>
      </c>
      <c r="HE9" s="68" t="s">
        <v>47</v>
      </c>
      <c r="HF9" s="68" t="s">
        <v>47</v>
      </c>
      <c r="HG9" s="68" t="s">
        <v>47</v>
      </c>
      <c r="HH9" s="68" t="s">
        <v>47</v>
      </c>
      <c r="HI9" s="1"/>
      <c r="HJ9" s="1"/>
      <c r="HK9" s="60" t="s">
        <v>42</v>
      </c>
      <c r="HL9" s="60" t="s">
        <v>42</v>
      </c>
      <c r="HM9" s="60" t="s">
        <v>42</v>
      </c>
      <c r="HN9" s="60" t="s">
        <v>42</v>
      </c>
      <c r="HO9" s="60" t="s">
        <v>42</v>
      </c>
      <c r="HP9" s="1"/>
      <c r="HQ9" s="1"/>
      <c r="HR9" s="72" t="s">
        <v>49</v>
      </c>
      <c r="HS9" s="57" t="s">
        <v>40</v>
      </c>
      <c r="HT9" s="57" t="s">
        <v>40</v>
      </c>
      <c r="HU9" s="1"/>
      <c r="HV9" s="73" t="s">
        <v>50</v>
      </c>
      <c r="HW9" s="1"/>
      <c r="HX9" s="1"/>
      <c r="HY9" s="109" t="s">
        <v>86</v>
      </c>
      <c r="HZ9" s="109" t="s">
        <v>86</v>
      </c>
      <c r="IA9" s="109" t="s">
        <v>86</v>
      </c>
      <c r="IB9" s="109" t="s">
        <v>86</v>
      </c>
      <c r="IC9" s="109" t="s">
        <v>86</v>
      </c>
      <c r="ID9" s="1"/>
      <c r="IE9" s="1"/>
      <c r="IF9" s="109" t="s">
        <v>86</v>
      </c>
      <c r="IG9" s="109" t="s">
        <v>86</v>
      </c>
      <c r="IH9" s="109" t="s">
        <v>86</v>
      </c>
      <c r="II9" s="109" t="s">
        <v>86</v>
      </c>
      <c r="IJ9" s="109" t="s">
        <v>86</v>
      </c>
      <c r="IK9" s="1"/>
      <c r="IL9" s="1"/>
      <c r="IM9" s="109" t="s">
        <v>86</v>
      </c>
      <c r="IN9" s="109" t="s">
        <v>86</v>
      </c>
      <c r="IO9" s="109" t="s">
        <v>86</v>
      </c>
      <c r="IP9" s="109" t="s">
        <v>86</v>
      </c>
      <c r="IQ9" s="109" t="s">
        <v>86</v>
      </c>
      <c r="IR9" s="1"/>
      <c r="IS9" s="1"/>
      <c r="IT9" s="109" t="s">
        <v>86</v>
      </c>
      <c r="IU9" s="109" t="s">
        <v>86</v>
      </c>
      <c r="IV9" s="109" t="s">
        <v>86</v>
      </c>
      <c r="IW9" s="109" t="s">
        <v>86</v>
      </c>
      <c r="IX9" s="109" t="s">
        <v>86</v>
      </c>
      <c r="IY9" s="1"/>
      <c r="IZ9" s="1"/>
      <c r="JA9" s="61" t="s">
        <v>42</v>
      </c>
      <c r="JB9" s="61" t="s">
        <v>42</v>
      </c>
      <c r="JC9" s="61" t="s">
        <v>42</v>
      </c>
      <c r="JD9" s="61" t="s">
        <v>42</v>
      </c>
      <c r="JE9" s="61" t="s">
        <v>42</v>
      </c>
      <c r="JF9" s="1"/>
      <c r="JG9" s="1"/>
      <c r="JH9" s="1"/>
      <c r="JI9" s="57" t="s">
        <v>40</v>
      </c>
      <c r="JJ9" s="57" t="s">
        <v>40</v>
      </c>
      <c r="JK9" s="57" t="s">
        <v>40</v>
      </c>
      <c r="JL9" s="57" t="s">
        <v>40</v>
      </c>
      <c r="JM9" s="1"/>
      <c r="JN9" s="1"/>
      <c r="JO9" s="61" t="s">
        <v>42</v>
      </c>
      <c r="JP9" s="61" t="s">
        <v>42</v>
      </c>
      <c r="JQ9" s="61" t="s">
        <v>42</v>
      </c>
      <c r="JR9" s="61" t="s">
        <v>42</v>
      </c>
      <c r="JS9" s="61" t="s">
        <v>42</v>
      </c>
      <c r="JT9" s="1"/>
      <c r="JU9" s="1"/>
      <c r="JV9" s="57" t="s">
        <v>40</v>
      </c>
      <c r="JW9" s="57" t="s">
        <v>40</v>
      </c>
      <c r="JX9" s="1"/>
      <c r="JY9" s="59" t="s">
        <v>41</v>
      </c>
      <c r="JZ9" s="59" t="s">
        <v>41</v>
      </c>
      <c r="KA9" s="1"/>
      <c r="KB9" s="1"/>
      <c r="KC9" s="59" t="s">
        <v>41</v>
      </c>
      <c r="KD9" s="59" t="s">
        <v>41</v>
      </c>
      <c r="KE9" s="1"/>
      <c r="KF9" s="58" t="s">
        <v>40</v>
      </c>
      <c r="KG9" s="58" t="s">
        <v>40</v>
      </c>
      <c r="KH9" s="1"/>
      <c r="KI9" s="1"/>
      <c r="KJ9" s="1"/>
      <c r="KK9" s="1"/>
      <c r="KL9" s="1"/>
      <c r="KM9" s="1"/>
      <c r="KN9" s="1"/>
      <c r="KO9" s="1"/>
      <c r="KP9" s="1"/>
      <c r="KQ9" s="68" t="s">
        <v>47</v>
      </c>
      <c r="KR9" s="68" t="s">
        <v>47</v>
      </c>
      <c r="KS9" s="68" t="s">
        <v>47</v>
      </c>
      <c r="KT9" s="68" t="s">
        <v>47</v>
      </c>
      <c r="KU9" s="1"/>
      <c r="KV9" s="1"/>
      <c r="KW9" s="1"/>
      <c r="KX9" s="68" t="s">
        <v>47</v>
      </c>
      <c r="KY9" s="68" t="s">
        <v>47</v>
      </c>
      <c r="KZ9" s="68" t="s">
        <v>47</v>
      </c>
      <c r="LA9" s="68" t="s">
        <v>47</v>
      </c>
      <c r="LB9" s="68" t="s">
        <v>47</v>
      </c>
      <c r="LC9" s="1"/>
      <c r="LD9" s="1"/>
      <c r="LE9" s="1"/>
      <c r="LF9" s="68" t="s">
        <v>47</v>
      </c>
      <c r="LG9" s="68" t="s">
        <v>47</v>
      </c>
      <c r="LH9" s="68" t="s">
        <v>47</v>
      </c>
      <c r="LI9" s="68" t="s">
        <v>47</v>
      </c>
      <c r="LJ9" s="1"/>
      <c r="LK9" s="1"/>
      <c r="LL9" s="62" t="s">
        <v>44</v>
      </c>
      <c r="LM9" s="62" t="s">
        <v>44</v>
      </c>
      <c r="LN9" s="62" t="s">
        <v>44</v>
      </c>
      <c r="LO9" s="62" t="s">
        <v>44</v>
      </c>
      <c r="LP9" s="62" t="s">
        <v>44</v>
      </c>
      <c r="LQ9" s="1"/>
      <c r="LR9" s="1"/>
      <c r="LS9" s="62" t="s">
        <v>44</v>
      </c>
      <c r="LT9" s="62" t="s">
        <v>44</v>
      </c>
      <c r="LU9" s="62" t="s">
        <v>44</v>
      </c>
      <c r="LV9" s="62" t="s">
        <v>44</v>
      </c>
      <c r="LW9" s="62" t="s">
        <v>44</v>
      </c>
      <c r="LX9" s="1"/>
      <c r="LY9" s="1"/>
      <c r="LZ9" s="62" t="s">
        <v>44</v>
      </c>
      <c r="MA9" s="62" t="s">
        <v>44</v>
      </c>
      <c r="MB9" s="62" t="s">
        <v>44</v>
      </c>
      <c r="MC9" s="62" t="s">
        <v>44</v>
      </c>
      <c r="MD9" s="62" t="s">
        <v>44</v>
      </c>
      <c r="ME9" s="1"/>
      <c r="MF9" s="1"/>
      <c r="MG9" s="63" t="s">
        <v>44</v>
      </c>
      <c r="MH9" s="64" t="s">
        <v>44</v>
      </c>
      <c r="MI9" s="73" t="s">
        <v>50</v>
      </c>
      <c r="MJ9" s="66" t="s">
        <v>64</v>
      </c>
      <c r="MK9" s="1"/>
      <c r="ML9" s="1"/>
      <c r="MM9" s="1"/>
      <c r="MN9" s="1"/>
      <c r="MO9" s="1"/>
      <c r="MP9" s="1"/>
      <c r="MQ9" s="1"/>
      <c r="MR9" s="1"/>
      <c r="MS9" s="1"/>
      <c r="MT9" s="1"/>
      <c r="MU9" s="109" t="s">
        <v>86</v>
      </c>
      <c r="MV9" s="109" t="s">
        <v>86</v>
      </c>
      <c r="MW9" s="1"/>
      <c r="MX9" s="109" t="s">
        <v>86</v>
      </c>
      <c r="MY9" s="109" t="s">
        <v>86</v>
      </c>
      <c r="MZ9" s="1"/>
      <c r="NA9" s="1"/>
      <c r="NB9" s="109" t="s">
        <v>86</v>
      </c>
      <c r="NC9" s="109" t="s">
        <v>86</v>
      </c>
      <c r="ND9" s="109" t="s">
        <v>86</v>
      </c>
      <c r="NE9" s="109" t="s">
        <v>86</v>
      </c>
      <c r="NF9" s="109" t="s">
        <v>86</v>
      </c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</row>
    <row r="10" spans="1:398" ht="21.75" customHeight="1">
      <c r="A10" s="54" t="s">
        <v>96</v>
      </c>
      <c r="B10" s="2"/>
      <c r="C10" s="57" t="s">
        <v>40</v>
      </c>
      <c r="D10" s="57" t="s">
        <v>40</v>
      </c>
      <c r="E10" s="72" t="s">
        <v>49</v>
      </c>
      <c r="F10" s="73" t="s">
        <v>50</v>
      </c>
      <c r="G10" s="1"/>
      <c r="H10" s="1"/>
      <c r="I10" s="66" t="s">
        <v>46</v>
      </c>
      <c r="J10" s="66" t="s">
        <v>46</v>
      </c>
      <c r="K10" s="72" t="s">
        <v>49</v>
      </c>
      <c r="L10" s="66" t="s">
        <v>46</v>
      </c>
      <c r="M10" s="66" t="s">
        <v>46</v>
      </c>
      <c r="N10" s="1"/>
      <c r="O10" s="1"/>
      <c r="P10" s="61" t="s">
        <v>42</v>
      </c>
      <c r="Q10" s="61" t="s">
        <v>42</v>
      </c>
      <c r="R10" s="61" t="s">
        <v>42</v>
      </c>
      <c r="S10" s="61" t="s">
        <v>42</v>
      </c>
      <c r="T10" s="61" t="s">
        <v>42</v>
      </c>
      <c r="U10" s="1"/>
      <c r="V10" s="1"/>
      <c r="W10" s="58" t="s">
        <v>40</v>
      </c>
      <c r="X10" s="58" t="s">
        <v>40</v>
      </c>
      <c r="Y10" s="67" t="s">
        <v>46</v>
      </c>
      <c r="Z10" s="67" t="s">
        <v>46</v>
      </c>
      <c r="AA10" s="73" t="s">
        <v>50</v>
      </c>
      <c r="AB10" s="1"/>
      <c r="AC10" s="1"/>
      <c r="AD10" s="68" t="s">
        <v>47</v>
      </c>
      <c r="AE10" s="68" t="s">
        <v>47</v>
      </c>
      <c r="AF10" s="68" t="s">
        <v>47</v>
      </c>
      <c r="AG10" s="68" t="s">
        <v>47</v>
      </c>
      <c r="AH10" s="68" t="s">
        <v>47</v>
      </c>
      <c r="AI10" s="1"/>
      <c r="AJ10" s="1"/>
      <c r="AK10" s="68" t="s">
        <v>47</v>
      </c>
      <c r="AL10" s="68" t="s">
        <v>47</v>
      </c>
      <c r="AM10" s="68" t="s">
        <v>47</v>
      </c>
      <c r="AN10" s="68" t="s">
        <v>47</v>
      </c>
      <c r="AO10" s="68" t="s">
        <v>47</v>
      </c>
      <c r="AP10" s="1"/>
      <c r="AQ10" s="1"/>
      <c r="AR10" s="68" t="s">
        <v>47</v>
      </c>
      <c r="AS10" s="68" t="s">
        <v>47</v>
      </c>
      <c r="AT10" s="68" t="s">
        <v>47</v>
      </c>
      <c r="AU10" s="73" t="s">
        <v>50</v>
      </c>
      <c r="AV10" s="72" t="s">
        <v>52</v>
      </c>
      <c r="AW10" s="1"/>
      <c r="AX10" s="1"/>
      <c r="AY10" s="61" t="s">
        <v>42</v>
      </c>
      <c r="AZ10" s="61" t="s">
        <v>42</v>
      </c>
      <c r="BA10" s="61" t="s">
        <v>42</v>
      </c>
      <c r="BB10" s="61" t="s">
        <v>42</v>
      </c>
      <c r="BC10" s="61" t="s">
        <v>42</v>
      </c>
      <c r="BD10" s="1"/>
      <c r="BE10" s="1"/>
      <c r="BF10" s="66" t="s">
        <v>46</v>
      </c>
      <c r="BG10" s="66" t="s">
        <v>46</v>
      </c>
      <c r="BH10" s="73" t="s">
        <v>50</v>
      </c>
      <c r="BI10" s="66" t="s">
        <v>46</v>
      </c>
      <c r="BJ10" s="66" t="s">
        <v>46</v>
      </c>
      <c r="BK10" s="1"/>
      <c r="BL10" s="1"/>
      <c r="BM10" s="62" t="s">
        <v>44</v>
      </c>
      <c r="BN10" s="62" t="s">
        <v>44</v>
      </c>
      <c r="BO10" s="62" t="s">
        <v>44</v>
      </c>
      <c r="BP10" s="62" t="s">
        <v>44</v>
      </c>
      <c r="BQ10" s="62" t="s">
        <v>44</v>
      </c>
      <c r="BR10" s="1"/>
      <c r="BS10" s="1"/>
      <c r="BT10" s="62" t="s">
        <v>44</v>
      </c>
      <c r="BU10" s="62" t="s">
        <v>44</v>
      </c>
      <c r="BV10" s="62" t="s">
        <v>44</v>
      </c>
      <c r="BW10" s="62" t="s">
        <v>44</v>
      </c>
      <c r="BX10" s="62" t="s">
        <v>44</v>
      </c>
      <c r="BY10" s="1"/>
      <c r="BZ10" s="1"/>
      <c r="CA10" s="62" t="s">
        <v>44</v>
      </c>
      <c r="CB10" s="62" t="s">
        <v>44</v>
      </c>
      <c r="CC10" s="62" t="s">
        <v>44</v>
      </c>
      <c r="CD10" s="62" t="s">
        <v>44</v>
      </c>
      <c r="CE10" s="62" t="s">
        <v>44</v>
      </c>
      <c r="CF10" s="1"/>
      <c r="CG10" s="1"/>
      <c r="CH10" s="63" t="s">
        <v>44</v>
      </c>
      <c r="CI10" s="64" t="s">
        <v>44</v>
      </c>
      <c r="CJ10" s="73" t="s">
        <v>50</v>
      </c>
      <c r="CK10" s="59" t="s">
        <v>41</v>
      </c>
      <c r="CL10" s="59" t="s">
        <v>41</v>
      </c>
      <c r="CM10" s="1"/>
      <c r="CN10" s="1"/>
      <c r="CO10" s="1"/>
      <c r="CP10" s="73" t="s">
        <v>50</v>
      </c>
      <c r="CQ10" s="72" t="s">
        <v>49</v>
      </c>
      <c r="CR10" s="58" t="s">
        <v>39</v>
      </c>
      <c r="CS10" s="58" t="s">
        <v>39</v>
      </c>
      <c r="CT10" s="1"/>
      <c r="CU10" s="1"/>
      <c r="CV10" s="66" t="s">
        <v>46</v>
      </c>
      <c r="CW10" s="66" t="s">
        <v>46</v>
      </c>
      <c r="CX10" s="72" t="s">
        <v>51</v>
      </c>
      <c r="CY10" s="67" t="s">
        <v>46</v>
      </c>
      <c r="CZ10" s="67" t="s">
        <v>46</v>
      </c>
      <c r="DA10" s="1"/>
      <c r="DB10" s="1"/>
      <c r="DC10" s="67" t="s">
        <v>46</v>
      </c>
      <c r="DD10" s="67" t="s">
        <v>46</v>
      </c>
      <c r="DE10" s="72" t="s">
        <v>49</v>
      </c>
      <c r="DF10" s="67" t="s">
        <v>46</v>
      </c>
      <c r="DG10" s="67" t="s">
        <v>46</v>
      </c>
      <c r="DH10" s="1"/>
      <c r="DI10" s="1"/>
      <c r="DJ10" s="61" t="s">
        <v>42</v>
      </c>
      <c r="DK10" s="61" t="s">
        <v>42</v>
      </c>
      <c r="DL10" s="61" t="s">
        <v>42</v>
      </c>
      <c r="DM10" s="61" t="s">
        <v>42</v>
      </c>
      <c r="DN10" s="61" t="s">
        <v>42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  <c r="DZ10" s="1"/>
      <c r="EA10" s="58" t="s">
        <v>40</v>
      </c>
      <c r="EB10" s="58" t="s">
        <v>40</v>
      </c>
      <c r="EC10" s="1"/>
      <c r="ED10" s="1"/>
      <c r="EE10" s="74" t="s">
        <v>45</v>
      </c>
      <c r="EF10" s="74" t="s">
        <v>45</v>
      </c>
      <c r="EG10" s="74" t="s">
        <v>45</v>
      </c>
      <c r="EH10" s="74" t="s">
        <v>45</v>
      </c>
      <c r="EI10" s="74" t="s">
        <v>45</v>
      </c>
      <c r="EJ10" s="1"/>
      <c r="EK10" s="1"/>
      <c r="EL10" s="1"/>
      <c r="EM10" s="74" t="s">
        <v>45</v>
      </c>
      <c r="EN10" s="74" t="s">
        <v>45</v>
      </c>
      <c r="EO10" s="65" t="s">
        <v>45</v>
      </c>
      <c r="EP10" s="65" t="s">
        <v>45</v>
      </c>
      <c r="EQ10" s="1"/>
      <c r="ER10" s="1"/>
      <c r="ES10" s="65" t="s">
        <v>45</v>
      </c>
      <c r="ET10" s="65" t="s">
        <v>45</v>
      </c>
      <c r="EU10" s="65" t="s">
        <v>45</v>
      </c>
      <c r="EV10" s="65" t="s">
        <v>45</v>
      </c>
      <c r="EW10" s="65" t="s">
        <v>45</v>
      </c>
      <c r="EX10" s="1"/>
      <c r="EY10" s="1"/>
      <c r="EZ10" s="65" t="s">
        <v>45</v>
      </c>
      <c r="FA10" s="73" t="s">
        <v>50</v>
      </c>
      <c r="FB10" s="72" t="s">
        <v>49</v>
      </c>
      <c r="FC10" s="59" t="s">
        <v>41</v>
      </c>
      <c r="FD10" s="59" t="s">
        <v>41</v>
      </c>
      <c r="FE10" s="1"/>
      <c r="FF10" s="1"/>
      <c r="FG10" s="58" t="s">
        <v>40</v>
      </c>
      <c r="FH10" s="58" t="s">
        <v>40</v>
      </c>
      <c r="FI10" s="1"/>
      <c r="FJ10" s="73" t="s">
        <v>50</v>
      </c>
      <c r="FK10" s="72" t="s">
        <v>52</v>
      </c>
      <c r="FL10" s="1"/>
      <c r="FM10" s="1"/>
      <c r="FN10" s="61" t="s">
        <v>42</v>
      </c>
      <c r="FO10" s="61" t="s">
        <v>42</v>
      </c>
      <c r="FP10" s="61" t="s">
        <v>42</v>
      </c>
      <c r="FQ10" s="61" t="s">
        <v>42</v>
      </c>
      <c r="FR10" s="61" t="s">
        <v>42</v>
      </c>
      <c r="FS10" s="1"/>
      <c r="FT10" s="1"/>
      <c r="FU10" s="67" t="s">
        <v>46</v>
      </c>
      <c r="FV10" s="67" t="s">
        <v>46</v>
      </c>
      <c r="FW10" s="72" t="s">
        <v>51</v>
      </c>
      <c r="FX10" s="59" t="s">
        <v>41</v>
      </c>
      <c r="FY10" s="59" t="s">
        <v>41</v>
      </c>
      <c r="FZ10" s="1"/>
      <c r="GA10" s="1"/>
      <c r="GB10" s="109" t="s">
        <v>86</v>
      </c>
      <c r="GC10" s="109" t="s">
        <v>86</v>
      </c>
      <c r="GD10" s="109" t="s">
        <v>86</v>
      </c>
      <c r="GE10" s="109" t="s">
        <v>86</v>
      </c>
      <c r="GF10" s="109" t="s">
        <v>86</v>
      </c>
      <c r="GG10" s="1"/>
      <c r="GH10" s="1"/>
      <c r="GI10" s="73" t="s">
        <v>50</v>
      </c>
      <c r="GJ10" s="68" t="s">
        <v>47</v>
      </c>
      <c r="GK10" s="68" t="s">
        <v>47</v>
      </c>
      <c r="GL10" s="68" t="s">
        <v>47</v>
      </c>
      <c r="GM10" s="68" t="s">
        <v>47</v>
      </c>
      <c r="GN10" s="1"/>
      <c r="GO10" s="1"/>
      <c r="GP10" s="68" t="s">
        <v>47</v>
      </c>
      <c r="GQ10" s="68" t="s">
        <v>47</v>
      </c>
      <c r="GR10" s="68" t="s">
        <v>47</v>
      </c>
      <c r="GS10" s="68" t="s">
        <v>47</v>
      </c>
      <c r="GT10" s="68" t="s">
        <v>47</v>
      </c>
      <c r="GU10" s="1"/>
      <c r="GV10" s="1"/>
      <c r="GW10" s="68" t="s">
        <v>47</v>
      </c>
      <c r="GX10" s="68" t="s">
        <v>47</v>
      </c>
      <c r="GY10" s="68" t="s">
        <v>47</v>
      </c>
      <c r="GZ10" s="68" t="s">
        <v>47</v>
      </c>
      <c r="HA10" s="72" t="s">
        <v>49</v>
      </c>
      <c r="HB10" s="1"/>
      <c r="HC10" s="1"/>
      <c r="HD10" s="69" t="s">
        <v>47</v>
      </c>
      <c r="HE10" s="69" t="s">
        <v>47</v>
      </c>
      <c r="HF10" s="69" t="s">
        <v>47</v>
      </c>
      <c r="HG10" s="69" t="s">
        <v>47</v>
      </c>
      <c r="HH10" s="69" t="s">
        <v>47</v>
      </c>
      <c r="HI10" s="1"/>
      <c r="HJ10" s="1"/>
      <c r="HK10" s="69" t="s">
        <v>47</v>
      </c>
      <c r="HL10" s="69" t="s">
        <v>47</v>
      </c>
      <c r="HM10" s="69" t="s">
        <v>47</v>
      </c>
      <c r="HN10" s="69" t="s">
        <v>47</v>
      </c>
      <c r="HO10" s="69" t="s">
        <v>47</v>
      </c>
      <c r="HP10" s="1"/>
      <c r="HQ10" s="1"/>
      <c r="HR10" s="69" t="s">
        <v>47</v>
      </c>
      <c r="HS10" s="69" t="s">
        <v>47</v>
      </c>
      <c r="HT10" s="69" t="s">
        <v>47</v>
      </c>
      <c r="HU10" s="1"/>
      <c r="HV10" s="73" t="s">
        <v>50</v>
      </c>
      <c r="HW10" s="1"/>
      <c r="HX10" s="1"/>
      <c r="HY10" s="74" t="s">
        <v>45</v>
      </c>
      <c r="HZ10" s="74" t="s">
        <v>45</v>
      </c>
      <c r="IA10" s="74" t="s">
        <v>45</v>
      </c>
      <c r="IB10" s="74" t="s">
        <v>45</v>
      </c>
      <c r="IC10" s="74" t="s">
        <v>45</v>
      </c>
      <c r="ID10" s="1"/>
      <c r="IE10" s="1"/>
      <c r="IF10" s="74" t="s">
        <v>45</v>
      </c>
      <c r="IG10" s="74" t="s">
        <v>45</v>
      </c>
      <c r="IH10" s="74" t="s">
        <v>45</v>
      </c>
      <c r="II10" s="65" t="s">
        <v>45</v>
      </c>
      <c r="IJ10" s="65" t="s">
        <v>45</v>
      </c>
      <c r="IK10" s="1"/>
      <c r="IL10" s="1"/>
      <c r="IM10" s="65" t="s">
        <v>45</v>
      </c>
      <c r="IN10" s="65" t="s">
        <v>45</v>
      </c>
      <c r="IO10" s="65" t="s">
        <v>45</v>
      </c>
      <c r="IP10" s="65" t="s">
        <v>45</v>
      </c>
      <c r="IQ10" s="65" t="s">
        <v>45</v>
      </c>
      <c r="IR10" s="1"/>
      <c r="IS10" s="1"/>
      <c r="IT10" s="73" t="s">
        <v>50</v>
      </c>
      <c r="IU10" s="72" t="s">
        <v>49</v>
      </c>
      <c r="IV10" s="72" t="s">
        <v>51</v>
      </c>
      <c r="IW10" s="58" t="s">
        <v>39</v>
      </c>
      <c r="IX10" s="58" t="s">
        <v>39</v>
      </c>
      <c r="IY10" s="1"/>
      <c r="IZ10" s="1"/>
      <c r="JA10" s="62" t="s">
        <v>44</v>
      </c>
      <c r="JB10" s="62" t="s">
        <v>44</v>
      </c>
      <c r="JC10" s="62" t="s">
        <v>44</v>
      </c>
      <c r="JD10" s="62" t="s">
        <v>44</v>
      </c>
      <c r="JE10" s="62" t="s">
        <v>44</v>
      </c>
      <c r="JF10" s="1"/>
      <c r="JG10" s="1"/>
      <c r="JH10" s="62" t="s">
        <v>44</v>
      </c>
      <c r="JI10" s="62" t="s">
        <v>44</v>
      </c>
      <c r="JJ10" s="62" t="s">
        <v>44</v>
      </c>
      <c r="JK10" s="62" t="s">
        <v>44</v>
      </c>
      <c r="JL10" s="62" t="s">
        <v>44</v>
      </c>
      <c r="JM10" s="1"/>
      <c r="JN10" s="1"/>
      <c r="JO10" s="62" t="s">
        <v>44</v>
      </c>
      <c r="JP10" s="62" t="s">
        <v>44</v>
      </c>
      <c r="JQ10" s="62" t="s">
        <v>44</v>
      </c>
      <c r="JR10" s="62" t="s">
        <v>44</v>
      </c>
      <c r="JS10" s="62" t="s">
        <v>44</v>
      </c>
      <c r="JT10" s="1"/>
      <c r="JU10" s="1"/>
      <c r="JV10" s="63" t="s">
        <v>44</v>
      </c>
      <c r="JW10" s="64" t="s">
        <v>44</v>
      </c>
      <c r="JX10" s="1"/>
      <c r="JY10" s="1"/>
      <c r="JZ10" s="1"/>
      <c r="KA10" s="1"/>
      <c r="KB10" s="1"/>
      <c r="KC10" s="1"/>
      <c r="KD10" s="1"/>
      <c r="KE10" s="1"/>
      <c r="KF10" s="58" t="s">
        <v>40</v>
      </c>
      <c r="KG10" s="58" t="s">
        <v>40</v>
      </c>
      <c r="KH10" s="1"/>
      <c r="KI10" s="1"/>
      <c r="KJ10" s="61" t="s">
        <v>42</v>
      </c>
      <c r="KK10" s="61" t="s">
        <v>42</v>
      </c>
      <c r="KL10" s="61" t="s">
        <v>42</v>
      </c>
      <c r="KM10" s="61" t="s">
        <v>42</v>
      </c>
      <c r="KN10" s="61" t="s">
        <v>42</v>
      </c>
      <c r="KO10" s="1"/>
      <c r="KP10" s="1"/>
      <c r="KQ10" s="1"/>
      <c r="KR10" s="1"/>
      <c r="KS10" s="72" t="s">
        <v>49</v>
      </c>
      <c r="KT10" s="73" t="s">
        <v>50</v>
      </c>
      <c r="KU10" s="1"/>
      <c r="KV10" s="1"/>
      <c r="KW10" s="1"/>
      <c r="KX10" s="72" t="s">
        <v>51</v>
      </c>
      <c r="KY10" s="1"/>
      <c r="KZ10" s="57" t="s">
        <v>40</v>
      </c>
      <c r="LA10" s="57" t="s">
        <v>40</v>
      </c>
      <c r="LB10" s="72" t="s">
        <v>51</v>
      </c>
      <c r="LC10" s="1"/>
      <c r="LD10" s="1"/>
      <c r="LE10" s="1"/>
      <c r="LF10" s="73" t="s">
        <v>50</v>
      </c>
      <c r="LG10" s="58" t="s">
        <v>40</v>
      </c>
      <c r="LH10" s="58" t="s">
        <v>40</v>
      </c>
      <c r="LI10" s="72" t="s">
        <v>52</v>
      </c>
      <c r="LJ10" s="1"/>
      <c r="LK10" s="1"/>
      <c r="LL10" s="59" t="s">
        <v>41</v>
      </c>
      <c r="LM10" s="59" t="s">
        <v>41</v>
      </c>
      <c r="LN10" s="1"/>
      <c r="LO10" s="1"/>
      <c r="LP10" s="1"/>
      <c r="LQ10" s="1"/>
      <c r="LR10" s="1"/>
      <c r="LS10" s="61" t="s">
        <v>42</v>
      </c>
      <c r="LT10" s="61" t="s">
        <v>42</v>
      </c>
      <c r="LU10" s="61" t="s">
        <v>42</v>
      </c>
      <c r="LV10" s="61" t="s">
        <v>42</v>
      </c>
      <c r="LW10" s="61" t="s">
        <v>42</v>
      </c>
      <c r="LX10" s="1"/>
      <c r="LY10" s="1"/>
      <c r="LZ10" s="61" t="s">
        <v>43</v>
      </c>
      <c r="MA10" s="61" t="s">
        <v>43</v>
      </c>
      <c r="MB10" s="61" t="s">
        <v>43</v>
      </c>
      <c r="MC10" s="61" t="s">
        <v>43</v>
      </c>
      <c r="MD10" s="61" t="s">
        <v>43</v>
      </c>
      <c r="ME10" s="1"/>
      <c r="MF10" s="1"/>
      <c r="MG10" s="1"/>
      <c r="MH10" s="1"/>
      <c r="MI10" s="73" t="s">
        <v>50</v>
      </c>
      <c r="MJ10" s="66" t="s">
        <v>64</v>
      </c>
      <c r="MK10" s="1"/>
      <c r="ML10" s="1"/>
      <c r="MM10" s="1"/>
      <c r="MN10" s="60" t="s">
        <v>42</v>
      </c>
      <c r="MO10" s="60" t="s">
        <v>42</v>
      </c>
      <c r="MP10" s="60" t="s">
        <v>42</v>
      </c>
      <c r="MQ10" s="60" t="s">
        <v>42</v>
      </c>
      <c r="MR10" s="60" t="s">
        <v>42</v>
      </c>
      <c r="MS10" s="1"/>
      <c r="MT10" s="1"/>
      <c r="MU10" s="109" t="s">
        <v>86</v>
      </c>
      <c r="MV10" s="109" t="s">
        <v>86</v>
      </c>
      <c r="MW10" s="1"/>
      <c r="MX10" s="109" t="s">
        <v>86</v>
      </c>
      <c r="MY10" s="109" t="s">
        <v>86</v>
      </c>
      <c r="MZ10" s="1"/>
      <c r="NA10" s="1"/>
      <c r="NB10" s="109" t="s">
        <v>86</v>
      </c>
      <c r="NC10" s="109" t="s">
        <v>86</v>
      </c>
      <c r="ND10" s="109" t="s">
        <v>86</v>
      </c>
      <c r="NE10" s="109" t="s">
        <v>86</v>
      </c>
      <c r="NF10" s="109" t="s">
        <v>86</v>
      </c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</row>
    <row r="11" spans="1:398" ht="21.75" customHeight="1">
      <c r="A11" s="54" t="s">
        <v>37</v>
      </c>
      <c r="B11" s="2"/>
      <c r="C11" s="1"/>
      <c r="D11" s="1"/>
      <c r="E11" s="1"/>
      <c r="F11" s="1"/>
      <c r="G11" s="1"/>
      <c r="H11" s="1"/>
      <c r="I11" s="1"/>
      <c r="J11" s="1"/>
      <c r="K11" s="59" t="s">
        <v>41</v>
      </c>
      <c r="L11" s="59" t="s">
        <v>41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09" t="s">
        <v>86</v>
      </c>
      <c r="MV11" s="109" t="s">
        <v>86</v>
      </c>
      <c r="MW11" s="1"/>
      <c r="MX11" s="109" t="s">
        <v>86</v>
      </c>
      <c r="MY11" s="109" t="s">
        <v>86</v>
      </c>
      <c r="MZ11" s="1"/>
      <c r="NA11" s="1"/>
      <c r="NB11" s="109" t="s">
        <v>86</v>
      </c>
      <c r="NC11" s="109" t="s">
        <v>86</v>
      </c>
      <c r="ND11" s="109" t="s">
        <v>86</v>
      </c>
      <c r="NE11" s="109" t="s">
        <v>86</v>
      </c>
      <c r="NF11" s="109" t="s">
        <v>86</v>
      </c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</row>
    <row r="12" spans="1:398" ht="21.75" customHeight="1">
      <c r="A12" s="54" t="s">
        <v>38</v>
      </c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09" t="s">
        <v>86</v>
      </c>
      <c r="MV12" s="109" t="s">
        <v>86</v>
      </c>
      <c r="MW12" s="1"/>
      <c r="MX12" s="109" t="s">
        <v>86</v>
      </c>
      <c r="MY12" s="109" t="s">
        <v>86</v>
      </c>
      <c r="MZ12" s="1"/>
      <c r="NA12" s="1"/>
      <c r="NB12" s="109" t="s">
        <v>86</v>
      </c>
      <c r="NC12" s="109" t="s">
        <v>86</v>
      </c>
      <c r="ND12" s="109" t="s">
        <v>86</v>
      </c>
      <c r="NE12" s="109" t="s">
        <v>86</v>
      </c>
      <c r="NF12" s="109" t="s">
        <v>86</v>
      </c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</row>
    <row r="13" spans="1:398" ht="21.75" customHeight="1">
      <c r="A13" s="54" t="s">
        <v>53</v>
      </c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10" t="s">
        <v>87</v>
      </c>
      <c r="GZ13" s="110" t="s">
        <v>87</v>
      </c>
      <c r="HA13" s="1"/>
      <c r="HB13" s="110" t="s">
        <v>87</v>
      </c>
      <c r="HC13" s="110" t="s">
        <v>87</v>
      </c>
      <c r="HD13" s="1"/>
      <c r="HE13" s="110" t="s">
        <v>87</v>
      </c>
      <c r="HF13" s="110" t="s">
        <v>87</v>
      </c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</row>
    <row r="14" spans="1:398" ht="15" hidden="1" customHeight="1"/>
    <row r="15" spans="1:398" ht="15" hidden="1" customHeight="1"/>
    <row r="16" spans="1:398" ht="15" hidden="1" customHeight="1"/>
    <row r="17" ht="15" hidden="1" customHeight="1"/>
    <row r="18" ht="15" hidden="1" customHeight="1"/>
    <row r="19" ht="15" hidden="1" customHeight="1"/>
    <row r="20" ht="15" hidden="1" customHeight="1"/>
    <row r="21" ht="15" hidden="1" customHeight="1"/>
    <row r="22" ht="15" hidden="1" customHeight="1"/>
    <row r="23" ht="15" hidden="1" customHeight="1"/>
    <row r="24" ht="15" hidden="1" customHeight="1"/>
    <row r="25" ht="15" hidden="1" customHeight="1"/>
    <row r="26" ht="15" hidden="1" customHeight="1"/>
    <row r="27" ht="12.75" hidden="1" customHeight="1"/>
    <row r="28" ht="12.75" hidden="1" customHeight="1"/>
    <row r="29" ht="12.75" hidden="1" customHeight="1"/>
    <row r="30" ht="12.75" hidden="1" customHeight="1"/>
    <row r="31" ht="12.75" hidden="1" customHeight="1"/>
    <row r="32" ht="12.75" hidden="1" customHeight="1"/>
    <row r="33" ht="12.75" hidden="1" customHeight="1"/>
    <row r="34" ht="12.75" hidden="1" customHeight="1"/>
    <row r="35" ht="12.75" hidden="1" customHeight="1"/>
    <row r="36" ht="12.75" hidden="1" customHeight="1"/>
    <row r="37" ht="12.75" hidden="1" customHeight="1"/>
    <row r="38" ht="12.75" hidden="1" customHeight="1"/>
    <row r="39" ht="12.75" hidden="1" customHeight="1"/>
    <row r="40" ht="12.75" hidden="1" customHeight="1"/>
    <row r="41" ht="12.75" hidden="1" customHeight="1"/>
    <row r="42" ht="12.75" hidden="1" customHeight="1"/>
    <row r="43" ht="12.75" hidden="1" customHeight="1"/>
    <row r="44" ht="12.75" hidden="1" customHeight="1"/>
    <row r="45" ht="12.75" hidden="1" customHeight="1"/>
    <row r="46" ht="12.75" hidden="1" customHeight="1"/>
    <row r="47" ht="12.75" hidden="1" customHeight="1"/>
    <row r="48" ht="12.75" hidden="1" customHeight="1"/>
    <row r="49" ht="12.75" hidden="1" customHeight="1"/>
    <row r="50" ht="12.75" hidden="1" customHeight="1"/>
    <row r="51" ht="12.75" hidden="1" customHeight="1"/>
    <row r="52" ht="12.75" hidden="1" customHeight="1"/>
    <row r="53" ht="12.75" hidden="1" customHeight="1"/>
    <row r="54" ht="12.75" hidden="1" customHeight="1"/>
    <row r="55" ht="12.75" hidden="1" customHeight="1"/>
    <row r="56" ht="12.75" hidden="1" customHeight="1"/>
    <row r="57" ht="12.75" hidden="1" customHeight="1"/>
    <row r="58" ht="12.75" hidden="1" customHeight="1"/>
    <row r="59" ht="12.75" hidden="1" customHeight="1"/>
    <row r="60" ht="12.75" hidden="1" customHeight="1"/>
    <row r="61" ht="12.75" hidden="1" customHeight="1"/>
    <row r="62" ht="12.75" hidden="1" customHeight="1"/>
    <row r="63" ht="12.75" hidden="1" customHeight="1"/>
    <row r="64" ht="12.75" hidden="1" customHeight="1"/>
    <row r="65" ht="12.75" hidden="1" customHeight="1"/>
    <row r="66" ht="12.75" hidden="1" customHeight="1"/>
    <row r="67" ht="12.75" hidden="1" customHeight="1"/>
    <row r="68" ht="12.75" hidden="1" customHeight="1"/>
    <row r="69" ht="12.75" hidden="1" customHeight="1"/>
    <row r="70" ht="12.75" hidden="1" customHeight="1"/>
    <row r="71" ht="12.75" hidden="1" customHeight="1"/>
    <row r="72" ht="12.75" hidden="1" customHeight="1"/>
    <row r="73" ht="12.75" hidden="1" customHeight="1"/>
    <row r="74" ht="12.75" hidden="1" customHeight="1"/>
    <row r="75" ht="12.75" hidden="1" customHeight="1"/>
    <row r="76" ht="12.75" hidden="1" customHeight="1"/>
    <row r="77" ht="12.75" hidden="1" customHeight="1"/>
    <row r="78" ht="12.75" hidden="1" customHeight="1"/>
    <row r="79" ht="12.75" hidden="1" customHeight="1"/>
    <row r="80" ht="12.75" hidden="1" customHeight="1"/>
    <row r="81" ht="12.75" hidden="1" customHeight="1"/>
    <row r="82" ht="12.75" hidden="1" customHeight="1"/>
    <row r="83" ht="12.75" hidden="1" customHeight="1"/>
    <row r="84" ht="12.75" hidden="1" customHeight="1"/>
    <row r="85" ht="12.75" hidden="1" customHeight="1"/>
    <row r="86" ht="12.75" hidden="1" customHeight="1"/>
    <row r="87" ht="12.75" hidden="1" customHeight="1"/>
    <row r="88" ht="12.75" hidden="1" customHeight="1"/>
    <row r="89" ht="12.75" hidden="1" customHeight="1"/>
    <row r="90" ht="12.75" hidden="1" customHeight="1"/>
    <row r="91" ht="12.75" hidden="1" customHeight="1"/>
    <row r="92" ht="12.75" hidden="1" customHeight="1"/>
    <row r="93" ht="12.75" hidden="1" customHeight="1"/>
    <row r="94" ht="12.75" hidden="1" customHeight="1"/>
    <row r="95" ht="12.75" hidden="1" customHeight="1"/>
    <row r="96" ht="12.75" hidden="1" customHeight="1"/>
    <row r="97" ht="12.75" hidden="1" customHeight="1"/>
    <row r="98" ht="12.75" hidden="1" customHeight="1"/>
    <row r="99" ht="12.75" hidden="1" customHeight="1"/>
    <row r="100" ht="12.75" hidden="1" customHeight="1"/>
    <row r="101" ht="12.75" hidden="1" customHeight="1"/>
    <row r="102" ht="12.75" hidden="1" customHeight="1"/>
    <row r="103" ht="12.75" hidden="1" customHeight="1"/>
    <row r="104" ht="12.75" hidden="1" customHeight="1"/>
    <row r="105" ht="12.75" hidden="1" customHeight="1"/>
    <row r="106" ht="12.75" hidden="1" customHeight="1"/>
    <row r="107" ht="12.75" hidden="1" customHeight="1"/>
    <row r="108" ht="12.75" hidden="1" customHeight="1"/>
    <row r="109" ht="12.75" hidden="1" customHeight="1"/>
    <row r="110" ht="12.75" hidden="1" customHeight="1"/>
    <row r="111" ht="12.75" hidden="1" customHeight="1"/>
    <row r="112" ht="12.75" hidden="1" customHeight="1"/>
    <row r="113" spans="3:398" ht="12.75" hidden="1" customHeight="1"/>
    <row r="114" spans="3:398" ht="12.75" hidden="1" customHeight="1"/>
    <row r="115" spans="3:398" ht="12.75" hidden="1" customHeight="1"/>
    <row r="116" spans="3:398" ht="12.75" hidden="1" customHeight="1"/>
    <row r="126" spans="3:398">
      <c r="C126">
        <f>IF(C5="FCO",4,IF(C5="QUAL2",4,IF(C5="HAB",4,IF(C5="RTW",4,IF(C5="arti",2,IF(AC5="perf",4,0))))))</f>
        <v>2</v>
      </c>
      <c r="D126">
        <f t="shared" ref="D126:Q131" si="44">IF(D5="FCO",4,IF(D5="QUAL2",4,IF(D5="HAB",4,IF(D5="RTW",4,IF(D5="arti",2,IF(AD5="perf",4,0))))))</f>
        <v>2</v>
      </c>
      <c r="E126">
        <f t="shared" si="44"/>
        <v>0</v>
      </c>
      <c r="F126">
        <f t="shared" si="44"/>
        <v>0</v>
      </c>
      <c r="G126">
        <f t="shared" si="44"/>
        <v>0</v>
      </c>
      <c r="H126">
        <f t="shared" si="44"/>
        <v>0</v>
      </c>
      <c r="I126">
        <f t="shared" si="44"/>
        <v>4</v>
      </c>
      <c r="J126">
        <f t="shared" si="44"/>
        <v>4</v>
      </c>
      <c r="K126">
        <f t="shared" si="44"/>
        <v>4</v>
      </c>
      <c r="L126">
        <f t="shared" si="44"/>
        <v>4</v>
      </c>
      <c r="M126">
        <f t="shared" si="44"/>
        <v>4</v>
      </c>
      <c r="N126">
        <f t="shared" si="44"/>
        <v>0</v>
      </c>
      <c r="O126">
        <f t="shared" si="44"/>
        <v>0</v>
      </c>
      <c r="P126">
        <f t="shared" si="44"/>
        <v>0</v>
      </c>
      <c r="Q126">
        <f t="shared" si="44"/>
        <v>0</v>
      </c>
      <c r="R126">
        <f t="shared" ref="R126:R131" si="45">IF(R5="FCO",4,IF(R5="QUAL2",4,IF(R5="HAB",4,IF(R5="RTW",4,IF(R5="arti",2,IF(AR5="perf",4,0))))))</f>
        <v>0</v>
      </c>
      <c r="S126">
        <f t="shared" ref="S126:S131" si="46">IF(S5="FCO",4,IF(S5="QUAL2",4,IF(S5="HAB",4,IF(S5="RTW",4,IF(S5="arti",2,IF(AS5="perf",4,0))))))</f>
        <v>0</v>
      </c>
      <c r="T126">
        <f t="shared" ref="T126:T131" si="47">IF(T5="FCO",4,IF(T5="QUAL2",4,IF(T5="HAB",4,IF(T5="RTW",4,IF(T5="arti",2,IF(AT5="perf",4,0))))))</f>
        <v>0</v>
      </c>
      <c r="U126">
        <f t="shared" ref="U126:U131" si="48">IF(U5="FCO",4,IF(U5="QUAL2",4,IF(U5="HAB",4,IF(U5="RTW",4,IF(U5="arti",2,IF(AU5="perf",4,0))))))</f>
        <v>0</v>
      </c>
      <c r="V126">
        <f t="shared" ref="V126:V131" si="49">IF(V5="FCO",4,IF(V5="QUAL2",4,IF(V5="HAB",4,IF(V5="RTW",4,IF(V5="arti",2,IF(AV5="perf",4,0))))))</f>
        <v>0</v>
      </c>
      <c r="W126">
        <f t="shared" ref="W126:W131" si="50">IF(W5="FCO",4,IF(W5="QUAL2",4,IF(W5="HAB",4,IF(W5="RTW",4,IF(W5="arti",2,IF(AW5="perf",4,0))))))</f>
        <v>0</v>
      </c>
      <c r="X126">
        <f t="shared" ref="X126:X131" si="51">IF(X5="FCO",4,IF(X5="QUAL2",4,IF(X5="HAB",4,IF(X5="RTW",4,IF(X5="arti",2,IF(AX5="perf",4,0))))))</f>
        <v>0</v>
      </c>
      <c r="Y126">
        <f t="shared" ref="Y126:Y131" si="52">IF(Y5="FCO",4,IF(Y5="QUAL2",4,IF(Y5="HAB",4,IF(Y5="RTW",4,IF(Y5="arti",2,IF(AY5="perf",4,0))))))</f>
        <v>0</v>
      </c>
      <c r="Z126">
        <f t="shared" ref="Z126:Z131" si="53">IF(Z5="FCO",4,IF(Z5="QUAL2",4,IF(Z5="HAB",4,IF(Z5="RTW",4,IF(Z5="arti",2,IF(AZ5="perf",4,0))))))</f>
        <v>0</v>
      </c>
      <c r="AA126">
        <f t="shared" ref="AA126:AA131" si="54">IF(AA5="FCO",4,IF(AA5="QUAL2",4,IF(AA5="HAB",4,IF(AA5="RTW",4,IF(AA5="arti",2,IF(BA5="perf",4,0))))))</f>
        <v>0</v>
      </c>
      <c r="AB126">
        <f t="shared" ref="AB126:AB131" si="55">IF(AB5="FCO",4,IF(AB5="QUAL2",4,IF(AB5="HAB",4,IF(AB5="RTW",4,IF(AB5="arti",2,IF(BB5="perf",4,0))))))</f>
        <v>0</v>
      </c>
      <c r="AC126">
        <f t="shared" ref="AC126:AC131" si="56">IF(AC5="FCO",4,IF(AC5="QUAL2",4,IF(AC5="HAB",4,IF(AC5="RTW",4,IF(AC5="arti",2,IF(BC5="perf",4,0))))))</f>
        <v>0</v>
      </c>
      <c r="AD126">
        <f t="shared" ref="AD126:AD131" si="57">IF(AD5="FCO",4,IF(AD5="QUAL2",4,IF(AD5="HAB",4,IF(AD5="RTW",4,IF(AD5="arti",2,IF(BD5="perf",4,0))))))</f>
        <v>0</v>
      </c>
      <c r="AE126">
        <f t="shared" ref="AE126:AE131" si="58">IF(AE5="FCO",4,IF(AE5="QUAL2",4,IF(AE5="HAB",4,IF(AE5="RTW",4,IF(AE5="arti",2,IF(BE5="perf",4,0))))))</f>
        <v>0</v>
      </c>
      <c r="AF126">
        <f t="shared" ref="AF126:AG131" si="59">IF(AF5="FCO",4,IF(AF5="QUAL2",4,IF(AF5="HAB",4,IF(AF5="RTW",4,IF(AF5="arti",2,IF(BF5="perf",4,0))))))</f>
        <v>0</v>
      </c>
      <c r="AG126">
        <f t="shared" si="59"/>
        <v>0</v>
      </c>
      <c r="AH126">
        <f t="shared" ref="AH126:AH131" si="60">IF(AH5="FCO",4,IF(AH5="QUAL2",4,IF(AH5="HAB",4,IF(AH5="RTW",4,IF(AH5="arti",2,IF(BH5="perf",4,0))))))</f>
        <v>0</v>
      </c>
      <c r="AI126">
        <f t="shared" ref="AI126:AI131" si="61">IF(AI5="FCO",4,IF(AI5="QUAL2",4,IF(AI5="HAB",4,IF(AI5="RTW",4,IF(AI5="arti",2,IF(BI5="perf",4,0))))))</f>
        <v>0</v>
      </c>
      <c r="AJ126">
        <f t="shared" ref="AJ126:AJ131" si="62">IF(AJ5="FCO",4,IF(AJ5="QUAL2",4,IF(AJ5="HAB",4,IF(AJ5="RTW",4,IF(AJ5="arti",2,IF(BJ5="perf",4,0))))))</f>
        <v>0</v>
      </c>
      <c r="AK126">
        <f t="shared" ref="AK126:AK131" si="63">IF(AK5="FCO",4,IF(AK5="QUAL2",4,IF(AK5="HAB",4,IF(AK5="RTW",4,IF(AK5="arti",2,IF(BK5="perf",4,0))))))</f>
        <v>4</v>
      </c>
      <c r="AL126">
        <f t="shared" ref="AL126:AL131" si="64">IF(AL5="FCO",4,IF(AL5="QUAL2",4,IF(AL5="HAB",4,IF(AL5="RTW",4,IF(AL5="arti",2,IF(BL5="perf",4,0))))))</f>
        <v>4</v>
      </c>
      <c r="AM126">
        <f t="shared" ref="AM126:AM131" si="65">IF(AM5="FCO",4,IF(AM5="QUAL2",4,IF(AM5="HAB",4,IF(AM5="RTW",4,IF(AM5="arti",2,IF(BM5="perf",4,0))))))</f>
        <v>4</v>
      </c>
      <c r="AN126">
        <f t="shared" ref="AN126:AN131" si="66">IF(AN5="FCO",4,IF(AN5="QUAL2",4,IF(AN5="HAB",4,IF(AN5="RTW",4,IF(AN5="arti",2,IF(BN5="perf",4,0))))))</f>
        <v>4</v>
      </c>
      <c r="AO126">
        <f t="shared" ref="AO126:AO131" si="67">IF(AO5="FCO",4,IF(AO5="QUAL2",4,IF(AO5="HAB",4,IF(AO5="RTW",4,IF(AO5="arti",2,IF(BO5="perf",4,0))))))</f>
        <v>4</v>
      </c>
      <c r="AP126">
        <f t="shared" ref="AP126:AP131" si="68">IF(AP5="FCO",4,IF(AP5="QUAL2",4,IF(AP5="HAB",4,IF(AP5="RTW",4,IF(AP5="arti",2,IF(BP5="perf",4,0))))))</f>
        <v>0</v>
      </c>
      <c r="AQ126">
        <f t="shared" ref="AQ126:AQ131" si="69">IF(AQ5="FCO",4,IF(AQ5="QUAL2",4,IF(AQ5="HAB",4,IF(AQ5="RTW",4,IF(AQ5="arti",2,IF(BQ5="perf",4,0))))))</f>
        <v>0</v>
      </c>
      <c r="AR126">
        <f t="shared" ref="AR126:AR131" si="70">IF(AR5="FCO",4,IF(AR5="QUAL2",4,IF(AR5="HAB",4,IF(AR5="RTW",4,IF(AR5="arti",2,IF(BR5="perf",4,0))))))</f>
        <v>4</v>
      </c>
      <c r="AS126">
        <f t="shared" ref="AS126:AS131" si="71">IF(AS5="FCO",4,IF(AS5="QUAL2",4,IF(AS5="HAB",4,IF(AS5="RTW",4,IF(AS5="arti",2,IF(BS5="perf",4,0))))))</f>
        <v>4</v>
      </c>
      <c r="AT126">
        <f t="shared" ref="AT126:AT131" si="72">IF(AT5="FCO",4,IF(AT5="QUAL2",4,IF(AT5="HAB",4,IF(AT5="RTW",4,IF(AT5="arti",2,IF(BT5="perf",4,0))))))</f>
        <v>4</v>
      </c>
      <c r="AU126">
        <f t="shared" ref="AU126:AV131" si="73">IF(AU5="FCO",4,IF(AU5="QUAL2",4,IF(AU5="HAB",4,IF(AU5="RTW",4,IF(AU5="arti",2,IF(BU5="perf",4,0))))))</f>
        <v>4</v>
      </c>
      <c r="AV126">
        <f t="shared" si="73"/>
        <v>4</v>
      </c>
      <c r="AW126">
        <f t="shared" ref="AW126:AW131" si="74">IF(AW5="FCO",4,IF(AW5="QUAL2",4,IF(AW5="HAB",4,IF(AW5="RTW",4,IF(AW5="arti",2,IF(BW5="perf",4,0))))))</f>
        <v>0</v>
      </c>
      <c r="AX126">
        <f t="shared" ref="AX126:AX131" si="75">IF(AX5="FCO",4,IF(AX5="QUAL2",4,IF(AX5="HAB",4,IF(AX5="RTW",4,IF(AX5="arti",2,IF(BX5="perf",4,0))))))</f>
        <v>0</v>
      </c>
      <c r="AY126">
        <f t="shared" ref="AY126:AY131" si="76">IF(AY5="FCO",4,IF(AY5="QUAL2",4,IF(AY5="HAB",4,IF(AY5="RTW",4,IF(AY5="arti",2,IF(BY5="perf",4,0))))))</f>
        <v>4</v>
      </c>
      <c r="AZ126">
        <f t="shared" ref="AZ126:AZ131" si="77">IF(AZ5="FCO",4,IF(AZ5="QUAL2",4,IF(AZ5="HAB",4,IF(AZ5="RTW",4,IF(AZ5="arti",2,IF(BZ5="perf",4,0))))))</f>
        <v>4</v>
      </c>
      <c r="BA126">
        <f t="shared" ref="BA126:BA131" si="78">IF(BA5="FCO",4,IF(BA5="QUAL2",4,IF(BA5="HAB",4,IF(BA5="RTW",4,IF(BA5="arti",2,IF(CA5="perf",4,0))))))</f>
        <v>4</v>
      </c>
      <c r="BB126">
        <f t="shared" ref="BB126:BB131" si="79">IF(BB5="FCO",4,IF(BB5="QUAL2",4,IF(BB5="HAB",4,IF(BB5="RTW",4,IF(BB5="arti",2,IF(CB5="perf",4,0))))))</f>
        <v>4</v>
      </c>
      <c r="BC126">
        <f t="shared" ref="BC126:BC131" si="80">IF(BC5="FCO",4,IF(BC5="QUAL2",4,IF(BC5="HAB",4,IF(BC5="RTW",4,IF(BC5="arti",2,IF(CC5="perf",4,0))))))</f>
        <v>4</v>
      </c>
      <c r="BD126">
        <f t="shared" ref="BD126:BD131" si="81">IF(BD5="FCO",4,IF(BD5="QUAL2",4,IF(BD5="HAB",4,IF(BD5="RTW",4,IF(BD5="arti",2,IF(CD5="perf",4,0))))))</f>
        <v>0</v>
      </c>
      <c r="BE126">
        <f t="shared" ref="BE126:BE131" si="82">IF(BE5="FCO",4,IF(BE5="QUAL2",4,IF(BE5="HAB",4,IF(BE5="RTW",4,IF(BE5="arti",2,IF(CE5="perf",4,0))))))</f>
        <v>0</v>
      </c>
      <c r="BF126">
        <f t="shared" ref="BF126:BF131" si="83">IF(BF5="FCO",4,IF(BF5="QUAL2",4,IF(BF5="HAB",4,IF(BF5="RTW",4,IF(BF5="arti",2,IF(CF5="perf",4,0))))))</f>
        <v>4</v>
      </c>
      <c r="BG126">
        <f t="shared" ref="BG126:BG131" si="84">IF(BG5="FCO",4,IF(BG5="QUAL2",4,IF(BG5="HAB",4,IF(BG5="RTW",4,IF(BG5="arti",2,IF(CG5="perf",4,0))))))</f>
        <v>4</v>
      </c>
      <c r="BH126">
        <f t="shared" ref="BH126:BH131" si="85">IF(BH5="FCO",4,IF(BH5="QUAL2",4,IF(BH5="HAB",4,IF(BH5="RTW",4,IF(BH5="arti",2,IF(CH5="perf",4,0))))))</f>
        <v>0</v>
      </c>
      <c r="BI126">
        <f t="shared" ref="BI126:BI131" si="86">IF(BI5="FCO",4,IF(BI5="QUAL2",4,IF(BI5="HAB",4,IF(BI5="RTW",4,IF(BI5="arti",2,IF(CI5="perf",4,0))))))</f>
        <v>0</v>
      </c>
      <c r="BJ126">
        <f t="shared" ref="BJ126:BK131" si="87">IF(BJ5="FCO",4,IF(BJ5="QUAL2",4,IF(BJ5="HAB",4,IF(BJ5="RTW",4,IF(BJ5="arti",2,IF(CJ5="perf",4,0))))))</f>
        <v>0</v>
      </c>
      <c r="BK126">
        <f t="shared" si="87"/>
        <v>0</v>
      </c>
      <c r="BL126">
        <f t="shared" ref="BL126:BL131" si="88">IF(BL5="FCO",4,IF(BL5="QUAL2",4,IF(BL5="HAB",4,IF(BL5="RTW",4,IF(BL5="arti",2,IF(CL5="perf",4,0))))))</f>
        <v>0</v>
      </c>
      <c r="BM126">
        <f t="shared" ref="BM126:BM131" si="89">IF(BM5="FCO",4,IF(BM5="QUAL2",4,IF(BM5="HAB",4,IF(BM5="RTW",4,IF(BM5="arti",2,IF(CM5="perf",4,0))))))</f>
        <v>4</v>
      </c>
      <c r="BN126">
        <f t="shared" ref="BN126:BN131" si="90">IF(BN5="FCO",4,IF(BN5="QUAL2",4,IF(BN5="HAB",4,IF(BN5="RTW",4,IF(BN5="arti",2,IF(CN5="perf",4,0))))))</f>
        <v>4</v>
      </c>
      <c r="BO126">
        <f t="shared" ref="BO126:BO131" si="91">IF(BO5="FCO",4,IF(BO5="QUAL2",4,IF(BO5="HAB",4,IF(BO5="RTW",4,IF(BO5="arti",2,IF(CO5="perf",4,0))))))</f>
        <v>4</v>
      </c>
      <c r="BP126">
        <f t="shared" ref="BP126:BP131" si="92">IF(BP5="FCO",4,IF(BP5="QUAL2",4,IF(BP5="HAB",4,IF(BP5="RTW",4,IF(BP5="arti",2,IF(CP5="perf",4,0))))))</f>
        <v>4</v>
      </c>
      <c r="BQ126">
        <f t="shared" ref="BQ126:BQ131" si="93">IF(BQ5="FCO",4,IF(BQ5="QUAL2",4,IF(BQ5="HAB",4,IF(BQ5="RTW",4,IF(BQ5="arti",2,IF(CQ5="perf",4,0))))))</f>
        <v>4</v>
      </c>
      <c r="BR126">
        <f t="shared" ref="BR126:BR131" si="94">IF(BR5="FCO",4,IF(BR5="QUAL2",4,IF(BR5="HAB",4,IF(BR5="RTW",4,IF(BR5="arti",2,IF(CR5="perf",4,0))))))</f>
        <v>4</v>
      </c>
      <c r="BS126">
        <f t="shared" ref="BS126:BS131" si="95">IF(BS5="FCO",4,IF(BS5="QUAL2",4,IF(BS5="HAB",4,IF(BS5="RTW",4,IF(BS5="arti",2,IF(CS5="perf",4,0))))))</f>
        <v>4</v>
      </c>
      <c r="BT126">
        <f t="shared" ref="BT126:BT131" si="96">IF(BT5="FCO",4,IF(BT5="QUAL2",4,IF(BT5="HAB",4,IF(BT5="RTW",4,IF(BT5="arti",2,IF(CT5="perf",4,0))))))</f>
        <v>4</v>
      </c>
      <c r="BU126">
        <f t="shared" ref="BU126:BU131" si="97">IF(BU5="FCO",4,IF(BU5="QUAL2",4,IF(BU5="HAB",4,IF(BU5="RTW",4,IF(BU5="arti",2,IF(CU5="perf",4,0))))))</f>
        <v>4</v>
      </c>
      <c r="BV126">
        <f t="shared" ref="BV126:BV131" si="98">IF(BV5="FCO",4,IF(BV5="QUAL2",4,IF(BV5="HAB",4,IF(BV5="RTW",4,IF(BV5="arti",2,IF(CV5="perf",4,0))))))</f>
        <v>4</v>
      </c>
      <c r="BW126">
        <f t="shared" ref="BW126:BW131" si="99">IF(BW5="FCO",4,IF(BW5="QUAL2",4,IF(BW5="HAB",4,IF(BW5="RTW",4,IF(BW5="arti",2,IF(CW5="perf",4,0))))))</f>
        <v>4</v>
      </c>
      <c r="BX126">
        <f t="shared" ref="BX126:BX131" si="100">IF(BX5="FCO",4,IF(BX5="QUAL2",4,IF(BX5="HAB",4,IF(BX5="RTW",4,IF(BX5="arti",2,IF(CX5="perf",4,0))))))</f>
        <v>4</v>
      </c>
      <c r="BY126">
        <f t="shared" ref="BY126:BZ131" si="101">IF(BY5="FCO",4,IF(BY5="QUAL2",4,IF(BY5="HAB",4,IF(BY5="RTW",4,IF(BY5="arti",2,IF(CY5="perf",4,0))))))</f>
        <v>0</v>
      </c>
      <c r="BZ126">
        <f t="shared" si="101"/>
        <v>0</v>
      </c>
      <c r="CA126">
        <f t="shared" ref="CA126:CA131" si="102">IF(CA5="FCO",4,IF(CA5="QUAL2",4,IF(CA5="HAB",4,IF(CA5="RTW",4,IF(CA5="arti",2,IF(DA5="perf",4,0))))))</f>
        <v>4</v>
      </c>
      <c r="CB126">
        <f t="shared" ref="CB126:CB131" si="103">IF(CB5="FCO",4,IF(CB5="QUAL2",4,IF(CB5="HAB",4,IF(CB5="RTW",4,IF(CB5="arti",2,IF(DB5="perf",4,0))))))</f>
        <v>4</v>
      </c>
      <c r="CC126">
        <f t="shared" ref="CC126:CC131" si="104">IF(CC5="FCO",4,IF(CC5="QUAL2",4,IF(CC5="HAB",4,IF(CC5="RTW",4,IF(CC5="arti",2,IF(DC5="perf",4,0))))))</f>
        <v>4</v>
      </c>
      <c r="CD126">
        <f t="shared" ref="CD126:CD131" si="105">IF(CD5="FCO",4,IF(CD5="QUAL2",4,IF(CD5="HAB",4,IF(CD5="RTW",4,IF(CD5="arti",2,IF(DD5="perf",4,0))))))</f>
        <v>4</v>
      </c>
      <c r="CE126">
        <f t="shared" ref="CE126:CE131" si="106">IF(CE5="FCO",4,IF(CE5="QUAL2",4,IF(CE5="HAB",4,IF(CE5="RTW",4,IF(CE5="arti",2,IF(DE5="perf",4,0))))))</f>
        <v>4</v>
      </c>
      <c r="CF126">
        <f t="shared" ref="CF126:CF131" si="107">IF(CF5="FCO",4,IF(CF5="QUAL2",4,IF(CF5="HAB",4,IF(CF5="RTW",4,IF(CF5="arti",2,IF(DF5="perf",4,0))))))</f>
        <v>0</v>
      </c>
      <c r="CG126">
        <f t="shared" ref="CG126:CG131" si="108">IF(CG5="FCO",4,IF(CG5="QUAL2",4,IF(CG5="HAB",4,IF(CG5="RTW",4,IF(CG5="arti",2,IF(DG5="perf",4,0))))))</f>
        <v>0</v>
      </c>
      <c r="CH126">
        <f t="shared" ref="CH126:CH131" si="109">IF(CH5="FCO",4,IF(CH5="QUAL2",4,IF(CH5="HAB",4,IF(CH5="RTW",4,IF(CH5="arti",2,IF(DH5="perf",4,0))))))</f>
        <v>4</v>
      </c>
      <c r="CI126">
        <f t="shared" ref="CI126:CI131" si="110">IF(CI5="FCO",4,IF(CI5="QUAL2",4,IF(CI5="HAB",4,IF(CI5="RTW",4,IF(CI5="arti",2,IF(DI5="perf",4,0))))))</f>
        <v>4</v>
      </c>
      <c r="CJ126">
        <f t="shared" ref="CJ126:CJ131" si="111">IF(CJ5="FCO",4,IF(CJ5="QUAL2",4,IF(CJ5="HAB",4,IF(CJ5="RTW",4,IF(CJ5="arti",2,IF(DJ5="perf",4,0))))))</f>
        <v>4</v>
      </c>
      <c r="CK126">
        <f t="shared" ref="CK126:CK131" si="112">IF(CK5="FCO",4,IF(CK5="QUAL2",4,IF(CK5="HAB",4,IF(CK5="RTW",4,IF(CK5="arti",2,IF(DK5="perf",4,0))))))</f>
        <v>4</v>
      </c>
      <c r="CL126">
        <f t="shared" ref="CL126:CL131" si="113">IF(CL5="FCO",4,IF(CL5="QUAL2",4,IF(CL5="HAB",4,IF(CL5="RTW",4,IF(CL5="arti",2,IF(DL5="perf",4,0))))))</f>
        <v>4</v>
      </c>
      <c r="CM126">
        <f t="shared" ref="CM126:CM131" si="114">IF(CM5="FCO",4,IF(CM5="QUAL2",4,IF(CM5="HAB",4,IF(CM5="RTW",4,IF(CM5="arti",2,IF(DM5="perf",4,0))))))</f>
        <v>0</v>
      </c>
      <c r="CN126">
        <f t="shared" ref="CN126:CO131" si="115">IF(CN5="FCO",4,IF(CN5="QUAL2",4,IF(CN5="HAB",4,IF(CN5="RTW",4,IF(CN5="arti",2,IF(DN5="perf",4,0))))))</f>
        <v>0</v>
      </c>
      <c r="CO126">
        <f t="shared" si="115"/>
        <v>0</v>
      </c>
      <c r="CP126">
        <f t="shared" ref="CP126:CP131" si="116">IF(CP5="FCO",4,IF(CP5="QUAL2",4,IF(CP5="HAB",4,IF(CP5="RTW",4,IF(CP5="arti",2,IF(DP5="perf",4,0))))))</f>
        <v>0</v>
      </c>
      <c r="CQ126">
        <f t="shared" ref="CQ126:CQ131" si="117">IF(CQ5="FCO",4,IF(CQ5="QUAL2",4,IF(CQ5="HAB",4,IF(CQ5="RTW",4,IF(CQ5="arti",2,IF(DQ5="perf",4,0))))))</f>
        <v>0</v>
      </c>
      <c r="CR126">
        <f t="shared" ref="CR126:CR131" si="118">IF(CR5="FCO",4,IF(CR5="QUAL2",4,IF(CR5="HAB",4,IF(CR5="RTW",4,IF(CR5="arti",2,IF(DR5="perf",4,0))))))</f>
        <v>0</v>
      </c>
      <c r="CS126">
        <f t="shared" ref="CS126:CS131" si="119">IF(CS5="FCO",4,IF(CS5="QUAL2",4,IF(CS5="HAB",4,IF(CS5="RTW",4,IF(CS5="arti",2,IF(DS5="perf",4,0))))))</f>
        <v>0</v>
      </c>
      <c r="CT126">
        <f t="shared" ref="CT126:CT131" si="120">IF(CT5="FCO",4,IF(CT5="QUAL2",4,IF(CT5="HAB",4,IF(CT5="RTW",4,IF(CT5="arti",2,IF(DT5="perf",4,0))))))</f>
        <v>0</v>
      </c>
      <c r="CU126">
        <f t="shared" ref="CU126:CU131" si="121">IF(CU5="FCO",4,IF(CU5="QUAL2",4,IF(CU5="HAB",4,IF(CU5="RTW",4,IF(CU5="arti",2,IF(DU5="perf",4,0))))))</f>
        <v>0</v>
      </c>
      <c r="CV126">
        <f t="shared" ref="CV126:CV131" si="122">IF(CV5="FCO",4,IF(CV5="QUAL2",4,IF(CV5="HAB",4,IF(CV5="RTW",4,IF(CV5="arti",2,IF(DV5="perf",4,0))))))</f>
        <v>4</v>
      </c>
      <c r="CW126">
        <f t="shared" ref="CW126:CW131" si="123">IF(CW5="FCO",4,IF(CW5="QUAL2",4,IF(CW5="HAB",4,IF(CW5="RTW",4,IF(CW5="arti",2,IF(DW5="perf",4,0))))))</f>
        <v>4</v>
      </c>
      <c r="CX126">
        <f t="shared" ref="CX126:CX131" si="124">IF(CX5="FCO",4,IF(CX5="QUAL2",4,IF(CX5="HAB",4,IF(CX5="RTW",4,IF(CX5="arti",2,IF(DX5="perf",4,0))))))</f>
        <v>4</v>
      </c>
      <c r="CY126">
        <f t="shared" ref="CY126:CY131" si="125">IF(CY5="FCO",4,IF(CY5="QUAL2",4,IF(CY5="HAB",4,IF(CY5="RTW",4,IF(CY5="arti",2,IF(DY5="perf",4,0))))))</f>
        <v>4</v>
      </c>
      <c r="CZ126">
        <f t="shared" ref="CZ126:CZ131" si="126">IF(CZ5="FCO",4,IF(CZ5="QUAL2",4,IF(CZ5="HAB",4,IF(CZ5="RTW",4,IF(CZ5="arti",2,IF(DZ5="perf",4,0))))))</f>
        <v>4</v>
      </c>
      <c r="DA126">
        <f t="shared" ref="DA126:DA131" si="127">IF(DA5="FCO",4,IF(DA5="QUAL2",4,IF(DA5="HAB",4,IF(DA5="RTW",4,IF(DA5="arti",2,IF(EA5="perf",4,0))))))</f>
        <v>4</v>
      </c>
      <c r="DB126">
        <f t="shared" ref="DB126:DB131" si="128">IF(DB5="FCO",4,IF(DB5="QUAL2",4,IF(DB5="HAB",4,IF(DB5="RTW",4,IF(DB5="arti",2,IF(EB5="perf",4,0))))))</f>
        <v>4</v>
      </c>
      <c r="DC126">
        <f t="shared" ref="DC126:DD131" si="129">IF(DC5="FCO",4,IF(DC5="QUAL2",4,IF(DC5="HAB",4,IF(DC5="RTW",4,IF(DC5="arti",2,IF(EC5="perf",4,0))))))</f>
        <v>0</v>
      </c>
      <c r="DD126">
        <f t="shared" si="129"/>
        <v>0</v>
      </c>
      <c r="DE126">
        <f t="shared" ref="DE126:DE131" si="130">IF(DE5="FCO",4,IF(DE5="QUAL2",4,IF(DE5="HAB",4,IF(DE5="RTW",4,IF(DE5="arti",2,IF(EE5="perf",4,0))))))</f>
        <v>0</v>
      </c>
      <c r="DF126">
        <f t="shared" ref="DF126:DF131" si="131">IF(DF5="FCO",4,IF(DF5="QUAL2",4,IF(DF5="HAB",4,IF(DF5="RTW",4,IF(DF5="arti",2,IF(EF5="perf",4,0))))))</f>
        <v>0</v>
      </c>
      <c r="DG126">
        <f t="shared" ref="DG126:DG131" si="132">IF(DG5="FCO",4,IF(DG5="QUAL2",4,IF(DG5="HAB",4,IF(DG5="RTW",4,IF(DG5="arti",2,IF(EG5="perf",4,0))))))</f>
        <v>0</v>
      </c>
      <c r="DH126">
        <f t="shared" ref="DH126:DH131" si="133">IF(DH5="FCO",4,IF(DH5="QUAL2",4,IF(DH5="HAB",4,IF(DH5="RTW",4,IF(DH5="arti",2,IF(EH5="perf",4,0))))))</f>
        <v>0</v>
      </c>
      <c r="DI126">
        <f t="shared" ref="DI126:DI131" si="134">IF(DI5="FCO",4,IF(DI5="QUAL2",4,IF(DI5="HAB",4,IF(DI5="RTW",4,IF(DI5="arti",2,IF(EI5="perf",4,0))))))</f>
        <v>0</v>
      </c>
      <c r="DJ126">
        <f t="shared" ref="DJ126:DJ131" si="135">IF(DJ5="FCO",4,IF(DJ5="QUAL2",4,IF(DJ5="HAB",4,IF(DJ5="RTW",4,IF(DJ5="arti",2,IF(EJ5="perf",4,0))))))</f>
        <v>4</v>
      </c>
      <c r="DK126">
        <f t="shared" ref="DK126:DK131" si="136">IF(DK5="FCO",4,IF(DK5="QUAL2",4,IF(DK5="HAB",4,IF(DK5="RTW",4,IF(DK5="arti",2,IF(EK5="perf",4,0))))))</f>
        <v>4</v>
      </c>
      <c r="DL126">
        <f t="shared" ref="DL126:DL131" si="137">IF(DL5="FCO",4,IF(DL5="QUAL2",4,IF(DL5="HAB",4,IF(DL5="RTW",4,IF(DL5="arti",2,IF(EL5="perf",4,0))))))</f>
        <v>0</v>
      </c>
      <c r="DM126">
        <f t="shared" ref="DM126:DM131" si="138">IF(DM5="FCO",4,IF(DM5="QUAL2",4,IF(DM5="HAB",4,IF(DM5="RTW",4,IF(DM5="arti",2,IF(EM5="perf",4,0))))))</f>
        <v>4</v>
      </c>
      <c r="DN126">
        <f t="shared" ref="DN126:DN131" si="139">IF(DN5="FCO",4,IF(DN5="QUAL2",4,IF(DN5="HAB",4,IF(DN5="RTW",4,IF(DN5="arti",2,IF(EN5="perf",4,0))))))</f>
        <v>4</v>
      </c>
      <c r="DO126">
        <f t="shared" ref="DO126:DO131" si="140">IF(DO5="FCO",4,IF(DO5="QUAL2",4,IF(DO5="HAB",4,IF(DO5="RTW",4,IF(DO5="arti",2,IF(EO5="perf",4,0))))))</f>
        <v>4</v>
      </c>
      <c r="DP126">
        <f t="shared" ref="DP126:DP131" si="141">IF(DP5="FCO",4,IF(DP5="QUAL2",4,IF(DP5="HAB",4,IF(DP5="RTW",4,IF(DP5="arti",2,IF(EP5="perf",4,0))))))</f>
        <v>4</v>
      </c>
      <c r="DQ126">
        <f t="shared" ref="DQ126:DQ131" si="142">IF(DQ5="FCO",4,IF(DQ5="QUAL2",4,IF(DQ5="HAB",4,IF(DQ5="RTW",4,IF(DQ5="arti",2,IF(EQ5="perf",4,0))))))</f>
        <v>2</v>
      </c>
      <c r="DR126">
        <f t="shared" ref="DR126:DS131" si="143">IF(DR5="FCO",4,IF(DR5="QUAL2",4,IF(DR5="HAB",4,IF(DR5="RTW",4,IF(DR5="arti",2,IF(ER5="perf",4,0))))))</f>
        <v>2</v>
      </c>
      <c r="DS126">
        <f t="shared" si="143"/>
        <v>0</v>
      </c>
      <c r="DT126">
        <f t="shared" ref="DT126:DT131" si="144">IF(DT5="FCO",4,IF(DT5="QUAL2",4,IF(DT5="HAB",4,IF(DT5="RTW",4,IF(DT5="arti",2,IF(ET5="perf",4,0))))))</f>
        <v>2</v>
      </c>
      <c r="DU126">
        <f t="shared" ref="DU126:DU131" si="145">IF(DU5="FCO",4,IF(DU5="QUAL2",4,IF(DU5="HAB",4,IF(DU5="RTW",4,IF(DU5="arti",2,IF(EU5="perf",4,0))))))</f>
        <v>2</v>
      </c>
      <c r="DV126">
        <f t="shared" ref="DV126:DV131" si="146">IF(DV5="FCO",4,IF(DV5="QUAL2",4,IF(DV5="HAB",4,IF(DV5="RTW",4,IF(DV5="arti",2,IF(EV5="perf",4,0))))))</f>
        <v>0</v>
      </c>
      <c r="DW126">
        <f t="shared" ref="DW126:DW131" si="147">IF(DW5="FCO",4,IF(DW5="QUAL2",4,IF(DW5="HAB",4,IF(DW5="RTW",4,IF(DW5="arti",2,IF(EW5="perf",4,0))))))</f>
        <v>0</v>
      </c>
      <c r="DX126">
        <f t="shared" ref="DX126:DX131" si="148">IF(DX5="FCO",4,IF(DX5="QUAL2",4,IF(DX5="HAB",4,IF(DX5="RTW",4,IF(DX5="arti",2,IF(EX5="perf",4,0))))))</f>
        <v>4</v>
      </c>
      <c r="DY126">
        <f t="shared" ref="DY126:DY131" si="149">IF(DY5="FCO",4,IF(DY5="QUAL2",4,IF(DY5="HAB",4,IF(DY5="RTW",4,IF(DY5="arti",2,IF(EY5="perf",4,0))))))</f>
        <v>4</v>
      </c>
      <c r="DZ126">
        <f t="shared" ref="DZ126:DZ131" si="150">IF(DZ5="FCO",4,IF(DZ5="QUAL2",4,IF(DZ5="HAB",4,IF(DZ5="RTW",4,IF(DZ5="arti",2,IF(EZ5="perf",4,0))))))</f>
        <v>0</v>
      </c>
      <c r="EA126">
        <f t="shared" ref="EA126:EA131" si="151">IF(EA5="FCO",4,IF(EA5="QUAL2",4,IF(EA5="HAB",4,IF(EA5="RTW",4,IF(EA5="arti",2,IF(FA5="perf",4,0))))))</f>
        <v>0</v>
      </c>
      <c r="EB126">
        <f t="shared" ref="EB126:EB131" si="152">IF(EB5="FCO",4,IF(EB5="QUAL2",4,IF(EB5="HAB",4,IF(EB5="RTW",4,IF(EB5="arti",2,IF(FB5="perf",4,0))))))</f>
        <v>0</v>
      </c>
      <c r="EC126">
        <f t="shared" ref="EC126:EC131" si="153">IF(EC5="FCO",4,IF(EC5="QUAL2",4,IF(EC5="HAB",4,IF(EC5="RTW",4,IF(EC5="arti",2,IF(FC5="perf",4,0))))))</f>
        <v>0</v>
      </c>
      <c r="ED126">
        <f t="shared" ref="ED126:ED131" si="154">IF(ED5="FCO",4,IF(ED5="QUAL2",4,IF(ED5="HAB",4,IF(ED5="RTW",4,IF(ED5="arti",2,IF(FD5="perf",4,0))))))</f>
        <v>0</v>
      </c>
      <c r="EE126">
        <f t="shared" ref="EE126:EE131" si="155">IF(EE5="FCO",4,IF(EE5="QUAL2",4,IF(EE5="HAB",4,IF(EE5="RTW",4,IF(EE5="arti",2,IF(FE5="perf",4,0))))))</f>
        <v>4</v>
      </c>
      <c r="EF126">
        <f t="shared" ref="EF126:EF131" si="156">IF(EF5="FCO",4,IF(EF5="QUAL2",4,IF(EF5="HAB",4,IF(EF5="RTW",4,IF(EF5="arti",2,IF(FF5="perf",4,0))))))</f>
        <v>4</v>
      </c>
      <c r="EG126">
        <f t="shared" ref="EG126:EH131" si="157">IF(EG5="FCO",4,IF(EG5="QUAL2",4,IF(EG5="HAB",4,IF(EG5="RTW",4,IF(EG5="arti",2,IF(FG5="perf",4,0))))))</f>
        <v>4</v>
      </c>
      <c r="EH126">
        <f t="shared" si="157"/>
        <v>4</v>
      </c>
      <c r="EI126">
        <f t="shared" ref="EI126:EI131" si="158">IF(EI5="FCO",4,IF(EI5="QUAL2",4,IF(EI5="HAB",4,IF(EI5="RTW",4,IF(EI5="arti",2,IF(FI5="perf",4,0))))))</f>
        <v>4</v>
      </c>
      <c r="EJ126">
        <f t="shared" ref="EJ126:EJ131" si="159">IF(EJ5="FCO",4,IF(EJ5="QUAL2",4,IF(EJ5="HAB",4,IF(EJ5="RTW",4,IF(EJ5="arti",2,IF(FJ5="perf",4,0))))))</f>
        <v>0</v>
      </c>
      <c r="EK126">
        <f t="shared" ref="EK126:EK131" si="160">IF(EK5="FCO",4,IF(EK5="QUAL2",4,IF(EK5="HAB",4,IF(EK5="RTW",4,IF(EK5="arti",2,IF(FK5="perf",4,0))))))</f>
        <v>0</v>
      </c>
      <c r="EL126">
        <f t="shared" ref="EL126:EL131" si="161">IF(EL5="FCO",4,IF(EL5="QUAL2",4,IF(EL5="HAB",4,IF(EL5="RTW",4,IF(EL5="arti",2,IF(FL5="perf",4,0))))))</f>
        <v>0</v>
      </c>
      <c r="EM126">
        <f t="shared" ref="EM126:EM131" si="162">IF(EM5="FCO",4,IF(EM5="QUAL2",4,IF(EM5="HAB",4,IF(EM5="RTW",4,IF(EM5="arti",2,IF(FM5="perf",4,0))))))</f>
        <v>0</v>
      </c>
      <c r="EN126">
        <f t="shared" ref="EN126:EN131" si="163">IF(EN5="FCO",4,IF(EN5="QUAL2",4,IF(EN5="HAB",4,IF(EN5="RTW",4,IF(EN5="arti",2,IF(FN5="perf",4,0))))))</f>
        <v>0</v>
      </c>
      <c r="EO126">
        <f t="shared" ref="EO126:EO131" si="164">IF(EO5="FCO",4,IF(EO5="QUAL2",4,IF(EO5="HAB",4,IF(EO5="RTW",4,IF(EO5="arti",2,IF(FO5="perf",4,0))))))</f>
        <v>0</v>
      </c>
      <c r="EP126">
        <f t="shared" ref="EP126:EP131" si="165">IF(EP5="FCO",4,IF(EP5="QUAL2",4,IF(EP5="HAB",4,IF(EP5="RTW",4,IF(EP5="arti",2,IF(FP5="perf",4,0))))))</f>
        <v>0</v>
      </c>
      <c r="EQ126">
        <f t="shared" ref="EQ126:EQ131" si="166">IF(EQ5="FCO",4,IF(EQ5="QUAL2",4,IF(EQ5="HAB",4,IF(EQ5="RTW",4,IF(EQ5="arti",2,IF(FQ5="perf",4,0))))))</f>
        <v>0</v>
      </c>
      <c r="ER126">
        <f t="shared" ref="ER126:ER131" si="167">IF(ER5="FCO",4,IF(ER5="QUAL2",4,IF(ER5="HAB",4,IF(ER5="RTW",4,IF(ER5="arti",2,IF(FR5="perf",4,0))))))</f>
        <v>0</v>
      </c>
      <c r="ES126">
        <f t="shared" ref="ES126:ES131" si="168">IF(ES5="FCO",4,IF(ES5="QUAL2",4,IF(ES5="HAB",4,IF(ES5="RTW",4,IF(ES5="arti",2,IF(FS5="perf",4,0))))))</f>
        <v>0</v>
      </c>
      <c r="ET126">
        <f t="shared" ref="ET126:ET131" si="169">IF(ET5="FCO",4,IF(ET5="QUAL2",4,IF(ET5="HAB",4,IF(ET5="RTW",4,IF(ET5="arti",2,IF(FT5="perf",4,0))))))</f>
        <v>0</v>
      </c>
      <c r="EU126">
        <f t="shared" ref="EU126:EU131" si="170">IF(EU5="FCO",4,IF(EU5="QUAL2",4,IF(EU5="HAB",4,IF(EU5="RTW",4,IF(EU5="arti",2,IF(FU5="perf",4,0))))))</f>
        <v>0</v>
      </c>
      <c r="EV126">
        <f t="shared" ref="EV126:EW131" si="171">IF(EV5="FCO",4,IF(EV5="QUAL2",4,IF(EV5="HAB",4,IF(EV5="RTW",4,IF(EV5="arti",2,IF(FV5="perf",4,0))))))</f>
        <v>0</v>
      </c>
      <c r="EW126">
        <f t="shared" si="171"/>
        <v>0</v>
      </c>
      <c r="EX126">
        <f t="shared" ref="EX126:EX131" si="172">IF(EX5="FCO",4,IF(EX5="QUAL2",4,IF(EX5="HAB",4,IF(EX5="RTW",4,IF(EX5="arti",2,IF(FX5="perf",4,0))))))</f>
        <v>0</v>
      </c>
      <c r="EY126">
        <f t="shared" ref="EY126:EY131" si="173">IF(EY5="FCO",4,IF(EY5="QUAL2",4,IF(EY5="HAB",4,IF(EY5="RTW",4,IF(EY5="arti",2,IF(FY5="perf",4,0))))))</f>
        <v>0</v>
      </c>
      <c r="EZ126">
        <f t="shared" ref="EZ126:EZ131" si="174">IF(EZ5="FCO",4,IF(EZ5="QUAL2",4,IF(EZ5="HAB",4,IF(EZ5="RTW",4,IF(EZ5="arti",2,IF(FZ5="perf",4,0))))))</f>
        <v>0</v>
      </c>
      <c r="FA126">
        <f t="shared" ref="FA126:FA131" si="175">IF(FA5="FCO",4,IF(FA5="QUAL2",4,IF(FA5="HAB",4,IF(FA5="RTW",4,IF(FA5="arti",2,IF(GA5="perf",4,0))))))</f>
        <v>0</v>
      </c>
      <c r="FB126">
        <f t="shared" ref="FB126:FB131" si="176">IF(FB5="FCO",4,IF(FB5="QUAL2",4,IF(FB5="HAB",4,IF(FB5="RTW",4,IF(FB5="arti",2,IF(GB5="perf",4,0))))))</f>
        <v>0</v>
      </c>
      <c r="FC126">
        <f t="shared" ref="FC126:FC131" si="177">IF(FC5="FCO",4,IF(FC5="QUAL2",4,IF(FC5="HAB",4,IF(FC5="RTW",4,IF(FC5="arti",2,IF(GC5="perf",4,0))))))</f>
        <v>2</v>
      </c>
      <c r="FD126">
        <f t="shared" ref="FD126:FD131" si="178">IF(FD5="FCO",4,IF(FD5="QUAL2",4,IF(FD5="HAB",4,IF(FD5="RTW",4,IF(FD5="arti",2,IF(GD5="perf",4,0))))))</f>
        <v>2</v>
      </c>
      <c r="FE126">
        <f t="shared" ref="FE126:FE131" si="179">IF(FE5="FCO",4,IF(FE5="QUAL2",4,IF(FE5="HAB",4,IF(FE5="RTW",4,IF(FE5="arti",2,IF(GE5="perf",4,0))))))</f>
        <v>4</v>
      </c>
      <c r="FF126">
        <f t="shared" ref="FF126:FF131" si="180">IF(FF5="FCO",4,IF(FF5="QUAL2",4,IF(FF5="HAB",4,IF(FF5="RTW",4,IF(FF5="arti",2,IF(GF5="perf",4,0))))))</f>
        <v>4</v>
      </c>
      <c r="FG126">
        <f t="shared" ref="FG126:FG131" si="181">IF(FG5="FCO",4,IF(FG5="QUAL2",4,IF(FG5="HAB",4,IF(FG5="RTW",4,IF(FG5="arti",2,IF(GG5="perf",4,0))))))</f>
        <v>4</v>
      </c>
      <c r="FH126">
        <f t="shared" ref="FH126:FH131" si="182">IF(FH5="FCO",4,IF(FH5="QUAL2",4,IF(FH5="HAB",4,IF(FH5="RTW",4,IF(FH5="arti",2,IF(GH5="perf",4,0))))))</f>
        <v>4</v>
      </c>
      <c r="FI126">
        <f t="shared" ref="FI126:FI131" si="183">IF(FI5="FCO",4,IF(FI5="QUAL2",4,IF(FI5="HAB",4,IF(FI5="RTW",4,IF(FI5="arti",2,IF(GI5="perf",4,0))))))</f>
        <v>4</v>
      </c>
      <c r="FJ126">
        <f t="shared" ref="FJ126:FJ131" si="184">IF(FJ5="FCO",4,IF(FJ5="QUAL2",4,IF(FJ5="HAB",4,IF(FJ5="RTW",4,IF(FJ5="arti",2,IF(GJ5="perf",4,0))))))</f>
        <v>4</v>
      </c>
      <c r="FK126">
        <f t="shared" ref="FK126:FL131" si="185">IF(FK5="FCO",4,IF(FK5="QUAL2",4,IF(FK5="HAB",4,IF(FK5="RTW",4,IF(FK5="arti",2,IF(GK5="perf",4,0))))))</f>
        <v>4</v>
      </c>
      <c r="FL126">
        <f t="shared" si="185"/>
        <v>4</v>
      </c>
      <c r="FM126">
        <f t="shared" ref="FM126:FM131" si="186">IF(FM5="FCO",4,IF(FM5="QUAL2",4,IF(FM5="HAB",4,IF(FM5="RTW",4,IF(FM5="arti",2,IF(GM5="perf",4,0))))))</f>
        <v>4</v>
      </c>
      <c r="FN126">
        <f t="shared" ref="FN126:FN131" si="187">IF(FN5="FCO",4,IF(FN5="QUAL2",4,IF(FN5="HAB",4,IF(FN5="RTW",4,IF(FN5="arti",2,IF(GN5="perf",4,0))))))</f>
        <v>4</v>
      </c>
      <c r="FO126">
        <f t="shared" ref="FO126:FO131" si="188">IF(FO5="FCO",4,IF(FO5="QUAL2",4,IF(FO5="HAB",4,IF(FO5="RTW",4,IF(FO5="arti",2,IF(GO5="perf",4,0))))))</f>
        <v>4</v>
      </c>
      <c r="FP126">
        <f t="shared" ref="FP126:FP131" si="189">IF(FP5="FCO",4,IF(FP5="QUAL2",4,IF(FP5="HAB",4,IF(FP5="RTW",4,IF(FP5="arti",2,IF(GP5="perf",4,0))))))</f>
        <v>4</v>
      </c>
      <c r="FQ126">
        <f t="shared" ref="FQ126:FQ131" si="190">IF(FQ5="FCO",4,IF(FQ5="QUAL2",4,IF(FQ5="HAB",4,IF(FQ5="RTW",4,IF(FQ5="arti",2,IF(GQ5="perf",4,0))))))</f>
        <v>4</v>
      </c>
      <c r="FR126">
        <f t="shared" ref="FR126:FR131" si="191">IF(FR5="FCO",4,IF(FR5="QUAL2",4,IF(FR5="HAB",4,IF(FR5="RTW",4,IF(FR5="arti",2,IF(GR5="perf",4,0))))))</f>
        <v>4</v>
      </c>
      <c r="FS126">
        <f t="shared" ref="FS126:FS131" si="192">IF(FS5="FCO",4,IF(FS5="QUAL2",4,IF(FS5="HAB",4,IF(FS5="RTW",4,IF(FS5="arti",2,IF(GS5="perf",4,0))))))</f>
        <v>0</v>
      </c>
      <c r="FT126">
        <f t="shared" ref="FT126:FT131" si="193">IF(FT5="FCO",4,IF(FT5="QUAL2",4,IF(FT5="HAB",4,IF(FT5="RTW",4,IF(FT5="arti",2,IF(GT5="perf",4,0))))))</f>
        <v>0</v>
      </c>
      <c r="FU126">
        <f t="shared" ref="FU126:FU131" si="194">IF(FU5="FCO",4,IF(FU5="QUAL2",4,IF(FU5="HAB",4,IF(FU5="RTW",4,IF(FU5="arti",2,IF(GU5="perf",4,0))))))</f>
        <v>4</v>
      </c>
      <c r="FV126">
        <f t="shared" ref="FV126:FV131" si="195">IF(FV5="FCO",4,IF(FV5="QUAL2",4,IF(FV5="HAB",4,IF(FV5="RTW",4,IF(FV5="arti",2,IF(GV5="perf",4,0))))))</f>
        <v>4</v>
      </c>
      <c r="FW126">
        <f t="shared" ref="FW126:FW131" si="196">IF(FW5="FCO",4,IF(FW5="QUAL2",4,IF(FW5="HAB",4,IF(FW5="RTW",4,IF(FW5="arti",2,IF(GW5="perf",4,0))))))</f>
        <v>4</v>
      </c>
      <c r="FX126">
        <f t="shared" ref="FX126:FX131" si="197">IF(FX5="FCO",4,IF(FX5="QUAL2",4,IF(FX5="HAB",4,IF(FX5="RTW",4,IF(FX5="arti",2,IF(GX5="perf",4,0))))))</f>
        <v>4</v>
      </c>
      <c r="FY126">
        <f t="shared" ref="FY126:FY131" si="198">IF(FY5="FCO",4,IF(FY5="QUAL2",4,IF(FY5="HAB",4,IF(FY5="RTW",4,IF(FY5="arti",2,IF(GY5="perf",4,0))))))</f>
        <v>4</v>
      </c>
      <c r="FZ126">
        <f t="shared" ref="FZ126:GA131" si="199">IF(FZ5="FCO",4,IF(FZ5="QUAL2",4,IF(FZ5="HAB",4,IF(FZ5="RTW",4,IF(FZ5="arti",2,IF(GZ5="perf",4,0))))))</f>
        <v>0</v>
      </c>
      <c r="GA126">
        <f t="shared" si="199"/>
        <v>0</v>
      </c>
      <c r="GB126">
        <f t="shared" ref="GB126:GB131" si="200">IF(GB5="FCO",4,IF(GB5="QUAL2",4,IF(GB5="HAB",4,IF(GB5="RTW",4,IF(GB5="arti",2,IF(HB5="perf",4,0))))))</f>
        <v>4</v>
      </c>
      <c r="GC126">
        <f t="shared" ref="GC126:GC131" si="201">IF(GC5="FCO",4,IF(GC5="QUAL2",4,IF(GC5="HAB",4,IF(GC5="RTW",4,IF(GC5="arti",2,IF(HC5="perf",4,0))))))</f>
        <v>4</v>
      </c>
      <c r="GD126">
        <f t="shared" ref="GD126:GD131" si="202">IF(GD5="FCO",4,IF(GD5="QUAL2",4,IF(GD5="HAB",4,IF(GD5="RTW",4,IF(GD5="arti",2,IF(HD5="perf",4,0))))))</f>
        <v>0</v>
      </c>
      <c r="GE126">
        <f t="shared" ref="GE126:GE131" si="203">IF(GE5="FCO",4,IF(GE5="QUAL2",4,IF(GE5="HAB",4,IF(GE5="RTW",4,IF(GE5="arti",2,IF(HE5="perf",4,0))))))</f>
        <v>0</v>
      </c>
      <c r="GF126">
        <f t="shared" ref="GF126:GF131" si="204">IF(GF5="FCO",4,IF(GF5="QUAL2",4,IF(GF5="HAB",4,IF(GF5="RTW",4,IF(GF5="arti",2,IF(HF5="perf",4,0))))))</f>
        <v>0</v>
      </c>
      <c r="GG126">
        <f t="shared" ref="GG126:GG131" si="205">IF(GG5="FCO",4,IF(GG5="QUAL2",4,IF(GG5="HAB",4,IF(GG5="RTW",4,IF(GG5="arti",2,IF(HG5="perf",4,0))))))</f>
        <v>0</v>
      </c>
      <c r="GH126">
        <f t="shared" ref="GH126:GH131" si="206">IF(GH5="FCO",4,IF(GH5="QUAL2",4,IF(GH5="HAB",4,IF(GH5="RTW",4,IF(GH5="arti",2,IF(HH5="perf",4,0))))))</f>
        <v>0</v>
      </c>
      <c r="GI126">
        <f t="shared" ref="GI126:GI131" si="207">IF(GI5="FCO",4,IF(GI5="QUAL2",4,IF(GI5="HAB",4,IF(GI5="RTW",4,IF(GI5="arti",2,IF(HI5="perf",4,0))))))</f>
        <v>0</v>
      </c>
      <c r="GJ126">
        <f t="shared" ref="GJ126:GJ131" si="208">IF(GJ5="FCO",4,IF(GJ5="QUAL2",4,IF(GJ5="HAB",4,IF(GJ5="RTW",4,IF(GJ5="arti",2,IF(HJ5="perf",4,0))))))</f>
        <v>0</v>
      </c>
      <c r="GK126">
        <f t="shared" ref="GK126:GK131" si="209">IF(GK5="FCO",4,IF(GK5="QUAL2",4,IF(GK5="HAB",4,IF(GK5="RTW",4,IF(GK5="arti",2,IF(HK5="perf",4,0))))))</f>
        <v>0</v>
      </c>
      <c r="GL126">
        <f t="shared" ref="GL126:GL131" si="210">IF(GL5="FCO",4,IF(GL5="QUAL2",4,IF(GL5="HAB",4,IF(GL5="RTW",4,IF(GL5="arti",2,IF(HL5="perf",4,0))))))</f>
        <v>0</v>
      </c>
      <c r="GM126">
        <f t="shared" ref="GM126:GM131" si="211">IF(GM5="FCO",4,IF(GM5="QUAL2",4,IF(GM5="HAB",4,IF(GM5="RTW",4,IF(GM5="arti",2,IF(HM5="perf",4,0))))))</f>
        <v>0</v>
      </c>
      <c r="GN126">
        <f t="shared" ref="GN126:GN131" si="212">IF(GN5="FCO",4,IF(GN5="QUAL2",4,IF(GN5="HAB",4,IF(GN5="RTW",4,IF(GN5="arti",2,IF(HN5="perf",4,0))))))</f>
        <v>0</v>
      </c>
      <c r="GO126">
        <f t="shared" ref="GO126:GP131" si="213">IF(GO5="FCO",4,IF(GO5="QUAL2",4,IF(GO5="HAB",4,IF(GO5="RTW",4,IF(GO5="arti",2,IF(HO5="perf",4,0))))))</f>
        <v>0</v>
      </c>
      <c r="GP126">
        <f t="shared" si="213"/>
        <v>0</v>
      </c>
      <c r="GQ126">
        <f t="shared" ref="GQ126:GQ131" si="214">IF(GQ5="FCO",4,IF(GQ5="QUAL2",4,IF(GQ5="HAB",4,IF(GQ5="RTW",4,IF(GQ5="arti",2,IF(HQ5="perf",4,0))))))</f>
        <v>0</v>
      </c>
      <c r="GR126">
        <f t="shared" ref="GR126:GR131" si="215">IF(GR5="FCO",4,IF(GR5="QUAL2",4,IF(GR5="HAB",4,IF(GR5="RTW",4,IF(GR5="arti",2,IF(HR5="perf",4,0))))))</f>
        <v>0</v>
      </c>
      <c r="GS126">
        <f t="shared" ref="GS126:GS131" si="216">IF(GS5="FCO",4,IF(GS5="QUAL2",4,IF(GS5="HAB",4,IF(GS5="RTW",4,IF(GS5="arti",2,IF(HS5="perf",4,0))))))</f>
        <v>4</v>
      </c>
      <c r="GT126">
        <f t="shared" ref="GT126:GT131" si="217">IF(GT5="FCO",4,IF(GT5="QUAL2",4,IF(GT5="HAB",4,IF(GT5="RTW",4,IF(GT5="arti",2,IF(HT5="perf",4,0))))))</f>
        <v>4</v>
      </c>
      <c r="GU126">
        <f t="shared" ref="GU126:GU131" si="218">IF(GU5="FCO",4,IF(GU5="QUAL2",4,IF(GU5="HAB",4,IF(GU5="RTW",4,IF(GU5="arti",2,IF(HU5="perf",4,0))))))</f>
        <v>0</v>
      </c>
      <c r="GV126">
        <f t="shared" ref="GV126:GV131" si="219">IF(GV5="FCO",4,IF(GV5="QUAL2",4,IF(GV5="HAB",4,IF(GV5="RTW",4,IF(GV5="arti",2,IF(HV5="perf",4,0))))))</f>
        <v>0</v>
      </c>
      <c r="GW126">
        <f t="shared" ref="GW126:GW131" si="220">IF(GW5="FCO",4,IF(GW5="QUAL2",4,IF(GW5="HAB",4,IF(GW5="RTW",4,IF(GW5="arti",2,IF(HW5="perf",4,0))))))</f>
        <v>0</v>
      </c>
      <c r="GX126">
        <f t="shared" ref="GX126:GX131" si="221">IF(GX5="FCO",4,IF(GX5="QUAL2",4,IF(GX5="HAB",4,IF(GX5="RTW",4,IF(GX5="arti",2,IF(HX5="perf",4,0))))))</f>
        <v>0</v>
      </c>
      <c r="GY126">
        <f t="shared" ref="GY126:GY131" si="222">IF(GY5="FCO",4,IF(GY5="QUAL2",4,IF(GY5="HAB",4,IF(GY5="RTW",4,IF(GY5="arti",2,IF(HY5="perf",4,0))))))</f>
        <v>0</v>
      </c>
      <c r="GZ126">
        <f t="shared" ref="GZ126:GZ131" si="223">IF(GZ5="FCO",4,IF(GZ5="QUAL2",4,IF(GZ5="HAB",4,IF(GZ5="RTW",4,IF(GZ5="arti",2,IF(HZ5="perf",4,0))))))</f>
        <v>0</v>
      </c>
      <c r="HA126">
        <f t="shared" ref="HA126:HA131" si="224">IF(HA5="FCO",4,IF(HA5="QUAL2",4,IF(HA5="HAB",4,IF(HA5="RTW",4,IF(HA5="arti",2,IF(IA5="perf",4,0))))))</f>
        <v>0</v>
      </c>
      <c r="HB126">
        <f t="shared" ref="HB126:HB131" si="225">IF(HB5="FCO",4,IF(HB5="QUAL2",4,IF(HB5="HAB",4,IF(HB5="RTW",4,IF(HB5="arti",2,IF(IB5="perf",4,0))))))</f>
        <v>0</v>
      </c>
      <c r="HC126">
        <f t="shared" ref="HC126:HC131" si="226">IF(HC5="FCO",4,IF(HC5="QUAL2",4,IF(HC5="HAB",4,IF(HC5="RTW",4,IF(HC5="arti",2,IF(IC5="perf",4,0))))))</f>
        <v>0</v>
      </c>
      <c r="HD126">
        <f t="shared" ref="HD126:HE131" si="227">IF(HD5="FCO",4,IF(HD5="QUAL2",4,IF(HD5="HAB",4,IF(HD5="RTW",4,IF(HD5="arti",2,IF(ID5="perf",4,0))))))</f>
        <v>0</v>
      </c>
      <c r="HE126">
        <f t="shared" si="227"/>
        <v>0</v>
      </c>
      <c r="HF126">
        <f t="shared" ref="HF126:HF131" si="228">IF(HF5="FCO",4,IF(HF5="QUAL2",4,IF(HF5="HAB",4,IF(HF5="RTW",4,IF(HF5="arti",2,IF(IF5="perf",4,0))))))</f>
        <v>0</v>
      </c>
      <c r="HG126">
        <f t="shared" ref="HG126:HG131" si="229">IF(HG5="FCO",4,IF(HG5="QUAL2",4,IF(HG5="HAB",4,IF(HG5="RTW",4,IF(HG5="arti",2,IF(IG5="perf",4,0))))))</f>
        <v>0</v>
      </c>
      <c r="HH126">
        <f t="shared" ref="HH126:HH131" si="230">IF(HH5="FCO",4,IF(HH5="QUAL2",4,IF(HH5="HAB",4,IF(HH5="RTW",4,IF(HH5="arti",2,IF(IH5="perf",4,0))))))</f>
        <v>0</v>
      </c>
      <c r="HI126">
        <f t="shared" ref="HI126:HI131" si="231">IF(HI5="FCO",4,IF(HI5="QUAL2",4,IF(HI5="HAB",4,IF(HI5="RTW",4,IF(HI5="arti",2,IF(II5="perf",4,0))))))</f>
        <v>0</v>
      </c>
      <c r="HJ126">
        <f t="shared" ref="HJ126:HJ131" si="232">IF(HJ5="FCO",4,IF(HJ5="QUAL2",4,IF(HJ5="HAB",4,IF(HJ5="RTW",4,IF(HJ5="arti",2,IF(IJ5="perf",4,0))))))</f>
        <v>0</v>
      </c>
      <c r="HK126">
        <f t="shared" ref="HK126:HK131" si="233">IF(HK5="FCO",4,IF(HK5="QUAL2",4,IF(HK5="HAB",4,IF(HK5="RTW",4,IF(HK5="arti",2,IF(IK5="perf",4,0))))))</f>
        <v>0</v>
      </c>
      <c r="HL126">
        <f t="shared" ref="HL126:HL131" si="234">IF(HL5="FCO",4,IF(HL5="QUAL2",4,IF(HL5="HAB",4,IF(HL5="RTW",4,IF(HL5="arti",2,IF(IL5="perf",4,0))))))</f>
        <v>0</v>
      </c>
      <c r="HM126">
        <f t="shared" ref="HM126:HM131" si="235">IF(HM5="FCO",4,IF(HM5="QUAL2",4,IF(HM5="HAB",4,IF(HM5="RTW",4,IF(HM5="arti",2,IF(IM5="perf",4,0))))))</f>
        <v>0</v>
      </c>
      <c r="HN126">
        <f t="shared" ref="HN126:HN131" si="236">IF(HN5="FCO",4,IF(HN5="QUAL2",4,IF(HN5="HAB",4,IF(HN5="RTW",4,IF(HN5="arti",2,IF(IN5="perf",4,0))))))</f>
        <v>0</v>
      </c>
      <c r="HO126">
        <f t="shared" ref="HO126:HO131" si="237">IF(HO5="FCO",4,IF(HO5="QUAL2",4,IF(HO5="HAB",4,IF(HO5="RTW",4,IF(HO5="arti",2,IF(IO5="perf",4,0))))))</f>
        <v>0</v>
      </c>
      <c r="HP126">
        <f t="shared" ref="HP126:HP131" si="238">IF(HP5="FCO",4,IF(HP5="QUAL2",4,IF(HP5="HAB",4,IF(HP5="RTW",4,IF(HP5="arti",2,IF(IP5="perf",4,0))))))</f>
        <v>0</v>
      </c>
      <c r="HQ126">
        <f t="shared" ref="HQ126:HQ131" si="239">IF(HQ5="FCO",4,IF(HQ5="QUAL2",4,IF(HQ5="HAB",4,IF(HQ5="RTW",4,IF(HQ5="arti",2,IF(IQ5="perf",4,0))))))</f>
        <v>0</v>
      </c>
      <c r="HR126">
        <f t="shared" ref="HR126:HR131" si="240">IF(HR5="FCO",4,IF(HR5="QUAL2",4,IF(HR5="HAB",4,IF(HR5="RTW",4,IF(HR5="arti",2,IF(IR5="perf",4,0))))))</f>
        <v>0</v>
      </c>
      <c r="HS126">
        <f t="shared" ref="HS126:HT131" si="241">IF(HS5="FCO",4,IF(HS5="QUAL2",4,IF(HS5="HAB",4,IF(HS5="RTW",4,IF(HS5="arti",2,IF(IS5="perf",4,0))))))</f>
        <v>0</v>
      </c>
      <c r="HT126">
        <f t="shared" si="241"/>
        <v>0</v>
      </c>
      <c r="HU126">
        <f t="shared" ref="HU126:HU131" si="242">IF(HU5="FCO",4,IF(HU5="QUAL2",4,IF(HU5="HAB",4,IF(HU5="RTW",4,IF(HU5="arti",2,IF(IU5="perf",4,0))))))</f>
        <v>0</v>
      </c>
      <c r="HV126">
        <f t="shared" ref="HV126:HV131" si="243">IF(HV5="FCO",4,IF(HV5="QUAL2",4,IF(HV5="HAB",4,IF(HV5="RTW",4,IF(HV5="arti",2,IF(IV5="perf",4,0))))))</f>
        <v>0</v>
      </c>
      <c r="HW126">
        <f t="shared" ref="HW126:HW131" si="244">IF(HW5="FCO",4,IF(HW5="QUAL2",4,IF(HW5="HAB",4,IF(HW5="RTW",4,IF(HW5="arti",2,IF(IW5="perf",4,0))))))</f>
        <v>0</v>
      </c>
      <c r="HX126">
        <f t="shared" ref="HX126:HX131" si="245">IF(HX5="FCO",4,IF(HX5="QUAL2",4,IF(HX5="HAB",4,IF(HX5="RTW",4,IF(HX5="arti",2,IF(IX5="perf",4,0))))))</f>
        <v>0</v>
      </c>
      <c r="HY126">
        <f t="shared" ref="HY126:HY131" si="246">IF(HY5="FCO",4,IF(HY5="QUAL2",4,IF(HY5="HAB",4,IF(HY5="RTW",4,IF(HY5="arti",2,IF(IY5="perf",4,0))))))</f>
        <v>0</v>
      </c>
      <c r="HZ126">
        <f t="shared" ref="HZ126:HZ131" si="247">IF(HZ5="FCO",4,IF(HZ5="QUAL2",4,IF(HZ5="HAB",4,IF(HZ5="RTW",4,IF(HZ5="arti",2,IF(IZ5="perf",4,0))))))</f>
        <v>0</v>
      </c>
      <c r="IA126">
        <f t="shared" ref="IA126:IA131" si="248">IF(IA5="FCO",4,IF(IA5="QUAL2",4,IF(IA5="HAB",4,IF(IA5="RTW",4,IF(IA5="arti",2,IF(JA5="perf",4,0))))))</f>
        <v>0</v>
      </c>
      <c r="IB126">
        <f t="shared" ref="IB126:IB131" si="249">IF(IB5="FCO",4,IF(IB5="QUAL2",4,IF(IB5="HAB",4,IF(IB5="RTW",4,IF(IB5="arti",2,IF(JB5="perf",4,0))))))</f>
        <v>0</v>
      </c>
      <c r="IC126">
        <f t="shared" ref="IC126:IC131" si="250">IF(IC5="FCO",4,IF(IC5="QUAL2",4,IF(IC5="HAB",4,IF(IC5="RTW",4,IF(IC5="arti",2,IF(JC5="perf",4,0))))))</f>
        <v>0</v>
      </c>
      <c r="ID126">
        <f t="shared" ref="ID126:ID131" si="251">IF(ID5="FCO",4,IF(ID5="QUAL2",4,IF(ID5="HAB",4,IF(ID5="RTW",4,IF(ID5="arti",2,IF(JD5="perf",4,0))))))</f>
        <v>0</v>
      </c>
      <c r="IE126">
        <f t="shared" ref="IE126:IE131" si="252">IF(IE5="FCO",4,IF(IE5="QUAL2",4,IF(IE5="HAB",4,IF(IE5="RTW",4,IF(IE5="arti",2,IF(JE5="perf",4,0))))))</f>
        <v>0</v>
      </c>
      <c r="IF126">
        <f t="shared" ref="IF126:IF131" si="253">IF(IF5="FCO",4,IF(IF5="QUAL2",4,IF(IF5="HAB",4,IF(IF5="RTW",4,IF(IF5="arti",2,IF(JF5="perf",4,0))))))</f>
        <v>0</v>
      </c>
      <c r="IG126">
        <f t="shared" ref="IG126:IG131" si="254">IF(IG5="FCO",4,IF(IG5="QUAL2",4,IF(IG5="HAB",4,IF(IG5="RTW",4,IF(IG5="arti",2,IF(JG5="perf",4,0))))))</f>
        <v>0</v>
      </c>
      <c r="IH126">
        <f t="shared" ref="IH126:II131" si="255">IF(IH5="FCO",4,IF(IH5="QUAL2",4,IF(IH5="HAB",4,IF(IH5="RTW",4,IF(IH5="arti",2,IF(JH5="perf",4,0))))))</f>
        <v>0</v>
      </c>
      <c r="II126">
        <f t="shared" si="255"/>
        <v>0</v>
      </c>
      <c r="IJ126">
        <f t="shared" ref="IJ126:IJ131" si="256">IF(IJ5="FCO",4,IF(IJ5="QUAL2",4,IF(IJ5="HAB",4,IF(IJ5="RTW",4,IF(IJ5="arti",2,IF(JJ5="perf",4,0))))))</f>
        <v>0</v>
      </c>
      <c r="IK126">
        <f t="shared" ref="IK126:IK131" si="257">IF(IK5="FCO",4,IF(IK5="QUAL2",4,IF(IK5="HAB",4,IF(IK5="RTW",4,IF(IK5="arti",2,IF(JK5="perf",4,0))))))</f>
        <v>0</v>
      </c>
      <c r="IL126">
        <f t="shared" ref="IL126:IL131" si="258">IF(IL5="FCO",4,IF(IL5="QUAL2",4,IF(IL5="HAB",4,IF(IL5="RTW",4,IF(IL5="arti",2,IF(JL5="perf",4,0))))))</f>
        <v>0</v>
      </c>
      <c r="IM126">
        <f t="shared" ref="IM126:IM131" si="259">IF(IM5="FCO",4,IF(IM5="QUAL2",4,IF(IM5="HAB",4,IF(IM5="RTW",4,IF(IM5="arti",2,IF(JM5="perf",4,0))))))</f>
        <v>0</v>
      </c>
      <c r="IN126">
        <f t="shared" ref="IN126:IN131" si="260">IF(IN5="FCO",4,IF(IN5="QUAL2",4,IF(IN5="HAB",4,IF(IN5="RTW",4,IF(IN5="arti",2,IF(JN5="perf",4,0))))))</f>
        <v>0</v>
      </c>
      <c r="IO126">
        <f t="shared" ref="IO126:IO131" si="261">IF(IO5="FCO",4,IF(IO5="QUAL2",4,IF(IO5="HAB",4,IF(IO5="RTW",4,IF(IO5="arti",2,IF(JO5="perf",4,0))))))</f>
        <v>0</v>
      </c>
      <c r="IP126">
        <f t="shared" ref="IP126:IP131" si="262">IF(IP5="FCO",4,IF(IP5="QUAL2",4,IF(IP5="HAB",4,IF(IP5="RTW",4,IF(IP5="arti",2,IF(JP5="perf",4,0))))))</f>
        <v>0</v>
      </c>
      <c r="IQ126">
        <f t="shared" ref="IQ126:IQ131" si="263">IF(IQ5="FCO",4,IF(IQ5="QUAL2",4,IF(IQ5="HAB",4,IF(IQ5="RTW",4,IF(IQ5="arti",2,IF(JQ5="perf",4,0))))))</f>
        <v>0</v>
      </c>
      <c r="IR126">
        <f t="shared" ref="IR126:IR131" si="264">IF(IR5="FCO",4,IF(IR5="QUAL2",4,IF(IR5="HAB",4,IF(IR5="RTW",4,IF(IR5="arti",2,IF(JR5="perf",4,0))))))</f>
        <v>0</v>
      </c>
      <c r="IS126">
        <f t="shared" ref="IS126:IS131" si="265">IF(IS5="FCO",4,IF(IS5="QUAL2",4,IF(IS5="HAB",4,IF(IS5="RTW",4,IF(IS5="arti",2,IF(JS5="perf",4,0))))))</f>
        <v>0</v>
      </c>
      <c r="IT126">
        <f t="shared" ref="IT126:IT131" si="266">IF(IT5="FCO",4,IF(IT5="QUAL2",4,IF(IT5="HAB",4,IF(IT5="RTW",4,IF(IT5="arti",2,IF(JT5="perf",4,0))))))</f>
        <v>4</v>
      </c>
      <c r="IU126">
        <f t="shared" ref="IU126:IU131" si="267">IF(IU5="FCO",4,IF(IU5="QUAL2",4,IF(IU5="HAB",4,IF(IU5="RTW",4,IF(IU5="arti",2,IF(JU5="perf",4,0))))))</f>
        <v>4</v>
      </c>
      <c r="IV126">
        <f t="shared" ref="IV126:IV131" si="268">IF(IV5="FCO",4,IF(IV5="QUAL2",4,IF(IV5="HAB",4,IF(IV5="RTW",4,IF(IV5="arti",2,IF(JV5="perf",4,0))))))</f>
        <v>4</v>
      </c>
      <c r="IW126">
        <f t="shared" ref="IW126:IX131" si="269">IF(IW5="FCO",4,IF(IW5="QUAL2",4,IF(IW5="HAB",4,IF(IW5="RTW",4,IF(IW5="arti",2,IF(JW5="perf",4,0))))))</f>
        <v>4</v>
      </c>
      <c r="IX126">
        <f t="shared" si="269"/>
        <v>4</v>
      </c>
      <c r="IY126">
        <f t="shared" ref="IY126:IY131" si="270">IF(IY5="FCO",4,IF(IY5="QUAL2",4,IF(IY5="HAB",4,IF(IY5="RTW",4,IF(IY5="arti",2,IF(JY5="perf",4,0))))))</f>
        <v>0</v>
      </c>
      <c r="IZ126">
        <f t="shared" ref="IZ126:IZ131" si="271">IF(IZ5="FCO",4,IF(IZ5="QUAL2",4,IF(IZ5="HAB",4,IF(IZ5="RTW",4,IF(IZ5="arti",2,IF(JZ5="perf",4,0))))))</f>
        <v>0</v>
      </c>
      <c r="JA126">
        <f t="shared" ref="JA126:JA131" si="272">IF(JA5="FCO",4,IF(JA5="QUAL2",4,IF(JA5="HAB",4,IF(JA5="RTW",4,IF(JA5="arti",2,IF(KA5="perf",4,0))))))</f>
        <v>0</v>
      </c>
      <c r="JB126">
        <f t="shared" ref="JB126:JB131" si="273">IF(JB5="FCO",4,IF(JB5="QUAL2",4,IF(JB5="HAB",4,IF(JB5="RTW",4,IF(JB5="arti",2,IF(KB5="perf",4,0))))))</f>
        <v>0</v>
      </c>
      <c r="JC126">
        <f t="shared" ref="JC126:JC131" si="274">IF(JC5="FCO",4,IF(JC5="QUAL2",4,IF(JC5="HAB",4,IF(JC5="RTW",4,IF(JC5="arti",2,IF(KC5="perf",4,0))))))</f>
        <v>0</v>
      </c>
      <c r="JD126">
        <f t="shared" ref="JD126:JD131" si="275">IF(JD5="FCO",4,IF(JD5="QUAL2",4,IF(JD5="HAB",4,IF(JD5="RTW",4,IF(JD5="arti",2,IF(KD5="perf",4,0))))))</f>
        <v>0</v>
      </c>
      <c r="JE126">
        <f t="shared" ref="JE126:JE131" si="276">IF(JE5="FCO",4,IF(JE5="QUAL2",4,IF(JE5="HAB",4,IF(JE5="RTW",4,IF(JE5="arti",2,IF(KE5="perf",4,0))))))</f>
        <v>0</v>
      </c>
      <c r="JF126">
        <f t="shared" ref="JF126:JF131" si="277">IF(JF5="FCO",4,IF(JF5="QUAL2",4,IF(JF5="HAB",4,IF(JF5="RTW",4,IF(JF5="arti",2,IF(KF5="perf",4,0))))))</f>
        <v>4</v>
      </c>
      <c r="JG126">
        <f t="shared" ref="JG126:JG131" si="278">IF(JG5="FCO",4,IF(JG5="QUAL2",4,IF(JG5="HAB",4,IF(JG5="RTW",4,IF(JG5="arti",2,IF(KG5="perf",4,0))))))</f>
        <v>4</v>
      </c>
      <c r="JH126">
        <f t="shared" ref="JH126:JH131" si="279">IF(JH5="FCO",4,IF(JH5="QUAL2",4,IF(JH5="HAB",4,IF(JH5="RTW",4,IF(JH5="arti",2,IF(KH5="perf",4,0))))))</f>
        <v>0</v>
      </c>
      <c r="JI126">
        <f t="shared" ref="JI126:JI131" si="280">IF(JI5="FCO",4,IF(JI5="QUAL2",4,IF(JI5="HAB",4,IF(JI5="RTW",4,IF(JI5="arti",2,IF(KI5="perf",4,0))))))</f>
        <v>0</v>
      </c>
      <c r="JJ126">
        <f t="shared" ref="JJ126:JJ131" si="281">IF(JJ5="FCO",4,IF(JJ5="QUAL2",4,IF(JJ5="HAB",4,IF(JJ5="RTW",4,IF(JJ5="arti",2,IF(KJ5="perf",4,0))))))</f>
        <v>0</v>
      </c>
      <c r="JK126">
        <f t="shared" ref="JK126:JK131" si="282">IF(JK5="FCO",4,IF(JK5="QUAL2",4,IF(JK5="HAB",4,IF(JK5="RTW",4,IF(JK5="arti",2,IF(KK5="perf",4,0))))))</f>
        <v>0</v>
      </c>
      <c r="JL126">
        <f t="shared" ref="JL126:JM131" si="283">IF(JL5="FCO",4,IF(JL5="QUAL2",4,IF(JL5="HAB",4,IF(JL5="RTW",4,IF(JL5="arti",2,IF(KL5="perf",4,0))))))</f>
        <v>0</v>
      </c>
      <c r="JM126">
        <f t="shared" si="283"/>
        <v>0</v>
      </c>
      <c r="JN126">
        <f t="shared" ref="JN126:JN131" si="284">IF(JN5="FCO",4,IF(JN5="QUAL2",4,IF(JN5="HAB",4,IF(JN5="RTW",4,IF(JN5="arti",2,IF(KN5="perf",4,0))))))</f>
        <v>0</v>
      </c>
      <c r="JO126">
        <f t="shared" ref="JO126:JO131" si="285">IF(JO5="FCO",4,IF(JO5="QUAL2",4,IF(JO5="HAB",4,IF(JO5="RTW",4,IF(JO5="arti",2,IF(KO5="perf",4,0))))))</f>
        <v>0</v>
      </c>
      <c r="JP126">
        <f t="shared" ref="JP126:JP131" si="286">IF(JP5="FCO",4,IF(JP5="QUAL2",4,IF(JP5="HAB",4,IF(JP5="RTW",4,IF(JP5="arti",2,IF(KP5="perf",4,0))))))</f>
        <v>0</v>
      </c>
      <c r="JQ126">
        <f t="shared" ref="JQ126:JQ131" si="287">IF(JQ5="FCO",4,IF(JQ5="QUAL2",4,IF(JQ5="HAB",4,IF(JQ5="RTW",4,IF(JQ5="arti",2,IF(KQ5="perf",4,0))))))</f>
        <v>0</v>
      </c>
      <c r="JR126">
        <f t="shared" ref="JR126:JR131" si="288">IF(JR5="FCO",4,IF(JR5="QUAL2",4,IF(JR5="HAB",4,IF(JR5="RTW",4,IF(JR5="arti",2,IF(KR5="perf",4,0))))))</f>
        <v>0</v>
      </c>
      <c r="JS126">
        <f t="shared" ref="JS126:JS131" si="289">IF(JS5="FCO",4,IF(JS5="QUAL2",4,IF(JS5="HAB",4,IF(JS5="RTW",4,IF(JS5="arti",2,IF(KS5="perf",4,0))))))</f>
        <v>0</v>
      </c>
      <c r="JT126">
        <f t="shared" ref="JT126:JT131" si="290">IF(JT5="FCO",4,IF(JT5="QUAL2",4,IF(JT5="HAB",4,IF(JT5="RTW",4,IF(JT5="arti",2,IF(KT5="perf",4,0))))))</f>
        <v>0</v>
      </c>
      <c r="JU126">
        <f t="shared" ref="JU126:JU131" si="291">IF(JU5="FCO",4,IF(JU5="QUAL2",4,IF(JU5="HAB",4,IF(JU5="RTW",4,IF(JU5="arti",2,IF(KU5="perf",4,0))))))</f>
        <v>0</v>
      </c>
      <c r="JV126">
        <f t="shared" ref="JV126:JV131" si="292">IF(JV5="FCO",4,IF(JV5="QUAL2",4,IF(JV5="HAB",4,IF(JV5="RTW",4,IF(JV5="arti",2,IF(KV5="perf",4,0))))))</f>
        <v>0</v>
      </c>
      <c r="JW126">
        <f t="shared" ref="JW126:JW131" si="293">IF(JW5="FCO",4,IF(JW5="QUAL2",4,IF(JW5="HAB",4,IF(JW5="RTW",4,IF(JW5="arti",2,IF(KW5="perf",4,0))))))</f>
        <v>0</v>
      </c>
      <c r="JX126">
        <f t="shared" ref="JX126:JX131" si="294">IF(JX5="FCO",4,IF(JX5="QUAL2",4,IF(JX5="HAB",4,IF(JX5="RTW",4,IF(JX5="arti",2,IF(KX5="perf",4,0))))))</f>
        <v>0</v>
      </c>
      <c r="JY126">
        <f t="shared" ref="JY126:JY131" si="295">IF(JY5="FCO",4,IF(JY5="QUAL2",4,IF(JY5="HAB",4,IF(JY5="RTW",4,IF(JY5="arti",2,IF(KY5="perf",4,0))))))</f>
        <v>2</v>
      </c>
      <c r="JZ126">
        <f t="shared" ref="JZ126:JZ131" si="296">IF(JZ5="FCO",4,IF(JZ5="QUAL2",4,IF(JZ5="HAB",4,IF(JZ5="RTW",4,IF(JZ5="arti",2,IF(KZ5="perf",4,0))))))</f>
        <v>2</v>
      </c>
      <c r="KA126">
        <f t="shared" ref="KA126:KB131" si="297">IF(KA5="FCO",4,IF(KA5="QUAL2",4,IF(KA5="HAB",4,IF(KA5="RTW",4,IF(KA5="arti",2,IF(LA5="perf",4,0))))))</f>
        <v>0</v>
      </c>
      <c r="KB126">
        <f t="shared" si="297"/>
        <v>0</v>
      </c>
      <c r="KC126">
        <f t="shared" ref="KC126:KC131" si="298">IF(KC5="FCO",4,IF(KC5="QUAL2",4,IF(KC5="HAB",4,IF(KC5="RTW",4,IF(KC5="arti",2,IF(LC5="perf",4,0))))))</f>
        <v>2</v>
      </c>
      <c r="KD126">
        <f t="shared" ref="KD126:KD131" si="299">IF(KD5="FCO",4,IF(KD5="QUAL2",4,IF(KD5="HAB",4,IF(KD5="RTW",4,IF(KD5="arti",2,IF(LD5="perf",4,0))))))</f>
        <v>2</v>
      </c>
      <c r="KE126">
        <f t="shared" ref="KE126:KE131" si="300">IF(KE5="FCO",4,IF(KE5="QUAL2",4,IF(KE5="HAB",4,IF(KE5="RTW",4,IF(KE5="arti",2,IF(LE5="perf",4,0))))))</f>
        <v>0</v>
      </c>
      <c r="KF126">
        <f t="shared" ref="KF126:KF131" si="301">IF(KF5="FCO",4,IF(KF5="QUAL2",4,IF(KF5="HAB",4,IF(KF5="RTW",4,IF(KF5="arti",2,IF(LF5="perf",4,0))))))</f>
        <v>0</v>
      </c>
      <c r="KG126">
        <f t="shared" ref="KG126:KG131" si="302">IF(KG5="FCO",4,IF(KG5="QUAL2",4,IF(KG5="HAB",4,IF(KG5="RTW",4,IF(KG5="arti",2,IF(LG5="perf",4,0))))))</f>
        <v>0</v>
      </c>
      <c r="KH126">
        <f t="shared" ref="KH126:KH131" si="303">IF(KH5="FCO",4,IF(KH5="QUAL2",4,IF(KH5="HAB",4,IF(KH5="RTW",4,IF(KH5="arti",2,IF(LH5="perf",4,0))))))</f>
        <v>0</v>
      </c>
      <c r="KI126">
        <f t="shared" ref="KI126:KI131" si="304">IF(KI5="FCO",4,IF(KI5="QUAL2",4,IF(KI5="HAB",4,IF(KI5="RTW",4,IF(KI5="arti",2,IF(LI5="perf",4,0))))))</f>
        <v>0</v>
      </c>
      <c r="KJ126">
        <f t="shared" ref="KJ126:KJ131" si="305">IF(KJ5="FCO",4,IF(KJ5="QUAL2",4,IF(KJ5="HAB",4,IF(KJ5="RTW",4,IF(KJ5="arti",2,IF(LJ5="perf",4,0))))))</f>
        <v>4</v>
      </c>
      <c r="KK126">
        <f t="shared" ref="KK126:KK131" si="306">IF(KK5="FCO",4,IF(KK5="QUAL2",4,IF(KK5="HAB",4,IF(KK5="RTW",4,IF(KK5="arti",2,IF(LK5="perf",4,0))))))</f>
        <v>4</v>
      </c>
      <c r="KL126">
        <f t="shared" ref="KL126:KL131" si="307">IF(KL5="FCO",4,IF(KL5="QUAL2",4,IF(KL5="HAB",4,IF(KL5="RTW",4,IF(KL5="arti",2,IF(LL5="perf",4,0))))))</f>
        <v>4</v>
      </c>
      <c r="KM126">
        <f t="shared" ref="KM126:KM131" si="308">IF(KM5="FCO",4,IF(KM5="QUAL2",4,IF(KM5="HAB",4,IF(KM5="RTW",4,IF(KM5="arti",2,IF(LM5="perf",4,0))))))</f>
        <v>4</v>
      </c>
      <c r="KN126">
        <f t="shared" ref="KN126:KN131" si="309">IF(KN5="FCO",4,IF(KN5="QUAL2",4,IF(KN5="HAB",4,IF(KN5="RTW",4,IF(KN5="arti",2,IF(LN5="perf",4,0))))))</f>
        <v>4</v>
      </c>
      <c r="KO126">
        <f t="shared" ref="KO126:KO131" si="310">IF(KO5="FCO",4,IF(KO5="QUAL2",4,IF(KO5="HAB",4,IF(KO5="RTW",4,IF(KO5="arti",2,IF(LO5="perf",4,0))))))</f>
        <v>0</v>
      </c>
      <c r="KP126">
        <f t="shared" ref="KP126:KQ131" si="311">IF(KP5="FCO",4,IF(KP5="QUAL2",4,IF(KP5="HAB",4,IF(KP5="RTW",4,IF(KP5="arti",2,IF(LP5="perf",4,0))))))</f>
        <v>0</v>
      </c>
      <c r="KQ126">
        <f t="shared" si="311"/>
        <v>0</v>
      </c>
      <c r="KR126">
        <f t="shared" ref="KR126:KR131" si="312">IF(KR5="FCO",4,IF(KR5="QUAL2",4,IF(KR5="HAB",4,IF(KR5="RTW",4,IF(KR5="arti",2,IF(LR5="perf",4,0))))))</f>
        <v>0</v>
      </c>
      <c r="KS126">
        <f t="shared" ref="KS126:KS131" si="313">IF(KS5="FCO",4,IF(KS5="QUAL2",4,IF(KS5="HAB",4,IF(KS5="RTW",4,IF(KS5="arti",2,IF(LS5="perf",4,0))))))</f>
        <v>0</v>
      </c>
      <c r="KT126">
        <f t="shared" ref="KT126:KT131" si="314">IF(KT5="FCO",4,IF(KT5="QUAL2",4,IF(KT5="HAB",4,IF(KT5="RTW",4,IF(KT5="arti",2,IF(LT5="perf",4,0))))))</f>
        <v>0</v>
      </c>
      <c r="KU126">
        <f t="shared" ref="KU126:KU131" si="315">IF(KU5="FCO",4,IF(KU5="QUAL2",4,IF(KU5="HAB",4,IF(KU5="RTW",4,IF(KU5="arti",2,IF(LU5="perf",4,0))))))</f>
        <v>0</v>
      </c>
      <c r="KV126">
        <f t="shared" ref="KV126:KV131" si="316">IF(KV5="FCO",4,IF(KV5="QUAL2",4,IF(KV5="HAB",4,IF(KV5="RTW",4,IF(KV5="arti",2,IF(LV5="perf",4,0))))))</f>
        <v>0</v>
      </c>
      <c r="KW126">
        <f t="shared" ref="KW126:KW131" si="317">IF(KW5="FCO",4,IF(KW5="QUAL2",4,IF(KW5="HAB",4,IF(KW5="RTW",4,IF(KW5="arti",2,IF(LW5="perf",4,0))))))</f>
        <v>0</v>
      </c>
      <c r="KX126">
        <f t="shared" ref="KX126:KX131" si="318">IF(KX5="FCO",4,IF(KX5="QUAL2",4,IF(KX5="HAB",4,IF(KX5="RTW",4,IF(KX5="arti",2,IF(LX5="perf",4,0))))))</f>
        <v>0</v>
      </c>
      <c r="KY126">
        <f t="shared" ref="KY126:KY131" si="319">IF(KY5="FCO",4,IF(KY5="QUAL2",4,IF(KY5="HAB",4,IF(KY5="RTW",4,IF(KY5="arti",2,IF(LY5="perf",4,0))))))</f>
        <v>0</v>
      </c>
      <c r="KZ126">
        <f t="shared" ref="KZ126:KZ131" si="320">IF(KZ5="FCO",4,IF(KZ5="QUAL2",4,IF(KZ5="HAB",4,IF(KZ5="RTW",4,IF(KZ5="arti",2,IF(LZ5="perf",4,0))))))</f>
        <v>0</v>
      </c>
      <c r="LA126">
        <f t="shared" ref="LA126:LA131" si="321">IF(LA5="FCO",4,IF(LA5="QUAL2",4,IF(LA5="HAB",4,IF(LA5="RTW",4,IF(LA5="arti",2,IF(MA5="perf",4,0))))))</f>
        <v>0</v>
      </c>
      <c r="LB126">
        <f t="shared" ref="LB126:LB131" si="322">IF(LB5="FCO",4,IF(LB5="QUAL2",4,IF(LB5="HAB",4,IF(LB5="RTW",4,IF(LB5="arti",2,IF(MB5="perf",4,0))))))</f>
        <v>0</v>
      </c>
      <c r="LC126">
        <f t="shared" ref="LC126:LC131" si="323">IF(LC5="FCO",4,IF(LC5="QUAL2",4,IF(LC5="HAB",4,IF(LC5="RTW",4,IF(LC5="arti",2,IF(MC5="perf",4,0))))))</f>
        <v>0</v>
      </c>
      <c r="LD126">
        <f t="shared" ref="LD126:LD131" si="324">IF(LD5="FCO",4,IF(LD5="QUAL2",4,IF(LD5="HAB",4,IF(LD5="RTW",4,IF(LD5="arti",2,IF(MD5="perf",4,0))))))</f>
        <v>0</v>
      </c>
      <c r="LE126">
        <f t="shared" ref="LE126:LF131" si="325">IF(LE5="FCO",4,IF(LE5="QUAL2",4,IF(LE5="HAB",4,IF(LE5="RTW",4,IF(LE5="arti",2,IF(ME5="perf",4,0))))))</f>
        <v>0</v>
      </c>
      <c r="LF126">
        <f t="shared" si="325"/>
        <v>0</v>
      </c>
      <c r="LG126">
        <f t="shared" ref="LG126:LG131" si="326">IF(LG5="FCO",4,IF(LG5="QUAL2",4,IF(LG5="HAB",4,IF(LG5="RTW",4,IF(LG5="arti",2,IF(MG5="perf",4,0))))))</f>
        <v>0</v>
      </c>
      <c r="LH126">
        <f t="shared" ref="LH126:LH131" si="327">IF(LH5="FCO",4,IF(LH5="QUAL2",4,IF(LH5="HAB",4,IF(LH5="RTW",4,IF(LH5="arti",2,IF(MH5="perf",4,0))))))</f>
        <v>0</v>
      </c>
      <c r="LI126">
        <f t="shared" ref="LI126:LI131" si="328">IF(LI5="FCO",4,IF(LI5="QUAL2",4,IF(LI5="HAB",4,IF(LI5="RTW",4,IF(LI5="arti",2,IF(MI5="perf",4,0))))))</f>
        <v>0</v>
      </c>
      <c r="LJ126">
        <f t="shared" ref="LJ126:LJ131" si="329">IF(LJ5="FCO",4,IF(LJ5="QUAL2",4,IF(LJ5="HAB",4,IF(LJ5="RTW",4,IF(LJ5="arti",2,IF(MJ5="perf",4,0))))))</f>
        <v>0</v>
      </c>
      <c r="LK126">
        <f t="shared" ref="LK126:LK131" si="330">IF(LK5="FCO",4,IF(LK5="QUAL2",4,IF(LK5="HAB",4,IF(LK5="RTW",4,IF(LK5="arti",2,IF(MK5="perf",4,0))))))</f>
        <v>0</v>
      </c>
      <c r="LL126">
        <f t="shared" ref="LL126:LL131" si="331">IF(LL5="FCO",4,IF(LL5="QUAL2",4,IF(LL5="HAB",4,IF(LL5="RTW",4,IF(LL5="arti",2,IF(ML5="perf",4,0))))))</f>
        <v>4</v>
      </c>
      <c r="LM126">
        <f t="shared" ref="LM126:LM131" si="332">IF(LM5="FCO",4,IF(LM5="QUAL2",4,IF(LM5="HAB",4,IF(LM5="RTW",4,IF(LM5="arti",2,IF(MM5="perf",4,0))))))</f>
        <v>4</v>
      </c>
      <c r="LN126">
        <f t="shared" ref="LN126:LN131" si="333">IF(LN5="FCO",4,IF(LN5="QUAL2",4,IF(LN5="HAB",4,IF(LN5="RTW",4,IF(LN5="arti",2,IF(MN5="perf",4,0))))))</f>
        <v>4</v>
      </c>
      <c r="LO126">
        <f t="shared" ref="LO126:LO131" si="334">IF(LO5="FCO",4,IF(LO5="QUAL2",4,IF(LO5="HAB",4,IF(LO5="RTW",4,IF(LO5="arti",2,IF(MO5="perf",4,0))))))</f>
        <v>4</v>
      </c>
      <c r="LP126">
        <f t="shared" ref="LP126:LP131" si="335">IF(LP5="FCO",4,IF(LP5="QUAL2",4,IF(LP5="HAB",4,IF(LP5="RTW",4,IF(LP5="arti",2,IF(MP5="perf",4,0))))))</f>
        <v>4</v>
      </c>
      <c r="LQ126">
        <f t="shared" ref="LQ126:LQ131" si="336">IF(LQ5="FCO",4,IF(LQ5="QUAL2",4,IF(LQ5="HAB",4,IF(LQ5="RTW",4,IF(LQ5="arti",2,IF(MQ5="perf",4,0))))))</f>
        <v>0</v>
      </c>
      <c r="LR126">
        <f t="shared" ref="LR126:LR131" si="337">IF(LR5="FCO",4,IF(LR5="QUAL2",4,IF(LR5="HAB",4,IF(LR5="RTW",4,IF(LR5="arti",2,IF(MR5="perf",4,0))))))</f>
        <v>0</v>
      </c>
      <c r="LS126">
        <f t="shared" ref="LS126:LS131" si="338">IF(LS5="FCO",4,IF(LS5="QUAL2",4,IF(LS5="HAB",4,IF(LS5="RTW",4,IF(LS5="arti",2,IF(MS5="perf",4,0))))))</f>
        <v>0</v>
      </c>
      <c r="LT126">
        <f t="shared" ref="LT126:LU131" si="339">IF(LT5="FCO",4,IF(LT5="QUAL2",4,IF(LT5="HAB",4,IF(LT5="RTW",4,IF(LT5="arti",2,IF(MT5="perf",4,0))))))</f>
        <v>0</v>
      </c>
      <c r="LU126">
        <f t="shared" si="339"/>
        <v>0</v>
      </c>
      <c r="LV126">
        <f t="shared" ref="LV126:LV131" si="340">IF(LV5="FCO",4,IF(LV5="QUAL2",4,IF(LV5="HAB",4,IF(LV5="RTW",4,IF(LV5="arti",2,IF(MV5="perf",4,0))))))</f>
        <v>2</v>
      </c>
      <c r="LW126">
        <f t="shared" ref="LW126:LW131" si="341">IF(LW5="FCO",4,IF(LW5="QUAL2",4,IF(LW5="HAB",4,IF(LW5="RTW",4,IF(LW5="arti",2,IF(MW5="perf",4,0))))))</f>
        <v>2</v>
      </c>
      <c r="LX126">
        <f t="shared" ref="LX126:LX131" si="342">IF(LX5="FCO",4,IF(LX5="QUAL2",4,IF(LX5="HAB",4,IF(LX5="RTW",4,IF(LX5="arti",2,IF(MX5="perf",4,0))))))</f>
        <v>0</v>
      </c>
      <c r="LY126">
        <f t="shared" ref="LY126:LY131" si="343">IF(LY5="FCO",4,IF(LY5="QUAL2",4,IF(LY5="HAB",4,IF(LY5="RTW",4,IF(LY5="arti",2,IF(MY5="perf",4,0))))))</f>
        <v>0</v>
      </c>
      <c r="LZ126">
        <f t="shared" ref="LZ126:LZ131" si="344">IF(LZ5="FCO",4,IF(LZ5="QUAL2",4,IF(LZ5="HAB",4,IF(LZ5="RTW",4,IF(LZ5="arti",2,IF(MZ5="perf",4,0))))))</f>
        <v>4</v>
      </c>
      <c r="MA126">
        <f t="shared" ref="MA126:MA131" si="345">IF(MA5="FCO",4,IF(MA5="QUAL2",4,IF(MA5="HAB",4,IF(MA5="RTW",4,IF(MA5="arti",2,IF(NA5="perf",4,0))))))</f>
        <v>4</v>
      </c>
      <c r="MB126">
        <f t="shared" ref="MB126:MB131" si="346">IF(MB5="FCO",4,IF(MB5="QUAL2",4,IF(MB5="HAB",4,IF(MB5="RTW",4,IF(MB5="arti",2,IF(NB5="perf",4,0))))))</f>
        <v>4</v>
      </c>
      <c r="MC126">
        <f t="shared" ref="MC126:MC131" si="347">IF(MC5="FCO",4,IF(MC5="QUAL2",4,IF(MC5="HAB",4,IF(MC5="RTW",4,IF(MC5="arti",2,IF(NC5="perf",4,0))))))</f>
        <v>4</v>
      </c>
      <c r="MD126">
        <f t="shared" ref="MD126:MD131" si="348">IF(MD5="FCO",4,IF(MD5="QUAL2",4,IF(MD5="HAB",4,IF(MD5="RTW",4,IF(MD5="arti",2,IF(ND5="perf",4,0))))))</f>
        <v>4</v>
      </c>
      <c r="ME126">
        <f t="shared" ref="ME126:ME131" si="349">IF(ME5="FCO",4,IF(ME5="QUAL2",4,IF(ME5="HAB",4,IF(ME5="RTW",4,IF(ME5="arti",2,IF(NE5="perf",4,0))))))</f>
        <v>0</v>
      </c>
      <c r="MF126">
        <f t="shared" ref="MF126:MF131" si="350">IF(MF5="FCO",4,IF(MF5="QUAL2",4,IF(MF5="HAB",4,IF(MF5="RTW",4,IF(MF5="arti",2,IF(NF5="perf",4,0))))))</f>
        <v>0</v>
      </c>
      <c r="MG126">
        <f t="shared" ref="MG126:MG131" si="351">IF(MG5="FCO",4,IF(MG5="QUAL2",4,IF(MG5="HAB",4,IF(MG5="RTW",4,IF(MG5="arti",2,IF(NG5="perf",4,0))))))</f>
        <v>0</v>
      </c>
      <c r="MH126">
        <f t="shared" ref="MH126:MH131" si="352">IF(MH5="FCO",4,IF(MH5="QUAL2",4,IF(MH5="HAB",4,IF(MH5="RTW",4,IF(MH5="arti",2,IF(NH5="perf",4,0))))))</f>
        <v>0</v>
      </c>
      <c r="MI126">
        <f t="shared" ref="MI126:MJ131" si="353">IF(MI5="FCO",4,IF(MI5="QUAL2",4,IF(MI5="HAB",4,IF(MI5="RTW",4,IF(MI5="arti",2,IF(NI5="perf",4,0))))))</f>
        <v>0</v>
      </c>
      <c r="MJ126">
        <f t="shared" si="353"/>
        <v>0</v>
      </c>
      <c r="MK126">
        <f t="shared" ref="MK126:MK131" si="354">IF(MK5="FCO",4,IF(MK5="QUAL2",4,IF(MK5="HAB",4,IF(MK5="RTW",4,IF(MK5="arti",2,IF(NK5="perf",4,0))))))</f>
        <v>0</v>
      </c>
      <c r="ML126">
        <f t="shared" ref="ML126:ML131" si="355">IF(ML5="FCO",4,IF(ML5="QUAL2",4,IF(ML5="HAB",4,IF(ML5="RTW",4,IF(ML5="arti",2,IF(NL5="perf",4,0))))))</f>
        <v>0</v>
      </c>
      <c r="MM126">
        <f t="shared" ref="MM126:MM131" si="356">IF(MM5="FCO",4,IF(MM5="QUAL2",4,IF(MM5="HAB",4,IF(MM5="RTW",4,IF(MM5="arti",2,IF(NM5="perf",4,0))))))</f>
        <v>0</v>
      </c>
      <c r="MN126">
        <f t="shared" ref="MN126:MN131" si="357">IF(MN5="FCO",4,IF(MN5="QUAL2",4,IF(MN5="HAB",4,IF(MN5="RTW",4,IF(MN5="arti",2,IF(NN5="perf",4,0))))))</f>
        <v>4</v>
      </c>
      <c r="MO126">
        <f t="shared" ref="MO126:MO131" si="358">IF(MO5="FCO",4,IF(MO5="QUAL2",4,IF(MO5="HAB",4,IF(MO5="RTW",4,IF(MO5="arti",2,IF(NO5="perf",4,0))))))</f>
        <v>4</v>
      </c>
      <c r="MP126">
        <f t="shared" ref="MP126:MP131" si="359">IF(MP5="FCO",4,IF(MP5="QUAL2",4,IF(MP5="HAB",4,IF(MP5="RTW",4,IF(MP5="arti",2,IF(NP5="perf",4,0))))))</f>
        <v>4</v>
      </c>
      <c r="MQ126">
        <f t="shared" ref="MQ126:MQ131" si="360">IF(MQ5="FCO",4,IF(MQ5="QUAL2",4,IF(MQ5="HAB",4,IF(MQ5="RTW",4,IF(MQ5="arti",2,IF(NQ5="perf",4,0))))))</f>
        <v>4</v>
      </c>
      <c r="MR126">
        <f t="shared" ref="MR126:MR131" si="361">IF(MR5="FCO",4,IF(MR5="QUAL2",4,IF(MR5="HAB",4,IF(MR5="RTW",4,IF(MR5="arti",2,IF(NR5="perf",4,0))))))</f>
        <v>4</v>
      </c>
      <c r="MS126">
        <f t="shared" ref="MS126:MS131" si="362">IF(MS5="FCO",4,IF(MS5="QUAL2",4,IF(MS5="HAB",4,IF(MS5="RTW",4,IF(MS5="arti",2,IF(NS5="perf",4,0))))))</f>
        <v>0</v>
      </c>
      <c r="MT126">
        <f t="shared" ref="MT126:MT131" si="363">IF(MT5="FCO",4,IF(MT5="QUAL2",4,IF(MT5="HAB",4,IF(MT5="RTW",4,IF(MT5="arti",2,IF(NT5="perf",4,0))))))</f>
        <v>0</v>
      </c>
      <c r="MU126">
        <f t="shared" ref="MU126:MU131" si="364">IF(MU5="FCO",4,IF(MU5="QUAL2",4,IF(MU5="HAB",4,IF(MU5="RTW",4,IF(MU5="arti",2,IF(NU5="perf",4,0))))))</f>
        <v>0</v>
      </c>
      <c r="MV126">
        <f t="shared" ref="MV126:MV131" si="365">IF(MV5="FCO",4,IF(MV5="QUAL2",4,IF(MV5="HAB",4,IF(MV5="RTW",4,IF(MV5="arti",2,IF(NV5="perf",4,0))))))</f>
        <v>0</v>
      </c>
      <c r="MW126">
        <f t="shared" ref="MW126:MW131" si="366">IF(MW5="FCO",4,IF(MW5="QUAL2",4,IF(MW5="HAB",4,IF(MW5="RTW",4,IF(MW5="arti",2,IF(NW5="perf",4,0))))))</f>
        <v>0</v>
      </c>
      <c r="MX126">
        <f t="shared" ref="MX126:MY131" si="367">IF(MX5="FCO",4,IF(MX5="QUAL2",4,IF(MX5="HAB",4,IF(MX5="RTW",4,IF(MX5="arti",2,IF(NX5="perf",4,0))))))</f>
        <v>0</v>
      </c>
      <c r="MY126">
        <f t="shared" si="367"/>
        <v>0</v>
      </c>
      <c r="MZ126">
        <f t="shared" ref="MZ126:MZ131" si="368">IF(MZ5="FCO",4,IF(MZ5="QUAL2",4,IF(MZ5="HAB",4,IF(MZ5="RTW",4,IF(MZ5="arti",2,IF(NZ5="perf",4,0))))))</f>
        <v>0</v>
      </c>
      <c r="NA126">
        <f t="shared" ref="NA126:NA131" si="369">IF(NA5="FCO",4,IF(NA5="QUAL2",4,IF(NA5="HAB",4,IF(NA5="RTW",4,IF(NA5="arti",2,IF(OA5="perf",4,0))))))</f>
        <v>0</v>
      </c>
      <c r="NB126">
        <f t="shared" ref="NB126:NB131" si="370">IF(NB5="FCO",4,IF(NB5="QUAL2",4,IF(NB5="HAB",4,IF(NB5="RTW",4,IF(NB5="arti",2,IF(OB5="perf",4,0))))))</f>
        <v>0</v>
      </c>
      <c r="NC126">
        <f t="shared" ref="NC126:NC131" si="371">IF(NC5="FCO",4,IF(NC5="QUAL2",4,IF(NC5="HAB",4,IF(NC5="RTW",4,IF(NC5="arti",2,IF(OC5="perf",4,0))))))</f>
        <v>0</v>
      </c>
      <c r="ND126">
        <f t="shared" ref="ND126:ND131" si="372">IF(ND5="FCO",4,IF(ND5="QUAL2",4,IF(ND5="HAB",4,IF(ND5="RTW",4,IF(ND5="arti",2,IF(OD5="perf",4,0))))))</f>
        <v>0</v>
      </c>
      <c r="NE126">
        <f t="shared" ref="NE126:NE131" si="373">IF(NE5="FCO",4,IF(NE5="QUAL2",4,IF(NE5="HAB",4,IF(NE5="RTW",4,IF(NE5="arti",2,IF(OE5="perf",4,0))))))</f>
        <v>0</v>
      </c>
      <c r="NF126">
        <f t="shared" ref="NF126:NF131" si="374">IF(NF5="FCO",4,IF(NF5="QUAL2",4,IF(NF5="HAB",4,IF(NF5="RTW",4,IF(NF5="arti",2,IF(OF5="perf",4,0))))))</f>
        <v>0</v>
      </c>
      <c r="NG126">
        <f t="shared" ref="NG126:NG131" si="375">IF(NG5="FCO",4,IF(NG5="QUAL2",4,IF(NG5="HAB",4,IF(NG5="RTW",4,IF(NG5="arti",2,IF(OG5="perf",4,0))))))</f>
        <v>0</v>
      </c>
      <c r="NH126">
        <f t="shared" ref="NH126:NH131" si="376">IF(NH5="FCO",4,IF(NH5="QUAL2",4,IF(NH5="HAB",4,IF(NH5="RTW",4,IF(NH5="arti",2,IF(OH5="perf",4,0))))))</f>
        <v>0</v>
      </c>
      <c r="NI126">
        <f t="shared" ref="NI126:NI131" si="377">IF(NI5="FCO",4,IF(NI5="QUAL2",4,IF(NI5="HAB",4,IF(NI5="RTW",4,IF(NI5="arti",2,IF(OI5="perf",4,0))))))</f>
        <v>0</v>
      </c>
      <c r="NJ126">
        <f t="shared" ref="NJ126:NJ131" si="378">IF(NJ5="FCO",4,IF(NJ5="QUAL2",4,IF(NJ5="HAB",4,IF(NJ5="RTW",4,IF(NJ5="arti",2,IF(OJ5="perf",4,0))))))</f>
        <v>0</v>
      </c>
      <c r="NK126">
        <f t="shared" ref="NK126:NK131" si="379">IF(NK5="FCO",4,IF(NK5="QUAL2",4,IF(NK5="HAB",4,IF(NK5="RTW",4,IF(NK5="arti",2,IF(OK5="perf",4,0))))))</f>
        <v>0</v>
      </c>
      <c r="NL126">
        <f t="shared" ref="NL126:NL131" si="380">IF(NL5="FCO",4,IF(NL5="QUAL2",4,IF(NL5="HAB",4,IF(NL5="RTW",4,IF(NL5="arti",2,IF(OL5="perf",4,0))))))</f>
        <v>0</v>
      </c>
      <c r="NM126">
        <f t="shared" ref="NM126:NN131" si="381">IF(NM5="FCO",4,IF(NM5="QUAL2",4,IF(NM5="HAB",4,IF(NM5="RTW",4,IF(NM5="arti",2,IF(OM5="perf",4,0))))))</f>
        <v>0</v>
      </c>
      <c r="NN126">
        <f t="shared" si="381"/>
        <v>0</v>
      </c>
      <c r="NO126">
        <f t="shared" ref="NO126:NO131" si="382">IF(NO5="FCO",4,IF(NO5="QUAL2",4,IF(NO5="HAB",4,IF(NO5="RTW",4,IF(NO5="arti",2,IF(OO5="perf",4,0))))))</f>
        <v>0</v>
      </c>
      <c r="NP126">
        <f t="shared" ref="NP126:NP131" si="383">IF(NP5="FCO",4,IF(NP5="QUAL2",4,IF(NP5="HAB",4,IF(NP5="RTW",4,IF(NP5="arti",2,IF(OP5="perf",4,0))))))</f>
        <v>0</v>
      </c>
      <c r="NQ126">
        <f t="shared" ref="NQ126:NQ131" si="384">IF(NQ5="FCO",4,IF(NQ5="QUAL2",4,IF(NQ5="HAB",4,IF(NQ5="RTW",4,IF(NQ5="arti",2,IF(OQ5="perf",4,0))))))</f>
        <v>0</v>
      </c>
      <c r="NR126">
        <f t="shared" ref="NR126:NR131" si="385">IF(NR5="FCO",4,IF(NR5="QUAL2",4,IF(NR5="HAB",4,IF(NR5="RTW",4,IF(NR5="arti",2,IF(OR5="perf",4,0))))))</f>
        <v>0</v>
      </c>
      <c r="NS126">
        <f t="shared" ref="NS126:NS131" si="386">IF(NS5="FCO",4,IF(NS5="QUAL2",4,IF(NS5="HAB",4,IF(NS5="RTW",4,IF(NS5="arti",2,IF(OS5="perf",4,0))))))</f>
        <v>0</v>
      </c>
      <c r="NT126">
        <f t="shared" ref="NT126:NT131" si="387">IF(NT5="FCO",4,IF(NT5="QUAL2",4,IF(NT5="HAB",4,IF(NT5="RTW",4,IF(NT5="arti",2,IF(OT5="perf",4,0))))))</f>
        <v>0</v>
      </c>
      <c r="NU126">
        <f t="shared" ref="NU126:NU131" si="388">IF(NU5="FCO",4,IF(NU5="QUAL2",4,IF(NU5="HAB",4,IF(NU5="RTW",4,IF(NU5="arti",2,IF(OU5="perf",4,0))))))</f>
        <v>0</v>
      </c>
      <c r="NV126">
        <f t="shared" ref="NV126:NV131" si="389">IF(NV5="FCO",4,IF(NV5="QUAL2",4,IF(NV5="HAB",4,IF(NV5="RTW",4,IF(NV5="arti",2,IF(OV5="perf",4,0))))))</f>
        <v>0</v>
      </c>
      <c r="NW126">
        <f t="shared" ref="NW126:NW131" si="390">IF(NW5="FCO",4,IF(NW5="QUAL2",4,IF(NW5="HAB",4,IF(NW5="RTW",4,IF(NW5="arti",2,IF(OW5="perf",4,0))))))</f>
        <v>0</v>
      </c>
      <c r="NX126">
        <f t="shared" ref="NX126:NX131" si="391">IF(NX5="FCO",4,IF(NX5="QUAL2",4,IF(NX5="HAB",4,IF(NX5="RTW",4,IF(NX5="arti",2,IF(OX5="perf",4,0))))))</f>
        <v>0</v>
      </c>
      <c r="NY126">
        <f t="shared" ref="NY126:NY131" si="392">IF(NY5="FCO",4,IF(NY5="QUAL2",4,IF(NY5="HAB",4,IF(NY5="RTW",4,IF(NY5="arti",2,IF(OY5="perf",4,0))))))</f>
        <v>0</v>
      </c>
      <c r="NZ126">
        <f t="shared" ref="NZ126:NZ131" si="393">IF(NZ5="FCO",4,IF(NZ5="QUAL2",4,IF(NZ5="HAB",4,IF(NZ5="RTW",4,IF(NZ5="arti",2,IF(OZ5="perf",4,0))))))</f>
        <v>0</v>
      </c>
      <c r="OA126">
        <f t="shared" ref="OA126:OA131" si="394">IF(OA5="FCO",4,IF(OA5="QUAL2",4,IF(OA5="HAB",4,IF(OA5="RTW",4,IF(OA5="arti",2,IF(PA5="perf",4,0))))))</f>
        <v>0</v>
      </c>
      <c r="OB126">
        <f t="shared" ref="OB126:OC131" si="395">IF(OB5="FCO",4,IF(OB5="QUAL2",4,IF(OB5="HAB",4,IF(OB5="RTW",4,IF(OB5="arti",2,IF(PB5="perf",4,0))))))</f>
        <v>0</v>
      </c>
      <c r="OC126">
        <f t="shared" si="395"/>
        <v>0</v>
      </c>
      <c r="OD126">
        <f t="shared" ref="OD126:OD131" si="396">IF(OD5="FCO",4,IF(OD5="QUAL2",4,IF(OD5="HAB",4,IF(OD5="RTW",4,IF(OD5="arti",2,IF(PD5="perf",4,0))))))</f>
        <v>0</v>
      </c>
      <c r="OE126">
        <f t="shared" ref="OE126:OE131" si="397">IF(OE5="FCO",4,IF(OE5="QUAL2",4,IF(OE5="HAB",4,IF(OE5="RTW",4,IF(OE5="arti",2,IF(PE5="perf",4,0))))))</f>
        <v>0</v>
      </c>
      <c r="OF126">
        <f t="shared" ref="OF126:OF131" si="398">IF(OF5="FCO",4,IF(OF5="QUAL2",4,IF(OF5="HAB",4,IF(OF5="RTW",4,IF(OF5="arti",2,IF(PF5="perf",4,0))))))</f>
        <v>0</v>
      </c>
      <c r="OG126">
        <f t="shared" ref="OG126:OG131" si="399">IF(OG5="FCO",4,IF(OG5="QUAL2",4,IF(OG5="HAB",4,IF(OG5="RTW",4,IF(OG5="arti",2,IF(PG5="perf",4,0))))))</f>
        <v>0</v>
      </c>
      <c r="OH126">
        <f t="shared" ref="OH126:OH131" si="400">IF(OH5="FCO",4,IF(OH5="QUAL2",4,IF(OH5="HAB",4,IF(OH5="RTW",4,IF(OH5="arti",2,IF(PH5="perf",4,0))))))</f>
        <v>0</v>
      </c>
    </row>
    <row r="127" spans="3:398">
      <c r="C127">
        <f t="shared" ref="C127:C131" si="401">IF(C6="FCO",4,IF(C6="QUAL2",4,IF(C6="HAB",4,IF(C6="RTW",4,IF(C6="arti",2,IF(AC6="perf",4,0))))))</f>
        <v>4</v>
      </c>
      <c r="D127">
        <f t="shared" si="44"/>
        <v>4</v>
      </c>
      <c r="E127">
        <f t="shared" si="44"/>
        <v>0</v>
      </c>
      <c r="F127">
        <f t="shared" si="44"/>
        <v>0</v>
      </c>
      <c r="G127">
        <f t="shared" si="44"/>
        <v>0</v>
      </c>
      <c r="H127">
        <f t="shared" si="44"/>
        <v>0</v>
      </c>
      <c r="I127">
        <f t="shared" si="44"/>
        <v>4</v>
      </c>
      <c r="J127">
        <f t="shared" si="44"/>
        <v>4</v>
      </c>
      <c r="K127">
        <f t="shared" si="44"/>
        <v>4</v>
      </c>
      <c r="L127">
        <f t="shared" si="44"/>
        <v>4</v>
      </c>
      <c r="M127">
        <f t="shared" si="44"/>
        <v>4</v>
      </c>
      <c r="N127">
        <f t="shared" si="44"/>
        <v>0</v>
      </c>
      <c r="O127">
        <f t="shared" si="44"/>
        <v>0</v>
      </c>
      <c r="P127">
        <f t="shared" si="44"/>
        <v>4</v>
      </c>
      <c r="Q127">
        <f t="shared" si="44"/>
        <v>4</v>
      </c>
      <c r="R127">
        <f t="shared" si="45"/>
        <v>0</v>
      </c>
      <c r="S127">
        <f t="shared" si="46"/>
        <v>4</v>
      </c>
      <c r="T127">
        <f t="shared" si="47"/>
        <v>4</v>
      </c>
      <c r="U127">
        <f t="shared" si="48"/>
        <v>0</v>
      </c>
      <c r="V127">
        <f t="shared" si="49"/>
        <v>0</v>
      </c>
      <c r="W127">
        <f t="shared" si="50"/>
        <v>4</v>
      </c>
      <c r="X127">
        <f t="shared" si="51"/>
        <v>4</v>
      </c>
      <c r="Y127">
        <f t="shared" si="52"/>
        <v>0</v>
      </c>
      <c r="Z127">
        <f t="shared" si="53"/>
        <v>0</v>
      </c>
      <c r="AA127">
        <f t="shared" si="54"/>
        <v>0</v>
      </c>
      <c r="AB127">
        <f t="shared" si="55"/>
        <v>0</v>
      </c>
      <c r="AC127">
        <f t="shared" si="56"/>
        <v>0</v>
      </c>
      <c r="AD127">
        <f t="shared" si="57"/>
        <v>4</v>
      </c>
      <c r="AE127">
        <f t="shared" si="58"/>
        <v>4</v>
      </c>
      <c r="AF127">
        <f t="shared" si="59"/>
        <v>4</v>
      </c>
      <c r="AG127">
        <f t="shared" si="59"/>
        <v>4</v>
      </c>
      <c r="AH127">
        <f t="shared" si="60"/>
        <v>4</v>
      </c>
      <c r="AI127">
        <f t="shared" si="61"/>
        <v>0</v>
      </c>
      <c r="AJ127">
        <f t="shared" si="62"/>
        <v>0</v>
      </c>
      <c r="AK127">
        <f t="shared" si="63"/>
        <v>4</v>
      </c>
      <c r="AL127">
        <f t="shared" si="64"/>
        <v>4</v>
      </c>
      <c r="AM127">
        <f t="shared" si="65"/>
        <v>4</v>
      </c>
      <c r="AN127">
        <f t="shared" si="66"/>
        <v>4</v>
      </c>
      <c r="AO127">
        <f t="shared" si="67"/>
        <v>4</v>
      </c>
      <c r="AP127">
        <f t="shared" si="68"/>
        <v>0</v>
      </c>
      <c r="AQ127">
        <f t="shared" si="69"/>
        <v>0</v>
      </c>
      <c r="AR127">
        <f t="shared" si="70"/>
        <v>4</v>
      </c>
      <c r="AS127">
        <f t="shared" si="71"/>
        <v>4</v>
      </c>
      <c r="AT127">
        <f t="shared" si="72"/>
        <v>4</v>
      </c>
      <c r="AU127">
        <f t="shared" si="73"/>
        <v>4</v>
      </c>
      <c r="AV127">
        <f t="shared" si="73"/>
        <v>4</v>
      </c>
      <c r="AW127">
        <f t="shared" si="74"/>
        <v>0</v>
      </c>
      <c r="AX127">
        <f t="shared" si="75"/>
        <v>0</v>
      </c>
      <c r="AY127">
        <f t="shared" si="76"/>
        <v>0</v>
      </c>
      <c r="AZ127">
        <f t="shared" si="77"/>
        <v>0</v>
      </c>
      <c r="BA127">
        <f t="shared" si="78"/>
        <v>4</v>
      </c>
      <c r="BB127">
        <f t="shared" si="79"/>
        <v>4</v>
      </c>
      <c r="BC127">
        <f t="shared" si="80"/>
        <v>0</v>
      </c>
      <c r="BD127">
        <f t="shared" si="81"/>
        <v>0</v>
      </c>
      <c r="BE127">
        <f t="shared" si="82"/>
        <v>0</v>
      </c>
      <c r="BF127">
        <f t="shared" si="83"/>
        <v>0</v>
      </c>
      <c r="BG127">
        <f t="shared" si="84"/>
        <v>0</v>
      </c>
      <c r="BH127">
        <f t="shared" si="85"/>
        <v>0</v>
      </c>
      <c r="BI127">
        <f t="shared" si="86"/>
        <v>0</v>
      </c>
      <c r="BJ127">
        <f t="shared" si="87"/>
        <v>0</v>
      </c>
      <c r="BK127">
        <f t="shared" si="87"/>
        <v>0</v>
      </c>
      <c r="BL127">
        <f t="shared" si="88"/>
        <v>0</v>
      </c>
      <c r="BM127">
        <f t="shared" si="89"/>
        <v>0</v>
      </c>
      <c r="BN127">
        <f t="shared" si="90"/>
        <v>0</v>
      </c>
      <c r="BO127">
        <f t="shared" si="91"/>
        <v>0</v>
      </c>
      <c r="BP127">
        <f t="shared" si="92"/>
        <v>0</v>
      </c>
      <c r="BQ127">
        <f t="shared" si="93"/>
        <v>0</v>
      </c>
      <c r="BR127">
        <f t="shared" si="94"/>
        <v>0</v>
      </c>
      <c r="BS127">
        <f t="shared" si="95"/>
        <v>0</v>
      </c>
      <c r="BT127">
        <f t="shared" si="96"/>
        <v>0</v>
      </c>
      <c r="BU127">
        <f t="shared" si="97"/>
        <v>0</v>
      </c>
      <c r="BV127">
        <f t="shared" si="98"/>
        <v>0</v>
      </c>
      <c r="BW127">
        <f t="shared" si="99"/>
        <v>0</v>
      </c>
      <c r="BX127">
        <f t="shared" si="100"/>
        <v>0</v>
      </c>
      <c r="BY127">
        <f t="shared" si="101"/>
        <v>0</v>
      </c>
      <c r="BZ127">
        <f t="shared" si="101"/>
        <v>0</v>
      </c>
      <c r="CA127">
        <f t="shared" si="102"/>
        <v>4</v>
      </c>
      <c r="CB127">
        <f t="shared" si="103"/>
        <v>4</v>
      </c>
      <c r="CC127">
        <f t="shared" si="104"/>
        <v>4</v>
      </c>
      <c r="CD127">
        <f t="shared" si="105"/>
        <v>4</v>
      </c>
      <c r="CE127">
        <f t="shared" si="106"/>
        <v>4</v>
      </c>
      <c r="CF127">
        <f t="shared" si="107"/>
        <v>0</v>
      </c>
      <c r="CG127">
        <f t="shared" si="108"/>
        <v>0</v>
      </c>
      <c r="CH127">
        <f t="shared" si="109"/>
        <v>4</v>
      </c>
      <c r="CI127">
        <f t="shared" si="110"/>
        <v>4</v>
      </c>
      <c r="CJ127">
        <f t="shared" si="111"/>
        <v>4</v>
      </c>
      <c r="CK127">
        <f t="shared" si="112"/>
        <v>4</v>
      </c>
      <c r="CL127">
        <f t="shared" si="113"/>
        <v>4</v>
      </c>
      <c r="CM127">
        <f t="shared" si="114"/>
        <v>0</v>
      </c>
      <c r="CN127">
        <f t="shared" si="115"/>
        <v>0</v>
      </c>
      <c r="CO127">
        <f t="shared" si="115"/>
        <v>0</v>
      </c>
      <c r="CP127">
        <f t="shared" si="116"/>
        <v>4</v>
      </c>
      <c r="CQ127">
        <f t="shared" si="117"/>
        <v>4</v>
      </c>
      <c r="CR127">
        <f t="shared" si="118"/>
        <v>4</v>
      </c>
      <c r="CS127">
        <f t="shared" si="119"/>
        <v>4</v>
      </c>
      <c r="CT127">
        <f t="shared" si="120"/>
        <v>0</v>
      </c>
      <c r="CU127">
        <f t="shared" si="121"/>
        <v>0</v>
      </c>
      <c r="CV127">
        <f t="shared" si="122"/>
        <v>4</v>
      </c>
      <c r="CW127">
        <f t="shared" si="123"/>
        <v>4</v>
      </c>
      <c r="CX127">
        <f t="shared" si="124"/>
        <v>4</v>
      </c>
      <c r="CY127">
        <f t="shared" si="125"/>
        <v>0</v>
      </c>
      <c r="CZ127">
        <f t="shared" si="126"/>
        <v>0</v>
      </c>
      <c r="DA127">
        <f t="shared" si="127"/>
        <v>4</v>
      </c>
      <c r="DB127">
        <f t="shared" si="128"/>
        <v>4</v>
      </c>
      <c r="DC127">
        <f t="shared" si="129"/>
        <v>4</v>
      </c>
      <c r="DD127">
        <f t="shared" si="129"/>
        <v>4</v>
      </c>
      <c r="DE127">
        <f t="shared" si="130"/>
        <v>4</v>
      </c>
      <c r="DF127">
        <f t="shared" si="131"/>
        <v>4</v>
      </c>
      <c r="DG127">
        <f t="shared" si="132"/>
        <v>4</v>
      </c>
      <c r="DH127">
        <f t="shared" si="133"/>
        <v>0</v>
      </c>
      <c r="DI127">
        <f t="shared" si="134"/>
        <v>0</v>
      </c>
      <c r="DJ127">
        <f t="shared" si="135"/>
        <v>4</v>
      </c>
      <c r="DK127">
        <f t="shared" si="136"/>
        <v>4</v>
      </c>
      <c r="DL127">
        <f t="shared" si="137"/>
        <v>4</v>
      </c>
      <c r="DM127">
        <f t="shared" si="138"/>
        <v>4</v>
      </c>
      <c r="DN127">
        <f t="shared" si="139"/>
        <v>4</v>
      </c>
      <c r="DO127">
        <f t="shared" si="140"/>
        <v>4</v>
      </c>
      <c r="DP127">
        <f t="shared" si="141"/>
        <v>4</v>
      </c>
      <c r="DQ127">
        <f t="shared" si="142"/>
        <v>4</v>
      </c>
      <c r="DR127">
        <f t="shared" si="143"/>
        <v>4</v>
      </c>
      <c r="DS127">
        <f t="shared" si="143"/>
        <v>0</v>
      </c>
      <c r="DT127">
        <f t="shared" si="144"/>
        <v>4</v>
      </c>
      <c r="DU127">
        <f t="shared" si="145"/>
        <v>4</v>
      </c>
      <c r="DV127">
        <f t="shared" si="146"/>
        <v>0</v>
      </c>
      <c r="DW127">
        <f t="shared" si="147"/>
        <v>0</v>
      </c>
      <c r="DX127">
        <f t="shared" si="148"/>
        <v>0</v>
      </c>
      <c r="DY127">
        <f t="shared" si="149"/>
        <v>0</v>
      </c>
      <c r="DZ127">
        <f t="shared" si="150"/>
        <v>0</v>
      </c>
      <c r="EA127">
        <f t="shared" si="151"/>
        <v>0</v>
      </c>
      <c r="EB127">
        <f t="shared" si="152"/>
        <v>0</v>
      </c>
      <c r="EC127">
        <f t="shared" si="153"/>
        <v>0</v>
      </c>
      <c r="ED127">
        <f t="shared" si="154"/>
        <v>0</v>
      </c>
      <c r="EE127">
        <f t="shared" si="155"/>
        <v>4</v>
      </c>
      <c r="EF127">
        <f t="shared" si="156"/>
        <v>4</v>
      </c>
      <c r="EG127">
        <f t="shared" si="157"/>
        <v>4</v>
      </c>
      <c r="EH127">
        <f t="shared" si="157"/>
        <v>4</v>
      </c>
      <c r="EI127">
        <f t="shared" si="158"/>
        <v>4</v>
      </c>
      <c r="EJ127">
        <f t="shared" si="159"/>
        <v>0</v>
      </c>
      <c r="EK127">
        <f t="shared" si="160"/>
        <v>0</v>
      </c>
      <c r="EL127">
        <f t="shared" si="161"/>
        <v>0</v>
      </c>
      <c r="EM127">
        <f t="shared" si="162"/>
        <v>0</v>
      </c>
      <c r="EN127">
        <f t="shared" si="163"/>
        <v>0</v>
      </c>
      <c r="EO127">
        <f t="shared" si="164"/>
        <v>0</v>
      </c>
      <c r="EP127">
        <f t="shared" si="165"/>
        <v>0</v>
      </c>
      <c r="EQ127">
        <f t="shared" si="166"/>
        <v>0</v>
      </c>
      <c r="ER127">
        <f t="shared" si="167"/>
        <v>0</v>
      </c>
      <c r="ES127">
        <f t="shared" si="168"/>
        <v>4</v>
      </c>
      <c r="ET127">
        <f t="shared" si="169"/>
        <v>4</v>
      </c>
      <c r="EU127">
        <f t="shared" si="170"/>
        <v>4</v>
      </c>
      <c r="EV127">
        <f t="shared" si="171"/>
        <v>4</v>
      </c>
      <c r="EW127">
        <f t="shared" si="171"/>
        <v>4</v>
      </c>
      <c r="EX127">
        <f t="shared" si="172"/>
        <v>0</v>
      </c>
      <c r="EY127">
        <f t="shared" si="173"/>
        <v>0</v>
      </c>
      <c r="EZ127">
        <f t="shared" si="174"/>
        <v>0</v>
      </c>
      <c r="FA127">
        <f t="shared" si="175"/>
        <v>0</v>
      </c>
      <c r="FB127">
        <f t="shared" si="176"/>
        <v>0</v>
      </c>
      <c r="FC127">
        <f t="shared" si="177"/>
        <v>0</v>
      </c>
      <c r="FD127">
        <f t="shared" si="178"/>
        <v>0</v>
      </c>
      <c r="FE127">
        <f t="shared" si="179"/>
        <v>0</v>
      </c>
      <c r="FF127">
        <f t="shared" si="180"/>
        <v>0</v>
      </c>
      <c r="FG127">
        <f t="shared" si="181"/>
        <v>0</v>
      </c>
      <c r="FH127">
        <f t="shared" si="182"/>
        <v>0</v>
      </c>
      <c r="FI127">
        <f t="shared" si="183"/>
        <v>0</v>
      </c>
      <c r="FJ127">
        <f t="shared" si="184"/>
        <v>0</v>
      </c>
      <c r="FK127">
        <f t="shared" si="185"/>
        <v>0</v>
      </c>
      <c r="FL127">
        <f t="shared" si="185"/>
        <v>0</v>
      </c>
      <c r="FM127">
        <f t="shared" si="186"/>
        <v>0</v>
      </c>
      <c r="FN127">
        <f t="shared" si="187"/>
        <v>0</v>
      </c>
      <c r="FO127">
        <f t="shared" si="188"/>
        <v>0</v>
      </c>
      <c r="FP127">
        <f t="shared" si="189"/>
        <v>0</v>
      </c>
      <c r="FQ127">
        <f t="shared" si="190"/>
        <v>0</v>
      </c>
      <c r="FR127">
        <f t="shared" si="191"/>
        <v>0</v>
      </c>
      <c r="FS127">
        <f t="shared" si="192"/>
        <v>0</v>
      </c>
      <c r="FT127">
        <f t="shared" si="193"/>
        <v>0</v>
      </c>
      <c r="FU127">
        <f t="shared" si="194"/>
        <v>4</v>
      </c>
      <c r="FV127">
        <f t="shared" si="195"/>
        <v>4</v>
      </c>
      <c r="FW127">
        <f t="shared" si="196"/>
        <v>4</v>
      </c>
      <c r="FX127">
        <f t="shared" si="197"/>
        <v>4</v>
      </c>
      <c r="FY127">
        <f t="shared" si="198"/>
        <v>4</v>
      </c>
      <c r="FZ127">
        <f t="shared" si="199"/>
        <v>0</v>
      </c>
      <c r="GA127">
        <f t="shared" si="199"/>
        <v>0</v>
      </c>
      <c r="GB127">
        <f t="shared" si="200"/>
        <v>0</v>
      </c>
      <c r="GC127">
        <f t="shared" si="201"/>
        <v>0</v>
      </c>
      <c r="GD127">
        <f t="shared" si="202"/>
        <v>0</v>
      </c>
      <c r="GE127">
        <f t="shared" si="203"/>
        <v>0</v>
      </c>
      <c r="GF127">
        <f t="shared" si="204"/>
        <v>0</v>
      </c>
      <c r="GG127">
        <f t="shared" si="205"/>
        <v>0</v>
      </c>
      <c r="GH127">
        <f t="shared" si="206"/>
        <v>0</v>
      </c>
      <c r="GI127">
        <f t="shared" si="207"/>
        <v>0</v>
      </c>
      <c r="GJ127">
        <f t="shared" si="208"/>
        <v>0</v>
      </c>
      <c r="GK127">
        <f t="shared" si="209"/>
        <v>0</v>
      </c>
      <c r="GL127">
        <f t="shared" si="210"/>
        <v>0</v>
      </c>
      <c r="GM127">
        <f t="shared" si="211"/>
        <v>0</v>
      </c>
      <c r="GN127">
        <f t="shared" si="212"/>
        <v>0</v>
      </c>
      <c r="GO127">
        <f t="shared" si="213"/>
        <v>0</v>
      </c>
      <c r="GP127">
        <f t="shared" si="213"/>
        <v>0</v>
      </c>
      <c r="GQ127">
        <f t="shared" si="214"/>
        <v>0</v>
      </c>
      <c r="GR127">
        <f t="shared" si="215"/>
        <v>0</v>
      </c>
      <c r="GS127">
        <f t="shared" si="216"/>
        <v>0</v>
      </c>
      <c r="GT127">
        <f t="shared" si="217"/>
        <v>0</v>
      </c>
      <c r="GU127">
        <f t="shared" si="218"/>
        <v>0</v>
      </c>
      <c r="GV127">
        <f t="shared" si="219"/>
        <v>0</v>
      </c>
      <c r="GW127">
        <f t="shared" si="220"/>
        <v>4</v>
      </c>
      <c r="GX127">
        <f t="shared" si="221"/>
        <v>4</v>
      </c>
      <c r="GY127">
        <f t="shared" si="222"/>
        <v>4</v>
      </c>
      <c r="GZ127">
        <f t="shared" si="223"/>
        <v>4</v>
      </c>
      <c r="HA127">
        <f t="shared" si="224"/>
        <v>4</v>
      </c>
      <c r="HB127">
        <f t="shared" si="225"/>
        <v>0</v>
      </c>
      <c r="HC127">
        <f t="shared" si="226"/>
        <v>0</v>
      </c>
      <c r="HD127">
        <f t="shared" si="227"/>
        <v>0</v>
      </c>
      <c r="HE127">
        <f t="shared" si="227"/>
        <v>0</v>
      </c>
      <c r="HF127">
        <f t="shared" si="228"/>
        <v>0</v>
      </c>
      <c r="HG127">
        <f t="shared" si="229"/>
        <v>0</v>
      </c>
      <c r="HH127">
        <f t="shared" si="230"/>
        <v>4</v>
      </c>
      <c r="HI127">
        <f t="shared" si="231"/>
        <v>4</v>
      </c>
      <c r="HJ127">
        <f t="shared" si="232"/>
        <v>0</v>
      </c>
      <c r="HK127">
        <f t="shared" si="233"/>
        <v>0</v>
      </c>
      <c r="HL127">
        <f t="shared" si="234"/>
        <v>0</v>
      </c>
      <c r="HM127">
        <f t="shared" si="235"/>
        <v>0</v>
      </c>
      <c r="HN127">
        <f t="shared" si="236"/>
        <v>0</v>
      </c>
      <c r="HO127">
        <f t="shared" si="237"/>
        <v>0</v>
      </c>
      <c r="HP127">
        <f t="shared" si="238"/>
        <v>0</v>
      </c>
      <c r="HQ127">
        <f t="shared" si="239"/>
        <v>0</v>
      </c>
      <c r="HR127">
        <f t="shared" si="240"/>
        <v>0</v>
      </c>
      <c r="HS127">
        <f t="shared" si="241"/>
        <v>0</v>
      </c>
      <c r="HT127">
        <f t="shared" si="241"/>
        <v>0</v>
      </c>
      <c r="HU127">
        <f t="shared" si="242"/>
        <v>0</v>
      </c>
      <c r="HV127">
        <f t="shared" si="243"/>
        <v>0</v>
      </c>
      <c r="HW127">
        <f t="shared" si="244"/>
        <v>4</v>
      </c>
      <c r="HX127">
        <f t="shared" si="245"/>
        <v>4</v>
      </c>
      <c r="HY127">
        <f t="shared" si="246"/>
        <v>0</v>
      </c>
      <c r="HZ127">
        <f t="shared" si="247"/>
        <v>0</v>
      </c>
      <c r="IA127">
        <f t="shared" si="248"/>
        <v>0</v>
      </c>
      <c r="IB127">
        <f t="shared" si="249"/>
        <v>0</v>
      </c>
      <c r="IC127">
        <f t="shared" si="250"/>
        <v>0</v>
      </c>
      <c r="ID127">
        <f t="shared" si="251"/>
        <v>0</v>
      </c>
      <c r="IE127">
        <f t="shared" si="252"/>
        <v>0</v>
      </c>
      <c r="IF127">
        <f t="shared" si="253"/>
        <v>0</v>
      </c>
      <c r="IG127">
        <f t="shared" si="254"/>
        <v>0</v>
      </c>
      <c r="IH127">
        <f t="shared" si="255"/>
        <v>0</v>
      </c>
      <c r="II127">
        <f t="shared" si="255"/>
        <v>0</v>
      </c>
      <c r="IJ127">
        <f t="shared" si="256"/>
        <v>0</v>
      </c>
      <c r="IK127">
        <f t="shared" si="257"/>
        <v>0</v>
      </c>
      <c r="IL127">
        <f t="shared" si="258"/>
        <v>0</v>
      </c>
      <c r="IM127">
        <f t="shared" si="259"/>
        <v>4</v>
      </c>
      <c r="IN127">
        <f t="shared" si="260"/>
        <v>4</v>
      </c>
      <c r="IO127">
        <f t="shared" si="261"/>
        <v>4</v>
      </c>
      <c r="IP127">
        <f t="shared" si="262"/>
        <v>4</v>
      </c>
      <c r="IQ127">
        <f t="shared" si="263"/>
        <v>4</v>
      </c>
      <c r="IR127">
        <f t="shared" si="264"/>
        <v>0</v>
      </c>
      <c r="IS127">
        <f t="shared" si="265"/>
        <v>0</v>
      </c>
      <c r="IT127">
        <f t="shared" si="266"/>
        <v>0</v>
      </c>
      <c r="IU127">
        <f t="shared" si="267"/>
        <v>0</v>
      </c>
      <c r="IV127">
        <f t="shared" si="268"/>
        <v>0</v>
      </c>
      <c r="IW127">
        <f t="shared" si="269"/>
        <v>0</v>
      </c>
      <c r="IX127">
        <f t="shared" si="269"/>
        <v>0</v>
      </c>
      <c r="IY127">
        <f t="shared" si="270"/>
        <v>0</v>
      </c>
      <c r="IZ127">
        <f t="shared" si="271"/>
        <v>0</v>
      </c>
      <c r="JA127">
        <f t="shared" si="272"/>
        <v>0</v>
      </c>
      <c r="JB127">
        <f t="shared" si="273"/>
        <v>0</v>
      </c>
      <c r="JC127">
        <f t="shared" si="274"/>
        <v>0</v>
      </c>
      <c r="JD127">
        <f t="shared" si="275"/>
        <v>0</v>
      </c>
      <c r="JE127">
        <f t="shared" si="276"/>
        <v>0</v>
      </c>
      <c r="JF127">
        <f t="shared" si="277"/>
        <v>0</v>
      </c>
      <c r="JG127">
        <f t="shared" si="278"/>
        <v>0</v>
      </c>
      <c r="JH127">
        <f t="shared" si="279"/>
        <v>0</v>
      </c>
      <c r="JI127">
        <f t="shared" si="280"/>
        <v>0</v>
      </c>
      <c r="JJ127">
        <f t="shared" si="281"/>
        <v>0</v>
      </c>
      <c r="JK127">
        <f t="shared" si="282"/>
        <v>0</v>
      </c>
      <c r="JL127">
        <f t="shared" si="283"/>
        <v>0</v>
      </c>
      <c r="JM127">
        <f t="shared" si="283"/>
        <v>0</v>
      </c>
      <c r="JN127">
        <f t="shared" si="284"/>
        <v>0</v>
      </c>
      <c r="JO127">
        <f t="shared" si="285"/>
        <v>0</v>
      </c>
      <c r="JP127">
        <f t="shared" si="286"/>
        <v>0</v>
      </c>
      <c r="JQ127">
        <f t="shared" si="287"/>
        <v>0</v>
      </c>
      <c r="JR127">
        <f t="shared" si="288"/>
        <v>0</v>
      </c>
      <c r="JS127">
        <f t="shared" si="289"/>
        <v>0</v>
      </c>
      <c r="JT127">
        <f t="shared" si="290"/>
        <v>0</v>
      </c>
      <c r="JU127">
        <f t="shared" si="291"/>
        <v>0</v>
      </c>
      <c r="JV127">
        <f t="shared" si="292"/>
        <v>4</v>
      </c>
      <c r="JW127">
        <f t="shared" si="293"/>
        <v>4</v>
      </c>
      <c r="JX127">
        <f t="shared" si="294"/>
        <v>4</v>
      </c>
      <c r="JY127">
        <f t="shared" si="295"/>
        <v>4</v>
      </c>
      <c r="JZ127">
        <f t="shared" si="296"/>
        <v>4</v>
      </c>
      <c r="KA127">
        <f t="shared" si="297"/>
        <v>4</v>
      </c>
      <c r="KB127">
        <f t="shared" si="297"/>
        <v>0</v>
      </c>
      <c r="KC127">
        <f t="shared" si="298"/>
        <v>4</v>
      </c>
      <c r="KD127">
        <f t="shared" si="299"/>
        <v>4</v>
      </c>
      <c r="KE127">
        <f t="shared" si="300"/>
        <v>4</v>
      </c>
      <c r="KF127">
        <f t="shared" si="301"/>
        <v>4</v>
      </c>
      <c r="KG127">
        <f t="shared" si="302"/>
        <v>4</v>
      </c>
      <c r="KH127">
        <f t="shared" si="303"/>
        <v>4</v>
      </c>
      <c r="KI127">
        <f t="shared" si="304"/>
        <v>0</v>
      </c>
      <c r="KJ127">
        <f t="shared" si="305"/>
        <v>4</v>
      </c>
      <c r="KK127">
        <f t="shared" si="306"/>
        <v>4</v>
      </c>
      <c r="KL127">
        <f t="shared" si="307"/>
        <v>4</v>
      </c>
      <c r="KM127">
        <f t="shared" si="308"/>
        <v>4</v>
      </c>
      <c r="KN127">
        <f t="shared" si="309"/>
        <v>4</v>
      </c>
      <c r="KO127">
        <f t="shared" si="310"/>
        <v>0</v>
      </c>
      <c r="KP127">
        <f t="shared" si="311"/>
        <v>0</v>
      </c>
      <c r="KQ127">
        <f t="shared" si="311"/>
        <v>4</v>
      </c>
      <c r="KR127">
        <f t="shared" si="312"/>
        <v>4</v>
      </c>
      <c r="KS127">
        <f t="shared" si="313"/>
        <v>0</v>
      </c>
      <c r="KT127">
        <f t="shared" si="314"/>
        <v>0</v>
      </c>
      <c r="KU127">
        <f t="shared" si="315"/>
        <v>0</v>
      </c>
      <c r="KV127">
        <f t="shared" si="316"/>
        <v>0</v>
      </c>
      <c r="KW127">
        <f t="shared" si="317"/>
        <v>0</v>
      </c>
      <c r="KX127">
        <f t="shared" si="318"/>
        <v>0</v>
      </c>
      <c r="KY127">
        <f t="shared" si="319"/>
        <v>0</v>
      </c>
      <c r="KZ127">
        <f t="shared" si="320"/>
        <v>0</v>
      </c>
      <c r="LA127">
        <f t="shared" si="321"/>
        <v>0</v>
      </c>
      <c r="LB127">
        <f t="shared" si="322"/>
        <v>0</v>
      </c>
      <c r="LC127">
        <f t="shared" si="323"/>
        <v>0</v>
      </c>
      <c r="LD127">
        <f t="shared" si="324"/>
        <v>0</v>
      </c>
      <c r="LE127">
        <f t="shared" si="325"/>
        <v>0</v>
      </c>
      <c r="LF127">
        <f t="shared" si="325"/>
        <v>0</v>
      </c>
      <c r="LG127">
        <f t="shared" si="326"/>
        <v>0</v>
      </c>
      <c r="LH127">
        <f t="shared" si="327"/>
        <v>0</v>
      </c>
      <c r="LI127">
        <f t="shared" si="328"/>
        <v>0</v>
      </c>
      <c r="LJ127">
        <f t="shared" si="329"/>
        <v>0</v>
      </c>
      <c r="LK127">
        <f t="shared" si="330"/>
        <v>0</v>
      </c>
      <c r="LL127">
        <f t="shared" si="331"/>
        <v>2</v>
      </c>
      <c r="LM127">
        <f t="shared" si="332"/>
        <v>2</v>
      </c>
      <c r="LN127">
        <f t="shared" si="333"/>
        <v>0</v>
      </c>
      <c r="LO127">
        <f t="shared" si="334"/>
        <v>2</v>
      </c>
      <c r="LP127">
        <f t="shared" si="335"/>
        <v>2</v>
      </c>
      <c r="LQ127">
        <f t="shared" si="336"/>
        <v>0</v>
      </c>
      <c r="LR127">
        <f t="shared" si="337"/>
        <v>0</v>
      </c>
      <c r="LS127">
        <f t="shared" si="338"/>
        <v>4</v>
      </c>
      <c r="LT127">
        <f t="shared" si="339"/>
        <v>4</v>
      </c>
      <c r="LU127">
        <f t="shared" si="339"/>
        <v>4</v>
      </c>
      <c r="LV127">
        <f t="shared" si="340"/>
        <v>4</v>
      </c>
      <c r="LW127">
        <f t="shared" si="341"/>
        <v>4</v>
      </c>
      <c r="LX127">
        <f t="shared" si="342"/>
        <v>0</v>
      </c>
      <c r="LY127">
        <f t="shared" si="343"/>
        <v>0</v>
      </c>
      <c r="LZ127">
        <f t="shared" si="344"/>
        <v>0</v>
      </c>
      <c r="MA127">
        <f t="shared" si="345"/>
        <v>0</v>
      </c>
      <c r="MB127">
        <f t="shared" si="346"/>
        <v>0</v>
      </c>
      <c r="MC127">
        <f t="shared" si="347"/>
        <v>0</v>
      </c>
      <c r="MD127">
        <f t="shared" si="348"/>
        <v>0</v>
      </c>
      <c r="ME127">
        <f t="shared" si="349"/>
        <v>0</v>
      </c>
      <c r="MF127">
        <f t="shared" si="350"/>
        <v>0</v>
      </c>
      <c r="MG127">
        <f t="shared" si="351"/>
        <v>0</v>
      </c>
      <c r="MH127">
        <f t="shared" si="352"/>
        <v>0</v>
      </c>
      <c r="MI127">
        <f t="shared" si="353"/>
        <v>0</v>
      </c>
      <c r="MJ127">
        <f t="shared" si="353"/>
        <v>0</v>
      </c>
      <c r="MK127">
        <f t="shared" si="354"/>
        <v>0</v>
      </c>
      <c r="ML127">
        <f t="shared" si="355"/>
        <v>0</v>
      </c>
      <c r="MM127">
        <f t="shared" si="356"/>
        <v>0</v>
      </c>
      <c r="MN127">
        <f t="shared" si="357"/>
        <v>0</v>
      </c>
      <c r="MO127">
        <f t="shared" si="358"/>
        <v>0</v>
      </c>
      <c r="MP127">
        <f t="shared" si="359"/>
        <v>0</v>
      </c>
      <c r="MQ127">
        <f t="shared" si="360"/>
        <v>0</v>
      </c>
      <c r="MR127">
        <f t="shared" si="361"/>
        <v>0</v>
      </c>
      <c r="MS127">
        <f t="shared" si="362"/>
        <v>0</v>
      </c>
      <c r="MT127">
        <f t="shared" si="363"/>
        <v>0</v>
      </c>
      <c r="MU127">
        <f t="shared" si="364"/>
        <v>0</v>
      </c>
      <c r="MV127">
        <f t="shared" si="365"/>
        <v>0</v>
      </c>
      <c r="MW127">
        <f t="shared" si="366"/>
        <v>0</v>
      </c>
      <c r="MX127">
        <f t="shared" si="367"/>
        <v>0</v>
      </c>
      <c r="MY127">
        <f t="shared" si="367"/>
        <v>0</v>
      </c>
      <c r="MZ127">
        <f t="shared" si="368"/>
        <v>0</v>
      </c>
      <c r="NA127">
        <f t="shared" si="369"/>
        <v>0</v>
      </c>
      <c r="NB127">
        <f t="shared" si="370"/>
        <v>0</v>
      </c>
      <c r="NC127">
        <f t="shared" si="371"/>
        <v>0</v>
      </c>
      <c r="ND127">
        <f t="shared" si="372"/>
        <v>0</v>
      </c>
      <c r="NE127">
        <f t="shared" si="373"/>
        <v>0</v>
      </c>
      <c r="NF127">
        <f t="shared" si="374"/>
        <v>0</v>
      </c>
      <c r="NG127">
        <f t="shared" si="375"/>
        <v>0</v>
      </c>
      <c r="NH127">
        <f t="shared" si="376"/>
        <v>0</v>
      </c>
      <c r="NI127">
        <f t="shared" si="377"/>
        <v>0</v>
      </c>
      <c r="NJ127">
        <f t="shared" si="378"/>
        <v>0</v>
      </c>
      <c r="NK127">
        <f t="shared" si="379"/>
        <v>0</v>
      </c>
      <c r="NL127">
        <f t="shared" si="380"/>
        <v>0</v>
      </c>
      <c r="NM127">
        <f t="shared" si="381"/>
        <v>0</v>
      </c>
      <c r="NN127">
        <f t="shared" si="381"/>
        <v>0</v>
      </c>
      <c r="NO127">
        <f t="shared" si="382"/>
        <v>0</v>
      </c>
      <c r="NP127">
        <f t="shared" si="383"/>
        <v>0</v>
      </c>
      <c r="NQ127">
        <f t="shared" si="384"/>
        <v>0</v>
      </c>
      <c r="NR127">
        <f t="shared" si="385"/>
        <v>0</v>
      </c>
      <c r="NS127">
        <f t="shared" si="386"/>
        <v>0</v>
      </c>
      <c r="NT127">
        <f t="shared" si="387"/>
        <v>0</v>
      </c>
      <c r="NU127">
        <f t="shared" si="388"/>
        <v>0</v>
      </c>
      <c r="NV127">
        <f t="shared" si="389"/>
        <v>0</v>
      </c>
      <c r="NW127">
        <f t="shared" si="390"/>
        <v>0</v>
      </c>
      <c r="NX127">
        <f t="shared" si="391"/>
        <v>0</v>
      </c>
      <c r="NY127">
        <f t="shared" si="392"/>
        <v>0</v>
      </c>
      <c r="NZ127">
        <f t="shared" si="393"/>
        <v>0</v>
      </c>
      <c r="OA127">
        <f t="shared" si="394"/>
        <v>0</v>
      </c>
      <c r="OB127">
        <f t="shared" si="395"/>
        <v>0</v>
      </c>
      <c r="OC127">
        <f t="shared" si="395"/>
        <v>0</v>
      </c>
      <c r="OD127">
        <f t="shared" si="396"/>
        <v>0</v>
      </c>
      <c r="OE127">
        <f t="shared" si="397"/>
        <v>0</v>
      </c>
      <c r="OF127">
        <f t="shared" si="398"/>
        <v>0</v>
      </c>
      <c r="OG127">
        <f t="shared" si="399"/>
        <v>0</v>
      </c>
      <c r="OH127">
        <f t="shared" si="400"/>
        <v>0</v>
      </c>
    </row>
    <row r="128" spans="3:398">
      <c r="C128">
        <f t="shared" si="401"/>
        <v>4</v>
      </c>
      <c r="D128">
        <f t="shared" si="44"/>
        <v>4</v>
      </c>
      <c r="E128">
        <f t="shared" si="44"/>
        <v>4</v>
      </c>
      <c r="F128">
        <f t="shared" si="44"/>
        <v>4</v>
      </c>
      <c r="G128">
        <f t="shared" si="44"/>
        <v>0</v>
      </c>
      <c r="H128">
        <f t="shared" si="44"/>
        <v>0</v>
      </c>
      <c r="I128">
        <f t="shared" si="44"/>
        <v>4</v>
      </c>
      <c r="J128">
        <f t="shared" si="44"/>
        <v>4</v>
      </c>
      <c r="K128">
        <f t="shared" si="44"/>
        <v>4</v>
      </c>
      <c r="L128">
        <f t="shared" si="44"/>
        <v>4</v>
      </c>
      <c r="M128">
        <f t="shared" si="44"/>
        <v>4</v>
      </c>
      <c r="N128">
        <f t="shared" si="44"/>
        <v>0</v>
      </c>
      <c r="O128">
        <f t="shared" si="44"/>
        <v>0</v>
      </c>
      <c r="P128">
        <f t="shared" si="44"/>
        <v>4</v>
      </c>
      <c r="Q128">
        <f t="shared" si="44"/>
        <v>4</v>
      </c>
      <c r="R128">
        <f t="shared" si="45"/>
        <v>4</v>
      </c>
      <c r="S128">
        <f t="shared" si="46"/>
        <v>4</v>
      </c>
      <c r="T128">
        <f t="shared" si="47"/>
        <v>4</v>
      </c>
      <c r="U128">
        <f t="shared" si="48"/>
        <v>0</v>
      </c>
      <c r="V128">
        <f t="shared" si="49"/>
        <v>0</v>
      </c>
      <c r="W128">
        <f t="shared" si="50"/>
        <v>4</v>
      </c>
      <c r="X128">
        <f t="shared" si="51"/>
        <v>0</v>
      </c>
      <c r="Y128">
        <f t="shared" si="52"/>
        <v>0</v>
      </c>
      <c r="Z128">
        <f t="shared" si="53"/>
        <v>0</v>
      </c>
      <c r="AA128">
        <f t="shared" si="54"/>
        <v>0</v>
      </c>
      <c r="AB128">
        <f t="shared" si="55"/>
        <v>0</v>
      </c>
      <c r="AC128">
        <f t="shared" si="56"/>
        <v>0</v>
      </c>
      <c r="AD128">
        <f t="shared" si="57"/>
        <v>4</v>
      </c>
      <c r="AE128">
        <f t="shared" si="58"/>
        <v>4</v>
      </c>
      <c r="AF128">
        <f t="shared" si="59"/>
        <v>4</v>
      </c>
      <c r="AG128">
        <f t="shared" si="59"/>
        <v>4</v>
      </c>
      <c r="AH128">
        <f t="shared" si="60"/>
        <v>4</v>
      </c>
      <c r="AI128">
        <f t="shared" si="61"/>
        <v>0</v>
      </c>
      <c r="AJ128">
        <f t="shared" si="62"/>
        <v>0</v>
      </c>
      <c r="AK128">
        <f t="shared" si="63"/>
        <v>4</v>
      </c>
      <c r="AL128">
        <f t="shared" si="64"/>
        <v>4</v>
      </c>
      <c r="AM128">
        <f t="shared" si="65"/>
        <v>4</v>
      </c>
      <c r="AN128">
        <f t="shared" si="66"/>
        <v>4</v>
      </c>
      <c r="AO128">
        <f t="shared" si="67"/>
        <v>4</v>
      </c>
      <c r="AP128">
        <f t="shared" si="68"/>
        <v>4</v>
      </c>
      <c r="AQ128">
        <f t="shared" si="69"/>
        <v>4</v>
      </c>
      <c r="AR128">
        <f t="shared" si="70"/>
        <v>4</v>
      </c>
      <c r="AS128">
        <f t="shared" si="71"/>
        <v>4</v>
      </c>
      <c r="AT128">
        <f t="shared" si="72"/>
        <v>4</v>
      </c>
      <c r="AU128">
        <f t="shared" si="73"/>
        <v>4</v>
      </c>
      <c r="AV128">
        <f t="shared" si="73"/>
        <v>4</v>
      </c>
      <c r="AW128">
        <f t="shared" si="74"/>
        <v>0</v>
      </c>
      <c r="AX128">
        <f t="shared" si="75"/>
        <v>0</v>
      </c>
      <c r="AY128">
        <f t="shared" si="76"/>
        <v>4</v>
      </c>
      <c r="AZ128">
        <f t="shared" si="77"/>
        <v>4</v>
      </c>
      <c r="BA128">
        <f t="shared" si="78"/>
        <v>4</v>
      </c>
      <c r="BB128">
        <f t="shared" si="79"/>
        <v>4</v>
      </c>
      <c r="BC128">
        <f t="shared" si="80"/>
        <v>4</v>
      </c>
      <c r="BD128">
        <f t="shared" si="81"/>
        <v>0</v>
      </c>
      <c r="BE128">
        <f t="shared" si="82"/>
        <v>0</v>
      </c>
      <c r="BF128">
        <f t="shared" si="83"/>
        <v>4</v>
      </c>
      <c r="BG128">
        <f t="shared" si="84"/>
        <v>4</v>
      </c>
      <c r="BH128">
        <f t="shared" si="85"/>
        <v>4</v>
      </c>
      <c r="BI128">
        <f t="shared" si="86"/>
        <v>4</v>
      </c>
      <c r="BJ128">
        <f t="shared" si="87"/>
        <v>0</v>
      </c>
      <c r="BK128">
        <f t="shared" si="87"/>
        <v>4</v>
      </c>
      <c r="BL128">
        <f t="shared" si="88"/>
        <v>4</v>
      </c>
      <c r="BM128">
        <f t="shared" si="89"/>
        <v>0</v>
      </c>
      <c r="BN128">
        <f t="shared" si="90"/>
        <v>0</v>
      </c>
      <c r="BO128">
        <f t="shared" si="91"/>
        <v>0</v>
      </c>
      <c r="BP128">
        <f t="shared" si="92"/>
        <v>0</v>
      </c>
      <c r="BQ128">
        <f t="shared" si="93"/>
        <v>0</v>
      </c>
      <c r="BR128">
        <f t="shared" si="94"/>
        <v>4</v>
      </c>
      <c r="BS128">
        <f t="shared" si="95"/>
        <v>4</v>
      </c>
      <c r="BT128">
        <f t="shared" si="96"/>
        <v>4</v>
      </c>
      <c r="BU128">
        <f t="shared" si="97"/>
        <v>4</v>
      </c>
      <c r="BV128">
        <f t="shared" si="98"/>
        <v>4</v>
      </c>
      <c r="BW128">
        <f t="shared" si="99"/>
        <v>4</v>
      </c>
      <c r="BX128">
        <f t="shared" si="100"/>
        <v>4</v>
      </c>
      <c r="BY128">
        <f t="shared" si="101"/>
        <v>0</v>
      </c>
      <c r="BZ128">
        <f t="shared" si="101"/>
        <v>0</v>
      </c>
      <c r="CA128">
        <f t="shared" si="102"/>
        <v>4</v>
      </c>
      <c r="CB128">
        <f t="shared" si="103"/>
        <v>4</v>
      </c>
      <c r="CC128">
        <f t="shared" si="104"/>
        <v>4</v>
      </c>
      <c r="CD128">
        <f t="shared" si="105"/>
        <v>4</v>
      </c>
      <c r="CE128">
        <f t="shared" si="106"/>
        <v>4</v>
      </c>
      <c r="CF128">
        <f t="shared" si="107"/>
        <v>0</v>
      </c>
      <c r="CG128">
        <f t="shared" si="108"/>
        <v>0</v>
      </c>
      <c r="CH128">
        <f t="shared" si="109"/>
        <v>0</v>
      </c>
      <c r="CI128">
        <f t="shared" si="110"/>
        <v>0</v>
      </c>
      <c r="CJ128">
        <f t="shared" si="111"/>
        <v>0</v>
      </c>
      <c r="CK128">
        <f t="shared" si="112"/>
        <v>0</v>
      </c>
      <c r="CL128">
        <f t="shared" si="113"/>
        <v>0</v>
      </c>
      <c r="CM128">
        <f t="shared" si="114"/>
        <v>0</v>
      </c>
      <c r="CN128">
        <f t="shared" si="115"/>
        <v>0</v>
      </c>
      <c r="CO128">
        <f t="shared" si="115"/>
        <v>0</v>
      </c>
      <c r="CP128">
        <f t="shared" si="116"/>
        <v>0</v>
      </c>
      <c r="CQ128">
        <f t="shared" si="117"/>
        <v>0</v>
      </c>
      <c r="CR128">
        <f t="shared" si="118"/>
        <v>0</v>
      </c>
      <c r="CS128">
        <f t="shared" si="119"/>
        <v>0</v>
      </c>
      <c r="CT128">
        <f t="shared" si="120"/>
        <v>0</v>
      </c>
      <c r="CU128">
        <f t="shared" si="121"/>
        <v>0</v>
      </c>
      <c r="CV128">
        <f t="shared" si="122"/>
        <v>4</v>
      </c>
      <c r="CW128">
        <f t="shared" si="123"/>
        <v>4</v>
      </c>
      <c r="CX128">
        <f t="shared" si="124"/>
        <v>4</v>
      </c>
      <c r="CY128">
        <f t="shared" si="125"/>
        <v>4</v>
      </c>
      <c r="CZ128">
        <f t="shared" si="126"/>
        <v>4</v>
      </c>
      <c r="DA128">
        <f t="shared" si="127"/>
        <v>0</v>
      </c>
      <c r="DB128">
        <f t="shared" si="128"/>
        <v>0</v>
      </c>
      <c r="DC128">
        <f t="shared" si="129"/>
        <v>0</v>
      </c>
      <c r="DD128">
        <f t="shared" si="129"/>
        <v>0</v>
      </c>
      <c r="DE128">
        <f t="shared" si="130"/>
        <v>0</v>
      </c>
      <c r="DF128">
        <f t="shared" si="131"/>
        <v>0</v>
      </c>
      <c r="DG128">
        <f t="shared" si="132"/>
        <v>0</v>
      </c>
      <c r="DH128">
        <f t="shared" si="133"/>
        <v>0</v>
      </c>
      <c r="DI128">
        <f t="shared" si="134"/>
        <v>0</v>
      </c>
      <c r="DJ128">
        <f t="shared" si="135"/>
        <v>4</v>
      </c>
      <c r="DK128">
        <f t="shared" si="136"/>
        <v>4</v>
      </c>
      <c r="DL128">
        <f t="shared" si="137"/>
        <v>0</v>
      </c>
      <c r="DM128">
        <f t="shared" si="138"/>
        <v>2</v>
      </c>
      <c r="DN128">
        <f t="shared" si="139"/>
        <v>2</v>
      </c>
      <c r="DO128">
        <f t="shared" si="140"/>
        <v>0</v>
      </c>
      <c r="DP128">
        <f t="shared" si="141"/>
        <v>0</v>
      </c>
      <c r="DQ128">
        <f t="shared" si="142"/>
        <v>0</v>
      </c>
      <c r="DR128">
        <f t="shared" si="143"/>
        <v>0</v>
      </c>
      <c r="DS128">
        <f t="shared" si="143"/>
        <v>0</v>
      </c>
      <c r="DT128">
        <f t="shared" si="144"/>
        <v>0</v>
      </c>
      <c r="DU128">
        <f t="shared" si="145"/>
        <v>0</v>
      </c>
      <c r="DV128">
        <f t="shared" si="146"/>
        <v>0</v>
      </c>
      <c r="DW128">
        <f t="shared" si="147"/>
        <v>0</v>
      </c>
      <c r="DX128">
        <f t="shared" si="148"/>
        <v>0</v>
      </c>
      <c r="DY128">
        <f t="shared" si="149"/>
        <v>0</v>
      </c>
      <c r="DZ128">
        <f t="shared" si="150"/>
        <v>0</v>
      </c>
      <c r="EA128">
        <f t="shared" si="151"/>
        <v>0</v>
      </c>
      <c r="EB128">
        <f t="shared" si="152"/>
        <v>0</v>
      </c>
      <c r="EC128">
        <f t="shared" si="153"/>
        <v>0</v>
      </c>
      <c r="ED128">
        <f t="shared" si="154"/>
        <v>0</v>
      </c>
      <c r="EE128">
        <f t="shared" si="155"/>
        <v>0</v>
      </c>
      <c r="EF128">
        <f t="shared" si="156"/>
        <v>0</v>
      </c>
      <c r="EG128">
        <f t="shared" si="157"/>
        <v>0</v>
      </c>
      <c r="EH128">
        <f t="shared" si="157"/>
        <v>0</v>
      </c>
      <c r="EI128">
        <f t="shared" si="158"/>
        <v>0</v>
      </c>
      <c r="EJ128">
        <f t="shared" si="159"/>
        <v>0</v>
      </c>
      <c r="EK128">
        <f t="shared" si="160"/>
        <v>0</v>
      </c>
      <c r="EL128">
        <f t="shared" si="161"/>
        <v>0</v>
      </c>
      <c r="EM128">
        <f t="shared" si="162"/>
        <v>0</v>
      </c>
      <c r="EN128">
        <f t="shared" si="163"/>
        <v>0</v>
      </c>
      <c r="EO128">
        <f t="shared" si="164"/>
        <v>0</v>
      </c>
      <c r="EP128">
        <f t="shared" si="165"/>
        <v>0</v>
      </c>
      <c r="EQ128">
        <f t="shared" si="166"/>
        <v>0</v>
      </c>
      <c r="ER128">
        <f t="shared" si="167"/>
        <v>0</v>
      </c>
      <c r="ES128">
        <f t="shared" si="168"/>
        <v>4</v>
      </c>
      <c r="ET128">
        <f t="shared" si="169"/>
        <v>4</v>
      </c>
      <c r="EU128">
        <f t="shared" si="170"/>
        <v>4</v>
      </c>
      <c r="EV128">
        <f t="shared" si="171"/>
        <v>4</v>
      </c>
      <c r="EW128">
        <f t="shared" si="171"/>
        <v>4</v>
      </c>
      <c r="EX128">
        <f t="shared" si="172"/>
        <v>0</v>
      </c>
      <c r="EY128">
        <f t="shared" si="173"/>
        <v>0</v>
      </c>
      <c r="EZ128">
        <f t="shared" si="174"/>
        <v>4</v>
      </c>
      <c r="FA128">
        <f t="shared" si="175"/>
        <v>4</v>
      </c>
      <c r="FB128">
        <f t="shared" si="176"/>
        <v>4</v>
      </c>
      <c r="FC128">
        <f t="shared" si="177"/>
        <v>4</v>
      </c>
      <c r="FD128">
        <f t="shared" si="178"/>
        <v>4</v>
      </c>
      <c r="FE128">
        <f t="shared" si="179"/>
        <v>0</v>
      </c>
      <c r="FF128">
        <f t="shared" si="180"/>
        <v>0</v>
      </c>
      <c r="FG128">
        <f t="shared" si="181"/>
        <v>4</v>
      </c>
      <c r="FH128">
        <f t="shared" si="182"/>
        <v>4</v>
      </c>
      <c r="FI128">
        <f t="shared" si="183"/>
        <v>4</v>
      </c>
      <c r="FJ128">
        <f t="shared" si="184"/>
        <v>4</v>
      </c>
      <c r="FK128">
        <f t="shared" si="185"/>
        <v>4</v>
      </c>
      <c r="FL128">
        <f t="shared" si="185"/>
        <v>0</v>
      </c>
      <c r="FM128">
        <f t="shared" si="186"/>
        <v>0</v>
      </c>
      <c r="FN128">
        <f t="shared" si="187"/>
        <v>4</v>
      </c>
      <c r="FO128">
        <f t="shared" si="188"/>
        <v>4</v>
      </c>
      <c r="FP128">
        <f t="shared" si="189"/>
        <v>4</v>
      </c>
      <c r="FQ128">
        <f t="shared" si="190"/>
        <v>4</v>
      </c>
      <c r="FR128">
        <f t="shared" si="191"/>
        <v>4</v>
      </c>
      <c r="FS128">
        <f t="shared" si="192"/>
        <v>0</v>
      </c>
      <c r="FT128">
        <f t="shared" si="193"/>
        <v>0</v>
      </c>
      <c r="FU128">
        <f t="shared" si="194"/>
        <v>4</v>
      </c>
      <c r="FV128">
        <f t="shared" si="195"/>
        <v>4</v>
      </c>
      <c r="FW128">
        <f t="shared" si="196"/>
        <v>4</v>
      </c>
      <c r="FX128">
        <f t="shared" si="197"/>
        <v>4</v>
      </c>
      <c r="FY128">
        <f t="shared" si="198"/>
        <v>4</v>
      </c>
      <c r="FZ128">
        <f t="shared" si="199"/>
        <v>0</v>
      </c>
      <c r="GA128">
        <f t="shared" si="199"/>
        <v>0</v>
      </c>
      <c r="GB128">
        <f t="shared" si="200"/>
        <v>4</v>
      </c>
      <c r="GC128">
        <f t="shared" si="201"/>
        <v>4</v>
      </c>
      <c r="GD128">
        <f t="shared" si="202"/>
        <v>4</v>
      </c>
      <c r="GE128">
        <f t="shared" si="203"/>
        <v>4</v>
      </c>
      <c r="GF128">
        <f t="shared" si="204"/>
        <v>4</v>
      </c>
      <c r="GG128">
        <f t="shared" si="205"/>
        <v>0</v>
      </c>
      <c r="GH128">
        <f t="shared" si="206"/>
        <v>0</v>
      </c>
      <c r="GI128">
        <f t="shared" si="207"/>
        <v>4</v>
      </c>
      <c r="GJ128">
        <f t="shared" si="208"/>
        <v>4</v>
      </c>
      <c r="GK128">
        <f t="shared" si="209"/>
        <v>0</v>
      </c>
      <c r="GL128">
        <f t="shared" si="210"/>
        <v>0</v>
      </c>
      <c r="GM128">
        <f t="shared" si="211"/>
        <v>0</v>
      </c>
      <c r="GN128">
        <f t="shared" si="212"/>
        <v>0</v>
      </c>
      <c r="GO128">
        <f t="shared" si="213"/>
        <v>0</v>
      </c>
      <c r="GP128">
        <f t="shared" si="213"/>
        <v>0</v>
      </c>
      <c r="GQ128">
        <f t="shared" si="214"/>
        <v>0</v>
      </c>
      <c r="GR128">
        <f t="shared" si="215"/>
        <v>0</v>
      </c>
      <c r="GS128">
        <f t="shared" si="216"/>
        <v>4</v>
      </c>
      <c r="GT128">
        <f t="shared" si="217"/>
        <v>4</v>
      </c>
      <c r="GU128">
        <f t="shared" si="218"/>
        <v>0</v>
      </c>
      <c r="GV128">
        <f t="shared" si="219"/>
        <v>0</v>
      </c>
      <c r="GW128">
        <f t="shared" si="220"/>
        <v>0</v>
      </c>
      <c r="GX128">
        <f t="shared" si="221"/>
        <v>0</v>
      </c>
      <c r="GY128">
        <f t="shared" si="222"/>
        <v>0</v>
      </c>
      <c r="GZ128">
        <f t="shared" si="223"/>
        <v>0</v>
      </c>
      <c r="HA128">
        <f t="shared" si="224"/>
        <v>0</v>
      </c>
      <c r="HB128">
        <f t="shared" si="225"/>
        <v>0</v>
      </c>
      <c r="HC128">
        <f t="shared" si="226"/>
        <v>0</v>
      </c>
      <c r="HD128">
        <f t="shared" si="227"/>
        <v>0</v>
      </c>
      <c r="HE128">
        <f t="shared" si="227"/>
        <v>0</v>
      </c>
      <c r="HF128">
        <f t="shared" si="228"/>
        <v>0</v>
      </c>
      <c r="HG128">
        <f t="shared" si="229"/>
        <v>0</v>
      </c>
      <c r="HH128">
        <f t="shared" si="230"/>
        <v>0</v>
      </c>
      <c r="HI128">
        <f t="shared" si="231"/>
        <v>0</v>
      </c>
      <c r="HJ128">
        <f t="shared" si="232"/>
        <v>0</v>
      </c>
      <c r="HK128">
        <f t="shared" si="233"/>
        <v>0</v>
      </c>
      <c r="HL128">
        <f t="shared" si="234"/>
        <v>0</v>
      </c>
      <c r="HM128">
        <f t="shared" si="235"/>
        <v>0</v>
      </c>
      <c r="HN128">
        <f t="shared" si="236"/>
        <v>0</v>
      </c>
      <c r="HO128">
        <f t="shared" si="237"/>
        <v>0</v>
      </c>
      <c r="HP128">
        <f t="shared" si="238"/>
        <v>0</v>
      </c>
      <c r="HQ128">
        <f t="shared" si="239"/>
        <v>0</v>
      </c>
      <c r="HR128">
        <f t="shared" si="240"/>
        <v>0</v>
      </c>
      <c r="HS128">
        <f t="shared" si="241"/>
        <v>0</v>
      </c>
      <c r="HT128">
        <f t="shared" si="241"/>
        <v>0</v>
      </c>
      <c r="HU128">
        <f t="shared" si="242"/>
        <v>0</v>
      </c>
      <c r="HV128">
        <f t="shared" si="243"/>
        <v>0</v>
      </c>
      <c r="HW128">
        <f t="shared" si="244"/>
        <v>0</v>
      </c>
      <c r="HX128">
        <f t="shared" si="245"/>
        <v>0</v>
      </c>
      <c r="HY128">
        <f t="shared" si="246"/>
        <v>0</v>
      </c>
      <c r="HZ128">
        <f t="shared" si="247"/>
        <v>0</v>
      </c>
      <c r="IA128">
        <f t="shared" si="248"/>
        <v>0</v>
      </c>
      <c r="IB128">
        <f t="shared" si="249"/>
        <v>0</v>
      </c>
      <c r="IC128">
        <f t="shared" si="250"/>
        <v>0</v>
      </c>
      <c r="ID128">
        <f t="shared" si="251"/>
        <v>0</v>
      </c>
      <c r="IE128">
        <f t="shared" si="252"/>
        <v>0</v>
      </c>
      <c r="IF128">
        <f t="shared" si="253"/>
        <v>0</v>
      </c>
      <c r="IG128">
        <f t="shared" si="254"/>
        <v>0</v>
      </c>
      <c r="IH128">
        <f t="shared" si="255"/>
        <v>0</v>
      </c>
      <c r="II128">
        <f t="shared" si="255"/>
        <v>0</v>
      </c>
      <c r="IJ128">
        <f t="shared" si="256"/>
        <v>0</v>
      </c>
      <c r="IK128">
        <f t="shared" si="257"/>
        <v>0</v>
      </c>
      <c r="IL128">
        <f t="shared" si="258"/>
        <v>0</v>
      </c>
      <c r="IM128">
        <f t="shared" si="259"/>
        <v>0</v>
      </c>
      <c r="IN128">
        <f t="shared" si="260"/>
        <v>0</v>
      </c>
      <c r="IO128">
        <f t="shared" si="261"/>
        <v>0</v>
      </c>
      <c r="IP128">
        <f t="shared" si="262"/>
        <v>0</v>
      </c>
      <c r="IQ128">
        <f t="shared" si="263"/>
        <v>0</v>
      </c>
      <c r="IR128">
        <f t="shared" si="264"/>
        <v>0</v>
      </c>
      <c r="IS128">
        <f t="shared" si="265"/>
        <v>0</v>
      </c>
      <c r="IT128">
        <f t="shared" si="266"/>
        <v>4</v>
      </c>
      <c r="IU128">
        <f t="shared" si="267"/>
        <v>4</v>
      </c>
      <c r="IV128">
        <f t="shared" si="268"/>
        <v>4</v>
      </c>
      <c r="IW128">
        <f t="shared" si="269"/>
        <v>4</v>
      </c>
      <c r="IX128">
        <f t="shared" si="269"/>
        <v>4</v>
      </c>
      <c r="IY128">
        <f t="shared" si="270"/>
        <v>0</v>
      </c>
      <c r="IZ128">
        <f t="shared" si="271"/>
        <v>0</v>
      </c>
      <c r="JA128">
        <f t="shared" si="272"/>
        <v>4</v>
      </c>
      <c r="JB128">
        <f t="shared" si="273"/>
        <v>4</v>
      </c>
      <c r="JC128">
        <f t="shared" si="274"/>
        <v>4</v>
      </c>
      <c r="JD128">
        <f t="shared" si="275"/>
        <v>4</v>
      </c>
      <c r="JE128">
        <f t="shared" si="276"/>
        <v>4</v>
      </c>
      <c r="JF128">
        <f t="shared" si="277"/>
        <v>0</v>
      </c>
      <c r="JG128">
        <f t="shared" si="278"/>
        <v>0</v>
      </c>
      <c r="JH128">
        <f t="shared" si="279"/>
        <v>4</v>
      </c>
      <c r="JI128">
        <f t="shared" si="280"/>
        <v>4</v>
      </c>
      <c r="JJ128">
        <f t="shared" si="281"/>
        <v>4</v>
      </c>
      <c r="JK128">
        <f t="shared" si="282"/>
        <v>4</v>
      </c>
      <c r="JL128">
        <f t="shared" si="283"/>
        <v>4</v>
      </c>
      <c r="JM128">
        <f t="shared" si="283"/>
        <v>0</v>
      </c>
      <c r="JN128">
        <f t="shared" si="284"/>
        <v>0</v>
      </c>
      <c r="JO128">
        <f t="shared" si="285"/>
        <v>4</v>
      </c>
      <c r="JP128">
        <f t="shared" si="286"/>
        <v>4</v>
      </c>
      <c r="JQ128">
        <f t="shared" si="287"/>
        <v>4</v>
      </c>
      <c r="JR128">
        <f t="shared" si="288"/>
        <v>4</v>
      </c>
      <c r="JS128">
        <f t="shared" si="289"/>
        <v>4</v>
      </c>
      <c r="JT128">
        <f t="shared" si="290"/>
        <v>0</v>
      </c>
      <c r="JU128">
        <f t="shared" si="291"/>
        <v>0</v>
      </c>
      <c r="JV128">
        <f t="shared" si="292"/>
        <v>0</v>
      </c>
      <c r="JW128">
        <f t="shared" si="293"/>
        <v>0</v>
      </c>
      <c r="JX128">
        <f t="shared" si="294"/>
        <v>0</v>
      </c>
      <c r="JY128">
        <f t="shared" si="295"/>
        <v>0</v>
      </c>
      <c r="JZ128">
        <f t="shared" si="296"/>
        <v>4</v>
      </c>
      <c r="KA128">
        <f t="shared" si="297"/>
        <v>4</v>
      </c>
      <c r="KB128">
        <f t="shared" si="297"/>
        <v>0</v>
      </c>
      <c r="KC128">
        <f t="shared" si="298"/>
        <v>0</v>
      </c>
      <c r="KD128">
        <f t="shared" si="299"/>
        <v>0</v>
      </c>
      <c r="KE128">
        <f t="shared" si="300"/>
        <v>0</v>
      </c>
      <c r="KF128">
        <f t="shared" si="301"/>
        <v>0</v>
      </c>
      <c r="KG128">
        <f t="shared" si="302"/>
        <v>4</v>
      </c>
      <c r="KH128">
        <f t="shared" si="303"/>
        <v>4</v>
      </c>
      <c r="KI128">
        <f t="shared" si="304"/>
        <v>0</v>
      </c>
      <c r="KJ128">
        <f t="shared" si="305"/>
        <v>0</v>
      </c>
      <c r="KK128">
        <f t="shared" si="306"/>
        <v>0</v>
      </c>
      <c r="KL128">
        <f t="shared" si="307"/>
        <v>0</v>
      </c>
      <c r="KM128">
        <f t="shared" si="308"/>
        <v>0</v>
      </c>
      <c r="KN128">
        <f t="shared" si="309"/>
        <v>0</v>
      </c>
      <c r="KO128">
        <f t="shared" si="310"/>
        <v>0</v>
      </c>
      <c r="KP128">
        <f t="shared" si="311"/>
        <v>0</v>
      </c>
      <c r="KQ128">
        <f t="shared" si="311"/>
        <v>0</v>
      </c>
      <c r="KR128">
        <f t="shared" si="312"/>
        <v>0</v>
      </c>
      <c r="KS128">
        <f t="shared" si="313"/>
        <v>0</v>
      </c>
      <c r="KT128">
        <f t="shared" si="314"/>
        <v>0</v>
      </c>
      <c r="KU128">
        <f t="shared" si="315"/>
        <v>0</v>
      </c>
      <c r="KV128">
        <f t="shared" si="316"/>
        <v>0</v>
      </c>
      <c r="KW128">
        <f t="shared" si="317"/>
        <v>0</v>
      </c>
      <c r="KX128">
        <f t="shared" si="318"/>
        <v>0</v>
      </c>
      <c r="KY128">
        <f t="shared" si="319"/>
        <v>0</v>
      </c>
      <c r="KZ128">
        <f t="shared" si="320"/>
        <v>0</v>
      </c>
      <c r="LA128">
        <f t="shared" si="321"/>
        <v>0</v>
      </c>
      <c r="LB128">
        <f t="shared" si="322"/>
        <v>0</v>
      </c>
      <c r="LC128">
        <f t="shared" si="323"/>
        <v>0</v>
      </c>
      <c r="LD128">
        <f t="shared" si="324"/>
        <v>0</v>
      </c>
      <c r="LE128">
        <f t="shared" si="325"/>
        <v>0</v>
      </c>
      <c r="LF128">
        <f t="shared" si="325"/>
        <v>0</v>
      </c>
      <c r="LG128">
        <f t="shared" si="326"/>
        <v>0</v>
      </c>
      <c r="LH128">
        <f t="shared" si="327"/>
        <v>0</v>
      </c>
      <c r="LI128">
        <f t="shared" si="328"/>
        <v>0</v>
      </c>
      <c r="LJ128">
        <f t="shared" si="329"/>
        <v>0</v>
      </c>
      <c r="LK128">
        <f t="shared" si="330"/>
        <v>0</v>
      </c>
      <c r="LL128">
        <f t="shared" si="331"/>
        <v>4</v>
      </c>
      <c r="LM128">
        <f t="shared" si="332"/>
        <v>4</v>
      </c>
      <c r="LN128">
        <f t="shared" si="333"/>
        <v>4</v>
      </c>
      <c r="LO128">
        <f t="shared" si="334"/>
        <v>4</v>
      </c>
      <c r="LP128">
        <f t="shared" si="335"/>
        <v>4</v>
      </c>
      <c r="LQ128">
        <f t="shared" si="336"/>
        <v>0</v>
      </c>
      <c r="LR128">
        <f t="shared" si="337"/>
        <v>0</v>
      </c>
      <c r="LS128">
        <f t="shared" si="338"/>
        <v>0</v>
      </c>
      <c r="LT128">
        <f t="shared" si="339"/>
        <v>0</v>
      </c>
      <c r="LU128">
        <f t="shared" si="339"/>
        <v>0</v>
      </c>
      <c r="LV128">
        <f t="shared" si="340"/>
        <v>2</v>
      </c>
      <c r="LW128">
        <f t="shared" si="341"/>
        <v>2</v>
      </c>
      <c r="LX128">
        <f t="shared" si="342"/>
        <v>0</v>
      </c>
      <c r="LY128">
        <f t="shared" si="343"/>
        <v>0</v>
      </c>
      <c r="LZ128">
        <f t="shared" si="344"/>
        <v>4</v>
      </c>
      <c r="MA128">
        <f t="shared" si="345"/>
        <v>4</v>
      </c>
      <c r="MB128">
        <f t="shared" si="346"/>
        <v>4</v>
      </c>
      <c r="MC128">
        <f t="shared" si="347"/>
        <v>4</v>
      </c>
      <c r="MD128">
        <f t="shared" si="348"/>
        <v>4</v>
      </c>
      <c r="ME128">
        <f t="shared" si="349"/>
        <v>0</v>
      </c>
      <c r="MF128">
        <f t="shared" si="350"/>
        <v>0</v>
      </c>
      <c r="MG128">
        <f t="shared" si="351"/>
        <v>0</v>
      </c>
      <c r="MH128">
        <f t="shared" si="352"/>
        <v>0</v>
      </c>
      <c r="MI128">
        <f t="shared" si="353"/>
        <v>0</v>
      </c>
      <c r="MJ128">
        <f t="shared" si="353"/>
        <v>0</v>
      </c>
      <c r="MK128">
        <f t="shared" si="354"/>
        <v>0</v>
      </c>
      <c r="ML128">
        <f t="shared" si="355"/>
        <v>0</v>
      </c>
      <c r="MM128">
        <f t="shared" si="356"/>
        <v>0</v>
      </c>
      <c r="MN128">
        <f t="shared" si="357"/>
        <v>0</v>
      </c>
      <c r="MO128">
        <f t="shared" si="358"/>
        <v>0</v>
      </c>
      <c r="MP128">
        <f t="shared" si="359"/>
        <v>0</v>
      </c>
      <c r="MQ128">
        <f t="shared" si="360"/>
        <v>0</v>
      </c>
      <c r="MR128">
        <f t="shared" si="361"/>
        <v>0</v>
      </c>
      <c r="MS128">
        <f t="shared" si="362"/>
        <v>0</v>
      </c>
      <c r="MT128">
        <f t="shared" si="363"/>
        <v>0</v>
      </c>
      <c r="MU128">
        <f t="shared" si="364"/>
        <v>0</v>
      </c>
      <c r="MV128">
        <f t="shared" si="365"/>
        <v>0</v>
      </c>
      <c r="MW128">
        <f t="shared" si="366"/>
        <v>0</v>
      </c>
      <c r="MX128">
        <f t="shared" si="367"/>
        <v>0</v>
      </c>
      <c r="MY128">
        <f t="shared" si="367"/>
        <v>0</v>
      </c>
      <c r="MZ128">
        <f t="shared" si="368"/>
        <v>0</v>
      </c>
      <c r="NA128">
        <f t="shared" si="369"/>
        <v>0</v>
      </c>
      <c r="NB128">
        <f t="shared" si="370"/>
        <v>0</v>
      </c>
      <c r="NC128">
        <f t="shared" si="371"/>
        <v>0</v>
      </c>
      <c r="ND128">
        <f t="shared" si="372"/>
        <v>0</v>
      </c>
      <c r="NE128">
        <f t="shared" si="373"/>
        <v>0</v>
      </c>
      <c r="NF128">
        <f t="shared" si="374"/>
        <v>0</v>
      </c>
      <c r="NG128">
        <f t="shared" si="375"/>
        <v>0</v>
      </c>
      <c r="NH128">
        <f t="shared" si="376"/>
        <v>0</v>
      </c>
      <c r="NI128">
        <f t="shared" si="377"/>
        <v>0</v>
      </c>
      <c r="NJ128">
        <f t="shared" si="378"/>
        <v>0</v>
      </c>
      <c r="NK128">
        <f t="shared" si="379"/>
        <v>0</v>
      </c>
      <c r="NL128">
        <f t="shared" si="380"/>
        <v>0</v>
      </c>
      <c r="NM128">
        <f t="shared" si="381"/>
        <v>0</v>
      </c>
      <c r="NN128">
        <f t="shared" si="381"/>
        <v>0</v>
      </c>
      <c r="NO128">
        <f t="shared" si="382"/>
        <v>0</v>
      </c>
      <c r="NP128">
        <f t="shared" si="383"/>
        <v>0</v>
      </c>
      <c r="NQ128">
        <f t="shared" si="384"/>
        <v>0</v>
      </c>
      <c r="NR128">
        <f t="shared" si="385"/>
        <v>0</v>
      </c>
      <c r="NS128">
        <f t="shared" si="386"/>
        <v>0</v>
      </c>
      <c r="NT128">
        <f t="shared" si="387"/>
        <v>0</v>
      </c>
      <c r="NU128">
        <f t="shared" si="388"/>
        <v>0</v>
      </c>
      <c r="NV128">
        <f t="shared" si="389"/>
        <v>0</v>
      </c>
      <c r="NW128">
        <f t="shared" si="390"/>
        <v>0</v>
      </c>
      <c r="NX128">
        <f t="shared" si="391"/>
        <v>0</v>
      </c>
      <c r="NY128">
        <f t="shared" si="392"/>
        <v>0</v>
      </c>
      <c r="NZ128">
        <f t="shared" si="393"/>
        <v>0</v>
      </c>
      <c r="OA128">
        <f t="shared" si="394"/>
        <v>0</v>
      </c>
      <c r="OB128">
        <f t="shared" si="395"/>
        <v>0</v>
      </c>
      <c r="OC128">
        <f t="shared" si="395"/>
        <v>0</v>
      </c>
      <c r="OD128">
        <f t="shared" si="396"/>
        <v>0</v>
      </c>
      <c r="OE128">
        <f t="shared" si="397"/>
        <v>0</v>
      </c>
      <c r="OF128">
        <f t="shared" si="398"/>
        <v>0</v>
      </c>
      <c r="OG128">
        <f t="shared" si="399"/>
        <v>0</v>
      </c>
      <c r="OH128">
        <f t="shared" si="400"/>
        <v>0</v>
      </c>
    </row>
    <row r="129" spans="1:398">
      <c r="C129">
        <f t="shared" si="401"/>
        <v>4</v>
      </c>
      <c r="D129">
        <f t="shared" si="44"/>
        <v>4</v>
      </c>
      <c r="E129">
        <f t="shared" si="44"/>
        <v>4</v>
      </c>
      <c r="F129">
        <f t="shared" si="44"/>
        <v>4</v>
      </c>
      <c r="G129">
        <f t="shared" si="44"/>
        <v>0</v>
      </c>
      <c r="H129">
        <f t="shared" si="44"/>
        <v>0</v>
      </c>
      <c r="I129">
        <f t="shared" si="44"/>
        <v>4</v>
      </c>
      <c r="J129">
        <f t="shared" si="44"/>
        <v>4</v>
      </c>
      <c r="K129">
        <f t="shared" si="44"/>
        <v>4</v>
      </c>
      <c r="L129">
        <f t="shared" si="44"/>
        <v>4</v>
      </c>
      <c r="M129">
        <f t="shared" si="44"/>
        <v>4</v>
      </c>
      <c r="N129">
        <f t="shared" si="44"/>
        <v>4</v>
      </c>
      <c r="O129">
        <f t="shared" si="44"/>
        <v>4</v>
      </c>
      <c r="P129">
        <f t="shared" si="44"/>
        <v>4</v>
      </c>
      <c r="Q129">
        <f t="shared" si="44"/>
        <v>4</v>
      </c>
      <c r="R129">
        <f t="shared" si="45"/>
        <v>4</v>
      </c>
      <c r="S129">
        <f t="shared" si="46"/>
        <v>4</v>
      </c>
      <c r="T129">
        <f t="shared" si="47"/>
        <v>4</v>
      </c>
      <c r="U129">
        <f t="shared" si="48"/>
        <v>0</v>
      </c>
      <c r="V129">
        <f t="shared" si="49"/>
        <v>0</v>
      </c>
      <c r="W129">
        <f t="shared" si="50"/>
        <v>4</v>
      </c>
      <c r="X129">
        <f t="shared" si="51"/>
        <v>4</v>
      </c>
      <c r="Y129">
        <f t="shared" si="52"/>
        <v>4</v>
      </c>
      <c r="Z129">
        <f t="shared" si="53"/>
        <v>0</v>
      </c>
      <c r="AA129">
        <f t="shared" si="54"/>
        <v>0</v>
      </c>
      <c r="AB129">
        <f t="shared" si="55"/>
        <v>0</v>
      </c>
      <c r="AC129">
        <f t="shared" si="56"/>
        <v>0</v>
      </c>
      <c r="AD129">
        <f t="shared" si="57"/>
        <v>4</v>
      </c>
      <c r="AE129">
        <f t="shared" si="58"/>
        <v>4</v>
      </c>
      <c r="AF129">
        <f t="shared" si="59"/>
        <v>4</v>
      </c>
      <c r="AG129">
        <f t="shared" si="59"/>
        <v>4</v>
      </c>
      <c r="AH129">
        <f t="shared" si="60"/>
        <v>0</v>
      </c>
      <c r="AI129">
        <f t="shared" si="61"/>
        <v>0</v>
      </c>
      <c r="AJ129">
        <f t="shared" si="62"/>
        <v>0</v>
      </c>
      <c r="AK129">
        <f t="shared" si="63"/>
        <v>0</v>
      </c>
      <c r="AL129">
        <f t="shared" si="64"/>
        <v>0</v>
      </c>
      <c r="AM129">
        <f t="shared" si="65"/>
        <v>0</v>
      </c>
      <c r="AN129">
        <f t="shared" si="66"/>
        <v>4</v>
      </c>
      <c r="AO129">
        <f t="shared" si="67"/>
        <v>4</v>
      </c>
      <c r="AP129">
        <f t="shared" si="68"/>
        <v>4</v>
      </c>
      <c r="AQ129">
        <f t="shared" si="69"/>
        <v>4</v>
      </c>
      <c r="AR129">
        <f t="shared" si="70"/>
        <v>4</v>
      </c>
      <c r="AS129">
        <f t="shared" si="71"/>
        <v>4</v>
      </c>
      <c r="AT129">
        <f t="shared" si="72"/>
        <v>4</v>
      </c>
      <c r="AU129">
        <f t="shared" si="73"/>
        <v>4</v>
      </c>
      <c r="AV129">
        <f t="shared" si="73"/>
        <v>4</v>
      </c>
      <c r="AW129">
        <f t="shared" si="74"/>
        <v>0</v>
      </c>
      <c r="AX129">
        <f t="shared" si="75"/>
        <v>0</v>
      </c>
      <c r="AY129">
        <f t="shared" si="76"/>
        <v>0</v>
      </c>
      <c r="AZ129">
        <f t="shared" si="77"/>
        <v>0</v>
      </c>
      <c r="BA129">
        <f t="shared" si="78"/>
        <v>4</v>
      </c>
      <c r="BB129">
        <f t="shared" si="79"/>
        <v>4</v>
      </c>
      <c r="BC129">
        <f t="shared" si="80"/>
        <v>0</v>
      </c>
      <c r="BD129">
        <f t="shared" si="81"/>
        <v>0</v>
      </c>
      <c r="BE129">
        <f t="shared" si="82"/>
        <v>0</v>
      </c>
      <c r="BF129">
        <f t="shared" si="83"/>
        <v>4</v>
      </c>
      <c r="BG129">
        <f t="shared" si="84"/>
        <v>4</v>
      </c>
      <c r="BH129">
        <f t="shared" si="85"/>
        <v>0</v>
      </c>
      <c r="BI129">
        <f t="shared" si="86"/>
        <v>4</v>
      </c>
      <c r="BJ129">
        <f t="shared" si="87"/>
        <v>4</v>
      </c>
      <c r="BK129">
        <f t="shared" si="87"/>
        <v>0</v>
      </c>
      <c r="BL129">
        <f t="shared" si="88"/>
        <v>0</v>
      </c>
      <c r="BM129">
        <f t="shared" si="89"/>
        <v>0</v>
      </c>
      <c r="BN129">
        <f t="shared" si="90"/>
        <v>0</v>
      </c>
      <c r="BO129">
        <f t="shared" si="91"/>
        <v>0</v>
      </c>
      <c r="BP129">
        <f t="shared" si="92"/>
        <v>0</v>
      </c>
      <c r="BQ129">
        <f t="shared" si="93"/>
        <v>0</v>
      </c>
      <c r="BR129">
        <f t="shared" si="94"/>
        <v>0</v>
      </c>
      <c r="BS129">
        <f t="shared" si="95"/>
        <v>0</v>
      </c>
      <c r="BT129">
        <f t="shared" si="96"/>
        <v>4</v>
      </c>
      <c r="BU129">
        <f t="shared" si="97"/>
        <v>4</v>
      </c>
      <c r="BV129">
        <f t="shared" si="98"/>
        <v>4</v>
      </c>
      <c r="BW129">
        <f t="shared" si="99"/>
        <v>4</v>
      </c>
      <c r="BX129">
        <f t="shared" si="100"/>
        <v>4</v>
      </c>
      <c r="BY129">
        <f t="shared" si="101"/>
        <v>0</v>
      </c>
      <c r="BZ129">
        <f t="shared" si="101"/>
        <v>0</v>
      </c>
      <c r="CA129">
        <f t="shared" si="102"/>
        <v>4</v>
      </c>
      <c r="CB129">
        <f t="shared" si="103"/>
        <v>4</v>
      </c>
      <c r="CC129">
        <f t="shared" si="104"/>
        <v>4</v>
      </c>
      <c r="CD129">
        <f t="shared" si="105"/>
        <v>4</v>
      </c>
      <c r="CE129">
        <f t="shared" si="106"/>
        <v>4</v>
      </c>
      <c r="CF129">
        <f t="shared" si="107"/>
        <v>0</v>
      </c>
      <c r="CG129">
        <f t="shared" si="108"/>
        <v>0</v>
      </c>
      <c r="CH129">
        <f t="shared" si="109"/>
        <v>4</v>
      </c>
      <c r="CI129">
        <f t="shared" si="110"/>
        <v>4</v>
      </c>
      <c r="CJ129">
        <f t="shared" si="111"/>
        <v>4</v>
      </c>
      <c r="CK129">
        <f t="shared" si="112"/>
        <v>4</v>
      </c>
      <c r="CL129">
        <f t="shared" si="113"/>
        <v>4</v>
      </c>
      <c r="CM129">
        <f t="shared" si="114"/>
        <v>4</v>
      </c>
      <c r="CN129">
        <f t="shared" si="115"/>
        <v>4</v>
      </c>
      <c r="CO129">
        <f t="shared" si="115"/>
        <v>0</v>
      </c>
      <c r="CP129">
        <f t="shared" si="116"/>
        <v>4</v>
      </c>
      <c r="CQ129">
        <f t="shared" si="117"/>
        <v>4</v>
      </c>
      <c r="CR129">
        <f t="shared" si="118"/>
        <v>4</v>
      </c>
      <c r="CS129">
        <f t="shared" si="119"/>
        <v>4</v>
      </c>
      <c r="CT129">
        <f t="shared" si="120"/>
        <v>0</v>
      </c>
      <c r="CU129">
        <f t="shared" si="121"/>
        <v>0</v>
      </c>
      <c r="CV129">
        <f t="shared" si="122"/>
        <v>4</v>
      </c>
      <c r="CW129">
        <f t="shared" si="123"/>
        <v>4</v>
      </c>
      <c r="CX129">
        <f t="shared" si="124"/>
        <v>4</v>
      </c>
      <c r="CY129">
        <f t="shared" si="125"/>
        <v>0</v>
      </c>
      <c r="CZ129">
        <f t="shared" si="126"/>
        <v>0</v>
      </c>
      <c r="DA129">
        <f t="shared" si="127"/>
        <v>0</v>
      </c>
      <c r="DB129">
        <f t="shared" si="128"/>
        <v>0</v>
      </c>
      <c r="DC129">
        <f t="shared" si="129"/>
        <v>4</v>
      </c>
      <c r="DD129">
        <f t="shared" si="129"/>
        <v>4</v>
      </c>
      <c r="DE129">
        <f t="shared" si="130"/>
        <v>4</v>
      </c>
      <c r="DF129">
        <f t="shared" si="131"/>
        <v>4</v>
      </c>
      <c r="DG129">
        <f t="shared" si="132"/>
        <v>4</v>
      </c>
      <c r="DH129">
        <f t="shared" si="133"/>
        <v>0</v>
      </c>
      <c r="DI129">
        <f t="shared" si="134"/>
        <v>0</v>
      </c>
      <c r="DJ129">
        <f t="shared" si="135"/>
        <v>0</v>
      </c>
      <c r="DK129">
        <f t="shared" si="136"/>
        <v>0</v>
      </c>
      <c r="DL129">
        <f t="shared" si="137"/>
        <v>0</v>
      </c>
      <c r="DM129">
        <f t="shared" si="138"/>
        <v>0</v>
      </c>
      <c r="DN129">
        <f t="shared" si="139"/>
        <v>0</v>
      </c>
      <c r="DO129">
        <f t="shared" si="140"/>
        <v>0</v>
      </c>
      <c r="DP129">
        <f t="shared" si="141"/>
        <v>0</v>
      </c>
      <c r="DQ129">
        <f t="shared" si="142"/>
        <v>0</v>
      </c>
      <c r="DR129">
        <f t="shared" si="143"/>
        <v>0</v>
      </c>
      <c r="DS129">
        <f t="shared" si="143"/>
        <v>0</v>
      </c>
      <c r="DT129">
        <f t="shared" si="144"/>
        <v>0</v>
      </c>
      <c r="DU129">
        <f t="shared" si="145"/>
        <v>0</v>
      </c>
      <c r="DV129">
        <f t="shared" si="146"/>
        <v>0</v>
      </c>
      <c r="DW129">
        <f t="shared" si="147"/>
        <v>0</v>
      </c>
      <c r="DX129">
        <f t="shared" si="148"/>
        <v>0</v>
      </c>
      <c r="DY129">
        <f t="shared" si="149"/>
        <v>0</v>
      </c>
      <c r="DZ129">
        <f t="shared" si="150"/>
        <v>0</v>
      </c>
      <c r="EA129">
        <f t="shared" si="151"/>
        <v>0</v>
      </c>
      <c r="EB129">
        <f t="shared" si="152"/>
        <v>0</v>
      </c>
      <c r="EC129">
        <f t="shared" si="153"/>
        <v>0</v>
      </c>
      <c r="ED129">
        <f t="shared" si="154"/>
        <v>0</v>
      </c>
      <c r="EE129">
        <f t="shared" si="155"/>
        <v>0</v>
      </c>
      <c r="EF129">
        <f t="shared" si="156"/>
        <v>0</v>
      </c>
      <c r="EG129">
        <f t="shared" si="157"/>
        <v>0</v>
      </c>
      <c r="EH129">
        <f t="shared" si="157"/>
        <v>0</v>
      </c>
      <c r="EI129">
        <f t="shared" si="158"/>
        <v>0</v>
      </c>
      <c r="EJ129">
        <f t="shared" si="159"/>
        <v>0</v>
      </c>
      <c r="EK129">
        <f t="shared" si="160"/>
        <v>0</v>
      </c>
      <c r="EL129">
        <f t="shared" si="161"/>
        <v>0</v>
      </c>
      <c r="EM129">
        <f t="shared" si="162"/>
        <v>4</v>
      </c>
      <c r="EN129">
        <f t="shared" si="163"/>
        <v>4</v>
      </c>
      <c r="EO129">
        <f t="shared" si="164"/>
        <v>4</v>
      </c>
      <c r="EP129">
        <f t="shared" si="165"/>
        <v>4</v>
      </c>
      <c r="EQ129">
        <f t="shared" si="166"/>
        <v>0</v>
      </c>
      <c r="ER129">
        <f t="shared" si="167"/>
        <v>0</v>
      </c>
      <c r="ES129">
        <f t="shared" si="168"/>
        <v>4</v>
      </c>
      <c r="ET129">
        <f t="shared" si="169"/>
        <v>4</v>
      </c>
      <c r="EU129">
        <f t="shared" si="170"/>
        <v>4</v>
      </c>
      <c r="EV129">
        <f t="shared" si="171"/>
        <v>4</v>
      </c>
      <c r="EW129">
        <f t="shared" si="171"/>
        <v>4</v>
      </c>
      <c r="EX129">
        <f t="shared" si="172"/>
        <v>0</v>
      </c>
      <c r="EY129">
        <f t="shared" si="173"/>
        <v>0</v>
      </c>
      <c r="EZ129">
        <f t="shared" si="174"/>
        <v>4</v>
      </c>
      <c r="FA129">
        <f t="shared" si="175"/>
        <v>4</v>
      </c>
      <c r="FB129">
        <f t="shared" si="176"/>
        <v>4</v>
      </c>
      <c r="FC129">
        <f t="shared" si="177"/>
        <v>4</v>
      </c>
      <c r="FD129">
        <f t="shared" si="178"/>
        <v>4</v>
      </c>
      <c r="FE129">
        <f t="shared" si="179"/>
        <v>0</v>
      </c>
      <c r="FF129">
        <f t="shared" si="180"/>
        <v>0</v>
      </c>
      <c r="FG129">
        <f t="shared" si="181"/>
        <v>4</v>
      </c>
      <c r="FH129">
        <f t="shared" si="182"/>
        <v>4</v>
      </c>
      <c r="FI129">
        <f t="shared" si="183"/>
        <v>4</v>
      </c>
      <c r="FJ129">
        <f t="shared" si="184"/>
        <v>0</v>
      </c>
      <c r="FK129">
        <f t="shared" si="185"/>
        <v>0</v>
      </c>
      <c r="FL129">
        <f t="shared" si="185"/>
        <v>0</v>
      </c>
      <c r="FM129">
        <f t="shared" si="186"/>
        <v>0</v>
      </c>
      <c r="FN129">
        <f t="shared" si="187"/>
        <v>4</v>
      </c>
      <c r="FO129">
        <f t="shared" si="188"/>
        <v>4</v>
      </c>
      <c r="FP129">
        <f t="shared" si="189"/>
        <v>4</v>
      </c>
      <c r="FQ129">
        <f t="shared" si="190"/>
        <v>4</v>
      </c>
      <c r="FR129">
        <f t="shared" si="191"/>
        <v>4</v>
      </c>
      <c r="FS129">
        <f t="shared" si="192"/>
        <v>0</v>
      </c>
      <c r="FT129">
        <f t="shared" si="193"/>
        <v>0</v>
      </c>
      <c r="FU129">
        <f t="shared" si="194"/>
        <v>4</v>
      </c>
      <c r="FV129">
        <f t="shared" si="195"/>
        <v>4</v>
      </c>
      <c r="FW129">
        <f t="shared" si="196"/>
        <v>4</v>
      </c>
      <c r="FX129">
        <f t="shared" si="197"/>
        <v>4</v>
      </c>
      <c r="FY129">
        <f t="shared" si="198"/>
        <v>4</v>
      </c>
      <c r="FZ129">
        <f t="shared" si="199"/>
        <v>0</v>
      </c>
      <c r="GA129">
        <f t="shared" si="199"/>
        <v>0</v>
      </c>
      <c r="GB129">
        <f t="shared" si="200"/>
        <v>0</v>
      </c>
      <c r="GC129">
        <f t="shared" si="201"/>
        <v>0</v>
      </c>
      <c r="GD129">
        <f t="shared" si="202"/>
        <v>0</v>
      </c>
      <c r="GE129">
        <f t="shared" si="203"/>
        <v>0</v>
      </c>
      <c r="GF129">
        <f t="shared" si="204"/>
        <v>0</v>
      </c>
      <c r="GG129">
        <f t="shared" si="205"/>
        <v>0</v>
      </c>
      <c r="GH129">
        <f t="shared" si="206"/>
        <v>0</v>
      </c>
      <c r="GI129">
        <f t="shared" si="207"/>
        <v>0</v>
      </c>
      <c r="GJ129">
        <f t="shared" si="208"/>
        <v>0</v>
      </c>
      <c r="GK129">
        <f t="shared" si="209"/>
        <v>0</v>
      </c>
      <c r="GL129">
        <f t="shared" si="210"/>
        <v>0</v>
      </c>
      <c r="GM129">
        <f t="shared" si="211"/>
        <v>0</v>
      </c>
      <c r="GN129">
        <f t="shared" si="212"/>
        <v>0</v>
      </c>
      <c r="GO129">
        <f t="shared" si="213"/>
        <v>0</v>
      </c>
      <c r="GP129">
        <f t="shared" si="213"/>
        <v>0</v>
      </c>
      <c r="GQ129">
        <f t="shared" si="214"/>
        <v>0</v>
      </c>
      <c r="GR129">
        <f t="shared" si="215"/>
        <v>0</v>
      </c>
      <c r="GS129">
        <f t="shared" si="216"/>
        <v>0</v>
      </c>
      <c r="GT129">
        <f t="shared" si="217"/>
        <v>0</v>
      </c>
      <c r="GU129">
        <f t="shared" si="218"/>
        <v>0</v>
      </c>
      <c r="GV129">
        <f t="shared" si="219"/>
        <v>0</v>
      </c>
      <c r="GW129">
        <f t="shared" si="220"/>
        <v>0</v>
      </c>
      <c r="GX129">
        <f t="shared" si="221"/>
        <v>0</v>
      </c>
      <c r="GY129">
        <f t="shared" si="222"/>
        <v>0</v>
      </c>
      <c r="GZ129">
        <f t="shared" si="223"/>
        <v>0</v>
      </c>
      <c r="HA129">
        <f t="shared" si="224"/>
        <v>0</v>
      </c>
      <c r="HB129">
        <f t="shared" si="225"/>
        <v>0</v>
      </c>
      <c r="HC129">
        <f t="shared" si="226"/>
        <v>0</v>
      </c>
      <c r="HD129">
        <f t="shared" si="227"/>
        <v>0</v>
      </c>
      <c r="HE129">
        <f t="shared" si="227"/>
        <v>0</v>
      </c>
      <c r="HF129">
        <f t="shared" si="228"/>
        <v>0</v>
      </c>
      <c r="HG129">
        <f t="shared" si="229"/>
        <v>0</v>
      </c>
      <c r="HH129">
        <f t="shared" si="230"/>
        <v>4</v>
      </c>
      <c r="HI129">
        <f t="shared" si="231"/>
        <v>4</v>
      </c>
      <c r="HJ129">
        <f t="shared" si="232"/>
        <v>0</v>
      </c>
      <c r="HK129">
        <f t="shared" si="233"/>
        <v>0</v>
      </c>
      <c r="HL129">
        <f t="shared" si="234"/>
        <v>0</v>
      </c>
      <c r="HM129">
        <f t="shared" si="235"/>
        <v>0</v>
      </c>
      <c r="HN129">
        <f t="shared" si="236"/>
        <v>0</v>
      </c>
      <c r="HO129">
        <f t="shared" si="237"/>
        <v>0</v>
      </c>
      <c r="HP129">
        <f t="shared" si="238"/>
        <v>0</v>
      </c>
      <c r="HQ129">
        <f t="shared" si="239"/>
        <v>0</v>
      </c>
      <c r="HR129">
        <f t="shared" si="240"/>
        <v>0</v>
      </c>
      <c r="HS129">
        <f t="shared" si="241"/>
        <v>0</v>
      </c>
      <c r="HT129">
        <f t="shared" si="241"/>
        <v>0</v>
      </c>
      <c r="HU129">
        <f t="shared" si="242"/>
        <v>0</v>
      </c>
      <c r="HV129">
        <f t="shared" si="243"/>
        <v>0</v>
      </c>
      <c r="HW129">
        <f t="shared" si="244"/>
        <v>0</v>
      </c>
      <c r="HX129">
        <f t="shared" si="245"/>
        <v>0</v>
      </c>
      <c r="HY129">
        <f t="shared" si="246"/>
        <v>0</v>
      </c>
      <c r="HZ129">
        <f t="shared" si="247"/>
        <v>0</v>
      </c>
      <c r="IA129">
        <f t="shared" si="248"/>
        <v>0</v>
      </c>
      <c r="IB129">
        <f t="shared" si="249"/>
        <v>0</v>
      </c>
      <c r="IC129">
        <f t="shared" si="250"/>
        <v>0</v>
      </c>
      <c r="ID129">
        <f t="shared" si="251"/>
        <v>0</v>
      </c>
      <c r="IE129">
        <f t="shared" si="252"/>
        <v>0</v>
      </c>
      <c r="IF129">
        <f t="shared" si="253"/>
        <v>0</v>
      </c>
      <c r="IG129">
        <f t="shared" si="254"/>
        <v>0</v>
      </c>
      <c r="IH129">
        <f t="shared" si="255"/>
        <v>0</v>
      </c>
      <c r="II129">
        <f t="shared" si="255"/>
        <v>4</v>
      </c>
      <c r="IJ129">
        <f t="shared" si="256"/>
        <v>4</v>
      </c>
      <c r="IK129">
        <f t="shared" si="257"/>
        <v>4</v>
      </c>
      <c r="IL129">
        <f t="shared" si="258"/>
        <v>4</v>
      </c>
      <c r="IM129">
        <f t="shared" si="259"/>
        <v>4</v>
      </c>
      <c r="IN129">
        <f t="shared" si="260"/>
        <v>4</v>
      </c>
      <c r="IO129">
        <f t="shared" si="261"/>
        <v>4</v>
      </c>
      <c r="IP129">
        <f t="shared" si="262"/>
        <v>4</v>
      </c>
      <c r="IQ129">
        <f t="shared" si="263"/>
        <v>4</v>
      </c>
      <c r="IR129">
        <f t="shared" si="264"/>
        <v>0</v>
      </c>
      <c r="IS129">
        <f t="shared" si="265"/>
        <v>0</v>
      </c>
      <c r="IT129">
        <f t="shared" si="266"/>
        <v>0</v>
      </c>
      <c r="IU129">
        <f t="shared" si="267"/>
        <v>0</v>
      </c>
      <c r="IV129">
        <f t="shared" si="268"/>
        <v>0</v>
      </c>
      <c r="IW129">
        <f t="shared" si="269"/>
        <v>0</v>
      </c>
      <c r="IX129">
        <f t="shared" si="269"/>
        <v>0</v>
      </c>
      <c r="IY129">
        <f t="shared" si="270"/>
        <v>0</v>
      </c>
      <c r="IZ129">
        <f t="shared" si="271"/>
        <v>0</v>
      </c>
      <c r="JA129">
        <f t="shared" si="272"/>
        <v>4</v>
      </c>
      <c r="JB129">
        <f t="shared" si="273"/>
        <v>4</v>
      </c>
      <c r="JC129">
        <f t="shared" si="274"/>
        <v>4</v>
      </c>
      <c r="JD129">
        <f t="shared" si="275"/>
        <v>4</v>
      </c>
      <c r="JE129">
        <f t="shared" si="276"/>
        <v>4</v>
      </c>
      <c r="JF129">
        <f t="shared" si="277"/>
        <v>0</v>
      </c>
      <c r="JG129">
        <f t="shared" si="278"/>
        <v>0</v>
      </c>
      <c r="JH129">
        <f t="shared" si="279"/>
        <v>0</v>
      </c>
      <c r="JI129">
        <f t="shared" si="280"/>
        <v>0</v>
      </c>
      <c r="JJ129">
        <f t="shared" si="281"/>
        <v>0</v>
      </c>
      <c r="JK129">
        <f t="shared" si="282"/>
        <v>0</v>
      </c>
      <c r="JL129">
        <f t="shared" si="283"/>
        <v>0</v>
      </c>
      <c r="JM129">
        <f t="shared" si="283"/>
        <v>0</v>
      </c>
      <c r="JN129">
        <f t="shared" si="284"/>
        <v>0</v>
      </c>
      <c r="JO129">
        <f t="shared" si="285"/>
        <v>2</v>
      </c>
      <c r="JP129">
        <f t="shared" si="286"/>
        <v>2</v>
      </c>
      <c r="JQ129">
        <f t="shared" si="287"/>
        <v>0</v>
      </c>
      <c r="JR129">
        <f t="shared" si="288"/>
        <v>0</v>
      </c>
      <c r="JS129">
        <f t="shared" si="289"/>
        <v>0</v>
      </c>
      <c r="JT129">
        <f t="shared" si="290"/>
        <v>0</v>
      </c>
      <c r="JU129">
        <f t="shared" si="291"/>
        <v>0</v>
      </c>
      <c r="JV129">
        <f t="shared" si="292"/>
        <v>4</v>
      </c>
      <c r="JW129">
        <f t="shared" si="293"/>
        <v>4</v>
      </c>
      <c r="JX129">
        <f t="shared" si="294"/>
        <v>4</v>
      </c>
      <c r="JY129">
        <f t="shared" si="295"/>
        <v>4</v>
      </c>
      <c r="JZ129">
        <f t="shared" si="296"/>
        <v>4</v>
      </c>
      <c r="KA129">
        <f t="shared" si="297"/>
        <v>4</v>
      </c>
      <c r="KB129">
        <f t="shared" si="297"/>
        <v>0</v>
      </c>
      <c r="KC129">
        <f t="shared" si="298"/>
        <v>4</v>
      </c>
      <c r="KD129">
        <f t="shared" si="299"/>
        <v>4</v>
      </c>
      <c r="KE129">
        <f t="shared" si="300"/>
        <v>4</v>
      </c>
      <c r="KF129">
        <f t="shared" si="301"/>
        <v>4</v>
      </c>
      <c r="KG129">
        <f t="shared" si="302"/>
        <v>4</v>
      </c>
      <c r="KH129">
        <f t="shared" si="303"/>
        <v>4</v>
      </c>
      <c r="KI129">
        <f t="shared" si="304"/>
        <v>0</v>
      </c>
      <c r="KJ129">
        <f t="shared" si="305"/>
        <v>4</v>
      </c>
      <c r="KK129">
        <f t="shared" si="306"/>
        <v>4</v>
      </c>
      <c r="KL129">
        <f t="shared" si="307"/>
        <v>4</v>
      </c>
      <c r="KM129">
        <f t="shared" si="308"/>
        <v>4</v>
      </c>
      <c r="KN129">
        <f t="shared" si="309"/>
        <v>4</v>
      </c>
      <c r="KO129">
        <f t="shared" si="310"/>
        <v>0</v>
      </c>
      <c r="KP129">
        <f t="shared" si="311"/>
        <v>0</v>
      </c>
      <c r="KQ129">
        <f t="shared" si="311"/>
        <v>0</v>
      </c>
      <c r="KR129">
        <f t="shared" si="312"/>
        <v>0</v>
      </c>
      <c r="KS129">
        <f t="shared" si="313"/>
        <v>0</v>
      </c>
      <c r="KT129">
        <f t="shared" si="314"/>
        <v>0</v>
      </c>
      <c r="KU129">
        <f t="shared" si="315"/>
        <v>0</v>
      </c>
      <c r="KV129">
        <f t="shared" si="316"/>
        <v>0</v>
      </c>
      <c r="KW129">
        <f t="shared" si="317"/>
        <v>0</v>
      </c>
      <c r="KX129">
        <f t="shared" si="318"/>
        <v>0</v>
      </c>
      <c r="KY129">
        <f t="shared" si="319"/>
        <v>0</v>
      </c>
      <c r="KZ129">
        <f t="shared" si="320"/>
        <v>0</v>
      </c>
      <c r="LA129">
        <f t="shared" si="321"/>
        <v>0</v>
      </c>
      <c r="LB129">
        <f t="shared" si="322"/>
        <v>0</v>
      </c>
      <c r="LC129">
        <f t="shared" si="323"/>
        <v>0</v>
      </c>
      <c r="LD129">
        <f t="shared" si="324"/>
        <v>0</v>
      </c>
      <c r="LE129">
        <f t="shared" si="325"/>
        <v>0</v>
      </c>
      <c r="LF129">
        <f t="shared" si="325"/>
        <v>0</v>
      </c>
      <c r="LG129">
        <f t="shared" si="326"/>
        <v>0</v>
      </c>
      <c r="LH129">
        <f t="shared" si="327"/>
        <v>0</v>
      </c>
      <c r="LI129">
        <f t="shared" si="328"/>
        <v>0</v>
      </c>
      <c r="LJ129">
        <f t="shared" si="329"/>
        <v>0</v>
      </c>
      <c r="LK129">
        <f t="shared" si="330"/>
        <v>0</v>
      </c>
      <c r="LL129">
        <f t="shared" si="331"/>
        <v>4</v>
      </c>
      <c r="LM129">
        <f t="shared" si="332"/>
        <v>4</v>
      </c>
      <c r="LN129">
        <f t="shared" si="333"/>
        <v>4</v>
      </c>
      <c r="LO129">
        <f t="shared" si="334"/>
        <v>4</v>
      </c>
      <c r="LP129">
        <f t="shared" si="335"/>
        <v>4</v>
      </c>
      <c r="LQ129">
        <f t="shared" si="336"/>
        <v>0</v>
      </c>
      <c r="LR129">
        <f t="shared" si="337"/>
        <v>0</v>
      </c>
      <c r="LS129">
        <f t="shared" si="338"/>
        <v>4</v>
      </c>
      <c r="LT129">
        <f t="shared" si="339"/>
        <v>4</v>
      </c>
      <c r="LU129">
        <f t="shared" si="339"/>
        <v>4</v>
      </c>
      <c r="LV129">
        <f t="shared" si="340"/>
        <v>4</v>
      </c>
      <c r="LW129">
        <f t="shared" si="341"/>
        <v>4</v>
      </c>
      <c r="LX129">
        <f t="shared" si="342"/>
        <v>0</v>
      </c>
      <c r="LY129">
        <f t="shared" si="343"/>
        <v>0</v>
      </c>
      <c r="LZ129">
        <f t="shared" si="344"/>
        <v>4</v>
      </c>
      <c r="MA129">
        <f t="shared" si="345"/>
        <v>4</v>
      </c>
      <c r="MB129">
        <f t="shared" si="346"/>
        <v>4</v>
      </c>
      <c r="MC129">
        <f t="shared" si="347"/>
        <v>4</v>
      </c>
      <c r="MD129">
        <f t="shared" si="348"/>
        <v>4</v>
      </c>
      <c r="ME129">
        <f t="shared" si="349"/>
        <v>0</v>
      </c>
      <c r="MF129">
        <f t="shared" si="350"/>
        <v>0</v>
      </c>
      <c r="MG129">
        <f t="shared" si="351"/>
        <v>0</v>
      </c>
      <c r="MH129">
        <f t="shared" si="352"/>
        <v>0</v>
      </c>
      <c r="MI129">
        <f t="shared" si="353"/>
        <v>0</v>
      </c>
      <c r="MJ129">
        <f t="shared" si="353"/>
        <v>0</v>
      </c>
      <c r="MK129">
        <f t="shared" si="354"/>
        <v>0</v>
      </c>
      <c r="ML129">
        <f t="shared" si="355"/>
        <v>0</v>
      </c>
      <c r="MM129">
        <f t="shared" si="356"/>
        <v>0</v>
      </c>
      <c r="MN129">
        <f t="shared" si="357"/>
        <v>0</v>
      </c>
      <c r="MO129">
        <f t="shared" si="358"/>
        <v>0</v>
      </c>
      <c r="MP129">
        <f t="shared" si="359"/>
        <v>0</v>
      </c>
      <c r="MQ129">
        <f t="shared" si="360"/>
        <v>0</v>
      </c>
      <c r="MR129">
        <f t="shared" si="361"/>
        <v>0</v>
      </c>
      <c r="MS129">
        <f t="shared" si="362"/>
        <v>0</v>
      </c>
      <c r="MT129">
        <f t="shared" si="363"/>
        <v>0</v>
      </c>
      <c r="MU129">
        <f t="shared" si="364"/>
        <v>0</v>
      </c>
      <c r="MV129">
        <f t="shared" si="365"/>
        <v>0</v>
      </c>
      <c r="MW129">
        <f t="shared" si="366"/>
        <v>0</v>
      </c>
      <c r="MX129">
        <f t="shared" si="367"/>
        <v>0</v>
      </c>
      <c r="MY129">
        <f t="shared" si="367"/>
        <v>0</v>
      </c>
      <c r="MZ129">
        <f t="shared" si="368"/>
        <v>0</v>
      </c>
      <c r="NA129">
        <f t="shared" si="369"/>
        <v>0</v>
      </c>
      <c r="NB129">
        <f t="shared" si="370"/>
        <v>0</v>
      </c>
      <c r="NC129">
        <f t="shared" si="371"/>
        <v>0</v>
      </c>
      <c r="ND129">
        <f t="shared" si="372"/>
        <v>0</v>
      </c>
      <c r="NE129">
        <f t="shared" si="373"/>
        <v>0</v>
      </c>
      <c r="NF129">
        <f t="shared" si="374"/>
        <v>0</v>
      </c>
      <c r="NG129">
        <f t="shared" si="375"/>
        <v>0</v>
      </c>
      <c r="NH129">
        <f t="shared" si="376"/>
        <v>0</v>
      </c>
      <c r="NI129">
        <f t="shared" si="377"/>
        <v>0</v>
      </c>
      <c r="NJ129">
        <f t="shared" si="378"/>
        <v>0</v>
      </c>
      <c r="NK129">
        <f t="shared" si="379"/>
        <v>0</v>
      </c>
      <c r="NL129">
        <f t="shared" si="380"/>
        <v>0</v>
      </c>
      <c r="NM129">
        <f t="shared" si="381"/>
        <v>0</v>
      </c>
      <c r="NN129">
        <f t="shared" si="381"/>
        <v>0</v>
      </c>
      <c r="NO129">
        <f t="shared" si="382"/>
        <v>0</v>
      </c>
      <c r="NP129">
        <f t="shared" si="383"/>
        <v>0</v>
      </c>
      <c r="NQ129">
        <f t="shared" si="384"/>
        <v>0</v>
      </c>
      <c r="NR129">
        <f t="shared" si="385"/>
        <v>0</v>
      </c>
      <c r="NS129">
        <f t="shared" si="386"/>
        <v>0</v>
      </c>
      <c r="NT129">
        <f t="shared" si="387"/>
        <v>0</v>
      </c>
      <c r="NU129">
        <f t="shared" si="388"/>
        <v>0</v>
      </c>
      <c r="NV129">
        <f t="shared" si="389"/>
        <v>0</v>
      </c>
      <c r="NW129">
        <f t="shared" si="390"/>
        <v>0</v>
      </c>
      <c r="NX129">
        <f t="shared" si="391"/>
        <v>0</v>
      </c>
      <c r="NY129">
        <f t="shared" si="392"/>
        <v>0</v>
      </c>
      <c r="NZ129">
        <f t="shared" si="393"/>
        <v>0</v>
      </c>
      <c r="OA129">
        <f t="shared" si="394"/>
        <v>0</v>
      </c>
      <c r="OB129">
        <f t="shared" si="395"/>
        <v>0</v>
      </c>
      <c r="OC129">
        <f t="shared" si="395"/>
        <v>0</v>
      </c>
      <c r="OD129">
        <f t="shared" si="396"/>
        <v>0</v>
      </c>
      <c r="OE129">
        <f t="shared" si="397"/>
        <v>0</v>
      </c>
      <c r="OF129">
        <f t="shared" si="398"/>
        <v>0</v>
      </c>
      <c r="OG129">
        <f t="shared" si="399"/>
        <v>0</v>
      </c>
      <c r="OH129">
        <f t="shared" si="400"/>
        <v>0</v>
      </c>
    </row>
    <row r="130" spans="1:398">
      <c r="C130">
        <f t="shared" si="401"/>
        <v>4</v>
      </c>
      <c r="D130">
        <f t="shared" si="44"/>
        <v>4</v>
      </c>
      <c r="E130">
        <f t="shared" si="44"/>
        <v>4</v>
      </c>
      <c r="F130">
        <f t="shared" si="44"/>
        <v>4</v>
      </c>
      <c r="G130">
        <f t="shared" si="44"/>
        <v>0</v>
      </c>
      <c r="H130">
        <f t="shared" si="44"/>
        <v>0</v>
      </c>
      <c r="I130">
        <f t="shared" si="44"/>
        <v>4</v>
      </c>
      <c r="J130">
        <f t="shared" si="44"/>
        <v>4</v>
      </c>
      <c r="K130">
        <f t="shared" si="44"/>
        <v>4</v>
      </c>
      <c r="L130">
        <f t="shared" si="44"/>
        <v>4</v>
      </c>
      <c r="M130">
        <f t="shared" si="44"/>
        <v>4</v>
      </c>
      <c r="N130">
        <f t="shared" si="44"/>
        <v>0</v>
      </c>
      <c r="O130">
        <f t="shared" si="44"/>
        <v>0</v>
      </c>
      <c r="P130">
        <f t="shared" si="44"/>
        <v>4</v>
      </c>
      <c r="Q130">
        <f t="shared" si="44"/>
        <v>4</v>
      </c>
      <c r="R130">
        <f t="shared" si="45"/>
        <v>4</v>
      </c>
      <c r="S130">
        <f t="shared" si="46"/>
        <v>4</v>
      </c>
      <c r="T130">
        <f t="shared" si="47"/>
        <v>4</v>
      </c>
      <c r="U130">
        <f t="shared" si="48"/>
        <v>0</v>
      </c>
      <c r="V130">
        <f t="shared" si="49"/>
        <v>0</v>
      </c>
      <c r="W130">
        <f t="shared" si="50"/>
        <v>4</v>
      </c>
      <c r="X130">
        <f t="shared" si="51"/>
        <v>0</v>
      </c>
      <c r="Y130">
        <f t="shared" si="52"/>
        <v>0</v>
      </c>
      <c r="Z130">
        <f t="shared" si="53"/>
        <v>4</v>
      </c>
      <c r="AA130">
        <f t="shared" si="54"/>
        <v>4</v>
      </c>
      <c r="AB130">
        <f t="shared" si="55"/>
        <v>0</v>
      </c>
      <c r="AC130">
        <f t="shared" si="56"/>
        <v>0</v>
      </c>
      <c r="AD130">
        <f t="shared" si="57"/>
        <v>4</v>
      </c>
      <c r="AE130">
        <f t="shared" si="58"/>
        <v>4</v>
      </c>
      <c r="AF130">
        <f t="shared" si="59"/>
        <v>0</v>
      </c>
      <c r="AG130">
        <f t="shared" si="59"/>
        <v>4</v>
      </c>
      <c r="AH130">
        <f t="shared" si="60"/>
        <v>4</v>
      </c>
      <c r="AI130">
        <f t="shared" si="61"/>
        <v>0</v>
      </c>
      <c r="AJ130">
        <f t="shared" si="62"/>
        <v>0</v>
      </c>
      <c r="AK130">
        <f t="shared" si="63"/>
        <v>4</v>
      </c>
      <c r="AL130">
        <f t="shared" si="64"/>
        <v>4</v>
      </c>
      <c r="AM130">
        <f t="shared" si="65"/>
        <v>4</v>
      </c>
      <c r="AN130">
        <f t="shared" si="66"/>
        <v>4</v>
      </c>
      <c r="AO130">
        <f t="shared" si="67"/>
        <v>4</v>
      </c>
      <c r="AP130">
        <f t="shared" si="68"/>
        <v>0</v>
      </c>
      <c r="AQ130">
        <f t="shared" si="69"/>
        <v>0</v>
      </c>
      <c r="AR130">
        <f t="shared" si="70"/>
        <v>0</v>
      </c>
      <c r="AS130">
        <f t="shared" si="71"/>
        <v>0</v>
      </c>
      <c r="AT130">
        <f t="shared" si="72"/>
        <v>0</v>
      </c>
      <c r="AU130">
        <f t="shared" si="73"/>
        <v>0</v>
      </c>
      <c r="AV130">
        <f t="shared" si="73"/>
        <v>0</v>
      </c>
      <c r="AW130">
        <f t="shared" si="74"/>
        <v>0</v>
      </c>
      <c r="AX130">
        <f t="shared" si="75"/>
        <v>0</v>
      </c>
      <c r="AY130">
        <f t="shared" si="76"/>
        <v>4</v>
      </c>
      <c r="AZ130">
        <f t="shared" si="77"/>
        <v>4</v>
      </c>
      <c r="BA130">
        <f t="shared" si="78"/>
        <v>4</v>
      </c>
      <c r="BB130">
        <f t="shared" si="79"/>
        <v>4</v>
      </c>
      <c r="BC130">
        <f t="shared" si="80"/>
        <v>4</v>
      </c>
      <c r="BD130">
        <f t="shared" si="81"/>
        <v>0</v>
      </c>
      <c r="BE130">
        <f t="shared" si="82"/>
        <v>0</v>
      </c>
      <c r="BF130">
        <f t="shared" si="83"/>
        <v>0</v>
      </c>
      <c r="BG130">
        <f t="shared" si="84"/>
        <v>0</v>
      </c>
      <c r="BH130">
        <f t="shared" si="85"/>
        <v>0</v>
      </c>
      <c r="BI130">
        <f t="shared" si="86"/>
        <v>0</v>
      </c>
      <c r="BJ130">
        <f t="shared" si="87"/>
        <v>0</v>
      </c>
      <c r="BK130">
        <f t="shared" si="87"/>
        <v>0</v>
      </c>
      <c r="BL130">
        <f t="shared" si="88"/>
        <v>0</v>
      </c>
      <c r="BM130">
        <f t="shared" si="89"/>
        <v>0</v>
      </c>
      <c r="BN130">
        <f t="shared" si="90"/>
        <v>0</v>
      </c>
      <c r="BO130">
        <f t="shared" si="91"/>
        <v>0</v>
      </c>
      <c r="BP130">
        <f t="shared" si="92"/>
        <v>0</v>
      </c>
      <c r="BQ130">
        <f t="shared" si="93"/>
        <v>0</v>
      </c>
      <c r="BR130">
        <f t="shared" si="94"/>
        <v>0</v>
      </c>
      <c r="BS130">
        <f t="shared" si="95"/>
        <v>0</v>
      </c>
      <c r="BT130">
        <f t="shared" si="96"/>
        <v>0</v>
      </c>
      <c r="BU130">
        <f t="shared" si="97"/>
        <v>0</v>
      </c>
      <c r="BV130">
        <f t="shared" si="98"/>
        <v>0</v>
      </c>
      <c r="BW130">
        <f t="shared" si="99"/>
        <v>0</v>
      </c>
      <c r="BX130">
        <f t="shared" si="100"/>
        <v>0</v>
      </c>
      <c r="BY130">
        <f t="shared" si="101"/>
        <v>0</v>
      </c>
      <c r="BZ130">
        <f t="shared" si="101"/>
        <v>0</v>
      </c>
      <c r="CA130">
        <f t="shared" si="102"/>
        <v>4</v>
      </c>
      <c r="CB130">
        <f t="shared" si="103"/>
        <v>4</v>
      </c>
      <c r="CC130">
        <f t="shared" si="104"/>
        <v>4</v>
      </c>
      <c r="CD130">
        <f t="shared" si="105"/>
        <v>4</v>
      </c>
      <c r="CE130">
        <f t="shared" si="106"/>
        <v>4</v>
      </c>
      <c r="CF130">
        <f t="shared" si="107"/>
        <v>0</v>
      </c>
      <c r="CG130">
        <f t="shared" si="108"/>
        <v>0</v>
      </c>
      <c r="CH130">
        <f t="shared" si="109"/>
        <v>4</v>
      </c>
      <c r="CI130">
        <f t="shared" si="110"/>
        <v>4</v>
      </c>
      <c r="CJ130">
        <f t="shared" si="111"/>
        <v>0</v>
      </c>
      <c r="CK130">
        <f t="shared" si="112"/>
        <v>4</v>
      </c>
      <c r="CL130">
        <f t="shared" si="113"/>
        <v>4</v>
      </c>
      <c r="CM130">
        <f t="shared" si="114"/>
        <v>0</v>
      </c>
      <c r="CN130">
        <f t="shared" si="115"/>
        <v>0</v>
      </c>
      <c r="CO130">
        <f t="shared" si="115"/>
        <v>0</v>
      </c>
      <c r="CP130">
        <f t="shared" si="116"/>
        <v>0</v>
      </c>
      <c r="CQ130">
        <f t="shared" si="117"/>
        <v>0</v>
      </c>
      <c r="CR130">
        <f t="shared" si="118"/>
        <v>0</v>
      </c>
      <c r="CS130">
        <f t="shared" si="119"/>
        <v>0</v>
      </c>
      <c r="CT130">
        <f t="shared" si="120"/>
        <v>0</v>
      </c>
      <c r="CU130">
        <f t="shared" si="121"/>
        <v>0</v>
      </c>
      <c r="CV130">
        <f t="shared" si="122"/>
        <v>2</v>
      </c>
      <c r="CW130">
        <f t="shared" si="123"/>
        <v>2</v>
      </c>
      <c r="CX130">
        <f t="shared" si="124"/>
        <v>0</v>
      </c>
      <c r="CY130">
        <f t="shared" si="125"/>
        <v>4</v>
      </c>
      <c r="CZ130">
        <f t="shared" si="126"/>
        <v>4</v>
      </c>
      <c r="DA130">
        <f t="shared" si="127"/>
        <v>0</v>
      </c>
      <c r="DB130">
        <f t="shared" si="128"/>
        <v>0</v>
      </c>
      <c r="DC130">
        <f t="shared" si="129"/>
        <v>4</v>
      </c>
      <c r="DD130">
        <f t="shared" si="129"/>
        <v>4</v>
      </c>
      <c r="DE130">
        <f t="shared" si="130"/>
        <v>0</v>
      </c>
      <c r="DF130">
        <f t="shared" si="131"/>
        <v>4</v>
      </c>
      <c r="DG130">
        <f t="shared" si="132"/>
        <v>4</v>
      </c>
      <c r="DH130">
        <f t="shared" si="133"/>
        <v>0</v>
      </c>
      <c r="DI130">
        <f t="shared" si="134"/>
        <v>0</v>
      </c>
      <c r="DJ130">
        <f t="shared" si="135"/>
        <v>4</v>
      </c>
      <c r="DK130">
        <f t="shared" si="136"/>
        <v>4</v>
      </c>
      <c r="DL130">
        <f t="shared" si="137"/>
        <v>4</v>
      </c>
      <c r="DM130">
        <f t="shared" si="138"/>
        <v>4</v>
      </c>
      <c r="DN130">
        <f t="shared" si="139"/>
        <v>4</v>
      </c>
      <c r="DO130">
        <f t="shared" si="140"/>
        <v>0</v>
      </c>
      <c r="DP130">
        <f t="shared" si="141"/>
        <v>0</v>
      </c>
      <c r="DQ130">
        <f t="shared" si="142"/>
        <v>4</v>
      </c>
      <c r="DR130">
        <f t="shared" si="143"/>
        <v>4</v>
      </c>
      <c r="DS130">
        <f t="shared" si="143"/>
        <v>0</v>
      </c>
      <c r="DT130">
        <f t="shared" si="144"/>
        <v>4</v>
      </c>
      <c r="DU130">
        <f t="shared" si="145"/>
        <v>4</v>
      </c>
      <c r="DV130">
        <f t="shared" si="146"/>
        <v>0</v>
      </c>
      <c r="DW130">
        <f t="shared" si="147"/>
        <v>0</v>
      </c>
      <c r="DX130">
        <f t="shared" si="148"/>
        <v>4</v>
      </c>
      <c r="DY130">
        <f t="shared" si="149"/>
        <v>4</v>
      </c>
      <c r="DZ130">
        <f t="shared" si="150"/>
        <v>0</v>
      </c>
      <c r="EA130">
        <f t="shared" si="151"/>
        <v>4</v>
      </c>
      <c r="EB130">
        <f t="shared" si="152"/>
        <v>4</v>
      </c>
      <c r="EC130">
        <f t="shared" si="153"/>
        <v>0</v>
      </c>
      <c r="ED130">
        <f t="shared" si="154"/>
        <v>0</v>
      </c>
      <c r="EE130">
        <f t="shared" si="155"/>
        <v>4</v>
      </c>
      <c r="EF130">
        <f t="shared" si="156"/>
        <v>4</v>
      </c>
      <c r="EG130">
        <f t="shared" si="157"/>
        <v>4</v>
      </c>
      <c r="EH130">
        <f t="shared" si="157"/>
        <v>4</v>
      </c>
      <c r="EI130">
        <f t="shared" si="158"/>
        <v>0</v>
      </c>
      <c r="EJ130">
        <f t="shared" si="159"/>
        <v>0</v>
      </c>
      <c r="EK130">
        <f t="shared" si="160"/>
        <v>0</v>
      </c>
      <c r="EL130">
        <f t="shared" si="161"/>
        <v>0</v>
      </c>
      <c r="EM130">
        <f t="shared" si="162"/>
        <v>0</v>
      </c>
      <c r="EN130">
        <f t="shared" si="163"/>
        <v>0</v>
      </c>
      <c r="EO130">
        <f t="shared" si="164"/>
        <v>0</v>
      </c>
      <c r="EP130">
        <f t="shared" si="165"/>
        <v>0</v>
      </c>
      <c r="EQ130">
        <f t="shared" si="166"/>
        <v>0</v>
      </c>
      <c r="ER130">
        <f t="shared" si="167"/>
        <v>0</v>
      </c>
      <c r="ES130">
        <f t="shared" si="168"/>
        <v>4</v>
      </c>
      <c r="ET130">
        <f t="shared" si="169"/>
        <v>4</v>
      </c>
      <c r="EU130">
        <f t="shared" si="170"/>
        <v>4</v>
      </c>
      <c r="EV130">
        <f t="shared" si="171"/>
        <v>4</v>
      </c>
      <c r="EW130">
        <f t="shared" si="171"/>
        <v>4</v>
      </c>
      <c r="EX130">
        <f t="shared" si="172"/>
        <v>0</v>
      </c>
      <c r="EY130">
        <f t="shared" si="173"/>
        <v>0</v>
      </c>
      <c r="EZ130">
        <f t="shared" si="174"/>
        <v>0</v>
      </c>
      <c r="FA130">
        <f t="shared" si="175"/>
        <v>0</v>
      </c>
      <c r="FB130">
        <f t="shared" si="176"/>
        <v>0</v>
      </c>
      <c r="FC130">
        <f t="shared" si="177"/>
        <v>0</v>
      </c>
      <c r="FD130">
        <f t="shared" si="178"/>
        <v>0</v>
      </c>
      <c r="FE130">
        <f t="shared" si="179"/>
        <v>0</v>
      </c>
      <c r="FF130">
        <f t="shared" si="180"/>
        <v>0</v>
      </c>
      <c r="FG130">
        <f t="shared" si="181"/>
        <v>0</v>
      </c>
      <c r="FH130">
        <f t="shared" si="182"/>
        <v>0</v>
      </c>
      <c r="FI130">
        <f t="shared" si="183"/>
        <v>0</v>
      </c>
      <c r="FJ130">
        <f t="shared" si="184"/>
        <v>0</v>
      </c>
      <c r="FK130">
        <f t="shared" si="185"/>
        <v>0</v>
      </c>
      <c r="FL130">
        <f t="shared" si="185"/>
        <v>0</v>
      </c>
      <c r="FM130">
        <f t="shared" si="186"/>
        <v>0</v>
      </c>
      <c r="FN130">
        <f t="shared" si="187"/>
        <v>0</v>
      </c>
      <c r="FO130">
        <f t="shared" si="188"/>
        <v>0</v>
      </c>
      <c r="FP130">
        <f t="shared" si="189"/>
        <v>0</v>
      </c>
      <c r="FQ130">
        <f t="shared" si="190"/>
        <v>0</v>
      </c>
      <c r="FR130">
        <f t="shared" si="191"/>
        <v>0</v>
      </c>
      <c r="FS130">
        <f t="shared" si="192"/>
        <v>0</v>
      </c>
      <c r="FT130">
        <f t="shared" si="193"/>
        <v>0</v>
      </c>
      <c r="FU130">
        <f t="shared" si="194"/>
        <v>4</v>
      </c>
      <c r="FV130">
        <f t="shared" si="195"/>
        <v>4</v>
      </c>
      <c r="FW130">
        <f t="shared" si="196"/>
        <v>4</v>
      </c>
      <c r="FX130">
        <f t="shared" si="197"/>
        <v>4</v>
      </c>
      <c r="FY130">
        <f t="shared" si="198"/>
        <v>4</v>
      </c>
      <c r="FZ130">
        <f t="shared" si="199"/>
        <v>0</v>
      </c>
      <c r="GA130">
        <f t="shared" si="199"/>
        <v>0</v>
      </c>
      <c r="GB130">
        <f t="shared" si="200"/>
        <v>4</v>
      </c>
      <c r="GC130">
        <f t="shared" si="201"/>
        <v>4</v>
      </c>
      <c r="GD130">
        <f t="shared" si="202"/>
        <v>4</v>
      </c>
      <c r="GE130">
        <f t="shared" si="203"/>
        <v>4</v>
      </c>
      <c r="GF130">
        <f t="shared" si="204"/>
        <v>4</v>
      </c>
      <c r="GG130">
        <f t="shared" si="205"/>
        <v>0</v>
      </c>
      <c r="GH130">
        <f t="shared" si="206"/>
        <v>0</v>
      </c>
      <c r="GI130">
        <f t="shared" si="207"/>
        <v>4</v>
      </c>
      <c r="GJ130">
        <f t="shared" si="208"/>
        <v>4</v>
      </c>
      <c r="GK130">
        <f t="shared" si="209"/>
        <v>4</v>
      </c>
      <c r="GL130">
        <f t="shared" si="210"/>
        <v>4</v>
      </c>
      <c r="GM130">
        <f t="shared" si="211"/>
        <v>4</v>
      </c>
      <c r="GN130">
        <f t="shared" si="212"/>
        <v>0</v>
      </c>
      <c r="GO130">
        <f t="shared" si="213"/>
        <v>0</v>
      </c>
      <c r="GP130">
        <f t="shared" si="213"/>
        <v>0</v>
      </c>
      <c r="GQ130">
        <f t="shared" si="214"/>
        <v>0</v>
      </c>
      <c r="GR130">
        <f t="shared" si="215"/>
        <v>0</v>
      </c>
      <c r="GS130">
        <f t="shared" si="216"/>
        <v>4</v>
      </c>
      <c r="GT130">
        <f t="shared" si="217"/>
        <v>4</v>
      </c>
      <c r="GU130">
        <f t="shared" si="218"/>
        <v>0</v>
      </c>
      <c r="GV130">
        <f t="shared" si="219"/>
        <v>0</v>
      </c>
      <c r="GW130">
        <f t="shared" si="220"/>
        <v>0</v>
      </c>
      <c r="GX130">
        <f t="shared" si="221"/>
        <v>0</v>
      </c>
      <c r="GY130">
        <f t="shared" si="222"/>
        <v>0</v>
      </c>
      <c r="GZ130">
        <f t="shared" si="223"/>
        <v>0</v>
      </c>
      <c r="HA130">
        <f t="shared" si="224"/>
        <v>0</v>
      </c>
      <c r="HB130">
        <f t="shared" si="225"/>
        <v>0</v>
      </c>
      <c r="HC130">
        <f t="shared" si="226"/>
        <v>0</v>
      </c>
      <c r="HD130">
        <f t="shared" si="227"/>
        <v>0</v>
      </c>
      <c r="HE130">
        <f t="shared" si="227"/>
        <v>0</v>
      </c>
      <c r="HF130">
        <f t="shared" si="228"/>
        <v>0</v>
      </c>
      <c r="HG130">
        <f t="shared" si="229"/>
        <v>0</v>
      </c>
      <c r="HH130">
        <f t="shared" si="230"/>
        <v>0</v>
      </c>
      <c r="HI130">
        <f t="shared" si="231"/>
        <v>0</v>
      </c>
      <c r="HJ130">
        <f t="shared" si="232"/>
        <v>0</v>
      </c>
      <c r="HK130">
        <f t="shared" si="233"/>
        <v>4</v>
      </c>
      <c r="HL130">
        <f t="shared" si="234"/>
        <v>4</v>
      </c>
      <c r="HM130">
        <f t="shared" si="235"/>
        <v>4</v>
      </c>
      <c r="HN130">
        <f t="shared" si="236"/>
        <v>4</v>
      </c>
      <c r="HO130">
        <f t="shared" si="237"/>
        <v>4</v>
      </c>
      <c r="HP130">
        <f t="shared" si="238"/>
        <v>0</v>
      </c>
      <c r="HQ130">
        <f t="shared" si="239"/>
        <v>0</v>
      </c>
      <c r="HR130">
        <f t="shared" si="240"/>
        <v>0</v>
      </c>
      <c r="HS130">
        <f t="shared" si="241"/>
        <v>0</v>
      </c>
      <c r="HT130">
        <f t="shared" si="241"/>
        <v>0</v>
      </c>
      <c r="HU130">
        <f t="shared" si="242"/>
        <v>0</v>
      </c>
      <c r="HV130">
        <f t="shared" si="243"/>
        <v>0</v>
      </c>
      <c r="HW130">
        <f t="shared" si="244"/>
        <v>0</v>
      </c>
      <c r="HX130">
        <f t="shared" si="245"/>
        <v>0</v>
      </c>
      <c r="HY130">
        <f t="shared" si="246"/>
        <v>0</v>
      </c>
      <c r="HZ130">
        <f t="shared" si="247"/>
        <v>0</v>
      </c>
      <c r="IA130">
        <f t="shared" si="248"/>
        <v>0</v>
      </c>
      <c r="IB130">
        <f t="shared" si="249"/>
        <v>0</v>
      </c>
      <c r="IC130">
        <f t="shared" si="250"/>
        <v>0</v>
      </c>
      <c r="ID130">
        <f t="shared" si="251"/>
        <v>0</v>
      </c>
      <c r="IE130">
        <f t="shared" si="252"/>
        <v>0</v>
      </c>
      <c r="IF130">
        <f t="shared" si="253"/>
        <v>0</v>
      </c>
      <c r="IG130">
        <f t="shared" si="254"/>
        <v>0</v>
      </c>
      <c r="IH130">
        <f t="shared" si="255"/>
        <v>0</v>
      </c>
      <c r="II130">
        <f t="shared" si="255"/>
        <v>4</v>
      </c>
      <c r="IJ130">
        <f t="shared" si="256"/>
        <v>4</v>
      </c>
      <c r="IK130">
        <f t="shared" si="257"/>
        <v>4</v>
      </c>
      <c r="IL130">
        <f t="shared" si="258"/>
        <v>4</v>
      </c>
      <c r="IM130">
        <f t="shared" si="259"/>
        <v>0</v>
      </c>
      <c r="IN130">
        <f t="shared" si="260"/>
        <v>0</v>
      </c>
      <c r="IO130">
        <f t="shared" si="261"/>
        <v>0</v>
      </c>
      <c r="IP130">
        <f t="shared" si="262"/>
        <v>0</v>
      </c>
      <c r="IQ130">
        <f t="shared" si="263"/>
        <v>0</v>
      </c>
      <c r="IR130">
        <f t="shared" si="264"/>
        <v>0</v>
      </c>
      <c r="IS130">
        <f t="shared" si="265"/>
        <v>0</v>
      </c>
      <c r="IT130">
        <f t="shared" si="266"/>
        <v>0</v>
      </c>
      <c r="IU130">
        <f t="shared" si="267"/>
        <v>0</v>
      </c>
      <c r="IV130">
        <f t="shared" si="268"/>
        <v>4</v>
      </c>
      <c r="IW130">
        <f t="shared" si="269"/>
        <v>4</v>
      </c>
      <c r="IX130">
        <f t="shared" si="269"/>
        <v>0</v>
      </c>
      <c r="IY130">
        <f t="shared" si="270"/>
        <v>0</v>
      </c>
      <c r="IZ130">
        <f t="shared" si="271"/>
        <v>0</v>
      </c>
      <c r="JA130">
        <f t="shared" si="272"/>
        <v>4</v>
      </c>
      <c r="JB130">
        <f t="shared" si="273"/>
        <v>4</v>
      </c>
      <c r="JC130">
        <f t="shared" si="274"/>
        <v>4</v>
      </c>
      <c r="JD130">
        <f t="shared" si="275"/>
        <v>4</v>
      </c>
      <c r="JE130">
        <f t="shared" si="276"/>
        <v>4</v>
      </c>
      <c r="JF130">
        <f t="shared" si="277"/>
        <v>4</v>
      </c>
      <c r="JG130">
        <f t="shared" si="278"/>
        <v>4</v>
      </c>
      <c r="JH130">
        <f t="shared" si="279"/>
        <v>0</v>
      </c>
      <c r="JI130">
        <f t="shared" si="280"/>
        <v>0</v>
      </c>
      <c r="JJ130">
        <f t="shared" si="281"/>
        <v>0</v>
      </c>
      <c r="JK130">
        <f t="shared" si="282"/>
        <v>0</v>
      </c>
      <c r="JL130">
        <f t="shared" si="283"/>
        <v>0</v>
      </c>
      <c r="JM130">
        <f t="shared" si="283"/>
        <v>0</v>
      </c>
      <c r="JN130">
        <f t="shared" si="284"/>
        <v>0</v>
      </c>
      <c r="JO130">
        <f t="shared" si="285"/>
        <v>4</v>
      </c>
      <c r="JP130">
        <f t="shared" si="286"/>
        <v>4</v>
      </c>
      <c r="JQ130">
        <f t="shared" si="287"/>
        <v>4</v>
      </c>
      <c r="JR130">
        <f t="shared" si="288"/>
        <v>4</v>
      </c>
      <c r="JS130">
        <f t="shared" si="289"/>
        <v>4</v>
      </c>
      <c r="JT130">
        <f t="shared" si="290"/>
        <v>0</v>
      </c>
      <c r="JU130">
        <f t="shared" si="291"/>
        <v>0</v>
      </c>
      <c r="JV130">
        <f t="shared" si="292"/>
        <v>0</v>
      </c>
      <c r="JW130">
        <f t="shared" si="293"/>
        <v>0</v>
      </c>
      <c r="JX130">
        <f t="shared" si="294"/>
        <v>0</v>
      </c>
      <c r="JY130">
        <f t="shared" si="295"/>
        <v>2</v>
      </c>
      <c r="JZ130">
        <f t="shared" si="296"/>
        <v>2</v>
      </c>
      <c r="KA130">
        <f t="shared" si="297"/>
        <v>0</v>
      </c>
      <c r="KB130">
        <f t="shared" si="297"/>
        <v>0</v>
      </c>
      <c r="KC130">
        <f t="shared" si="298"/>
        <v>2</v>
      </c>
      <c r="KD130">
        <f t="shared" si="299"/>
        <v>2</v>
      </c>
      <c r="KE130">
        <f t="shared" si="300"/>
        <v>0</v>
      </c>
      <c r="KF130">
        <f t="shared" si="301"/>
        <v>0</v>
      </c>
      <c r="KG130">
        <f t="shared" si="302"/>
        <v>0</v>
      </c>
      <c r="KH130">
        <f t="shared" si="303"/>
        <v>0</v>
      </c>
      <c r="KI130">
        <f t="shared" si="304"/>
        <v>0</v>
      </c>
      <c r="KJ130">
        <f t="shared" si="305"/>
        <v>0</v>
      </c>
      <c r="KK130">
        <f t="shared" si="306"/>
        <v>0</v>
      </c>
      <c r="KL130">
        <f t="shared" si="307"/>
        <v>0</v>
      </c>
      <c r="KM130">
        <f t="shared" si="308"/>
        <v>0</v>
      </c>
      <c r="KN130">
        <f t="shared" si="309"/>
        <v>0</v>
      </c>
      <c r="KO130">
        <f t="shared" si="310"/>
        <v>0</v>
      </c>
      <c r="KP130">
        <f t="shared" si="311"/>
        <v>0</v>
      </c>
      <c r="KQ130">
        <f t="shared" si="311"/>
        <v>0</v>
      </c>
      <c r="KR130">
        <f t="shared" si="312"/>
        <v>0</v>
      </c>
      <c r="KS130">
        <f t="shared" si="313"/>
        <v>0</v>
      </c>
      <c r="KT130">
        <f t="shared" si="314"/>
        <v>0</v>
      </c>
      <c r="KU130">
        <f t="shared" si="315"/>
        <v>0</v>
      </c>
      <c r="KV130">
        <f t="shared" si="316"/>
        <v>0</v>
      </c>
      <c r="KW130">
        <f t="shared" si="317"/>
        <v>0</v>
      </c>
      <c r="KX130">
        <f t="shared" si="318"/>
        <v>0</v>
      </c>
      <c r="KY130">
        <f t="shared" si="319"/>
        <v>0</v>
      </c>
      <c r="KZ130">
        <f t="shared" si="320"/>
        <v>0</v>
      </c>
      <c r="LA130">
        <f t="shared" si="321"/>
        <v>0</v>
      </c>
      <c r="LB130">
        <f t="shared" si="322"/>
        <v>0</v>
      </c>
      <c r="LC130">
        <f t="shared" si="323"/>
        <v>0</v>
      </c>
      <c r="LD130">
        <f t="shared" si="324"/>
        <v>0</v>
      </c>
      <c r="LE130">
        <f t="shared" si="325"/>
        <v>0</v>
      </c>
      <c r="LF130">
        <f t="shared" si="325"/>
        <v>0</v>
      </c>
      <c r="LG130">
        <f t="shared" si="326"/>
        <v>0</v>
      </c>
      <c r="LH130">
        <f t="shared" si="327"/>
        <v>0</v>
      </c>
      <c r="LI130">
        <f t="shared" si="328"/>
        <v>0</v>
      </c>
      <c r="LJ130">
        <f t="shared" si="329"/>
        <v>0</v>
      </c>
      <c r="LK130">
        <f t="shared" si="330"/>
        <v>0</v>
      </c>
      <c r="LL130">
        <f t="shared" si="331"/>
        <v>4</v>
      </c>
      <c r="LM130">
        <f t="shared" si="332"/>
        <v>4</v>
      </c>
      <c r="LN130">
        <f t="shared" si="333"/>
        <v>4</v>
      </c>
      <c r="LO130">
        <f t="shared" si="334"/>
        <v>4</v>
      </c>
      <c r="LP130">
        <f t="shared" si="335"/>
        <v>4</v>
      </c>
      <c r="LQ130">
        <f t="shared" si="336"/>
        <v>0</v>
      </c>
      <c r="LR130">
        <f t="shared" si="337"/>
        <v>0</v>
      </c>
      <c r="LS130">
        <f t="shared" si="338"/>
        <v>4</v>
      </c>
      <c r="LT130">
        <f t="shared" si="339"/>
        <v>4</v>
      </c>
      <c r="LU130">
        <f t="shared" si="339"/>
        <v>4</v>
      </c>
      <c r="LV130">
        <f t="shared" si="340"/>
        <v>4</v>
      </c>
      <c r="LW130">
        <f t="shared" si="341"/>
        <v>4</v>
      </c>
      <c r="LX130">
        <f t="shared" si="342"/>
        <v>0</v>
      </c>
      <c r="LY130">
        <f t="shared" si="343"/>
        <v>0</v>
      </c>
      <c r="LZ130">
        <f t="shared" si="344"/>
        <v>4</v>
      </c>
      <c r="MA130">
        <f t="shared" si="345"/>
        <v>4</v>
      </c>
      <c r="MB130">
        <f t="shared" si="346"/>
        <v>4</v>
      </c>
      <c r="MC130">
        <f t="shared" si="347"/>
        <v>4</v>
      </c>
      <c r="MD130">
        <f t="shared" si="348"/>
        <v>4</v>
      </c>
      <c r="ME130">
        <f t="shared" si="349"/>
        <v>0</v>
      </c>
      <c r="MF130">
        <f t="shared" si="350"/>
        <v>0</v>
      </c>
      <c r="MG130">
        <f t="shared" si="351"/>
        <v>4</v>
      </c>
      <c r="MH130">
        <f t="shared" si="352"/>
        <v>4</v>
      </c>
      <c r="MI130">
        <f t="shared" si="353"/>
        <v>0</v>
      </c>
      <c r="MJ130">
        <f t="shared" si="353"/>
        <v>0</v>
      </c>
      <c r="MK130">
        <f t="shared" si="354"/>
        <v>0</v>
      </c>
      <c r="ML130">
        <f t="shared" si="355"/>
        <v>0</v>
      </c>
      <c r="MM130">
        <f t="shared" si="356"/>
        <v>0</v>
      </c>
      <c r="MN130">
        <f t="shared" si="357"/>
        <v>0</v>
      </c>
      <c r="MO130">
        <f t="shared" si="358"/>
        <v>0</v>
      </c>
      <c r="MP130">
        <f t="shared" si="359"/>
        <v>0</v>
      </c>
      <c r="MQ130">
        <f t="shared" si="360"/>
        <v>0</v>
      </c>
      <c r="MR130">
        <f t="shared" si="361"/>
        <v>0</v>
      </c>
      <c r="MS130">
        <f t="shared" si="362"/>
        <v>0</v>
      </c>
      <c r="MT130">
        <f t="shared" si="363"/>
        <v>0</v>
      </c>
      <c r="MU130">
        <f t="shared" si="364"/>
        <v>0</v>
      </c>
      <c r="MV130">
        <f t="shared" si="365"/>
        <v>0</v>
      </c>
      <c r="MW130">
        <f t="shared" si="366"/>
        <v>0</v>
      </c>
      <c r="MX130">
        <f t="shared" si="367"/>
        <v>0</v>
      </c>
      <c r="MY130">
        <f t="shared" si="367"/>
        <v>0</v>
      </c>
      <c r="MZ130">
        <f t="shared" si="368"/>
        <v>0</v>
      </c>
      <c r="NA130">
        <f t="shared" si="369"/>
        <v>0</v>
      </c>
      <c r="NB130">
        <f t="shared" si="370"/>
        <v>0</v>
      </c>
      <c r="NC130">
        <f t="shared" si="371"/>
        <v>0</v>
      </c>
      <c r="ND130">
        <f t="shared" si="372"/>
        <v>0</v>
      </c>
      <c r="NE130">
        <f t="shared" si="373"/>
        <v>0</v>
      </c>
      <c r="NF130">
        <f t="shared" si="374"/>
        <v>0</v>
      </c>
      <c r="NG130">
        <f t="shared" si="375"/>
        <v>0</v>
      </c>
      <c r="NH130">
        <f t="shared" si="376"/>
        <v>0</v>
      </c>
      <c r="NI130">
        <f t="shared" si="377"/>
        <v>0</v>
      </c>
      <c r="NJ130">
        <f t="shared" si="378"/>
        <v>0</v>
      </c>
      <c r="NK130">
        <f t="shared" si="379"/>
        <v>0</v>
      </c>
      <c r="NL130">
        <f t="shared" si="380"/>
        <v>0</v>
      </c>
      <c r="NM130">
        <f t="shared" si="381"/>
        <v>0</v>
      </c>
      <c r="NN130">
        <f t="shared" si="381"/>
        <v>0</v>
      </c>
      <c r="NO130">
        <f t="shared" si="382"/>
        <v>0</v>
      </c>
      <c r="NP130">
        <f t="shared" si="383"/>
        <v>0</v>
      </c>
      <c r="NQ130">
        <f t="shared" si="384"/>
        <v>0</v>
      </c>
      <c r="NR130">
        <f t="shared" si="385"/>
        <v>0</v>
      </c>
      <c r="NS130">
        <f t="shared" si="386"/>
        <v>0</v>
      </c>
      <c r="NT130">
        <f t="shared" si="387"/>
        <v>0</v>
      </c>
      <c r="NU130">
        <f t="shared" si="388"/>
        <v>0</v>
      </c>
      <c r="NV130">
        <f t="shared" si="389"/>
        <v>0</v>
      </c>
      <c r="NW130">
        <f t="shared" si="390"/>
        <v>0</v>
      </c>
      <c r="NX130">
        <f t="shared" si="391"/>
        <v>0</v>
      </c>
      <c r="NY130">
        <f t="shared" si="392"/>
        <v>0</v>
      </c>
      <c r="NZ130">
        <f t="shared" si="393"/>
        <v>0</v>
      </c>
      <c r="OA130">
        <f t="shared" si="394"/>
        <v>0</v>
      </c>
      <c r="OB130">
        <f t="shared" si="395"/>
        <v>0</v>
      </c>
      <c r="OC130">
        <f t="shared" si="395"/>
        <v>0</v>
      </c>
      <c r="OD130">
        <f t="shared" si="396"/>
        <v>0</v>
      </c>
      <c r="OE130">
        <f t="shared" si="397"/>
        <v>0</v>
      </c>
      <c r="OF130">
        <f t="shared" si="398"/>
        <v>0</v>
      </c>
      <c r="OG130">
        <f t="shared" si="399"/>
        <v>0</v>
      </c>
      <c r="OH130">
        <f t="shared" si="400"/>
        <v>0</v>
      </c>
    </row>
    <row r="131" spans="1:398" ht="15.75" thickBot="1">
      <c r="C131" s="150">
        <f>IF(C10="FCO",4,IF(C10="QUAL2",4,IF(C10="HAB",4,IF(C10="RTW",4,IF(C10="arti",2,IF(AC10="perf",4,0))))))</f>
        <v>0</v>
      </c>
      <c r="D131" s="150">
        <f t="shared" si="44"/>
        <v>0</v>
      </c>
      <c r="E131" s="150">
        <f t="shared" si="44"/>
        <v>0</v>
      </c>
      <c r="F131" s="150">
        <f t="shared" si="44"/>
        <v>0</v>
      </c>
      <c r="G131" s="150">
        <f t="shared" si="44"/>
        <v>0</v>
      </c>
      <c r="H131">
        <f t="shared" si="44"/>
        <v>0</v>
      </c>
      <c r="I131">
        <f t="shared" si="44"/>
        <v>4</v>
      </c>
      <c r="J131">
        <f t="shared" si="44"/>
        <v>4</v>
      </c>
      <c r="K131">
        <f t="shared" si="44"/>
        <v>0</v>
      </c>
      <c r="L131">
        <f t="shared" si="44"/>
        <v>4</v>
      </c>
      <c r="M131">
        <f t="shared" si="44"/>
        <v>4</v>
      </c>
      <c r="N131">
        <f t="shared" si="44"/>
        <v>0</v>
      </c>
      <c r="O131">
        <f t="shared" si="44"/>
        <v>0</v>
      </c>
      <c r="P131">
        <f t="shared" si="44"/>
        <v>4</v>
      </c>
      <c r="Q131">
        <f t="shared" si="44"/>
        <v>4</v>
      </c>
      <c r="R131">
        <f t="shared" si="45"/>
        <v>4</v>
      </c>
      <c r="S131">
        <f t="shared" si="46"/>
        <v>4</v>
      </c>
      <c r="T131">
        <f t="shared" si="47"/>
        <v>4</v>
      </c>
      <c r="U131">
        <f t="shared" si="48"/>
        <v>0</v>
      </c>
      <c r="V131">
        <f t="shared" si="49"/>
        <v>0</v>
      </c>
      <c r="W131">
        <f t="shared" si="50"/>
        <v>0</v>
      </c>
      <c r="X131">
        <f t="shared" si="51"/>
        <v>0</v>
      </c>
      <c r="Y131">
        <f t="shared" si="52"/>
        <v>4</v>
      </c>
      <c r="Z131">
        <f t="shared" si="53"/>
        <v>4</v>
      </c>
      <c r="AA131">
        <f t="shared" si="54"/>
        <v>0</v>
      </c>
      <c r="AB131">
        <f t="shared" si="55"/>
        <v>0</v>
      </c>
      <c r="AC131">
        <f t="shared" si="56"/>
        <v>0</v>
      </c>
      <c r="AD131">
        <f t="shared" si="57"/>
        <v>0</v>
      </c>
      <c r="AE131">
        <f t="shared" si="58"/>
        <v>0</v>
      </c>
      <c r="AF131">
        <f t="shared" si="59"/>
        <v>0</v>
      </c>
      <c r="AG131">
        <f t="shared" si="59"/>
        <v>0</v>
      </c>
      <c r="AH131">
        <f t="shared" si="60"/>
        <v>0</v>
      </c>
      <c r="AI131">
        <f t="shared" si="61"/>
        <v>0</v>
      </c>
      <c r="AJ131">
        <f t="shared" si="62"/>
        <v>0</v>
      </c>
      <c r="AK131">
        <f t="shared" si="63"/>
        <v>0</v>
      </c>
      <c r="AL131">
        <f t="shared" si="64"/>
        <v>0</v>
      </c>
      <c r="AM131">
        <f t="shared" si="65"/>
        <v>0</v>
      </c>
      <c r="AN131">
        <f t="shared" si="66"/>
        <v>0</v>
      </c>
      <c r="AO131">
        <f t="shared" si="67"/>
        <v>0</v>
      </c>
      <c r="AP131">
        <f t="shared" si="68"/>
        <v>0</v>
      </c>
      <c r="AQ131">
        <f t="shared" si="69"/>
        <v>0</v>
      </c>
      <c r="AR131">
        <f t="shared" si="70"/>
        <v>0</v>
      </c>
      <c r="AS131">
        <f t="shared" si="71"/>
        <v>0</v>
      </c>
      <c r="AT131">
        <f t="shared" si="72"/>
        <v>0</v>
      </c>
      <c r="AU131">
        <f t="shared" si="73"/>
        <v>0</v>
      </c>
      <c r="AV131">
        <f t="shared" si="73"/>
        <v>0</v>
      </c>
      <c r="AW131">
        <f t="shared" si="74"/>
        <v>0</v>
      </c>
      <c r="AX131">
        <f t="shared" si="75"/>
        <v>0</v>
      </c>
      <c r="AY131">
        <f t="shared" si="76"/>
        <v>4</v>
      </c>
      <c r="AZ131">
        <f t="shared" si="77"/>
        <v>4</v>
      </c>
      <c r="BA131">
        <f t="shared" si="78"/>
        <v>4</v>
      </c>
      <c r="BB131">
        <f t="shared" si="79"/>
        <v>4</v>
      </c>
      <c r="BC131">
        <f t="shared" si="80"/>
        <v>4</v>
      </c>
      <c r="BD131">
        <f t="shared" si="81"/>
        <v>0</v>
      </c>
      <c r="BE131">
        <f t="shared" si="82"/>
        <v>0</v>
      </c>
      <c r="BF131">
        <f t="shared" si="83"/>
        <v>4</v>
      </c>
      <c r="BG131">
        <f t="shared" si="84"/>
        <v>4</v>
      </c>
      <c r="BH131">
        <f t="shared" si="85"/>
        <v>0</v>
      </c>
      <c r="BI131">
        <f t="shared" si="86"/>
        <v>4</v>
      </c>
      <c r="BJ131">
        <f t="shared" si="87"/>
        <v>4</v>
      </c>
      <c r="BK131">
        <f t="shared" si="87"/>
        <v>0</v>
      </c>
      <c r="BL131">
        <f t="shared" si="88"/>
        <v>0</v>
      </c>
      <c r="BM131">
        <f t="shared" si="89"/>
        <v>4</v>
      </c>
      <c r="BN131">
        <f t="shared" si="90"/>
        <v>4</v>
      </c>
      <c r="BO131">
        <f t="shared" si="91"/>
        <v>4</v>
      </c>
      <c r="BP131">
        <f t="shared" si="92"/>
        <v>4</v>
      </c>
      <c r="BQ131">
        <f t="shared" si="93"/>
        <v>4</v>
      </c>
      <c r="BR131">
        <f t="shared" si="94"/>
        <v>0</v>
      </c>
      <c r="BS131">
        <f t="shared" si="95"/>
        <v>0</v>
      </c>
      <c r="BT131">
        <f t="shared" si="96"/>
        <v>4</v>
      </c>
      <c r="BU131">
        <f t="shared" si="97"/>
        <v>4</v>
      </c>
      <c r="BV131">
        <f t="shared" si="98"/>
        <v>4</v>
      </c>
      <c r="BW131">
        <f t="shared" si="99"/>
        <v>4</v>
      </c>
      <c r="BX131">
        <f t="shared" si="100"/>
        <v>4</v>
      </c>
      <c r="BY131">
        <f t="shared" si="101"/>
        <v>0</v>
      </c>
      <c r="BZ131">
        <f t="shared" si="101"/>
        <v>0</v>
      </c>
      <c r="CA131">
        <f t="shared" si="102"/>
        <v>4</v>
      </c>
      <c r="CB131">
        <f t="shared" si="103"/>
        <v>4</v>
      </c>
      <c r="CC131">
        <f t="shared" si="104"/>
        <v>4</v>
      </c>
      <c r="CD131">
        <f t="shared" si="105"/>
        <v>4</v>
      </c>
      <c r="CE131">
        <f t="shared" si="106"/>
        <v>4</v>
      </c>
      <c r="CF131">
        <f t="shared" si="107"/>
        <v>0</v>
      </c>
      <c r="CG131">
        <f t="shared" si="108"/>
        <v>0</v>
      </c>
      <c r="CH131">
        <f t="shared" si="109"/>
        <v>4</v>
      </c>
      <c r="CI131">
        <f t="shared" si="110"/>
        <v>4</v>
      </c>
      <c r="CJ131">
        <f t="shared" si="111"/>
        <v>0</v>
      </c>
      <c r="CK131">
        <f t="shared" si="112"/>
        <v>2</v>
      </c>
      <c r="CL131">
        <f t="shared" si="113"/>
        <v>2</v>
      </c>
      <c r="CM131">
        <f t="shared" si="114"/>
        <v>0</v>
      </c>
      <c r="CN131">
        <f t="shared" si="115"/>
        <v>0</v>
      </c>
      <c r="CO131">
        <f t="shared" si="115"/>
        <v>0</v>
      </c>
      <c r="CP131">
        <f t="shared" si="116"/>
        <v>0</v>
      </c>
      <c r="CQ131">
        <f t="shared" si="117"/>
        <v>0</v>
      </c>
      <c r="CR131">
        <f t="shared" si="118"/>
        <v>0</v>
      </c>
      <c r="CS131">
        <f t="shared" si="119"/>
        <v>0</v>
      </c>
      <c r="CT131">
        <f t="shared" si="120"/>
        <v>0</v>
      </c>
      <c r="CU131">
        <f t="shared" si="121"/>
        <v>0</v>
      </c>
      <c r="CV131">
        <f t="shared" si="122"/>
        <v>4</v>
      </c>
      <c r="CW131">
        <f t="shared" si="123"/>
        <v>4</v>
      </c>
      <c r="CX131">
        <f t="shared" si="124"/>
        <v>0</v>
      </c>
      <c r="CY131">
        <f t="shared" si="125"/>
        <v>4</v>
      </c>
      <c r="CZ131">
        <f t="shared" si="126"/>
        <v>4</v>
      </c>
      <c r="DA131">
        <f t="shared" si="127"/>
        <v>4</v>
      </c>
      <c r="DB131">
        <f t="shared" si="128"/>
        <v>4</v>
      </c>
      <c r="DC131">
        <f t="shared" si="129"/>
        <v>4</v>
      </c>
      <c r="DD131">
        <f t="shared" si="129"/>
        <v>4</v>
      </c>
      <c r="DE131">
        <f t="shared" si="130"/>
        <v>0</v>
      </c>
      <c r="DF131">
        <f t="shared" si="131"/>
        <v>4</v>
      </c>
      <c r="DG131">
        <f t="shared" si="132"/>
        <v>4</v>
      </c>
      <c r="DH131">
        <f t="shared" si="133"/>
        <v>0</v>
      </c>
      <c r="DI131">
        <f t="shared" si="134"/>
        <v>0</v>
      </c>
      <c r="DJ131">
        <f t="shared" si="135"/>
        <v>4</v>
      </c>
      <c r="DK131">
        <f t="shared" si="136"/>
        <v>4</v>
      </c>
      <c r="DL131">
        <f t="shared" si="137"/>
        <v>4</v>
      </c>
      <c r="DM131">
        <f t="shared" si="138"/>
        <v>4</v>
      </c>
      <c r="DN131">
        <f t="shared" si="139"/>
        <v>4</v>
      </c>
      <c r="DO131">
        <f t="shared" si="140"/>
        <v>0</v>
      </c>
      <c r="DP131">
        <f t="shared" si="141"/>
        <v>0</v>
      </c>
      <c r="DQ131">
        <f t="shared" si="142"/>
        <v>0</v>
      </c>
      <c r="DR131">
        <f t="shared" si="143"/>
        <v>0</v>
      </c>
      <c r="DS131">
        <f t="shared" si="143"/>
        <v>0</v>
      </c>
      <c r="DT131">
        <f t="shared" si="144"/>
        <v>0</v>
      </c>
      <c r="DU131">
        <f t="shared" si="145"/>
        <v>0</v>
      </c>
      <c r="DV131">
        <f t="shared" si="146"/>
        <v>0</v>
      </c>
      <c r="DW131">
        <f t="shared" si="147"/>
        <v>0</v>
      </c>
      <c r="DX131">
        <f t="shared" si="148"/>
        <v>0</v>
      </c>
      <c r="DY131">
        <f t="shared" si="149"/>
        <v>0</v>
      </c>
      <c r="DZ131">
        <f t="shared" si="150"/>
        <v>0</v>
      </c>
      <c r="EA131">
        <f t="shared" si="151"/>
        <v>0</v>
      </c>
      <c r="EB131">
        <f t="shared" si="152"/>
        <v>0</v>
      </c>
      <c r="EC131">
        <f t="shared" si="153"/>
        <v>0</v>
      </c>
      <c r="ED131">
        <f t="shared" si="154"/>
        <v>0</v>
      </c>
      <c r="EE131">
        <f t="shared" si="155"/>
        <v>4</v>
      </c>
      <c r="EF131">
        <f t="shared" si="156"/>
        <v>4</v>
      </c>
      <c r="EG131">
        <f t="shared" si="157"/>
        <v>4</v>
      </c>
      <c r="EH131">
        <f t="shared" si="157"/>
        <v>4</v>
      </c>
      <c r="EI131">
        <f t="shared" si="158"/>
        <v>4</v>
      </c>
      <c r="EJ131">
        <f t="shared" si="159"/>
        <v>0</v>
      </c>
      <c r="EK131">
        <f t="shared" si="160"/>
        <v>0</v>
      </c>
      <c r="EL131">
        <f t="shared" si="161"/>
        <v>0</v>
      </c>
      <c r="EM131">
        <f t="shared" si="162"/>
        <v>4</v>
      </c>
      <c r="EN131">
        <f t="shared" si="163"/>
        <v>4</v>
      </c>
      <c r="EO131">
        <f t="shared" si="164"/>
        <v>4</v>
      </c>
      <c r="EP131">
        <f t="shared" si="165"/>
        <v>4</v>
      </c>
      <c r="EQ131">
        <f t="shared" si="166"/>
        <v>0</v>
      </c>
      <c r="ER131">
        <f t="shared" si="167"/>
        <v>0</v>
      </c>
      <c r="ES131">
        <f t="shared" si="168"/>
        <v>4</v>
      </c>
      <c r="ET131">
        <f t="shared" si="169"/>
        <v>4</v>
      </c>
      <c r="EU131">
        <f t="shared" si="170"/>
        <v>4</v>
      </c>
      <c r="EV131">
        <f t="shared" si="171"/>
        <v>4</v>
      </c>
      <c r="EW131">
        <f t="shared" si="171"/>
        <v>4</v>
      </c>
      <c r="EX131">
        <f t="shared" si="172"/>
        <v>0</v>
      </c>
      <c r="EY131">
        <f t="shared" si="173"/>
        <v>0</v>
      </c>
      <c r="EZ131">
        <f t="shared" si="174"/>
        <v>4</v>
      </c>
      <c r="FA131">
        <f t="shared" si="175"/>
        <v>0</v>
      </c>
      <c r="FB131">
        <f t="shared" si="176"/>
        <v>0</v>
      </c>
      <c r="FC131">
        <f t="shared" si="177"/>
        <v>2</v>
      </c>
      <c r="FD131">
        <f t="shared" si="178"/>
        <v>2</v>
      </c>
      <c r="FE131">
        <f t="shared" si="179"/>
        <v>0</v>
      </c>
      <c r="FF131">
        <f t="shared" si="180"/>
        <v>0</v>
      </c>
      <c r="FG131">
        <f t="shared" si="181"/>
        <v>0</v>
      </c>
      <c r="FH131">
        <f t="shared" si="182"/>
        <v>0</v>
      </c>
      <c r="FI131">
        <f t="shared" si="183"/>
        <v>0</v>
      </c>
      <c r="FJ131">
        <f t="shared" si="184"/>
        <v>0</v>
      </c>
      <c r="FK131">
        <f t="shared" si="185"/>
        <v>0</v>
      </c>
      <c r="FL131">
        <f t="shared" si="185"/>
        <v>0</v>
      </c>
      <c r="FM131">
        <f t="shared" si="186"/>
        <v>0</v>
      </c>
      <c r="FN131">
        <f t="shared" si="187"/>
        <v>4</v>
      </c>
      <c r="FO131">
        <f t="shared" si="188"/>
        <v>4</v>
      </c>
      <c r="FP131">
        <f t="shared" si="189"/>
        <v>4</v>
      </c>
      <c r="FQ131">
        <f t="shared" si="190"/>
        <v>4</v>
      </c>
      <c r="FR131">
        <f t="shared" si="191"/>
        <v>4</v>
      </c>
      <c r="FS131">
        <f t="shared" si="192"/>
        <v>0</v>
      </c>
      <c r="FT131">
        <f t="shared" si="193"/>
        <v>0</v>
      </c>
      <c r="FU131">
        <f t="shared" si="194"/>
        <v>4</v>
      </c>
      <c r="FV131">
        <f t="shared" si="195"/>
        <v>4</v>
      </c>
      <c r="FW131">
        <f t="shared" si="196"/>
        <v>0</v>
      </c>
      <c r="FX131">
        <f t="shared" si="197"/>
        <v>2</v>
      </c>
      <c r="FY131">
        <f t="shared" si="198"/>
        <v>2</v>
      </c>
      <c r="FZ131">
        <f t="shared" si="199"/>
        <v>0</v>
      </c>
      <c r="GA131">
        <f t="shared" si="199"/>
        <v>0</v>
      </c>
      <c r="GB131">
        <f t="shared" si="200"/>
        <v>0</v>
      </c>
      <c r="GC131">
        <f t="shared" si="201"/>
        <v>0</v>
      </c>
      <c r="GD131">
        <f t="shared" si="202"/>
        <v>0</v>
      </c>
      <c r="GE131">
        <f t="shared" si="203"/>
        <v>0</v>
      </c>
      <c r="GF131">
        <f t="shared" si="204"/>
        <v>0</v>
      </c>
      <c r="GG131">
        <f t="shared" si="205"/>
        <v>0</v>
      </c>
      <c r="GH131">
        <f t="shared" si="206"/>
        <v>0</v>
      </c>
      <c r="GI131">
        <f t="shared" si="207"/>
        <v>0</v>
      </c>
      <c r="GJ131">
        <f t="shared" si="208"/>
        <v>0</v>
      </c>
      <c r="GK131">
        <f t="shared" si="209"/>
        <v>0</v>
      </c>
      <c r="GL131">
        <f t="shared" si="210"/>
        <v>0</v>
      </c>
      <c r="GM131">
        <f t="shared" si="211"/>
        <v>0</v>
      </c>
      <c r="GN131">
        <f t="shared" si="212"/>
        <v>0</v>
      </c>
      <c r="GO131">
        <f t="shared" si="213"/>
        <v>0</v>
      </c>
      <c r="GP131">
        <f t="shared" si="213"/>
        <v>0</v>
      </c>
      <c r="GQ131">
        <f t="shared" si="214"/>
        <v>0</v>
      </c>
      <c r="GR131">
        <f t="shared" si="215"/>
        <v>0</v>
      </c>
      <c r="GS131">
        <f t="shared" si="216"/>
        <v>0</v>
      </c>
      <c r="GT131">
        <f t="shared" si="217"/>
        <v>0</v>
      </c>
      <c r="GU131">
        <f t="shared" si="218"/>
        <v>0</v>
      </c>
      <c r="GV131">
        <f t="shared" si="219"/>
        <v>0</v>
      </c>
      <c r="GW131">
        <f t="shared" si="220"/>
        <v>0</v>
      </c>
      <c r="GX131">
        <f t="shared" si="221"/>
        <v>0</v>
      </c>
      <c r="GY131">
        <f t="shared" si="222"/>
        <v>0</v>
      </c>
      <c r="GZ131">
        <f t="shared" si="223"/>
        <v>0</v>
      </c>
      <c r="HA131">
        <f t="shared" si="224"/>
        <v>0</v>
      </c>
      <c r="HB131">
        <f t="shared" si="225"/>
        <v>0</v>
      </c>
      <c r="HC131">
        <f t="shared" si="226"/>
        <v>0</v>
      </c>
      <c r="HD131">
        <f t="shared" si="227"/>
        <v>0</v>
      </c>
      <c r="HE131">
        <f t="shared" si="227"/>
        <v>0</v>
      </c>
      <c r="HF131">
        <f t="shared" si="228"/>
        <v>0</v>
      </c>
      <c r="HG131">
        <f t="shared" si="229"/>
        <v>0</v>
      </c>
      <c r="HH131">
        <f t="shared" si="230"/>
        <v>0</v>
      </c>
      <c r="HI131">
        <f t="shared" si="231"/>
        <v>0</v>
      </c>
      <c r="HJ131">
        <f t="shared" si="232"/>
        <v>0</v>
      </c>
      <c r="HK131">
        <f t="shared" si="233"/>
        <v>0</v>
      </c>
      <c r="HL131">
        <f t="shared" si="234"/>
        <v>0</v>
      </c>
      <c r="HM131">
        <f t="shared" si="235"/>
        <v>0</v>
      </c>
      <c r="HN131">
        <f t="shared" si="236"/>
        <v>0</v>
      </c>
      <c r="HO131">
        <f t="shared" si="237"/>
        <v>0</v>
      </c>
      <c r="HP131">
        <f t="shared" si="238"/>
        <v>0</v>
      </c>
      <c r="HQ131">
        <f t="shared" si="239"/>
        <v>0</v>
      </c>
      <c r="HR131">
        <f t="shared" si="240"/>
        <v>0</v>
      </c>
      <c r="HS131">
        <f t="shared" si="241"/>
        <v>0</v>
      </c>
      <c r="HT131">
        <f t="shared" si="241"/>
        <v>0</v>
      </c>
      <c r="HU131">
        <f t="shared" si="242"/>
        <v>0</v>
      </c>
      <c r="HV131">
        <f t="shared" si="243"/>
        <v>0</v>
      </c>
      <c r="HW131">
        <f t="shared" si="244"/>
        <v>0</v>
      </c>
      <c r="HX131">
        <f t="shared" si="245"/>
        <v>0</v>
      </c>
      <c r="HY131">
        <f t="shared" si="246"/>
        <v>4</v>
      </c>
      <c r="HZ131">
        <f t="shared" si="247"/>
        <v>4</v>
      </c>
      <c r="IA131">
        <f t="shared" si="248"/>
        <v>4</v>
      </c>
      <c r="IB131">
        <f t="shared" si="249"/>
        <v>4</v>
      </c>
      <c r="IC131">
        <f t="shared" si="250"/>
        <v>4</v>
      </c>
      <c r="ID131">
        <f t="shared" si="251"/>
        <v>0</v>
      </c>
      <c r="IE131">
        <f t="shared" si="252"/>
        <v>0</v>
      </c>
      <c r="IF131">
        <f t="shared" si="253"/>
        <v>4</v>
      </c>
      <c r="IG131">
        <f t="shared" si="254"/>
        <v>4</v>
      </c>
      <c r="IH131">
        <f t="shared" si="255"/>
        <v>4</v>
      </c>
      <c r="II131">
        <f t="shared" si="255"/>
        <v>4</v>
      </c>
      <c r="IJ131">
        <f t="shared" si="256"/>
        <v>4</v>
      </c>
      <c r="IK131">
        <f t="shared" si="257"/>
        <v>0</v>
      </c>
      <c r="IL131">
        <f t="shared" si="258"/>
        <v>0</v>
      </c>
      <c r="IM131">
        <f t="shared" si="259"/>
        <v>4</v>
      </c>
      <c r="IN131">
        <f t="shared" si="260"/>
        <v>4</v>
      </c>
      <c r="IO131">
        <f t="shared" si="261"/>
        <v>4</v>
      </c>
      <c r="IP131">
        <f t="shared" si="262"/>
        <v>4</v>
      </c>
      <c r="IQ131">
        <f t="shared" si="263"/>
        <v>4</v>
      </c>
      <c r="IR131">
        <f t="shared" si="264"/>
        <v>0</v>
      </c>
      <c r="IS131">
        <f t="shared" si="265"/>
        <v>0</v>
      </c>
      <c r="IT131">
        <f t="shared" si="266"/>
        <v>0</v>
      </c>
      <c r="IU131">
        <f t="shared" si="267"/>
        <v>0</v>
      </c>
      <c r="IV131">
        <f t="shared" si="268"/>
        <v>0</v>
      </c>
      <c r="IW131">
        <f t="shared" si="269"/>
        <v>0</v>
      </c>
      <c r="IX131">
        <f t="shared" si="269"/>
        <v>0</v>
      </c>
      <c r="IY131">
        <f t="shared" si="270"/>
        <v>0</v>
      </c>
      <c r="IZ131">
        <f t="shared" si="271"/>
        <v>0</v>
      </c>
      <c r="JA131">
        <f t="shared" si="272"/>
        <v>4</v>
      </c>
      <c r="JB131">
        <f t="shared" si="273"/>
        <v>4</v>
      </c>
      <c r="JC131">
        <f t="shared" si="274"/>
        <v>4</v>
      </c>
      <c r="JD131">
        <f t="shared" si="275"/>
        <v>4</v>
      </c>
      <c r="JE131">
        <f t="shared" si="276"/>
        <v>4</v>
      </c>
      <c r="JF131">
        <f t="shared" si="277"/>
        <v>4</v>
      </c>
      <c r="JG131">
        <f t="shared" si="278"/>
        <v>4</v>
      </c>
      <c r="JH131">
        <f t="shared" si="279"/>
        <v>4</v>
      </c>
      <c r="JI131">
        <f t="shared" si="280"/>
        <v>4</v>
      </c>
      <c r="JJ131">
        <f t="shared" si="281"/>
        <v>4</v>
      </c>
      <c r="JK131">
        <f t="shared" si="282"/>
        <v>4</v>
      </c>
      <c r="JL131">
        <f t="shared" si="283"/>
        <v>4</v>
      </c>
      <c r="JM131">
        <f t="shared" si="283"/>
        <v>0</v>
      </c>
      <c r="JN131">
        <f t="shared" si="284"/>
        <v>0</v>
      </c>
      <c r="JO131">
        <f t="shared" si="285"/>
        <v>4</v>
      </c>
      <c r="JP131">
        <f t="shared" si="286"/>
        <v>4</v>
      </c>
      <c r="JQ131">
        <f t="shared" si="287"/>
        <v>4</v>
      </c>
      <c r="JR131">
        <f t="shared" si="288"/>
        <v>4</v>
      </c>
      <c r="JS131">
        <f t="shared" si="289"/>
        <v>4</v>
      </c>
      <c r="JT131">
        <f t="shared" si="290"/>
        <v>0</v>
      </c>
      <c r="JU131">
        <f t="shared" si="291"/>
        <v>0</v>
      </c>
      <c r="JV131">
        <f t="shared" si="292"/>
        <v>4</v>
      </c>
      <c r="JW131">
        <f t="shared" si="293"/>
        <v>4</v>
      </c>
      <c r="JX131">
        <f t="shared" si="294"/>
        <v>0</v>
      </c>
      <c r="JY131">
        <f t="shared" si="295"/>
        <v>0</v>
      </c>
      <c r="JZ131">
        <f t="shared" si="296"/>
        <v>4</v>
      </c>
      <c r="KA131">
        <f t="shared" si="297"/>
        <v>4</v>
      </c>
      <c r="KB131">
        <f t="shared" si="297"/>
        <v>0</v>
      </c>
      <c r="KC131">
        <f t="shared" si="298"/>
        <v>0</v>
      </c>
      <c r="KD131">
        <f t="shared" si="299"/>
        <v>0</v>
      </c>
      <c r="KE131">
        <f t="shared" si="300"/>
        <v>0</v>
      </c>
      <c r="KF131">
        <f t="shared" si="301"/>
        <v>0</v>
      </c>
      <c r="KG131">
        <f t="shared" si="302"/>
        <v>4</v>
      </c>
      <c r="KH131">
        <f t="shared" si="303"/>
        <v>4</v>
      </c>
      <c r="KI131">
        <f t="shared" si="304"/>
        <v>0</v>
      </c>
      <c r="KJ131">
        <f t="shared" si="305"/>
        <v>4</v>
      </c>
      <c r="KK131">
        <f t="shared" si="306"/>
        <v>4</v>
      </c>
      <c r="KL131">
        <f t="shared" si="307"/>
        <v>4</v>
      </c>
      <c r="KM131">
        <f t="shared" si="308"/>
        <v>4</v>
      </c>
      <c r="KN131">
        <f t="shared" si="309"/>
        <v>4</v>
      </c>
      <c r="KO131">
        <f t="shared" si="310"/>
        <v>0</v>
      </c>
      <c r="KP131">
        <f t="shared" si="311"/>
        <v>0</v>
      </c>
      <c r="KQ131">
        <f t="shared" si="311"/>
        <v>0</v>
      </c>
      <c r="KR131">
        <f t="shared" si="312"/>
        <v>0</v>
      </c>
      <c r="KS131">
        <f t="shared" si="313"/>
        <v>0</v>
      </c>
      <c r="KT131">
        <f t="shared" si="314"/>
        <v>0</v>
      </c>
      <c r="KU131">
        <f t="shared" si="315"/>
        <v>0</v>
      </c>
      <c r="KV131">
        <f t="shared" si="316"/>
        <v>0</v>
      </c>
      <c r="KW131">
        <f t="shared" si="317"/>
        <v>0</v>
      </c>
      <c r="KX131">
        <f t="shared" si="318"/>
        <v>0</v>
      </c>
      <c r="KY131">
        <f t="shared" si="319"/>
        <v>0</v>
      </c>
      <c r="KZ131">
        <f t="shared" si="320"/>
        <v>0</v>
      </c>
      <c r="LA131">
        <f t="shared" si="321"/>
        <v>0</v>
      </c>
      <c r="LB131">
        <f t="shared" si="322"/>
        <v>0</v>
      </c>
      <c r="LC131">
        <f t="shared" si="323"/>
        <v>0</v>
      </c>
      <c r="LD131">
        <f t="shared" si="324"/>
        <v>0</v>
      </c>
      <c r="LE131">
        <f t="shared" si="325"/>
        <v>0</v>
      </c>
      <c r="LF131">
        <f t="shared" si="325"/>
        <v>0</v>
      </c>
      <c r="LG131">
        <f t="shared" si="326"/>
        <v>0</v>
      </c>
      <c r="LH131">
        <f t="shared" si="327"/>
        <v>0</v>
      </c>
      <c r="LI131">
        <f t="shared" si="328"/>
        <v>0</v>
      </c>
      <c r="LJ131">
        <f t="shared" si="329"/>
        <v>0</v>
      </c>
      <c r="LK131">
        <f t="shared" si="330"/>
        <v>0</v>
      </c>
      <c r="LL131">
        <f t="shared" si="331"/>
        <v>2</v>
      </c>
      <c r="LM131">
        <f t="shared" si="332"/>
        <v>2</v>
      </c>
      <c r="LN131">
        <f t="shared" si="333"/>
        <v>0</v>
      </c>
      <c r="LO131">
        <f t="shared" si="334"/>
        <v>0</v>
      </c>
      <c r="LP131">
        <f t="shared" si="335"/>
        <v>0</v>
      </c>
      <c r="LQ131">
        <f t="shared" si="336"/>
        <v>0</v>
      </c>
      <c r="LR131">
        <f t="shared" si="337"/>
        <v>0</v>
      </c>
      <c r="LS131">
        <f t="shared" si="338"/>
        <v>4</v>
      </c>
      <c r="LT131">
        <f t="shared" si="339"/>
        <v>4</v>
      </c>
      <c r="LU131">
        <f t="shared" si="339"/>
        <v>4</v>
      </c>
      <c r="LV131">
        <f t="shared" si="340"/>
        <v>4</v>
      </c>
      <c r="LW131">
        <f t="shared" si="341"/>
        <v>4</v>
      </c>
      <c r="LX131">
        <f t="shared" si="342"/>
        <v>0</v>
      </c>
      <c r="LY131">
        <f t="shared" si="343"/>
        <v>0</v>
      </c>
      <c r="LZ131">
        <f t="shared" si="344"/>
        <v>0</v>
      </c>
      <c r="MA131">
        <f t="shared" si="345"/>
        <v>0</v>
      </c>
      <c r="MB131">
        <f t="shared" si="346"/>
        <v>0</v>
      </c>
      <c r="MC131">
        <f t="shared" si="347"/>
        <v>0</v>
      </c>
      <c r="MD131">
        <f t="shared" si="348"/>
        <v>0</v>
      </c>
      <c r="ME131">
        <f t="shared" si="349"/>
        <v>0</v>
      </c>
      <c r="MF131">
        <f t="shared" si="350"/>
        <v>0</v>
      </c>
      <c r="MG131">
        <f t="shared" si="351"/>
        <v>0</v>
      </c>
      <c r="MH131">
        <f t="shared" si="352"/>
        <v>0</v>
      </c>
      <c r="MI131">
        <f t="shared" si="353"/>
        <v>0</v>
      </c>
      <c r="MJ131">
        <f t="shared" si="353"/>
        <v>0</v>
      </c>
      <c r="MK131">
        <f t="shared" si="354"/>
        <v>0</v>
      </c>
      <c r="ML131">
        <f t="shared" si="355"/>
        <v>0</v>
      </c>
      <c r="MM131">
        <f t="shared" si="356"/>
        <v>0</v>
      </c>
      <c r="MN131">
        <f t="shared" si="357"/>
        <v>4</v>
      </c>
      <c r="MO131">
        <f t="shared" si="358"/>
        <v>4</v>
      </c>
      <c r="MP131">
        <f t="shared" si="359"/>
        <v>4</v>
      </c>
      <c r="MQ131">
        <f t="shared" si="360"/>
        <v>4</v>
      </c>
      <c r="MR131">
        <f t="shared" si="361"/>
        <v>4</v>
      </c>
      <c r="MS131">
        <f t="shared" si="362"/>
        <v>0</v>
      </c>
      <c r="MT131">
        <f t="shared" si="363"/>
        <v>0</v>
      </c>
      <c r="MU131">
        <f t="shared" si="364"/>
        <v>0</v>
      </c>
      <c r="MV131">
        <f t="shared" si="365"/>
        <v>0</v>
      </c>
      <c r="MW131">
        <f t="shared" si="366"/>
        <v>0</v>
      </c>
      <c r="MX131">
        <f t="shared" si="367"/>
        <v>0</v>
      </c>
      <c r="MY131">
        <f t="shared" si="367"/>
        <v>0</v>
      </c>
      <c r="MZ131">
        <f t="shared" si="368"/>
        <v>0</v>
      </c>
      <c r="NA131">
        <f t="shared" si="369"/>
        <v>0</v>
      </c>
      <c r="NB131">
        <f t="shared" si="370"/>
        <v>0</v>
      </c>
      <c r="NC131">
        <f t="shared" si="371"/>
        <v>0</v>
      </c>
      <c r="ND131">
        <f t="shared" si="372"/>
        <v>0</v>
      </c>
      <c r="NE131">
        <f t="shared" si="373"/>
        <v>0</v>
      </c>
      <c r="NF131">
        <f t="shared" si="374"/>
        <v>0</v>
      </c>
      <c r="NG131">
        <f t="shared" si="375"/>
        <v>0</v>
      </c>
      <c r="NH131">
        <f t="shared" si="376"/>
        <v>0</v>
      </c>
      <c r="NI131">
        <f t="shared" si="377"/>
        <v>0</v>
      </c>
      <c r="NJ131">
        <f t="shared" si="378"/>
        <v>0</v>
      </c>
      <c r="NK131">
        <f t="shared" si="379"/>
        <v>0</v>
      </c>
      <c r="NL131">
        <f t="shared" si="380"/>
        <v>0</v>
      </c>
      <c r="NM131">
        <f t="shared" si="381"/>
        <v>0</v>
      </c>
      <c r="NN131">
        <f t="shared" si="381"/>
        <v>0</v>
      </c>
      <c r="NO131">
        <f t="shared" si="382"/>
        <v>0</v>
      </c>
      <c r="NP131">
        <f t="shared" si="383"/>
        <v>0</v>
      </c>
      <c r="NQ131">
        <f t="shared" si="384"/>
        <v>0</v>
      </c>
      <c r="NR131">
        <f t="shared" si="385"/>
        <v>0</v>
      </c>
      <c r="NS131">
        <f t="shared" si="386"/>
        <v>0</v>
      </c>
      <c r="NT131">
        <f t="shared" si="387"/>
        <v>0</v>
      </c>
      <c r="NU131">
        <f t="shared" si="388"/>
        <v>0</v>
      </c>
      <c r="NV131">
        <f t="shared" si="389"/>
        <v>0</v>
      </c>
      <c r="NW131">
        <f t="shared" si="390"/>
        <v>0</v>
      </c>
      <c r="NX131">
        <f t="shared" si="391"/>
        <v>0</v>
      </c>
      <c r="NY131">
        <f t="shared" si="392"/>
        <v>0</v>
      </c>
      <c r="NZ131">
        <f t="shared" si="393"/>
        <v>0</v>
      </c>
      <c r="OA131">
        <f t="shared" si="394"/>
        <v>0</v>
      </c>
      <c r="OB131">
        <f t="shared" si="395"/>
        <v>0</v>
      </c>
      <c r="OC131">
        <f t="shared" si="395"/>
        <v>0</v>
      </c>
      <c r="OD131">
        <f t="shared" si="396"/>
        <v>0</v>
      </c>
      <c r="OE131">
        <f t="shared" si="397"/>
        <v>0</v>
      </c>
      <c r="OF131">
        <f t="shared" si="398"/>
        <v>0</v>
      </c>
      <c r="OG131">
        <f t="shared" si="399"/>
        <v>0</v>
      </c>
      <c r="OH131">
        <f t="shared" si="400"/>
        <v>0</v>
      </c>
    </row>
    <row r="132" spans="1:398" ht="15.75" thickBot="1">
      <c r="A132" s="121" t="s">
        <v>91</v>
      </c>
      <c r="B132" s="122"/>
      <c r="C132" s="123">
        <f t="shared" ref="C132" si="402">SUM(C126:C131)</f>
        <v>18</v>
      </c>
      <c r="D132" s="123">
        <f t="shared" ref="D132" si="403">SUM(D126:D131)</f>
        <v>18</v>
      </c>
      <c r="E132" s="125">
        <f t="shared" ref="E132" si="404">SUM(E126:E131)</f>
        <v>12</v>
      </c>
      <c r="F132" s="117">
        <f t="shared" ref="F132" si="405">SUM(F126:F131)</f>
        <v>12</v>
      </c>
      <c r="G132" s="129"/>
      <c r="H132" s="129"/>
      <c r="I132" s="117">
        <f t="shared" ref="I132" si="406">SUM(I126:I131)</f>
        <v>24</v>
      </c>
      <c r="J132" s="126">
        <f t="shared" ref="J132" si="407">SUM(J126:J131)</f>
        <v>24</v>
      </c>
      <c r="K132" s="123">
        <f t="shared" ref="K132" si="408">SUM(K126:K131)</f>
        <v>20</v>
      </c>
      <c r="L132" s="123">
        <f t="shared" ref="L132" si="409">SUM(L126:L131)</f>
        <v>24</v>
      </c>
      <c r="M132" s="123">
        <f t="shared" ref="M132" si="410">SUM(M126:M131)</f>
        <v>24</v>
      </c>
      <c r="N132" s="123"/>
      <c r="O132" s="123"/>
      <c r="P132" s="123">
        <f t="shared" ref="P132" si="411">SUM(P126:P131)</f>
        <v>20</v>
      </c>
      <c r="Q132" s="123">
        <f t="shared" ref="Q132" si="412">SUM(Q126:Q131)</f>
        <v>20</v>
      </c>
      <c r="R132" s="123">
        <f t="shared" ref="R132" si="413">SUM(R126:R131)</f>
        <v>16</v>
      </c>
      <c r="S132" s="123">
        <f t="shared" ref="S132" si="414">SUM(S126:S131)</f>
        <v>20</v>
      </c>
      <c r="T132" s="123">
        <f t="shared" ref="T132" si="415">SUM(T126:T131)</f>
        <v>20</v>
      </c>
      <c r="U132" s="123"/>
      <c r="V132" s="123"/>
      <c r="W132" s="123">
        <f t="shared" ref="W132" si="416">SUM(W126:W131)</f>
        <v>16</v>
      </c>
      <c r="X132" s="123">
        <f t="shared" ref="X132" si="417">SUM(X126:X131)</f>
        <v>8</v>
      </c>
      <c r="Y132" s="123">
        <f t="shared" ref="Y132" si="418">SUM(Y126:Y131)</f>
        <v>8</v>
      </c>
      <c r="Z132" s="123">
        <f>SUM(Z126:Z131)+3</f>
        <v>11</v>
      </c>
      <c r="AA132" s="123">
        <f t="shared" ref="AA132:AB132" si="419">SUM(AA126:AA131)+3</f>
        <v>7</v>
      </c>
      <c r="AB132" s="123">
        <f t="shared" si="419"/>
        <v>3</v>
      </c>
      <c r="AC132" s="123">
        <f t="shared" ref="AC132" si="420">SUM(AC126:AC131)</f>
        <v>0</v>
      </c>
      <c r="AD132" s="123">
        <f t="shared" ref="AD132" si="421">SUM(AD126:AD131)</f>
        <v>16</v>
      </c>
      <c r="AE132" s="123">
        <f t="shared" ref="AE132" si="422">SUM(AE126:AE131)</f>
        <v>16</v>
      </c>
      <c r="AF132" s="123">
        <f t="shared" ref="AF132" si="423">SUM(AF126:AF131)</f>
        <v>12</v>
      </c>
      <c r="AG132" s="123">
        <f>SUM(AG126:AG131)+5</f>
        <v>21</v>
      </c>
      <c r="AH132" s="123">
        <f>SUM(AH126:AH131)+5</f>
        <v>17</v>
      </c>
      <c r="AI132" s="123"/>
      <c r="AJ132" s="123"/>
      <c r="AK132" s="123">
        <f t="shared" ref="AK132:AM132" si="424">SUM(AK126:AK131)+5</f>
        <v>21</v>
      </c>
      <c r="AL132" s="123">
        <f t="shared" si="424"/>
        <v>21</v>
      </c>
      <c r="AM132" s="123">
        <f t="shared" si="424"/>
        <v>21</v>
      </c>
      <c r="AN132" s="123">
        <f t="shared" ref="AN132" si="425">SUM(AN126:AN131)</f>
        <v>20</v>
      </c>
      <c r="AO132" s="123">
        <f t="shared" ref="AO132" si="426">SUM(AO126:AO131)</f>
        <v>20</v>
      </c>
      <c r="AP132" s="123"/>
      <c r="AQ132" s="123"/>
      <c r="AR132" s="123">
        <f t="shared" ref="AR132" si="427">SUM(AR126:AR131)</f>
        <v>16</v>
      </c>
      <c r="AS132" s="123">
        <f t="shared" ref="AS132" si="428">SUM(AS126:AS131)</f>
        <v>16</v>
      </c>
      <c r="AT132" s="123">
        <f t="shared" ref="AT132" si="429">SUM(AT126:AT131)</f>
        <v>16</v>
      </c>
      <c r="AU132" s="123">
        <f>SUM(AU126:AU131)+5</f>
        <v>21</v>
      </c>
      <c r="AV132" s="123">
        <f>SUM(AV126:AV131)+5</f>
        <v>21</v>
      </c>
      <c r="AW132" s="123">
        <f t="shared" ref="AW132" si="430">SUM(AW126:AW131)</f>
        <v>0</v>
      </c>
      <c r="AX132" s="123">
        <f t="shared" ref="AX132" si="431">SUM(AX126:AX131)</f>
        <v>0</v>
      </c>
      <c r="AY132" s="123">
        <f>SUM(AY126:AY131)+5</f>
        <v>21</v>
      </c>
      <c r="AZ132" s="123">
        <f t="shared" ref="AZ132:BA132" si="432">SUM(AZ126:AZ131)+5</f>
        <v>21</v>
      </c>
      <c r="BA132" s="123">
        <f t="shared" si="432"/>
        <v>29</v>
      </c>
      <c r="BB132" s="123">
        <f t="shared" ref="BB132" si="433">SUM(BB126:BB131)</f>
        <v>24</v>
      </c>
      <c r="BC132" s="123">
        <f t="shared" ref="BC132" si="434">SUM(BC126:BC131)</f>
        <v>16</v>
      </c>
      <c r="BD132" s="123">
        <f t="shared" ref="BD132" si="435">SUM(BD126:BD131)</f>
        <v>0</v>
      </c>
      <c r="BE132" s="123">
        <f t="shared" ref="BE132" si="436">SUM(BE126:BE131)</f>
        <v>0</v>
      </c>
      <c r="BF132" s="123">
        <f t="shared" ref="BF132" si="437">SUM(BF126:BF131)</f>
        <v>16</v>
      </c>
      <c r="BG132" s="123">
        <f t="shared" ref="BG132" si="438">SUM(BG126:BG131)</f>
        <v>16</v>
      </c>
      <c r="BH132" s="123">
        <f>SUM(BH126:BH131)+8</f>
        <v>12</v>
      </c>
      <c r="BI132" s="123">
        <f>SUM(BI126:BI131)+8</f>
        <v>20</v>
      </c>
      <c r="BJ132" s="123">
        <f t="shared" ref="BJ132" si="439">SUM(BJ126:BJ131)+8</f>
        <v>16</v>
      </c>
      <c r="BK132" s="123">
        <v>0</v>
      </c>
      <c r="BL132" s="123">
        <v>0</v>
      </c>
      <c r="BM132" s="123">
        <f t="shared" ref="BM132" si="440">SUM(BM126:BM131)</f>
        <v>8</v>
      </c>
      <c r="BN132" s="123">
        <f t="shared" ref="BN132" si="441">SUM(BN126:BN131)</f>
        <v>8</v>
      </c>
      <c r="BO132" s="123">
        <f t="shared" ref="BO132" si="442">SUM(BO126:BO131)</f>
        <v>8</v>
      </c>
      <c r="BP132" s="123">
        <f t="shared" ref="BP132" si="443">SUM(BP126:BP131)</f>
        <v>8</v>
      </c>
      <c r="BQ132" s="123">
        <f t="shared" ref="BQ132" si="444">SUM(BQ126:BQ131)</f>
        <v>8</v>
      </c>
      <c r="BR132" s="123">
        <f t="shared" ref="BR132" si="445">SUM(BR126:BR131)</f>
        <v>8</v>
      </c>
      <c r="BS132" s="123">
        <f t="shared" ref="BS132" si="446">SUM(BS126:BS131)</f>
        <v>8</v>
      </c>
      <c r="BT132" s="123">
        <f t="shared" ref="BT132" si="447">SUM(BT126:BT131)</f>
        <v>16</v>
      </c>
      <c r="BU132" s="123">
        <f t="shared" ref="BU132" si="448">SUM(BU126:BU131)</f>
        <v>16</v>
      </c>
      <c r="BV132" s="123">
        <f t="shared" ref="BV132" si="449">SUM(BV126:BV131)</f>
        <v>16</v>
      </c>
      <c r="BW132" s="123">
        <f>SUM(BW126:BW131)+10</f>
        <v>26</v>
      </c>
      <c r="BX132" s="123">
        <f>SUM(BX126:BX131)+10</f>
        <v>26</v>
      </c>
      <c r="BY132" s="123"/>
      <c r="BZ132" s="123"/>
      <c r="CA132" s="123">
        <f t="shared" ref="CA132:CC132" si="450">SUM(CA126:CA131)+10</f>
        <v>34</v>
      </c>
      <c r="CB132" s="123">
        <f t="shared" si="450"/>
        <v>34</v>
      </c>
      <c r="CC132" s="123">
        <f t="shared" si="450"/>
        <v>34</v>
      </c>
      <c r="CD132" s="123">
        <f t="shared" ref="CD132" si="451">SUM(CD126:CD131)</f>
        <v>24</v>
      </c>
      <c r="CE132" s="123">
        <f t="shared" ref="CE132" si="452">SUM(CE126:CE131)</f>
        <v>24</v>
      </c>
      <c r="CF132" s="123">
        <f t="shared" ref="CF132" si="453">SUM(CF126:CF131)</f>
        <v>0</v>
      </c>
      <c r="CG132" s="123">
        <f t="shared" ref="CG132" si="454">SUM(CG126:CG131)</f>
        <v>0</v>
      </c>
      <c r="CH132" s="123">
        <f t="shared" ref="CH132" si="455">SUM(CH126:CH131)</f>
        <v>20</v>
      </c>
      <c r="CI132" s="123">
        <f t="shared" ref="CI132" si="456">SUM(CI126:CI131)</f>
        <v>20</v>
      </c>
      <c r="CJ132" s="123">
        <f>SUM(CJ126:CJ131)+4</f>
        <v>16</v>
      </c>
      <c r="CK132" s="123">
        <f t="shared" ref="CK132:CL132" si="457">SUM(CK126:CK131)+4</f>
        <v>22</v>
      </c>
      <c r="CL132" s="123">
        <f t="shared" si="457"/>
        <v>22</v>
      </c>
      <c r="CM132" s="123">
        <f t="shared" ref="CM132" si="458">SUM(CM126:CM131)</f>
        <v>4</v>
      </c>
      <c r="CN132" s="123">
        <f t="shared" ref="CN132" si="459">SUM(CN126:CN131)</f>
        <v>4</v>
      </c>
      <c r="CO132" s="123">
        <f t="shared" ref="CO132" si="460">SUM(CO126:CO131)</f>
        <v>0</v>
      </c>
      <c r="CP132" s="123">
        <f t="shared" ref="CP132" si="461">SUM(CP126:CP131)</f>
        <v>8</v>
      </c>
      <c r="CQ132" s="123">
        <f t="shared" ref="CQ132" si="462">SUM(CQ126:CQ131)</f>
        <v>8</v>
      </c>
      <c r="CR132" s="123">
        <f t="shared" ref="CR132" si="463">SUM(CR126:CR131)</f>
        <v>8</v>
      </c>
      <c r="CS132" s="123">
        <f t="shared" ref="CS132" si="464">SUM(CS126:CS131)</f>
        <v>8</v>
      </c>
      <c r="CT132" s="123">
        <f t="shared" ref="CT132" si="465">SUM(CT126:CT131)</f>
        <v>0</v>
      </c>
      <c r="CU132" s="123">
        <f t="shared" ref="CU132" si="466">SUM(CU126:CU131)</f>
        <v>0</v>
      </c>
      <c r="CV132" s="123">
        <f t="shared" ref="CV132" si="467">SUM(CV126:CV131)</f>
        <v>22</v>
      </c>
      <c r="CW132" s="123">
        <f t="shared" ref="CW132" si="468">SUM(CW126:CW131)</f>
        <v>22</v>
      </c>
      <c r="CX132" s="123">
        <f t="shared" ref="CX132" si="469">SUM(CX126:CX131)</f>
        <v>16</v>
      </c>
      <c r="CY132" s="123">
        <f>SUM(CY126:CY131)+4</f>
        <v>20</v>
      </c>
      <c r="CZ132" s="123">
        <f t="shared" ref="CZ132" si="470">SUM(CZ126:CZ131)+4</f>
        <v>20</v>
      </c>
      <c r="DA132" s="123">
        <v>4</v>
      </c>
      <c r="DB132" s="123">
        <v>0</v>
      </c>
      <c r="DC132" s="123">
        <f t="shared" ref="DC132" si="471">SUM(DC126:DC131)</f>
        <v>16</v>
      </c>
      <c r="DD132" s="123">
        <f t="shared" ref="DD132" si="472">SUM(DD126:DD131)</f>
        <v>16</v>
      </c>
      <c r="DE132" s="123">
        <f t="shared" ref="DE132" si="473">SUM(DE126:DE131)</f>
        <v>8</v>
      </c>
      <c r="DF132" s="123">
        <f t="shared" ref="DF132" si="474">SUM(DF126:DF131)</f>
        <v>16</v>
      </c>
      <c r="DG132" s="123">
        <f t="shared" ref="DG132" si="475">SUM(DG126:DG131)</f>
        <v>16</v>
      </c>
      <c r="DH132" s="123">
        <f t="shared" ref="DH132" si="476">SUM(DH126:DH131)</f>
        <v>0</v>
      </c>
      <c r="DI132" s="123">
        <f t="shared" ref="DI132" si="477">SUM(DI126:DI131)</f>
        <v>0</v>
      </c>
      <c r="DJ132" s="123">
        <f t="shared" ref="DJ132" si="478">SUM(DJ126:DJ131)</f>
        <v>20</v>
      </c>
      <c r="DK132" s="123">
        <f t="shared" ref="DK132" si="479">SUM(DK126:DK131)</f>
        <v>20</v>
      </c>
      <c r="DL132" s="123">
        <f t="shared" ref="DL132" si="480">SUM(DL126:DL131)</f>
        <v>12</v>
      </c>
      <c r="DM132" s="123">
        <f t="shared" ref="DM132" si="481">SUM(DM126:DM131)</f>
        <v>18</v>
      </c>
      <c r="DN132" s="123">
        <f t="shared" ref="DN132" si="482">SUM(DN126:DN131)</f>
        <v>18</v>
      </c>
      <c r="DO132" s="123">
        <f t="shared" ref="DO132" si="483">SUM(DO126:DO131)</f>
        <v>8</v>
      </c>
      <c r="DP132" s="123">
        <f t="shared" ref="DP132" si="484">SUM(DP126:DP131)</f>
        <v>8</v>
      </c>
      <c r="DQ132" s="123">
        <f t="shared" ref="DQ132" si="485">SUM(DQ126:DQ131)</f>
        <v>10</v>
      </c>
      <c r="DR132" s="123">
        <f t="shared" ref="DR132" si="486">SUM(DR126:DR131)</f>
        <v>10</v>
      </c>
      <c r="DS132" s="123">
        <f t="shared" ref="DS132" si="487">SUM(DS126:DS131)</f>
        <v>0</v>
      </c>
      <c r="DT132" s="123">
        <f t="shared" ref="DT132" si="488">SUM(DT126:DT131)</f>
        <v>10</v>
      </c>
      <c r="DU132" s="123">
        <f t="shared" ref="DU132" si="489">SUM(DU126:DU131)</f>
        <v>10</v>
      </c>
      <c r="DV132" s="123">
        <f t="shared" ref="DV132" si="490">SUM(DV126:DV131)</f>
        <v>0</v>
      </c>
      <c r="DW132" s="123">
        <f t="shared" ref="DW132" si="491">SUM(DW126:DW131)</f>
        <v>0</v>
      </c>
      <c r="DX132" s="123">
        <f t="shared" ref="DX132" si="492">SUM(DX126:DX131)</f>
        <v>8</v>
      </c>
      <c r="DY132" s="123">
        <f t="shared" ref="DY132" si="493">SUM(DY126:DY131)</f>
        <v>8</v>
      </c>
      <c r="DZ132" s="123">
        <f t="shared" ref="DZ132" si="494">SUM(DZ126:DZ131)</f>
        <v>0</v>
      </c>
      <c r="EA132" s="123">
        <f t="shared" ref="EA132" si="495">SUM(EA126:EA131)</f>
        <v>4</v>
      </c>
      <c r="EB132" s="123">
        <f t="shared" ref="EB132" si="496">SUM(EB126:EB131)</f>
        <v>4</v>
      </c>
      <c r="EC132" s="123">
        <f t="shared" ref="EC132" si="497">SUM(EC126:EC131)</f>
        <v>0</v>
      </c>
      <c r="ED132" s="123">
        <f t="shared" ref="ED132" si="498">SUM(ED126:ED131)</f>
        <v>0</v>
      </c>
      <c r="EE132" s="123">
        <f t="shared" ref="EE132" si="499">SUM(EE126:EE131)</f>
        <v>16</v>
      </c>
      <c r="EF132" s="123">
        <f t="shared" ref="EF132" si="500">SUM(EF126:EF131)</f>
        <v>16</v>
      </c>
      <c r="EG132" s="123">
        <f t="shared" ref="EG132" si="501">SUM(EG126:EG131)</f>
        <v>16</v>
      </c>
      <c r="EH132" s="123">
        <f t="shared" ref="EH132" si="502">SUM(EH126:EH131)</f>
        <v>16</v>
      </c>
      <c r="EI132" s="123">
        <f t="shared" ref="EI132" si="503">SUM(EI126:EI131)</f>
        <v>12</v>
      </c>
      <c r="EJ132" s="123">
        <f t="shared" ref="EJ132" si="504">SUM(EJ126:EJ131)</f>
        <v>0</v>
      </c>
      <c r="EK132" s="123">
        <f t="shared" ref="EK132" si="505">SUM(EK126:EK131)</f>
        <v>0</v>
      </c>
      <c r="EL132" s="123">
        <f t="shared" ref="EL132" si="506">SUM(EL126:EL131)</f>
        <v>0</v>
      </c>
      <c r="EM132" s="123">
        <f t="shared" ref="EM132" si="507">SUM(EM126:EM131)</f>
        <v>8</v>
      </c>
      <c r="EN132" s="123">
        <f t="shared" ref="EN132" si="508">SUM(EN126:EN131)</f>
        <v>8</v>
      </c>
      <c r="EO132" s="123">
        <f t="shared" ref="EO132" si="509">SUM(EO126:EO131)</f>
        <v>8</v>
      </c>
      <c r="EP132" s="123">
        <f t="shared" ref="EP132" si="510">SUM(EP126:EP131)</f>
        <v>8</v>
      </c>
      <c r="EQ132" s="123">
        <f t="shared" ref="EQ132" si="511">SUM(EQ126:EQ131)</f>
        <v>0</v>
      </c>
      <c r="ER132" s="123">
        <f t="shared" ref="ER132" si="512">SUM(ER126:ER131)</f>
        <v>0</v>
      </c>
      <c r="ES132" s="123">
        <f t="shared" ref="ES132" si="513">SUM(ES126:ES131)</f>
        <v>20</v>
      </c>
      <c r="ET132" s="123">
        <f t="shared" ref="ET132" si="514">SUM(ET126:ET131)</f>
        <v>20</v>
      </c>
      <c r="EU132" s="123">
        <f t="shared" ref="EU132" si="515">SUM(EU126:EU131)</f>
        <v>20</v>
      </c>
      <c r="EV132" s="123">
        <f t="shared" ref="EV132" si="516">SUM(EV126:EV131)</f>
        <v>20</v>
      </c>
      <c r="EW132" s="123">
        <f t="shared" ref="EW132" si="517">SUM(EW126:EW131)</f>
        <v>20</v>
      </c>
      <c r="EX132" s="123">
        <f t="shared" ref="EX132" si="518">SUM(EX126:EX131)</f>
        <v>0</v>
      </c>
      <c r="EY132" s="123">
        <f t="shared" ref="EY132" si="519">SUM(EY126:EY131)</f>
        <v>0</v>
      </c>
      <c r="EZ132" s="123">
        <f t="shared" ref="EZ132" si="520">SUM(EZ126:EZ131)</f>
        <v>12</v>
      </c>
      <c r="FA132" s="123">
        <f t="shared" ref="FA132" si="521">SUM(FA126:FA131)</f>
        <v>8</v>
      </c>
      <c r="FB132" s="123">
        <f t="shared" ref="FB132" si="522">SUM(FB126:FB131)</f>
        <v>8</v>
      </c>
      <c r="FC132" s="123">
        <f t="shared" ref="FC132" si="523">SUM(FC126:FC131)</f>
        <v>12</v>
      </c>
      <c r="FD132" s="123">
        <f t="shared" ref="FD132" si="524">SUM(FD126:FD131)</f>
        <v>12</v>
      </c>
      <c r="FE132" s="123">
        <v>0</v>
      </c>
      <c r="FF132" s="123">
        <v>0</v>
      </c>
      <c r="FG132" s="123">
        <f t="shared" ref="FG132" si="525">SUM(FG126:FG131)</f>
        <v>12</v>
      </c>
      <c r="FH132" s="123">
        <f t="shared" ref="FH132" si="526">SUM(FH126:FH131)</f>
        <v>12</v>
      </c>
      <c r="FI132" s="123">
        <f t="shared" ref="FI132" si="527">SUM(FI126:FI131)</f>
        <v>12</v>
      </c>
      <c r="FJ132" s="123">
        <f t="shared" ref="FJ132" si="528">SUM(FJ126:FJ131)</f>
        <v>8</v>
      </c>
      <c r="FK132" s="123">
        <f t="shared" ref="FK132" si="529">SUM(FK126:FK131)</f>
        <v>8</v>
      </c>
      <c r="FL132" s="123">
        <f t="shared" ref="FL132" si="530">SUM(FL126:FL131)</f>
        <v>4</v>
      </c>
      <c r="FM132" s="123">
        <f t="shared" ref="FM132" si="531">SUM(FM126:FM131)</f>
        <v>4</v>
      </c>
      <c r="FN132" s="123">
        <f t="shared" ref="FN132" si="532">SUM(FN126:FN131)</f>
        <v>16</v>
      </c>
      <c r="FO132" s="123">
        <f t="shared" ref="FO132" si="533">SUM(FO126:FO131)</f>
        <v>16</v>
      </c>
      <c r="FP132" s="123">
        <f t="shared" ref="FP132" si="534">SUM(FP126:FP131)</f>
        <v>16</v>
      </c>
      <c r="FQ132" s="123">
        <f t="shared" ref="FQ132" si="535">SUM(FQ126:FQ131)</f>
        <v>16</v>
      </c>
      <c r="FR132" s="123">
        <f t="shared" ref="FR132" si="536">SUM(FR126:FR131)</f>
        <v>16</v>
      </c>
      <c r="FS132" s="123">
        <f t="shared" ref="FS132" si="537">SUM(FS126:FS131)</f>
        <v>0</v>
      </c>
      <c r="FT132" s="123">
        <f t="shared" ref="FT132" si="538">SUM(FT126:FT131)</f>
        <v>0</v>
      </c>
      <c r="FU132" s="123">
        <f t="shared" ref="FU132" si="539">SUM(FU126:FU131)</f>
        <v>24</v>
      </c>
      <c r="FV132" s="123">
        <f t="shared" ref="FV132" si="540">SUM(FV126:FV131)</f>
        <v>24</v>
      </c>
      <c r="FW132" s="123">
        <f t="shared" ref="FW132" si="541">SUM(FW126:FW131)</f>
        <v>20</v>
      </c>
      <c r="FX132" s="123">
        <f t="shared" ref="FX132" si="542">SUM(FX126:FX131)</f>
        <v>22</v>
      </c>
      <c r="FY132" s="123">
        <f t="shared" ref="FY132" si="543">SUM(FY126:FY131)</f>
        <v>22</v>
      </c>
      <c r="FZ132" s="123">
        <f t="shared" ref="FZ132" si="544">SUM(FZ126:FZ131)</f>
        <v>0</v>
      </c>
      <c r="GA132" s="123">
        <f t="shared" ref="GA132" si="545">SUM(GA126:GA131)</f>
        <v>0</v>
      </c>
      <c r="GB132" s="123">
        <f t="shared" ref="GB132" si="546">SUM(GB126:GB131)</f>
        <v>12</v>
      </c>
      <c r="GC132" s="123">
        <f t="shared" ref="GC132" si="547">SUM(GC126:GC131)</f>
        <v>12</v>
      </c>
      <c r="GD132" s="123">
        <f t="shared" ref="GD132" si="548">SUM(GD126:GD131)</f>
        <v>8</v>
      </c>
      <c r="GE132" s="123">
        <f t="shared" ref="GE132" si="549">SUM(GE126:GE131)</f>
        <v>8</v>
      </c>
      <c r="GF132" s="123">
        <f t="shared" ref="GF132" si="550">SUM(GF126:GF131)</f>
        <v>8</v>
      </c>
      <c r="GG132" s="123">
        <f t="shared" ref="GG132" si="551">SUM(GG126:GG131)</f>
        <v>0</v>
      </c>
      <c r="GH132" s="123">
        <f t="shared" ref="GH132" si="552">SUM(GH126:GH131)</f>
        <v>0</v>
      </c>
      <c r="GI132" s="123">
        <f t="shared" ref="GI132" si="553">SUM(GI126:GI131)</f>
        <v>8</v>
      </c>
      <c r="GJ132" s="123">
        <f t="shared" ref="GJ132" si="554">SUM(GJ126:GJ131)</f>
        <v>8</v>
      </c>
      <c r="GK132" s="123">
        <f t="shared" ref="GK132" si="555">SUM(GK126:GK131)</f>
        <v>4</v>
      </c>
      <c r="GL132" s="123">
        <f t="shared" ref="GL132" si="556">SUM(GL126:GL131)</f>
        <v>4</v>
      </c>
      <c r="GM132" s="123">
        <f t="shared" ref="GM132" si="557">SUM(GM126:GM131)</f>
        <v>4</v>
      </c>
      <c r="GN132" s="123">
        <f t="shared" ref="GN132" si="558">SUM(GN126:GN131)</f>
        <v>0</v>
      </c>
      <c r="GO132" s="123">
        <f t="shared" ref="GO132" si="559">SUM(GO126:GO131)</f>
        <v>0</v>
      </c>
      <c r="GP132" s="123">
        <f t="shared" ref="GP132" si="560">SUM(GP126:GP131)</f>
        <v>0</v>
      </c>
      <c r="GQ132" s="123">
        <f t="shared" ref="GQ132" si="561">SUM(GQ126:GQ131)</f>
        <v>0</v>
      </c>
      <c r="GR132" s="123">
        <f t="shared" ref="GR132" si="562">SUM(GR126:GR131)</f>
        <v>0</v>
      </c>
      <c r="GS132" s="123">
        <f t="shared" ref="GS132" si="563">SUM(GS126:GS131)</f>
        <v>12</v>
      </c>
      <c r="GT132" s="123">
        <f t="shared" ref="GT132" si="564">SUM(GT126:GT131)</f>
        <v>12</v>
      </c>
      <c r="GU132" s="123">
        <f t="shared" ref="GU132" si="565">SUM(GU126:GU131)</f>
        <v>0</v>
      </c>
      <c r="GV132" s="123">
        <f t="shared" ref="GV132" si="566">SUM(GV126:GV131)</f>
        <v>0</v>
      </c>
      <c r="GW132" s="123">
        <f t="shared" ref="GW132" si="567">SUM(GW126:GW131)</f>
        <v>4</v>
      </c>
      <c r="GX132" s="123">
        <f t="shared" ref="GX132" si="568">SUM(GX126:GX131)</f>
        <v>4</v>
      </c>
      <c r="GY132" s="123">
        <f t="shared" ref="GY132" si="569">SUM(GY126:GY131)</f>
        <v>4</v>
      </c>
      <c r="GZ132" s="123">
        <f t="shared" ref="GZ132" si="570">SUM(GZ126:GZ131)</f>
        <v>4</v>
      </c>
      <c r="HA132" s="123">
        <f t="shared" ref="HA132" si="571">SUM(HA126:HA131)</f>
        <v>4</v>
      </c>
      <c r="HB132" s="123">
        <f t="shared" ref="HB132" si="572">SUM(HB126:HB131)</f>
        <v>0</v>
      </c>
      <c r="HC132" s="123">
        <f t="shared" ref="HC132" si="573">SUM(HC126:HC131)</f>
        <v>0</v>
      </c>
      <c r="HD132" s="123">
        <f t="shared" ref="HD132" si="574">SUM(HD126:HD131)</f>
        <v>0</v>
      </c>
      <c r="HE132" s="123">
        <f t="shared" ref="HE132" si="575">SUM(HE126:HE131)</f>
        <v>0</v>
      </c>
      <c r="HF132" s="123">
        <f t="shared" ref="HF132" si="576">SUM(HF126:HF131)</f>
        <v>0</v>
      </c>
      <c r="HG132" s="123">
        <f t="shared" ref="HG132" si="577">SUM(HG126:HG131)</f>
        <v>0</v>
      </c>
      <c r="HH132" s="123">
        <f t="shared" ref="HH132" si="578">SUM(HH126:HH131)</f>
        <v>8</v>
      </c>
      <c r="HI132" s="123">
        <f t="shared" ref="HI132" si="579">SUM(HI126:HI131)</f>
        <v>8</v>
      </c>
      <c r="HJ132" s="123">
        <f t="shared" ref="HJ132" si="580">SUM(HJ126:HJ131)</f>
        <v>0</v>
      </c>
      <c r="HK132" s="123">
        <f t="shared" ref="HK132" si="581">SUM(HK126:HK131)</f>
        <v>4</v>
      </c>
      <c r="HL132" s="123">
        <f t="shared" ref="HL132" si="582">SUM(HL126:HL131)</f>
        <v>4</v>
      </c>
      <c r="HM132" s="123">
        <f t="shared" ref="HM132" si="583">SUM(HM126:HM131)</f>
        <v>4</v>
      </c>
      <c r="HN132" s="123">
        <f t="shared" ref="HN132" si="584">SUM(HN126:HN131)</f>
        <v>4</v>
      </c>
      <c r="HO132" s="123">
        <f t="shared" ref="HO132" si="585">SUM(HO126:HO131)</f>
        <v>4</v>
      </c>
      <c r="HP132" s="123">
        <f t="shared" ref="HP132" si="586">SUM(HP126:HP131)</f>
        <v>0</v>
      </c>
      <c r="HQ132" s="123">
        <f t="shared" ref="HQ132" si="587">SUM(HQ126:HQ131)</f>
        <v>0</v>
      </c>
      <c r="HR132" s="123">
        <f t="shared" ref="HR132" si="588">SUM(HR126:HR131)</f>
        <v>0</v>
      </c>
      <c r="HS132" s="123">
        <f t="shared" ref="HS132" si="589">SUM(HS126:HS131)</f>
        <v>0</v>
      </c>
      <c r="HT132" s="123">
        <f t="shared" ref="HT132" si="590">SUM(HT126:HT131)</f>
        <v>0</v>
      </c>
      <c r="HU132" s="123">
        <f t="shared" ref="HU132" si="591">SUM(HU126:HU131)</f>
        <v>0</v>
      </c>
      <c r="HV132" s="123">
        <f t="shared" ref="HV132" si="592">SUM(HV126:HV131)</f>
        <v>0</v>
      </c>
      <c r="HW132" s="123">
        <f t="shared" ref="HW132" si="593">SUM(HW126:HW131)</f>
        <v>4</v>
      </c>
      <c r="HX132" s="123">
        <f t="shared" ref="HX132" si="594">SUM(HX126:HX131)</f>
        <v>4</v>
      </c>
      <c r="HY132" s="123">
        <f t="shared" ref="HY132" si="595">SUM(HY126:HY131)</f>
        <v>4</v>
      </c>
      <c r="HZ132" s="123">
        <f t="shared" ref="HZ132" si="596">SUM(HZ126:HZ131)</f>
        <v>4</v>
      </c>
      <c r="IA132" s="123">
        <f t="shared" ref="IA132" si="597">SUM(IA126:IA131)</f>
        <v>4</v>
      </c>
      <c r="IB132" s="123">
        <f t="shared" ref="IB132" si="598">SUM(IB126:IB131)</f>
        <v>4</v>
      </c>
      <c r="IC132" s="123">
        <f t="shared" ref="IC132" si="599">SUM(IC126:IC131)</f>
        <v>4</v>
      </c>
      <c r="ID132" s="123">
        <f t="shared" ref="ID132" si="600">SUM(ID126:ID131)</f>
        <v>0</v>
      </c>
      <c r="IE132" s="123">
        <f t="shared" ref="IE132" si="601">SUM(IE126:IE131)</f>
        <v>0</v>
      </c>
      <c r="IF132" s="123">
        <f t="shared" ref="IF132" si="602">SUM(IF126:IF131)</f>
        <v>4</v>
      </c>
      <c r="IG132" s="123">
        <f t="shared" ref="IG132" si="603">SUM(IG126:IG131)</f>
        <v>4</v>
      </c>
      <c r="IH132" s="123">
        <f t="shared" ref="IH132" si="604">SUM(IH126:IH131)</f>
        <v>4</v>
      </c>
      <c r="II132" s="123">
        <f t="shared" ref="II132" si="605">SUM(II126:II131)</f>
        <v>12</v>
      </c>
      <c r="IJ132" s="123">
        <f t="shared" ref="IJ132" si="606">SUM(IJ126:IJ131)</f>
        <v>12</v>
      </c>
      <c r="IK132" s="123">
        <f t="shared" ref="IK132" si="607">SUM(IK126:IK131)</f>
        <v>8</v>
      </c>
      <c r="IL132" s="123">
        <f t="shared" ref="IL132" si="608">SUM(IL126:IL131)</f>
        <v>8</v>
      </c>
      <c r="IM132" s="123">
        <f t="shared" ref="IM132" si="609">SUM(IM126:IM131)</f>
        <v>12</v>
      </c>
      <c r="IN132" s="123">
        <f t="shared" ref="IN132" si="610">SUM(IN126:IN131)</f>
        <v>12</v>
      </c>
      <c r="IO132" s="123">
        <f t="shared" ref="IO132" si="611">SUM(IO126:IO131)</f>
        <v>12</v>
      </c>
      <c r="IP132" s="123">
        <f t="shared" ref="IP132" si="612">SUM(IP126:IP131)</f>
        <v>12</v>
      </c>
      <c r="IQ132" s="123">
        <f t="shared" ref="IQ132" si="613">SUM(IQ126:IQ131)</f>
        <v>12</v>
      </c>
      <c r="IR132" s="123">
        <f t="shared" ref="IR132" si="614">SUM(IR126:IR131)</f>
        <v>0</v>
      </c>
      <c r="IS132" s="123">
        <f t="shared" ref="IS132" si="615">SUM(IS126:IS131)</f>
        <v>0</v>
      </c>
      <c r="IT132" s="123">
        <f t="shared" ref="IT132" si="616">SUM(IT126:IT131)</f>
        <v>8</v>
      </c>
      <c r="IU132" s="123">
        <f t="shared" ref="IU132" si="617">SUM(IU126:IU131)</f>
        <v>8</v>
      </c>
      <c r="IV132" s="123">
        <f t="shared" ref="IV132" si="618">SUM(IV126:IV131)</f>
        <v>12</v>
      </c>
      <c r="IW132" s="123">
        <f t="shared" ref="IW132" si="619">SUM(IW126:IW131)</f>
        <v>12</v>
      </c>
      <c r="IX132" s="123">
        <f t="shared" ref="IX132" si="620">SUM(IX126:IX131)</f>
        <v>8</v>
      </c>
      <c r="IY132" s="123">
        <f t="shared" ref="IY132" si="621">SUM(IY126:IY131)</f>
        <v>0</v>
      </c>
      <c r="IZ132" s="123">
        <f t="shared" ref="IZ132" si="622">SUM(IZ126:IZ131)</f>
        <v>0</v>
      </c>
      <c r="JA132" s="123">
        <f t="shared" ref="JA132" si="623">SUM(JA126:JA131)</f>
        <v>16</v>
      </c>
      <c r="JB132" s="123">
        <f t="shared" ref="JB132" si="624">SUM(JB126:JB131)</f>
        <v>16</v>
      </c>
      <c r="JC132" s="123">
        <f t="shared" ref="JC132" si="625">SUM(JC126:JC131)</f>
        <v>16</v>
      </c>
      <c r="JD132" s="123">
        <f t="shared" ref="JD132" si="626">SUM(JD126:JD131)</f>
        <v>16</v>
      </c>
      <c r="JE132" s="123">
        <f t="shared" ref="JE132" si="627">SUM(JE126:JE131)</f>
        <v>16</v>
      </c>
      <c r="JF132" s="123">
        <f t="shared" ref="JF132" si="628">SUM(JF126:JF131)</f>
        <v>12</v>
      </c>
      <c r="JG132" s="123">
        <f t="shared" ref="JG132" si="629">SUM(JG126:JG131)</f>
        <v>12</v>
      </c>
      <c r="JH132" s="123">
        <f t="shared" ref="JH132" si="630">SUM(JH126:JH131)</f>
        <v>8</v>
      </c>
      <c r="JI132" s="123">
        <f t="shared" ref="JI132" si="631">SUM(JI126:JI131)</f>
        <v>8</v>
      </c>
      <c r="JJ132" s="123">
        <f t="shared" ref="JJ132" si="632">SUM(JJ126:JJ131)</f>
        <v>8</v>
      </c>
      <c r="JK132" s="123">
        <f t="shared" ref="JK132" si="633">SUM(JK126:JK131)</f>
        <v>8</v>
      </c>
      <c r="JL132" s="123">
        <f t="shared" ref="JL132" si="634">SUM(JL126:JL131)</f>
        <v>8</v>
      </c>
      <c r="JM132" s="123">
        <f t="shared" ref="JM132" si="635">SUM(JM126:JM131)</f>
        <v>0</v>
      </c>
      <c r="JN132" s="123">
        <f t="shared" ref="JN132" si="636">SUM(JN126:JN131)</f>
        <v>0</v>
      </c>
      <c r="JO132" s="123">
        <f t="shared" ref="JO132" si="637">SUM(JO126:JO131)</f>
        <v>14</v>
      </c>
      <c r="JP132" s="123">
        <f t="shared" ref="JP132" si="638">SUM(JP126:JP131)</f>
        <v>14</v>
      </c>
      <c r="JQ132" s="123">
        <f t="shared" ref="JQ132" si="639">SUM(JQ126:JQ131)</f>
        <v>12</v>
      </c>
      <c r="JR132" s="123">
        <f t="shared" ref="JR132" si="640">SUM(JR126:JR131)</f>
        <v>12</v>
      </c>
      <c r="JS132" s="123">
        <f t="shared" ref="JS132" si="641">SUM(JS126:JS131)</f>
        <v>12</v>
      </c>
      <c r="JT132" s="123">
        <f t="shared" ref="JT132" si="642">SUM(JT126:JT131)</f>
        <v>0</v>
      </c>
      <c r="JU132" s="123">
        <f t="shared" ref="JU132" si="643">SUM(JU126:JU131)</f>
        <v>0</v>
      </c>
      <c r="JV132" s="123">
        <f t="shared" ref="JV132" si="644">SUM(JV126:JV131)</f>
        <v>12</v>
      </c>
      <c r="JW132" s="123">
        <f t="shared" ref="JW132" si="645">SUM(JW126:JW131)</f>
        <v>12</v>
      </c>
      <c r="JX132" s="123">
        <f t="shared" ref="JX132" si="646">SUM(JX126:JX131)</f>
        <v>8</v>
      </c>
      <c r="JY132" s="123">
        <f t="shared" ref="JY132" si="647">SUM(JY126:JY131)</f>
        <v>12</v>
      </c>
      <c r="JZ132" s="123">
        <f t="shared" ref="JZ132" si="648">SUM(JZ126:JZ131)</f>
        <v>20</v>
      </c>
      <c r="KA132" s="123">
        <f t="shared" ref="KA132" si="649">SUM(KA126:KA131)</f>
        <v>16</v>
      </c>
      <c r="KB132" s="123">
        <f t="shared" ref="KB132" si="650">SUM(KB126:KB131)</f>
        <v>0</v>
      </c>
      <c r="KC132" s="123">
        <f t="shared" ref="KC132" si="651">SUM(KC126:KC131)</f>
        <v>12</v>
      </c>
      <c r="KD132" s="123">
        <f t="shared" ref="KD132" si="652">SUM(KD126:KD131)</f>
        <v>12</v>
      </c>
      <c r="KE132" s="123">
        <f t="shared" ref="KE132" si="653">SUM(KE126:KE131)</f>
        <v>8</v>
      </c>
      <c r="KF132" s="123">
        <f t="shared" ref="KF132" si="654">SUM(KF126:KF131)</f>
        <v>8</v>
      </c>
      <c r="KG132" s="123">
        <f t="shared" ref="KG132" si="655">SUM(KG126:KG131)</f>
        <v>16</v>
      </c>
      <c r="KH132" s="123">
        <f t="shared" ref="KH132" si="656">SUM(KH126:KH131)</f>
        <v>16</v>
      </c>
      <c r="KI132" s="123">
        <f t="shared" ref="KI132" si="657">SUM(KI126:KI131)</f>
        <v>0</v>
      </c>
      <c r="KJ132" s="123">
        <f t="shared" ref="KJ132" si="658">SUM(KJ126:KJ131)</f>
        <v>16</v>
      </c>
      <c r="KK132" s="123">
        <f t="shared" ref="KK132" si="659">SUM(KK126:KK131)</f>
        <v>16</v>
      </c>
      <c r="KL132" s="123">
        <f t="shared" ref="KL132" si="660">SUM(KL126:KL131)</f>
        <v>16</v>
      </c>
      <c r="KM132" s="123">
        <f t="shared" ref="KM132" si="661">SUM(KM126:KM131)</f>
        <v>16</v>
      </c>
      <c r="KN132" s="123">
        <f t="shared" ref="KN132" si="662">SUM(KN126:KN131)</f>
        <v>16</v>
      </c>
      <c r="KO132" s="123">
        <f t="shared" ref="KO132" si="663">SUM(KO126:KO131)</f>
        <v>0</v>
      </c>
      <c r="KP132" s="123">
        <f t="shared" ref="KP132" si="664">SUM(KP126:KP131)</f>
        <v>0</v>
      </c>
      <c r="KQ132" s="123">
        <f t="shared" ref="KQ132" si="665">SUM(KQ126:KQ131)</f>
        <v>4</v>
      </c>
      <c r="KR132" s="123">
        <f t="shared" ref="KR132" si="666">SUM(KR126:KR131)</f>
        <v>4</v>
      </c>
      <c r="KS132" s="123">
        <f t="shared" ref="KS132" si="667">SUM(KS126:KS131)</f>
        <v>0</v>
      </c>
      <c r="KT132" s="123">
        <f t="shared" ref="KT132" si="668">SUM(KT126:KT131)</f>
        <v>0</v>
      </c>
      <c r="KU132" s="123">
        <f t="shared" ref="KU132" si="669">SUM(KU126:KU131)</f>
        <v>0</v>
      </c>
      <c r="KV132" s="123">
        <f t="shared" ref="KV132" si="670">SUM(KV126:KV131)</f>
        <v>0</v>
      </c>
      <c r="KW132" s="123">
        <f t="shared" ref="KW132" si="671">SUM(KW126:KW131)</f>
        <v>0</v>
      </c>
      <c r="KX132" s="123">
        <f t="shared" ref="KX132" si="672">SUM(KX126:KX131)</f>
        <v>0</v>
      </c>
      <c r="KY132" s="123">
        <f t="shared" ref="KY132" si="673">SUM(KY126:KY131)</f>
        <v>0</v>
      </c>
      <c r="KZ132" s="123">
        <f t="shared" ref="KZ132" si="674">SUM(KZ126:KZ131)</f>
        <v>0</v>
      </c>
      <c r="LA132" s="123">
        <f t="shared" ref="LA132" si="675">SUM(LA126:LA131)</f>
        <v>0</v>
      </c>
      <c r="LB132" s="123">
        <f t="shared" ref="LB132" si="676">SUM(LB126:LB131)</f>
        <v>0</v>
      </c>
      <c r="LC132" s="123">
        <f t="shared" ref="LC132" si="677">SUM(LC126:LC131)</f>
        <v>0</v>
      </c>
      <c r="LD132" s="123">
        <f t="shared" ref="LD132" si="678">SUM(LD126:LD131)</f>
        <v>0</v>
      </c>
      <c r="LE132" s="123">
        <f t="shared" ref="LE132" si="679">SUM(LE126:LE131)</f>
        <v>0</v>
      </c>
      <c r="LF132" s="123">
        <f t="shared" ref="LF132" si="680">SUM(LF126:LF131)</f>
        <v>0</v>
      </c>
      <c r="LG132" s="123">
        <f t="shared" ref="LG132" si="681">SUM(LG126:LG131)</f>
        <v>0</v>
      </c>
      <c r="LH132" s="123">
        <f t="shared" ref="LH132" si="682">SUM(LH126:LH131)</f>
        <v>0</v>
      </c>
      <c r="LI132" s="123">
        <f t="shared" ref="LI132" si="683">SUM(LI126:LI131)</f>
        <v>0</v>
      </c>
      <c r="LJ132" s="123">
        <f t="shared" ref="LJ132" si="684">SUM(LJ126:LJ131)</f>
        <v>0</v>
      </c>
      <c r="LK132" s="123">
        <f t="shared" ref="LK132" si="685">SUM(LK126:LK131)</f>
        <v>0</v>
      </c>
      <c r="LL132" s="123">
        <f t="shared" ref="LL132" si="686">SUM(LL126:LL131)</f>
        <v>20</v>
      </c>
      <c r="LM132" s="123">
        <f t="shared" ref="LM132" si="687">SUM(LM126:LM131)</f>
        <v>20</v>
      </c>
      <c r="LN132" s="123">
        <f t="shared" ref="LN132" si="688">SUM(LN126:LN131)</f>
        <v>16</v>
      </c>
      <c r="LO132" s="123">
        <f t="shared" ref="LO132" si="689">SUM(LO126:LO131)</f>
        <v>18</v>
      </c>
      <c r="LP132" s="123">
        <f t="shared" ref="LP132" si="690">SUM(LP126:LP131)</f>
        <v>18</v>
      </c>
      <c r="LQ132" s="123">
        <f t="shared" ref="LQ132" si="691">SUM(LQ126:LQ131)</f>
        <v>0</v>
      </c>
      <c r="LR132" s="123">
        <f t="shared" ref="LR132" si="692">SUM(LR126:LR131)</f>
        <v>0</v>
      </c>
      <c r="LS132" s="123">
        <f t="shared" ref="LS132" si="693">SUM(LS126:LS131)</f>
        <v>16</v>
      </c>
      <c r="LT132" s="123">
        <f t="shared" ref="LT132" si="694">SUM(LT126:LT131)</f>
        <v>16</v>
      </c>
      <c r="LU132" s="123">
        <f t="shared" ref="LU132" si="695">SUM(LU126:LU131)</f>
        <v>16</v>
      </c>
      <c r="LV132" s="123">
        <f t="shared" ref="LV132" si="696">SUM(LV126:LV131)</f>
        <v>20</v>
      </c>
      <c r="LW132" s="123">
        <f t="shared" ref="LW132" si="697">SUM(LW126:LW131)</f>
        <v>20</v>
      </c>
      <c r="LX132" s="123">
        <f t="shared" ref="LX132" si="698">SUM(LX126:LX131)</f>
        <v>0</v>
      </c>
      <c r="LY132" s="123">
        <f t="shared" ref="LY132" si="699">SUM(LY126:LY131)</f>
        <v>0</v>
      </c>
      <c r="LZ132" s="123">
        <f t="shared" ref="LZ132" si="700">SUM(LZ126:LZ131)</f>
        <v>16</v>
      </c>
      <c r="MA132" s="123">
        <f t="shared" ref="MA132" si="701">SUM(MA126:MA131)</f>
        <v>16</v>
      </c>
      <c r="MB132" s="123">
        <f t="shared" ref="MB132" si="702">SUM(MB126:MB131)</f>
        <v>16</v>
      </c>
      <c r="MC132" s="123">
        <f t="shared" ref="MC132" si="703">SUM(MC126:MC131)</f>
        <v>16</v>
      </c>
      <c r="MD132" s="123">
        <f t="shared" ref="MD132" si="704">SUM(MD126:MD131)</f>
        <v>16</v>
      </c>
      <c r="ME132" s="123">
        <f t="shared" ref="ME132" si="705">SUM(ME126:ME131)</f>
        <v>0</v>
      </c>
      <c r="MF132" s="123">
        <f t="shared" ref="MF132" si="706">SUM(MF126:MF131)</f>
        <v>0</v>
      </c>
      <c r="MG132" s="123">
        <f t="shared" ref="MG132" si="707">SUM(MG126:MG131)</f>
        <v>4</v>
      </c>
      <c r="MH132" s="123">
        <f t="shared" ref="MH132" si="708">SUM(MH126:MH131)</f>
        <v>4</v>
      </c>
      <c r="MI132" s="123">
        <f t="shared" ref="MI132" si="709">SUM(MI126:MI131)</f>
        <v>0</v>
      </c>
      <c r="MJ132" s="123">
        <f t="shared" ref="MJ132" si="710">SUM(MJ126:MJ131)</f>
        <v>0</v>
      </c>
      <c r="MK132" s="123">
        <f t="shared" ref="MK132" si="711">SUM(MK126:MK131)</f>
        <v>0</v>
      </c>
      <c r="ML132" s="123">
        <f t="shared" ref="ML132" si="712">SUM(ML126:ML131)</f>
        <v>0</v>
      </c>
      <c r="MM132" s="123">
        <f t="shared" ref="MM132" si="713">SUM(MM126:MM131)</f>
        <v>0</v>
      </c>
      <c r="MN132" s="123">
        <f t="shared" ref="MN132" si="714">SUM(MN126:MN131)</f>
        <v>8</v>
      </c>
      <c r="MO132" s="123">
        <f t="shared" ref="MO132" si="715">SUM(MO126:MO131)</f>
        <v>8</v>
      </c>
      <c r="MP132" s="123">
        <f t="shared" ref="MP132" si="716">SUM(MP126:MP131)</f>
        <v>8</v>
      </c>
      <c r="MQ132" s="123">
        <f t="shared" ref="MQ132" si="717">SUM(MQ126:MQ131)</f>
        <v>8</v>
      </c>
      <c r="MR132" s="123">
        <f t="shared" ref="MR132" si="718">SUM(MR126:MR131)</f>
        <v>8</v>
      </c>
      <c r="MS132" s="123">
        <f t="shared" ref="MS132" si="719">SUM(MS126:MS131)</f>
        <v>0</v>
      </c>
      <c r="MT132" s="123">
        <f t="shared" ref="MT132" si="720">SUM(MT126:MT131)</f>
        <v>0</v>
      </c>
      <c r="MU132" s="123">
        <f t="shared" ref="MU132" si="721">SUM(MU126:MU131)</f>
        <v>0</v>
      </c>
      <c r="MV132" s="123">
        <f t="shared" ref="MV132" si="722">SUM(MV126:MV131)</f>
        <v>0</v>
      </c>
      <c r="MW132" s="123">
        <f t="shared" ref="MW132" si="723">SUM(MW126:MW131)</f>
        <v>0</v>
      </c>
      <c r="MX132" s="123">
        <f t="shared" ref="MX132" si="724">SUM(MX126:MX131)</f>
        <v>0</v>
      </c>
      <c r="MY132" s="123">
        <f t="shared" ref="MY132" si="725">SUM(MY126:MY131)</f>
        <v>0</v>
      </c>
      <c r="MZ132" s="123">
        <f t="shared" ref="MZ132" si="726">SUM(MZ126:MZ131)</f>
        <v>0</v>
      </c>
      <c r="NA132" s="123">
        <f t="shared" ref="NA132" si="727">SUM(NA126:NA131)</f>
        <v>0</v>
      </c>
      <c r="NB132" s="123">
        <f t="shared" ref="NB132" si="728">SUM(NB126:NB131)</f>
        <v>0</v>
      </c>
      <c r="NC132" s="123">
        <f t="shared" ref="NC132" si="729">SUM(NC126:NC131)</f>
        <v>0</v>
      </c>
      <c r="ND132" s="123">
        <f t="shared" ref="ND132" si="730">SUM(ND126:ND131)</f>
        <v>0</v>
      </c>
      <c r="NE132" s="123">
        <f t="shared" ref="NE132" si="731">SUM(NE126:NE131)</f>
        <v>0</v>
      </c>
      <c r="NF132" s="123">
        <f t="shared" ref="NF132" si="732">SUM(NF126:NF131)</f>
        <v>0</v>
      </c>
      <c r="NG132" s="123">
        <f t="shared" ref="NG132" si="733">SUM(NG126:NG131)</f>
        <v>0</v>
      </c>
      <c r="NH132" s="123">
        <f t="shared" ref="NH132" si="734">SUM(NH126:NH131)</f>
        <v>0</v>
      </c>
      <c r="NI132" s="123">
        <f t="shared" ref="NI132" si="735">SUM(NI126:NI131)</f>
        <v>0</v>
      </c>
      <c r="NJ132" s="123">
        <f t="shared" ref="NJ132" si="736">SUM(NJ126:NJ131)</f>
        <v>0</v>
      </c>
      <c r="NK132" s="123">
        <f t="shared" ref="NK132" si="737">SUM(NK126:NK131)</f>
        <v>0</v>
      </c>
      <c r="NL132" s="123">
        <f t="shared" ref="NL132" si="738">SUM(NL126:NL131)</f>
        <v>0</v>
      </c>
      <c r="NM132" s="123">
        <f t="shared" ref="NM132" si="739">SUM(NM126:NM131)</f>
        <v>0</v>
      </c>
      <c r="NN132" s="123">
        <f t="shared" ref="NN132" si="740">SUM(NN126:NN131)</f>
        <v>0</v>
      </c>
      <c r="NO132" s="123">
        <f t="shared" ref="NO132" si="741">SUM(NO126:NO131)</f>
        <v>0</v>
      </c>
      <c r="NP132" s="123">
        <f t="shared" ref="NP132" si="742">SUM(NP126:NP131)</f>
        <v>0</v>
      </c>
      <c r="NQ132" s="123">
        <f t="shared" ref="NQ132" si="743">SUM(NQ126:NQ131)</f>
        <v>0</v>
      </c>
      <c r="NR132" s="123">
        <f t="shared" ref="NR132" si="744">SUM(NR126:NR131)</f>
        <v>0</v>
      </c>
      <c r="NS132" s="123">
        <f t="shared" ref="NS132" si="745">SUM(NS126:NS131)</f>
        <v>0</v>
      </c>
      <c r="NT132" s="123">
        <f t="shared" ref="NT132" si="746">SUM(NT126:NT131)</f>
        <v>0</v>
      </c>
      <c r="NU132" s="123">
        <f t="shared" ref="NU132" si="747">SUM(NU126:NU131)</f>
        <v>0</v>
      </c>
      <c r="NV132" s="123">
        <f t="shared" ref="NV132" si="748">SUM(NV126:NV131)</f>
        <v>0</v>
      </c>
      <c r="NW132" s="123">
        <f t="shared" ref="NW132" si="749">SUM(NW126:NW131)</f>
        <v>0</v>
      </c>
      <c r="NX132" s="123">
        <f t="shared" ref="NX132" si="750">SUM(NX126:NX131)</f>
        <v>0</v>
      </c>
      <c r="NY132" s="123">
        <f t="shared" ref="NY132" si="751">SUM(NY126:NY131)</f>
        <v>0</v>
      </c>
      <c r="NZ132" s="123">
        <f t="shared" ref="NZ132" si="752">SUM(NZ126:NZ131)</f>
        <v>0</v>
      </c>
      <c r="OA132" s="123">
        <f t="shared" ref="OA132" si="753">SUM(OA126:OA131)</f>
        <v>0</v>
      </c>
      <c r="OB132" s="123">
        <f t="shared" ref="OB132" si="754">SUM(OB126:OB131)</f>
        <v>0</v>
      </c>
      <c r="OC132" s="123">
        <f t="shared" ref="OC132" si="755">SUM(OC126:OC131)</f>
        <v>0</v>
      </c>
      <c r="OD132" s="123">
        <f t="shared" ref="OD132" si="756">SUM(OD126:OD131)</f>
        <v>0</v>
      </c>
      <c r="OE132" s="123">
        <f t="shared" ref="OE132" si="757">SUM(OE126:OE131)</f>
        <v>0</v>
      </c>
      <c r="OF132" s="123">
        <f t="shared" ref="OF132" si="758">SUM(OF126:OF131)</f>
        <v>0</v>
      </c>
      <c r="OG132" s="123">
        <f t="shared" ref="OG132" si="759">SUM(OG126:OG131)</f>
        <v>0</v>
      </c>
      <c r="OH132" s="124">
        <f t="shared" ref="OH132" si="760">SUM(OH126:OH131)</f>
        <v>0</v>
      </c>
    </row>
    <row r="133" spans="1:398"/>
    <row r="134" spans="1:398">
      <c r="C134" cm="1">
        <f t="array" ref="C134">4*SUM(COUNTIF(C$5:C$10,{"FCO","QUAL2","HAB","RTW","perf"}))+2*COUNTIF(C$5:C$10,"Arti")</f>
        <v>22</v>
      </c>
      <c r="D134" cm="1">
        <f t="array" ref="D134">4*SUM(COUNTIF(D$5:D$10,{"FCO","QUAL2","HAB","RTW","perf"}))+2*COUNTIF(D$5:D$10,"Arti")</f>
        <v>22</v>
      </c>
      <c r="E134" cm="1">
        <f t="array" ref="E134">4*SUM(COUNTIF(E$5:E$10,{"FCO","QUAL2","HAB","RTW","perf"}))+2*COUNTIF(E$5:E$10,"Arti")</f>
        <v>16</v>
      </c>
      <c r="F134" cm="1">
        <f t="array" ref="F134">4*SUM(COUNTIF(F$5:F$10,{"FCO","QUAL2","HAB","RTW","perf"}))+2*COUNTIF(F$5:F$10,"Arti")</f>
        <v>16</v>
      </c>
      <c r="G134" cm="1">
        <f t="array" ref="G134">4*SUM(COUNTIF(G$5:G$10,{"FCO","QUAL2","HAB","RTW","perf"}))+2*COUNTIF(G$5:G$10,"Arti")</f>
        <v>0</v>
      </c>
      <c r="H134" cm="1">
        <f t="array" ref="H134">4*SUM(COUNTIF(H$5:H$10,{"FCO","QUAL2","HAB","RTW","perf"}))+2*COUNTIF(H$5:H$10,"Arti")</f>
        <v>0</v>
      </c>
      <c r="I134" cm="1">
        <f t="array" ref="I134">4*SUM(COUNTIF(I$5:I$10,{"FCO","QUAL2","HAB","RTW","perf"}))+2*COUNTIF(I$5:I$10,"Arti")</f>
        <v>24</v>
      </c>
      <c r="J134" cm="1">
        <f t="array" ref="J134">4*SUM(COUNTIF(J$5:J$10,{"FCO","QUAL2","HAB","RTW","perf"}))+2*COUNTIF(J$5:J$10,"Arti")</f>
        <v>24</v>
      </c>
      <c r="K134" cm="1">
        <f t="array" ref="K134">4*SUM(COUNTIF(K$5:K$10,{"FCO","QUAL2","HAB","RTW","perf"}))+2*COUNTIF(K$5:K$10,"Arti")</f>
        <v>20</v>
      </c>
      <c r="L134" cm="1">
        <f t="array" ref="L134">4*SUM(COUNTIF(L$5:L$10,{"FCO","QUAL2","HAB","RTW","perf"}))+2*COUNTIF(L$5:L$10,"Arti")</f>
        <v>24</v>
      </c>
      <c r="M134" cm="1">
        <f t="array" ref="M134">4*SUM(COUNTIF(M$5:M$10,{"FCO","QUAL2","HAB","RTW","perf"}))+2*COUNTIF(M$5:M$10,"Arti")</f>
        <v>24</v>
      </c>
      <c r="N134" cm="1">
        <f t="array" ref="N134">4*SUM(COUNTIF(N$5:N$10,{"FCO","QUAL2","HAB","RTW","perf"}))+2*COUNTIF(N$5:N$10,"Arti")</f>
        <v>0</v>
      </c>
    </row>
    <row r="135" spans="1:398">
      <c r="C135" s="149"/>
    </row>
    <row r="136" spans="1:398"/>
    <row r="137" spans="1:398">
      <c r="HT137" s="111"/>
      <c r="HU137" s="112"/>
      <c r="HV137" s="112"/>
    </row>
    <row r="138" spans="1:398"/>
    <row r="139" spans="1:398">
      <c r="R139">
        <f>IF(W5="FCO",5,0)</f>
        <v>0</v>
      </c>
    </row>
    <row r="140" spans="1:398"/>
    <row r="141" spans="1:398"/>
    <row r="142" spans="1:398"/>
    <row r="143" spans="1:398">
      <c r="AS143" s="55"/>
      <c r="AT143" s="55"/>
      <c r="AU143" s="55"/>
      <c r="AV143" s="55"/>
      <c r="AW143" s="55"/>
      <c r="AX143" s="55"/>
      <c r="AY143" s="92"/>
      <c r="AZ143" s="92"/>
      <c r="JG143" s="60" t="s">
        <v>42</v>
      </c>
      <c r="JH143" s="60" t="s">
        <v>42</v>
      </c>
      <c r="JI143" s="60" t="s">
        <v>42</v>
      </c>
      <c r="JJ143" s="60" t="s">
        <v>42</v>
      </c>
      <c r="JK143" s="60" t="s">
        <v>42</v>
      </c>
      <c r="LG143" s="57" t="s">
        <v>39</v>
      </c>
      <c r="LH143" s="58" t="s">
        <v>39</v>
      </c>
      <c r="LI143" s="58" t="s">
        <v>40</v>
      </c>
      <c r="LJ143" s="57" t="s">
        <v>40</v>
      </c>
      <c r="LK143" s="69" t="s">
        <v>47</v>
      </c>
      <c r="LL143" s="68" t="s">
        <v>47</v>
      </c>
      <c r="LM143" s="70" t="s">
        <v>48</v>
      </c>
      <c r="LN143" s="71" t="s">
        <v>48</v>
      </c>
    </row>
    <row r="144" spans="1:398">
      <c r="AS144" s="55"/>
      <c r="AT144" s="55"/>
      <c r="AU144" s="55"/>
      <c r="AV144" s="55"/>
      <c r="AW144" s="55"/>
      <c r="AX144" s="55"/>
      <c r="AY144" s="55"/>
      <c r="AZ144" s="55"/>
      <c r="GP144" s="69" t="s">
        <v>47</v>
      </c>
      <c r="GQ144" s="69" t="s">
        <v>47</v>
      </c>
      <c r="GR144" s="69" t="s">
        <v>47</v>
      </c>
      <c r="GS144" s="73" t="s">
        <v>50</v>
      </c>
      <c r="GT144" s="72" t="s">
        <v>51</v>
      </c>
      <c r="LG144" s="59" t="s">
        <v>41</v>
      </c>
      <c r="LH144" s="56"/>
      <c r="LI144" s="56"/>
      <c r="LJ144" s="56"/>
      <c r="LK144" s="55"/>
      <c r="LL144" s="55"/>
      <c r="LM144" s="55"/>
      <c r="LN144" s="55"/>
    </row>
    <row r="145" spans="10:330">
      <c r="AS145" s="55"/>
      <c r="AT145" s="55"/>
      <c r="AU145" s="55"/>
      <c r="AV145" s="55"/>
      <c r="AW145" s="55"/>
      <c r="AX145" s="92"/>
      <c r="AY145" s="55"/>
      <c r="AZ145" s="55"/>
      <c r="BR145" s="55"/>
      <c r="BS145" s="55"/>
      <c r="BT145" s="55"/>
      <c r="BU145" s="55"/>
      <c r="BV145" s="55"/>
      <c r="BW145" s="55"/>
      <c r="BX145" s="92"/>
      <c r="BY145" s="92"/>
      <c r="CF145" s="76"/>
      <c r="CG145" s="76"/>
      <c r="CH145" s="76"/>
      <c r="CI145" s="76"/>
      <c r="CJ145" s="76"/>
      <c r="CK145" s="76"/>
      <c r="CL145" s="76"/>
      <c r="CM145" s="75"/>
      <c r="JN145" s="58" t="s">
        <v>40</v>
      </c>
      <c r="JO145" s="58" t="s">
        <v>40</v>
      </c>
      <c r="LG145" s="60" t="s">
        <v>42</v>
      </c>
      <c r="LH145" s="60" t="s">
        <v>43</v>
      </c>
      <c r="LI145" s="61" t="s">
        <v>42</v>
      </c>
      <c r="LJ145" s="61" t="s">
        <v>43</v>
      </c>
      <c r="LK145" s="72" t="s">
        <v>49</v>
      </c>
      <c r="LL145" s="73" t="s">
        <v>50</v>
      </c>
      <c r="LM145" s="72" t="s">
        <v>51</v>
      </c>
      <c r="LN145" s="72" t="s">
        <v>52</v>
      </c>
    </row>
    <row r="146" spans="10:330">
      <c r="AS146" s="55"/>
      <c r="AT146" s="55"/>
      <c r="AU146" s="55"/>
      <c r="AV146" s="55"/>
      <c r="AW146" s="55"/>
      <c r="AX146" s="55"/>
      <c r="AY146" s="55"/>
      <c r="AZ146" s="55"/>
      <c r="BR146" s="55"/>
      <c r="BS146" s="55"/>
      <c r="BT146" s="55"/>
      <c r="BU146" s="55"/>
      <c r="BV146" s="55"/>
      <c r="BW146" s="55"/>
      <c r="BX146" s="55"/>
      <c r="BY146" s="55"/>
      <c r="CF146" s="77"/>
      <c r="CG146" s="76"/>
      <c r="CH146" s="77"/>
      <c r="CI146" s="77"/>
      <c r="CJ146" s="77"/>
      <c r="CK146" s="77"/>
      <c r="CL146" s="76"/>
      <c r="CM146" s="75"/>
      <c r="JN146" s="57" t="s">
        <v>40</v>
      </c>
      <c r="JO146" s="57" t="s">
        <v>40</v>
      </c>
      <c r="LG146" s="62" t="s">
        <v>44</v>
      </c>
      <c r="LH146" s="63" t="s">
        <v>44</v>
      </c>
      <c r="LI146" s="64" t="s">
        <v>44</v>
      </c>
      <c r="LJ146" s="56"/>
      <c r="LK146" s="55"/>
      <c r="LL146" s="55"/>
      <c r="LM146" s="55"/>
      <c r="LN146" s="55"/>
      <c r="LR146" s="109" t="s">
        <v>86</v>
      </c>
    </row>
    <row r="147" spans="10:330">
      <c r="AS147" s="55"/>
      <c r="AT147" s="55"/>
      <c r="AU147" s="55"/>
      <c r="AV147" s="55"/>
      <c r="AW147" s="55"/>
      <c r="AX147" s="55"/>
      <c r="AY147" s="55"/>
      <c r="AZ147" s="55"/>
      <c r="BR147" s="55"/>
      <c r="BS147" s="55"/>
      <c r="BT147" s="55"/>
      <c r="BU147" s="55"/>
      <c r="BV147" s="55"/>
      <c r="BW147" s="92"/>
      <c r="BX147" s="55"/>
      <c r="BY147" s="55"/>
      <c r="LG147" s="65" t="s">
        <v>45</v>
      </c>
      <c r="LH147" s="74" t="s">
        <v>45</v>
      </c>
      <c r="LI147" s="56"/>
      <c r="LJ147" s="56"/>
      <c r="LK147" s="55"/>
      <c r="LL147" s="55"/>
      <c r="LM147" s="55"/>
      <c r="LN147" s="55"/>
    </row>
    <row r="148" spans="10:330">
      <c r="AS148" s="55"/>
      <c r="AT148" s="55"/>
      <c r="AU148" s="55"/>
      <c r="AV148" s="55"/>
      <c r="AW148" s="55"/>
      <c r="AX148" s="55"/>
      <c r="AY148" s="55"/>
      <c r="AZ148" s="55"/>
      <c r="BR148" s="55"/>
      <c r="BS148" s="55"/>
      <c r="BT148" s="55"/>
      <c r="BU148" s="55"/>
      <c r="BV148" s="55"/>
      <c r="BW148" s="55"/>
      <c r="BX148" s="55"/>
      <c r="BY148" s="55"/>
      <c r="LG148" s="66" t="s">
        <v>46</v>
      </c>
      <c r="LH148" s="67" t="s">
        <v>46</v>
      </c>
      <c r="LI148" s="66" t="s">
        <v>65</v>
      </c>
      <c r="LJ148" s="67" t="s">
        <v>65</v>
      </c>
      <c r="LK148" s="55"/>
      <c r="LL148" s="55"/>
      <c r="LM148" s="55"/>
      <c r="LN148" s="55"/>
    </row>
    <row r="149" spans="10:330">
      <c r="J149" s="55"/>
      <c r="K149" s="55"/>
      <c r="L149" s="55"/>
      <c r="M149" s="55"/>
      <c r="N149" s="55"/>
      <c r="O149" s="55"/>
      <c r="P149" s="55"/>
      <c r="Q149" s="55"/>
      <c r="BR149" s="55"/>
      <c r="BS149" s="55"/>
      <c r="BT149" s="55"/>
      <c r="BU149" s="55"/>
      <c r="BV149" s="55"/>
      <c r="BW149" s="55"/>
      <c r="BX149" s="55"/>
      <c r="BY149" s="55"/>
    </row>
    <row r="150" spans="10:330" hidden="1">
      <c r="BR150" s="55"/>
      <c r="BS150" s="55"/>
      <c r="BT150" s="55"/>
      <c r="BU150" s="55"/>
      <c r="BV150" s="55"/>
      <c r="BW150" s="55"/>
      <c r="BX150" s="55"/>
      <c r="BY150" s="55"/>
    </row>
  </sheetData>
  <mergeCells count="2">
    <mergeCell ref="A1:A3"/>
    <mergeCell ref="G132:H132"/>
  </mergeCells>
  <phoneticPr fontId="8" type="noConversion"/>
  <conditionalFormatting sqref="B2:OH2">
    <cfRule type="expression" dxfId="30" priority="15">
      <formula>AND(WEEKDAY(B3,2)=7)</formula>
    </cfRule>
    <cfRule type="expression" dxfId="29" priority="22">
      <formula>AND(WEEKDAY(B$4,2)=4)</formula>
    </cfRule>
  </conditionalFormatting>
  <conditionalFormatting sqref="B3:OH4">
    <cfRule type="expression" dxfId="28" priority="1">
      <formula>AND(B$4=TODAY())</formula>
    </cfRule>
  </conditionalFormatting>
  <conditionalFormatting sqref="B1:OH1">
    <cfRule type="expression" dxfId="27" priority="12">
      <formula>AND(MONTH(B3)/2&lt;&gt;INT(MONTH(B3)/2))</formula>
    </cfRule>
    <cfRule type="expression" dxfId="26" priority="13">
      <formula>AND(MONTH(B3)/2=INT(MONTH(B3)/2))</formula>
    </cfRule>
    <cfRule type="expression" dxfId="25" priority="16">
      <formula>AND(EOMONTH(B3-1,0)+1=B3)</formula>
    </cfRule>
  </conditionalFormatting>
  <conditionalFormatting sqref="B3:OH4 B5:B10 G5:H10 N5:O10 U5:V10 AB5:AC10 AI5:AJ10 BD5:BE5 BJ5:BL5 BD7:BE7 BJ7:BL7 AP5:AQ10 BC6:BE6 AW5:AX10 BC8:BE8 BK6:BL6 BD9:BE10 BK8:BL10 BR5:BS10 B11:J11 M11:MT11 BY5:BZ10 CF5:CG10 CM5:CO10 CT5:CU10 DA5:DB10 DD5:DI5 DD7:DI7 DH6:DI6 DH8:DI10 DS10:DW10 DO5:DP10 DV7:DW9 DZ7:DZ10 EC5:ED10 EJ5:EL10 EQ5:EY5 DS5:DS9 EQ6:ER10 FE5:FF10 EX6:EY10 FL5:FM10 FI10 FS5:FT10 B13:OH13 FZ5:GA10 GN5:GO10 GU5:GV10 HB5:HC10 HI5:HJ10 HW9:HX10 HP5:HQ10 HU5:HU10 HW8:IE8 HW5:HX7 IK7:IL7 ID5:IE7 IK5:IL5 IJ8:IL8 IJ6:IL6 ID9:IE10 IK9:IL10 IR5:IS10 B12:MT12 MW5:MW12 MZ5:NA12 NG5:OH12 JF5:JG7 JF10:JG10 IY5:IZ10 JF8:JH9 JT5:JU10 JX5 KO5:KP6 JX10:KE10 KO10:KR10 KH10:KI10 KH5:KI8 KH9:KP9 KE5 JX9 KA5:KB9 KE9 GG5:GH10 DV5:DZ6 JM5:JN10 KO7:KR8 KU5:KW10 KY10 LC5:LE10 LJ5:LK8 LJ10:LK10 LX10:LY10 ME10:MF10 LU5 LU7 LN6 LN10:LR10 LX5:LY8 LQ5:LR8 ME5:MF8 MS5:MT10 ML5:MM10 LJ9:MH9">
    <cfRule type="expression" dxfId="24" priority="2">
      <formula>OR(TEXT(WEEKDAY(B$4),"JJJJ")=Jours_chômés)</formula>
    </cfRule>
    <cfRule type="expression" dxfId="23" priority="21">
      <formula>OR(B$4=Fériés)</formula>
    </cfRule>
  </conditionalFormatting>
  <conditionalFormatting sqref="DX5:DX6">
    <cfRule type="expression" dxfId="22" priority="39">
      <formula>OR(TEXT(WEEKDAY(DC$4),"JJJJ")=Jours_chômés)</formula>
    </cfRule>
    <cfRule type="expression" dxfId="21" priority="40">
      <formula>OR(DC$4=Fériés)</formula>
    </cfRule>
  </conditionalFormatting>
  <conditionalFormatting sqref="MN6:MR7 MP8:MR9">
    <cfRule type="expression" dxfId="20" priority="43">
      <formula>OR(TEXT(WEEKDAY(MG$4),"JJJJ")=Jours_chômés)</formula>
    </cfRule>
    <cfRule type="expression" dxfId="19" priority="44">
      <formula>OR(MG$4=Fériés)</formula>
    </cfRule>
  </conditionalFormatting>
  <conditionalFormatting sqref="MJ5:MK10 MG5:MH10">
    <cfRule type="expression" dxfId="18" priority="47">
      <formula>OR(TEXT(WEEKDAY(MN$4),"JJJJ")=Jours_chômés)</formula>
    </cfRule>
    <cfRule type="expression" dxfId="17" priority="48">
      <formula>OR(MN$4=Fériés)</formula>
    </cfRule>
  </conditionalFormatting>
  <pageMargins left="0.25" right="0.25" top="0.75" bottom="0.75" header="0.3" footer="0.3"/>
  <pageSetup paperSize="9" scale="1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80AE-1C63-4BA8-AF54-3DDBCF00AFFA}">
  <sheetPr codeName="Blad1"/>
  <dimension ref="B7:V28"/>
  <sheetViews>
    <sheetView workbookViewId="0">
      <selection activeCell="C17" sqref="C17"/>
    </sheetView>
  </sheetViews>
  <sheetFormatPr defaultColWidth="11.42578125" defaultRowHeight="15"/>
  <cols>
    <col min="2" max="2" width="19.42578125" customWidth="1"/>
    <col min="21" max="21" width="8.42578125" customWidth="1"/>
    <col min="22" max="22" width="8.28515625" customWidth="1"/>
  </cols>
  <sheetData>
    <row r="7" spans="2:22">
      <c r="C7" s="78"/>
      <c r="D7" s="78"/>
      <c r="E7" s="78"/>
      <c r="F7" s="78"/>
      <c r="G7" s="78"/>
      <c r="H7" s="78"/>
      <c r="I7" s="78"/>
      <c r="J7" s="79"/>
    </row>
    <row r="8" spans="2:22">
      <c r="C8" s="80"/>
      <c r="D8" s="80"/>
      <c r="E8" s="80"/>
      <c r="F8" s="80"/>
      <c r="G8" s="80"/>
      <c r="H8" s="80"/>
      <c r="I8" s="78"/>
      <c r="J8" s="79"/>
    </row>
    <row r="9" spans="2:22">
      <c r="B9" s="55"/>
      <c r="C9" s="80"/>
      <c r="D9" s="80"/>
      <c r="E9" s="80"/>
      <c r="F9" s="80"/>
      <c r="G9" s="80"/>
      <c r="H9" s="80"/>
      <c r="I9" s="78"/>
      <c r="J9" s="79"/>
    </row>
    <row r="10" spans="2:22">
      <c r="C10" s="139" t="s">
        <v>90</v>
      </c>
      <c r="D10" s="139"/>
      <c r="E10" s="139"/>
      <c r="F10" s="139"/>
      <c r="G10" s="139"/>
      <c r="H10" s="139"/>
      <c r="I10" s="139"/>
      <c r="J10" s="139"/>
    </row>
    <row r="11" spans="2:22" ht="15.75">
      <c r="C11" s="139"/>
      <c r="D11" s="139"/>
      <c r="E11" s="139"/>
      <c r="F11" s="139"/>
      <c r="G11" s="139"/>
      <c r="H11" s="139"/>
      <c r="I11" s="139"/>
      <c r="J11" s="139"/>
      <c r="M11" s="140" t="s">
        <v>84</v>
      </c>
      <c r="N11" s="140"/>
      <c r="O11" s="140"/>
      <c r="P11" s="140"/>
      <c r="Q11" s="140"/>
      <c r="R11" s="140"/>
      <c r="S11" s="140"/>
      <c r="T11" s="140"/>
      <c r="U11" s="130" t="s">
        <v>83</v>
      </c>
      <c r="V11" s="130"/>
    </row>
    <row r="12" spans="2:22">
      <c r="C12" s="139"/>
      <c r="D12" s="139"/>
      <c r="E12" s="139"/>
      <c r="F12" s="139"/>
      <c r="G12" s="139"/>
      <c r="H12" s="139"/>
      <c r="I12" s="139"/>
      <c r="J12" s="139"/>
      <c r="M12" s="140"/>
      <c r="N12" s="140"/>
      <c r="O12" s="140"/>
      <c r="P12" s="140"/>
      <c r="Q12" s="140"/>
      <c r="R12" s="140"/>
      <c r="S12" s="140"/>
      <c r="T12" s="140"/>
      <c r="U12" s="93" t="s">
        <v>82</v>
      </c>
      <c r="V12" s="93" t="s">
        <v>81</v>
      </c>
    </row>
    <row r="13" spans="2:22" ht="15.75">
      <c r="L13" s="81" t="s">
        <v>85</v>
      </c>
      <c r="M13" s="99">
        <v>45</v>
      </c>
      <c r="N13" s="131" t="s">
        <v>80</v>
      </c>
      <c r="O13" s="132"/>
      <c r="P13" s="132"/>
      <c r="Q13" s="132"/>
      <c r="R13" s="132"/>
      <c r="S13" s="132"/>
      <c r="T13" s="133"/>
      <c r="U13" s="101">
        <f ca="1">(COUNTIF($M$11:$V$28,"Fco"))/5</f>
        <v>45</v>
      </c>
      <c r="V13" s="93">
        <v>900</v>
      </c>
    </row>
    <row r="14" spans="2:22" ht="16.5" thickBot="1">
      <c r="L14" s="81" t="s">
        <v>85</v>
      </c>
      <c r="M14" s="99">
        <v>35</v>
      </c>
      <c r="N14" s="134" t="s">
        <v>79</v>
      </c>
      <c r="O14" s="134"/>
      <c r="P14" s="134"/>
      <c r="Q14" s="134"/>
      <c r="R14" s="134"/>
      <c r="S14" s="134"/>
      <c r="T14" s="134"/>
      <c r="U14" s="101">
        <f ca="1">(COUNTIF($M$11:$V$28,#REF!))/2</f>
        <v>35</v>
      </c>
      <c r="V14" s="93">
        <v>280</v>
      </c>
    </row>
    <row r="15" spans="2:22" ht="16.5" thickBot="1">
      <c r="B15" s="83" t="s">
        <v>54</v>
      </c>
      <c r="C15" s="84" t="s">
        <v>97</v>
      </c>
      <c r="D15" s="84" t="s">
        <v>98</v>
      </c>
      <c r="E15" s="84" t="s">
        <v>94</v>
      </c>
      <c r="F15" s="84" t="s">
        <v>93</v>
      </c>
      <c r="G15" s="84" t="s">
        <v>95</v>
      </c>
      <c r="H15" s="84" t="s">
        <v>96</v>
      </c>
      <c r="I15" s="84" t="s">
        <v>56</v>
      </c>
      <c r="J15" s="85" t="s">
        <v>57</v>
      </c>
      <c r="L15" s="81"/>
      <c r="M15" s="100">
        <v>0</v>
      </c>
      <c r="N15" s="135" t="s">
        <v>78</v>
      </c>
      <c r="O15" s="135"/>
      <c r="P15" s="135"/>
      <c r="Q15" s="135"/>
      <c r="R15" s="135"/>
      <c r="S15" s="135"/>
      <c r="T15" s="135"/>
      <c r="U15" s="101">
        <v>0</v>
      </c>
      <c r="V15" s="93">
        <v>0</v>
      </c>
    </row>
    <row r="16" spans="2:22" ht="16.5" thickBot="1">
      <c r="B16" s="105" t="s">
        <v>55</v>
      </c>
      <c r="C16" s="87"/>
      <c r="D16" s="88"/>
      <c r="E16" s="88"/>
      <c r="F16" s="88"/>
      <c r="G16" s="88"/>
      <c r="H16" s="89"/>
      <c r="I16" s="90"/>
      <c r="J16" s="113"/>
      <c r="K16" s="117" t="s">
        <v>88</v>
      </c>
      <c r="L16" s="81" t="s">
        <v>85</v>
      </c>
      <c r="M16" s="99">
        <v>20</v>
      </c>
      <c r="N16" s="134" t="s">
        <v>77</v>
      </c>
      <c r="O16" s="134"/>
      <c r="P16" s="134"/>
      <c r="Q16" s="134"/>
      <c r="R16" s="134"/>
      <c r="S16" s="134"/>
      <c r="T16" s="134"/>
      <c r="U16" s="102">
        <f ca="1">COUNTIF($M$11:$V$28,#REF!)/2</f>
        <v>20</v>
      </c>
      <c r="V16" s="93">
        <v>40</v>
      </c>
    </row>
    <row r="17" spans="2:22" ht="15.75">
      <c r="B17" s="106" t="s">
        <v>42</v>
      </c>
      <c r="C17" s="103">
        <f>COUNTIF('Planning formateur '!C5:NC5,"fco")/5</f>
        <v>9</v>
      </c>
      <c r="D17" s="52">
        <f>COUNTIF('Planning formateur '!C6:NC6,"fco")/5</f>
        <v>9</v>
      </c>
      <c r="E17" s="52">
        <f>COUNTIF('Planning formateur '!C7:NC7,"fco")/5</f>
        <v>7</v>
      </c>
      <c r="F17" s="52">
        <f>COUNTIF('Planning formateur '!C8:NC8,"fco")/5</f>
        <v>7</v>
      </c>
      <c r="G17" s="52">
        <f>COUNTIF('Planning formateur '!C9:NC9,"fco")/5</f>
        <v>7</v>
      </c>
      <c r="H17" s="52">
        <f>COUNTIF('Planning formateur '!C10:NC10,"fco")/5</f>
        <v>7</v>
      </c>
      <c r="I17" s="7">
        <f>COUNTIF('Planning formateur '!C11:NC11,"fco")/5</f>
        <v>0</v>
      </c>
      <c r="J17" s="114">
        <f>COUNTIF('Planning formateur '!C12:NC12,"fco")/5</f>
        <v>0</v>
      </c>
      <c r="K17" s="118">
        <f>SUM(C17:H17)</f>
        <v>46</v>
      </c>
      <c r="L17" s="81" t="s">
        <v>85</v>
      </c>
      <c r="M17" s="99">
        <v>13</v>
      </c>
      <c r="N17" s="134" t="s">
        <v>76</v>
      </c>
      <c r="O17" s="134"/>
      <c r="P17" s="134"/>
      <c r="Q17" s="134"/>
      <c r="R17" s="134"/>
      <c r="S17" s="134"/>
      <c r="T17" s="134"/>
      <c r="U17" s="101">
        <f ca="1">(COUNTIF($M$11:$V$28,"hab E1"))/17</f>
        <v>11</v>
      </c>
      <c r="V17" s="93">
        <v>880</v>
      </c>
    </row>
    <row r="18" spans="2:22" ht="15.75">
      <c r="B18" s="106" t="s">
        <v>59</v>
      </c>
      <c r="C18" s="103">
        <f>COUNTIF('Planning formateur '!C5:NC5,"PERF")/2</f>
        <v>10</v>
      </c>
      <c r="D18" s="52">
        <f>COUNTIF('Planning formateur '!C6:NC6,"PERF")/2</f>
        <v>8</v>
      </c>
      <c r="E18" s="52">
        <f>COUNTIF('Planning formateur '!B7:ND7,"perf")/2</f>
        <v>9</v>
      </c>
      <c r="F18" s="52">
        <f>COUNTIF('Planning formateur '!C8:NC8,"perf")/2</f>
        <v>11</v>
      </c>
      <c r="G18" s="52">
        <f>COUNTIF('Planning formateur '!C9:NC9,"PERF")/2</f>
        <v>6</v>
      </c>
      <c r="H18" s="52">
        <f>COUNTIF('Planning formateur '!C10:NC10,"PERF")/2</f>
        <v>7</v>
      </c>
      <c r="I18" s="7">
        <v>0</v>
      </c>
      <c r="J18" s="114">
        <v>0</v>
      </c>
      <c r="K18" s="119">
        <f>SUM(C18:J18)</f>
        <v>51</v>
      </c>
      <c r="L18" s="81"/>
      <c r="M18" s="100">
        <v>0</v>
      </c>
      <c r="N18" s="135" t="s">
        <v>75</v>
      </c>
      <c r="O18" s="135"/>
      <c r="P18" s="135"/>
      <c r="Q18" s="135"/>
      <c r="R18" s="135"/>
      <c r="S18" s="135"/>
      <c r="T18" s="135"/>
      <c r="U18" s="101">
        <f ca="1">(COUNTIF($M$11:$V$28,#REF!)/10)</f>
        <v>0</v>
      </c>
      <c r="V18" s="93">
        <v>0</v>
      </c>
    </row>
    <row r="19" spans="2:22" ht="15.75">
      <c r="B19" s="106" t="s">
        <v>58</v>
      </c>
      <c r="C19" s="103">
        <f>COUNTIF('Planning formateur '!C5:NC5,"hab")/17</f>
        <v>2</v>
      </c>
      <c r="D19" s="52">
        <f>COUNTIF('Planning formateur '!C6:NC6,"hab")/17</f>
        <v>2</v>
      </c>
      <c r="E19" s="52">
        <f>COUNTIF('Planning formateur '!B7:ND7,"hab")/17</f>
        <v>2</v>
      </c>
      <c r="F19" s="52">
        <f>COUNTIF('Planning formateur '!C8:NC8,"hab")/17</f>
        <v>2</v>
      </c>
      <c r="G19" s="52">
        <f>COUNTIF('Planning formateur '!C9:NC9,"HAB")/17</f>
        <v>2</v>
      </c>
      <c r="H19" s="52">
        <f>COUNTIF('Planning formateur '!C10:NC10,"HAB")/17</f>
        <v>2</v>
      </c>
      <c r="I19" s="7">
        <v>0</v>
      </c>
      <c r="J19" s="114">
        <v>0</v>
      </c>
      <c r="K19" s="119">
        <f>SUM(C19:J19)</f>
        <v>12</v>
      </c>
      <c r="L19" s="81" t="s">
        <v>85</v>
      </c>
      <c r="M19" s="99">
        <v>13</v>
      </c>
      <c r="N19" s="134" t="s">
        <v>74</v>
      </c>
      <c r="O19" s="134"/>
      <c r="P19" s="134"/>
      <c r="Q19" s="134"/>
      <c r="R19" s="134"/>
      <c r="S19" s="134"/>
      <c r="T19" s="134"/>
      <c r="U19" s="101">
        <f ca="1">(COUNTIF($M$11:$V$28,"qual E2"))/15</f>
        <v>11</v>
      </c>
      <c r="V19" s="93">
        <v>660</v>
      </c>
    </row>
    <row r="20" spans="2:22" ht="15.75">
      <c r="B20" s="106" t="s">
        <v>60</v>
      </c>
      <c r="C20" s="103">
        <f>COUNTIF('Planning formateur '!C5:NC5,"qual2")/15</f>
        <v>1</v>
      </c>
      <c r="D20" s="52">
        <f>COUNTIF('Planning formateur '!C6:NC6,"qual2")/15</f>
        <v>1</v>
      </c>
      <c r="E20" s="52">
        <f>COUNTIF('Planning formateur '!B7:ND7,"qual2")/15</f>
        <v>3</v>
      </c>
      <c r="F20" s="52">
        <f>COUNTIF('Planning formateur '!C8:NC8,"qual2")/15</f>
        <v>3</v>
      </c>
      <c r="G20" s="52">
        <f>COUNTIF('Planning formateur '!C9:NC9,"QUAL2")/15</f>
        <v>2</v>
      </c>
      <c r="H20" s="52">
        <f>COUNTIF('Planning formateur '!C10:NC10,"QUAL2")/15</f>
        <v>2</v>
      </c>
      <c r="I20" s="7">
        <v>0</v>
      </c>
      <c r="J20" s="114">
        <v>0</v>
      </c>
      <c r="K20" s="119">
        <f t="shared" ref="K20:K25" si="0">SUM(C20:J20)</f>
        <v>12</v>
      </c>
      <c r="L20" s="81" t="s">
        <v>85</v>
      </c>
      <c r="M20" s="99">
        <v>20</v>
      </c>
      <c r="N20" s="134" t="s">
        <v>73</v>
      </c>
      <c r="O20" s="134"/>
      <c r="P20" s="134"/>
      <c r="Q20" s="134"/>
      <c r="R20" s="134"/>
      <c r="S20" s="134"/>
      <c r="T20" s="134"/>
      <c r="U20" s="98">
        <v>20</v>
      </c>
      <c r="V20" s="93">
        <v>1800</v>
      </c>
    </row>
    <row r="21" spans="2:22" ht="15.75">
      <c r="B21" s="106" t="s">
        <v>61</v>
      </c>
      <c r="C21" s="103">
        <f>COUNTIF('Planning formateur '!C4:NC4,"arti")/2</f>
        <v>0</v>
      </c>
      <c r="D21" s="52">
        <f>COUNTIF('Planning formateur '!C5:NC5,"arti")/2</f>
        <v>7</v>
      </c>
      <c r="E21" s="52">
        <f>COUNTIF('Planning formateur '!B6:ND6,"arti")/2</f>
        <v>2</v>
      </c>
      <c r="F21" s="52">
        <f>COUNTIF('Planning formateur '!C7:NC7,"arti")/2</f>
        <v>2</v>
      </c>
      <c r="G21" s="52">
        <f>COUNTIF('Planning formateur '!C8:NC8,"ARTI")/2</f>
        <v>1</v>
      </c>
      <c r="H21" s="52">
        <f>COUNTIF('Planning formateur '!C9:NC9,"ARTI")/2</f>
        <v>3</v>
      </c>
      <c r="I21" s="7">
        <f>COUNTIF('Planning formateur '!C10:NC10,"arti")/2</f>
        <v>4</v>
      </c>
      <c r="J21" s="114">
        <f>COUNTIF('Planning formateur '!C11:NC11,"arti")/2</f>
        <v>1</v>
      </c>
      <c r="K21" s="119">
        <f t="shared" si="0"/>
        <v>20</v>
      </c>
      <c r="L21" s="81"/>
      <c r="M21" s="99">
        <v>0</v>
      </c>
      <c r="N21" s="134" t="s">
        <v>72</v>
      </c>
      <c r="O21" s="134"/>
      <c r="P21" s="134"/>
      <c r="Q21" s="134"/>
      <c r="R21" s="134"/>
      <c r="S21" s="134"/>
      <c r="T21" s="134"/>
      <c r="U21" s="98">
        <v>0</v>
      </c>
      <c r="V21" s="93">
        <v>0</v>
      </c>
    </row>
    <row r="22" spans="2:22" ht="15.75">
      <c r="B22" s="106" t="s">
        <v>46</v>
      </c>
      <c r="C22" s="103">
        <f>COUNTIF('Planning formateur '!C5:NC5,"RTW")/2</f>
        <v>3</v>
      </c>
      <c r="D22" s="52">
        <f>COUNTIF('Planning formateur '!C6:NC6,"rtw")/2</f>
        <v>7</v>
      </c>
      <c r="E22" s="52">
        <f>COUNTIF('Planning formateur '!B7:ND7,"RTW")/2</f>
        <v>1</v>
      </c>
      <c r="F22" s="52">
        <f>COUNTIF('Planning formateur '!C8:NC8,"rtw")/2</f>
        <v>6</v>
      </c>
      <c r="G22" s="52">
        <f>COUNTIF('Planning formateur '!C9:NC9,"rtw")/2</f>
        <v>8</v>
      </c>
      <c r="H22" s="52">
        <f>COUNTIF('Planning formateur '!C10:NC10,"rtw")/2</f>
        <v>10</v>
      </c>
      <c r="I22" s="108"/>
      <c r="J22" s="115"/>
      <c r="K22" s="119">
        <f t="shared" si="0"/>
        <v>35</v>
      </c>
      <c r="L22" s="81"/>
      <c r="M22" s="99">
        <v>0</v>
      </c>
      <c r="N22" s="134" t="s">
        <v>71</v>
      </c>
      <c r="O22" s="134"/>
      <c r="P22" s="134"/>
      <c r="Q22" s="134"/>
      <c r="R22" s="134"/>
      <c r="S22" s="134"/>
      <c r="T22" s="134"/>
      <c r="U22" s="98">
        <v>0</v>
      </c>
      <c r="V22" s="93">
        <v>0</v>
      </c>
    </row>
    <row r="23" spans="2:22" ht="16.5" thickBot="1">
      <c r="B23" s="106" t="s">
        <v>62</v>
      </c>
      <c r="C23" s="104">
        <f>COUNTIF('Planning formateur '!C5:NC5,"fibus")/13</f>
        <v>4</v>
      </c>
      <c r="D23" s="82">
        <f>COUNTIF('Planning formateur '!C5:NC5,"fibus")/13</f>
        <v>4</v>
      </c>
      <c r="E23" s="82">
        <f>COUNTIF('Planning formateur '!B7:ND7,"fibus")/13</f>
        <v>3</v>
      </c>
      <c r="F23" s="82">
        <f>COUNTIF('Planning formateur '!C8:NC8,"FIBUS")/13</f>
        <v>2</v>
      </c>
      <c r="G23" s="82">
        <f>COUNTIF('Planning formateur '!C9:NC9,"FIBUS")/13</f>
        <v>4</v>
      </c>
      <c r="H23" s="82">
        <f>COUNTIF('Planning formateur '!C10:NC10,"fibus")/13</f>
        <v>3</v>
      </c>
      <c r="I23" s="86">
        <v>0</v>
      </c>
      <c r="J23" s="116">
        <v>0</v>
      </c>
      <c r="K23" s="119">
        <f t="shared" si="0"/>
        <v>20</v>
      </c>
      <c r="L23" s="81" t="s">
        <v>89</v>
      </c>
      <c r="M23" s="99">
        <v>50</v>
      </c>
      <c r="N23" s="134" t="s">
        <v>70</v>
      </c>
      <c r="O23" s="134"/>
      <c r="P23" s="134"/>
      <c r="Q23" s="134"/>
      <c r="R23" s="134"/>
      <c r="S23" s="134"/>
      <c r="T23" s="134"/>
      <c r="U23" s="101">
        <f ca="1">(COUNTIF($M$11:$V$28,"PerfCR")/2)</f>
        <v>43</v>
      </c>
      <c r="V23" s="93">
        <v>344</v>
      </c>
    </row>
    <row r="24" spans="2:22" ht="16.5" thickBot="1">
      <c r="B24" s="106" t="s">
        <v>43</v>
      </c>
      <c r="C24" s="104">
        <f>COUNTIF('Planning formateur '!C5:NC5,"DFCO")/5</f>
        <v>0</v>
      </c>
      <c r="D24" s="82">
        <f>COUNTIF('Planning formateur '!C6:NC6,"DFCO")/5</f>
        <v>1</v>
      </c>
      <c r="E24" s="82">
        <f>COUNTIF('Planning formateur '!B8:ND8,"fibus")/13</f>
        <v>2</v>
      </c>
      <c r="F24" s="82">
        <f>COUNTIF('Planning formateur '!C9:NC9,"FIBUS")/13</f>
        <v>4</v>
      </c>
      <c r="G24" s="82">
        <f>COUNTIF('Planning formateur '!C10:NC10,"FIBUS")/13</f>
        <v>3</v>
      </c>
      <c r="H24" s="82">
        <f>COUNTIF('Planning formateur '!C10:NC10,"DFCO")/5</f>
        <v>1</v>
      </c>
      <c r="I24" s="86">
        <v>0</v>
      </c>
      <c r="J24" s="116">
        <v>0</v>
      </c>
      <c r="K24" s="119">
        <f t="shared" si="0"/>
        <v>11</v>
      </c>
      <c r="M24" s="100">
        <v>0</v>
      </c>
      <c r="N24" s="135" t="s">
        <v>69</v>
      </c>
      <c r="O24" s="135"/>
      <c r="P24" s="135"/>
      <c r="Q24" s="135"/>
      <c r="R24" s="135"/>
      <c r="S24" s="135"/>
      <c r="T24" s="135"/>
      <c r="U24" s="98">
        <v>0</v>
      </c>
      <c r="V24" s="93">
        <v>0</v>
      </c>
    </row>
    <row r="25" spans="2:22" ht="16.5" thickBot="1">
      <c r="B25" s="107" t="s">
        <v>63</v>
      </c>
      <c r="C25" s="104">
        <f>COUNTIF('Planning formateur '!C5:NC5,"dperf")/2</f>
        <v>0</v>
      </c>
      <c r="D25" s="82">
        <f>COUNTIF('Planning formateur '!C6:NC6,"dperf")/2</f>
        <v>0</v>
      </c>
      <c r="E25" s="82">
        <f>COUNTIF('Planning formateur '!C7:NC7,"dperf")/2</f>
        <v>1</v>
      </c>
      <c r="F25" s="82">
        <f>COUNTIF('Planning formateur '!C8:NC8,"dperf")/2</f>
        <v>0</v>
      </c>
      <c r="G25" s="82">
        <f>COUNTIF('Planning formateur '!C9:NC9,"dperf")/2</f>
        <v>2</v>
      </c>
      <c r="H25" s="82">
        <f>COUNTIF('Planning formateur '!C10:NC10,"dperf")/2</f>
        <v>2</v>
      </c>
      <c r="I25" s="86">
        <v>0</v>
      </c>
      <c r="J25" s="116">
        <v>0</v>
      </c>
      <c r="K25" s="120">
        <f t="shared" si="0"/>
        <v>5</v>
      </c>
      <c r="M25" s="99">
        <v>10</v>
      </c>
      <c r="N25" s="134" t="s">
        <v>68</v>
      </c>
      <c r="O25" s="134"/>
      <c r="P25" s="134"/>
      <c r="Q25" s="134"/>
      <c r="R25" s="134"/>
      <c r="S25" s="134"/>
      <c r="T25" s="134"/>
      <c r="U25" s="98">
        <f ca="1">COUNTIF($M$11:$V$28,"Axa")</f>
        <v>0</v>
      </c>
      <c r="V25" s="93">
        <v>0</v>
      </c>
    </row>
    <row r="26" spans="2:22" ht="15.75">
      <c r="M26" s="100">
        <v>0</v>
      </c>
      <c r="N26" s="136" t="s">
        <v>67</v>
      </c>
      <c r="O26" s="137"/>
      <c r="P26" s="137"/>
      <c r="Q26" s="137"/>
      <c r="R26" s="137"/>
      <c r="S26" s="137"/>
      <c r="T26" s="138"/>
      <c r="U26" s="98">
        <f ca="1">COUNTIF($M$11:$V$28,#REF!)/2</f>
        <v>0</v>
      </c>
      <c r="V26" s="93">
        <v>0</v>
      </c>
    </row>
    <row r="27" spans="2:22" ht="15.75">
      <c r="M27" s="99">
        <v>10</v>
      </c>
      <c r="N27" s="131" t="s">
        <v>66</v>
      </c>
      <c r="O27" s="132"/>
      <c r="P27" s="132"/>
      <c r="Q27" s="132"/>
      <c r="R27" s="132"/>
      <c r="S27" s="132"/>
      <c r="T27" s="133"/>
      <c r="U27" s="98">
        <f ca="1">COUNTIF($M$11:$V$28,"Met")</f>
        <v>0</v>
      </c>
      <c r="V27" s="93">
        <v>0</v>
      </c>
    </row>
    <row r="28" spans="2:22">
      <c r="M28" s="97"/>
      <c r="N28" s="96"/>
      <c r="O28" s="96"/>
      <c r="P28" s="96"/>
      <c r="Q28" s="96"/>
      <c r="R28" s="96"/>
      <c r="S28" s="96"/>
      <c r="T28" s="95"/>
      <c r="U28" s="94"/>
      <c r="V28" s="93"/>
    </row>
  </sheetData>
  <mergeCells count="18">
    <mergeCell ref="N26:T26"/>
    <mergeCell ref="N27:T27"/>
    <mergeCell ref="C10:J12"/>
    <mergeCell ref="N16:T16"/>
    <mergeCell ref="N17:T17"/>
    <mergeCell ref="N18:T18"/>
    <mergeCell ref="M11:T12"/>
    <mergeCell ref="N20:T20"/>
    <mergeCell ref="N21:T21"/>
    <mergeCell ref="N22:T22"/>
    <mergeCell ref="N23:T23"/>
    <mergeCell ref="N24:T24"/>
    <mergeCell ref="N25:T25"/>
    <mergeCell ref="U11:V11"/>
    <mergeCell ref="N13:T13"/>
    <mergeCell ref="N14:T14"/>
    <mergeCell ref="N15:T15"/>
    <mergeCell ref="N19:T19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94"/>
  <sheetViews>
    <sheetView showGridLines="0" showRowColHeaders="0" workbookViewId="0">
      <pane xSplit="11" ySplit="1" topLeftCell="XFD2" activePane="bottomRight" state="frozen"/>
      <selection pane="topRight" activeCell="O1" sqref="O1"/>
      <selection pane="bottomLeft" activeCell="A2" sqref="A2"/>
      <selection pane="bottomRight" activeCell="H1" sqref="H1"/>
    </sheetView>
  </sheetViews>
  <sheetFormatPr defaultColWidth="0" defaultRowHeight="15" zeroHeight="1"/>
  <cols>
    <col min="1" max="1" width="42.5703125" bestFit="1" customWidth="1"/>
    <col min="2" max="2" width="15.42578125" customWidth="1"/>
    <col min="3" max="3" width="11.7109375" hidden="1" customWidth="1"/>
    <col min="4" max="4" width="12.85546875" hidden="1" customWidth="1"/>
    <col min="5" max="5" width="18.42578125" hidden="1" customWidth="1"/>
    <col min="6" max="6" width="11.42578125" customWidth="1"/>
    <col min="7" max="7" width="18.5703125" customWidth="1"/>
    <col min="8" max="8" width="32.28515625" bestFit="1" customWidth="1"/>
    <col min="9" max="9" width="46" customWidth="1"/>
    <col min="10" max="10" width="11.42578125" customWidth="1"/>
    <col min="11" max="11" width="1.7109375" customWidth="1"/>
    <col min="12" max="16384" width="11.42578125" hidden="1"/>
  </cols>
  <sheetData>
    <row r="1" spans="1:10">
      <c r="A1" s="20" t="s">
        <v>10</v>
      </c>
      <c r="B1" s="20" t="str">
        <f>IF(AND(C2:C8),"Erreur !","Jours Chômés")</f>
        <v>Jours Chômés</v>
      </c>
      <c r="C1" s="20" t="s">
        <v>19</v>
      </c>
      <c r="D1" s="27" t="s">
        <v>22</v>
      </c>
      <c r="E1" s="22" t="s">
        <v>21</v>
      </c>
      <c r="F1" s="20" t="s">
        <v>8</v>
      </c>
      <c r="G1" s="20" t="s">
        <v>9</v>
      </c>
      <c r="I1" s="42" t="s">
        <v>26</v>
      </c>
      <c r="J1" s="42" t="s">
        <v>27</v>
      </c>
    </row>
    <row r="2" spans="1:10">
      <c r="A2" s="7" t="s">
        <v>36</v>
      </c>
      <c r="B2" s="16" t="s">
        <v>12</v>
      </c>
      <c r="C2" s="21" t="b">
        <v>0</v>
      </c>
      <c r="D2" s="23" t="str">
        <f>IF(C2,B2,"")</f>
        <v/>
      </c>
      <c r="E2" s="21" t="e">
        <f>IF(MONTH(1&amp;Premier_mois)&lt;&gt;1,An+1,An)</f>
        <v>#VALUE!</v>
      </c>
      <c r="F2" s="3" t="e">
        <f>DATE(E2,1,1)</f>
        <v>#VALUE!</v>
      </c>
      <c r="G2" s="28" t="e">
        <f>"Jour de l'an "&amp;E2</f>
        <v>#VALUE!</v>
      </c>
      <c r="I2" s="43" t="s">
        <v>28</v>
      </c>
      <c r="J2" s="44"/>
    </row>
    <row r="3" spans="1:10">
      <c r="A3" s="20" t="s">
        <v>11</v>
      </c>
      <c r="B3" s="16" t="s">
        <v>13</v>
      </c>
      <c r="C3" s="21" t="b">
        <v>0</v>
      </c>
      <c r="D3" s="23" t="str">
        <f t="shared" ref="D3:D8" si="0">IF(C3,B3,"")</f>
        <v/>
      </c>
      <c r="E3" s="21" t="e">
        <f>IF(MONTH(DATE(An,3,29.56+0.979*MOD(204-11*MOD(An,19),30)-WEEKDAY(DATE(An,3,28.56+0.979*MOD(204-11*MOD(An,19),30))))+1)&lt;MONTH(1&amp;Premier_mois),An+1,An)</f>
        <v>#VALUE!</v>
      </c>
      <c r="F3" s="3" t="e">
        <f>DATE(E3,3,29.56+0.979*MOD(204-11*MOD(E3,19),30)-WEEKDAY(DATE(E3,3,28.56+0.979*MOD(204-11*MOD(E3,19),30))))+1</f>
        <v>#VALUE!</v>
      </c>
      <c r="G3" s="28" t="s">
        <v>2</v>
      </c>
      <c r="I3" s="43" t="s">
        <v>29</v>
      </c>
      <c r="J3" s="44"/>
    </row>
    <row r="4" spans="1:10">
      <c r="A4" s="7">
        <v>2024</v>
      </c>
      <c r="B4" s="16" t="s">
        <v>14</v>
      </c>
      <c r="C4" s="21" t="b">
        <v>0</v>
      </c>
      <c r="D4" s="23" t="str">
        <f t="shared" si="0"/>
        <v/>
      </c>
      <c r="E4" s="21" t="e">
        <f>IF(MONTH(1&amp;Premier_mois)&gt;5,An+1,An)</f>
        <v>#VALUE!</v>
      </c>
      <c r="F4" s="3" t="e">
        <f>DATE(E4,5,1)</f>
        <v>#VALUE!</v>
      </c>
      <c r="G4" s="28" t="s">
        <v>3</v>
      </c>
      <c r="I4" s="43" t="s">
        <v>30</v>
      </c>
      <c r="J4" s="44"/>
    </row>
    <row r="5" spans="1:10">
      <c r="A5" s="8"/>
      <c r="B5" s="17" t="s">
        <v>15</v>
      </c>
      <c r="C5" s="24" t="b">
        <v>0</v>
      </c>
      <c r="D5" s="53" t="str">
        <f t="shared" si="0"/>
        <v/>
      </c>
      <c r="E5" s="25" t="e">
        <f>IF(MONTH(DATE(An,3,29.56+0.979*MOD(204-11*MOD(An,19),30)-WEEKDAY(DATE(An,3,28.56+0.979*MOD(204-11*MOD(An,19),30))))+1+38)&lt;MONTH(1&amp;Premier_mois),An+1,An)</f>
        <v>#VALUE!</v>
      </c>
      <c r="F5" s="3" t="e">
        <f>DATE(E6,5,8)</f>
        <v>#VALUE!</v>
      </c>
      <c r="G5" s="29" t="s">
        <v>4</v>
      </c>
      <c r="I5" s="43" t="s">
        <v>31</v>
      </c>
      <c r="J5" s="44"/>
    </row>
    <row r="6" spans="1:10">
      <c r="A6" s="8"/>
      <c r="B6" s="17" t="s">
        <v>16</v>
      </c>
      <c r="C6" s="24" t="b">
        <v>0</v>
      </c>
      <c r="D6" s="53" t="str">
        <f t="shared" si="0"/>
        <v/>
      </c>
      <c r="E6" s="25" t="e">
        <f>IF(MONTH(1&amp;Premier_mois)&gt;5,An+1,An)</f>
        <v>#VALUE!</v>
      </c>
      <c r="F6" s="3" t="e">
        <f>DATE(E7,3,29.56+0.979*MOD(204-11*MOD(E7,19),30)-WEEKDAY(DATE(E7,3,28.56+0.979*MOD(204-11*MOD(E7,19),30))))+1+49</f>
        <v>#VALUE!</v>
      </c>
      <c r="G6" s="28" t="s">
        <v>5</v>
      </c>
      <c r="I6" s="43" t="s">
        <v>32</v>
      </c>
      <c r="J6" s="44"/>
    </row>
    <row r="7" spans="1:10">
      <c r="A7" s="8"/>
      <c r="B7" s="16" t="s">
        <v>17</v>
      </c>
      <c r="C7" s="26" t="b">
        <v>1</v>
      </c>
      <c r="D7" s="23" t="str">
        <f t="shared" si="0"/>
        <v>Samedi</v>
      </c>
      <c r="E7" s="21" t="e">
        <f>IF(MONTH(DATE(An,3,29.56+0.979*MOD(204-11*MOD(An,19),30)-WEEKDAY(DATE(An,3,28.56+0.979*MOD(204-11*MOD(An,19),30))))+1+49)&lt;MONTH(1&amp;Premier_mois),An+1,An)</f>
        <v>#VALUE!</v>
      </c>
      <c r="F7" s="3" t="e">
        <f>DATE(E8,7,14)</f>
        <v>#VALUE!</v>
      </c>
      <c r="G7" s="28" t="s">
        <v>6</v>
      </c>
      <c r="I7" t="s">
        <v>33</v>
      </c>
    </row>
    <row r="8" spans="1:10">
      <c r="A8" s="8"/>
      <c r="B8" s="16" t="s">
        <v>18</v>
      </c>
      <c r="C8" s="26" t="b">
        <v>1</v>
      </c>
      <c r="D8" s="23" t="str">
        <f t="shared" si="0"/>
        <v>Dimanche</v>
      </c>
      <c r="E8" s="21" t="e">
        <f>IF(MONTH(1&amp;Premier_mois)&gt;7,An+1,An)</f>
        <v>#VALUE!</v>
      </c>
      <c r="F8" s="3" t="e">
        <f>DATE(E9,8,15)</f>
        <v>#VALUE!</v>
      </c>
      <c r="G8" s="28" t="s">
        <v>7</v>
      </c>
      <c r="I8" t="s">
        <v>34</v>
      </c>
    </row>
    <row r="9" spans="1:10">
      <c r="A9" s="8"/>
      <c r="B9" s="8"/>
      <c r="C9" s="21" t="s">
        <v>20</v>
      </c>
      <c r="D9" s="21" t="e">
        <f>MONTH(1&amp;Premier_mois)</f>
        <v>#VALUE!</v>
      </c>
      <c r="E9" s="21" t="e">
        <f>IF(MONTH(1&amp;Premier_mois)&gt;8,An+1,An)</f>
        <v>#VALUE!</v>
      </c>
      <c r="F9" s="3" t="e">
        <f>DATE(E10,11,1)</f>
        <v>#VALUE!</v>
      </c>
      <c r="G9" s="28" t="s">
        <v>0</v>
      </c>
      <c r="I9" t="s">
        <v>35</v>
      </c>
    </row>
    <row r="10" spans="1:10">
      <c r="A10" s="8"/>
      <c r="B10" s="8"/>
      <c r="C10" s="26" t="s">
        <v>25</v>
      </c>
      <c r="D10" s="21">
        <f ca="1">INT((TODAY()-LOOKUP(TODAY(),DATE(YEAR(TODAY())+{-1;0;1},1,3)-WEEKDAY(DATE(YEAR(TODAY())+{-1;0;1},1,3))+2))/7)+1</f>
        <v>36</v>
      </c>
      <c r="E10" s="21" t="e">
        <f>IF(MONTH(1&amp;Premier_mois)&gt;11,An+1,An)</f>
        <v>#VALUE!</v>
      </c>
      <c r="F10" s="3" t="e">
        <f>DATE(E11,11,11)</f>
        <v>#VALUE!</v>
      </c>
      <c r="G10" s="28" t="e">
        <f>"Armistice "&amp;E11</f>
        <v>#VALUE!</v>
      </c>
    </row>
    <row r="11" spans="1:10">
      <c r="A11" s="8"/>
      <c r="B11" s="8"/>
      <c r="C11" s="8"/>
      <c r="D11" s="8"/>
      <c r="E11" s="21" t="e">
        <f>IF(MONTH(1&amp;Premier_mois)&gt;11,An+1,An)</f>
        <v>#VALUE!</v>
      </c>
      <c r="F11" s="3">
        <f>DATE(An,12,25)</f>
        <v>45651</v>
      </c>
      <c r="G11" s="28" t="s">
        <v>1</v>
      </c>
    </row>
    <row r="12" spans="1:10">
      <c r="A12" s="8"/>
      <c r="B12" s="8"/>
      <c r="C12" s="8"/>
      <c r="D12" s="8"/>
      <c r="E12" s="8"/>
      <c r="F12" s="3" t="e">
        <f>"01/01/"&amp;E2+1</f>
        <v>#VALUE!</v>
      </c>
      <c r="G12" s="30" t="e">
        <f>"Jour de l'an "&amp;E2+1</f>
        <v>#VALUE!</v>
      </c>
    </row>
    <row r="13" spans="1:10">
      <c r="A13" s="8"/>
      <c r="B13" s="8"/>
      <c r="C13" s="8"/>
      <c r="D13" s="8"/>
      <c r="E13" s="8"/>
      <c r="F13" s="3" t="e">
        <f>DATE(E3+1,3,29.56+0.979*MOD(204-11*MOD(E3+1,19),30)-WEEKDAY(DATE(E3+1,3,28.56+0.979*MOD(204-11*MOD(E3+1,19),30))))+1</f>
        <v>#VALUE!</v>
      </c>
      <c r="G13" s="30" t="s">
        <v>2</v>
      </c>
    </row>
    <row r="14" spans="1:10">
      <c r="A14" s="8"/>
      <c r="B14" s="8"/>
      <c r="C14" s="8"/>
      <c r="D14" s="8"/>
      <c r="E14" s="8"/>
      <c r="F14" s="3" t="e">
        <f>DATE(E4+1,5,1)</f>
        <v>#VALUE!</v>
      </c>
      <c r="G14" s="30" t="s">
        <v>3</v>
      </c>
    </row>
    <row r="15" spans="1:10">
      <c r="A15" s="8"/>
      <c r="B15" s="8"/>
      <c r="C15" s="8"/>
      <c r="D15" s="8"/>
      <c r="E15" s="8"/>
      <c r="F15" s="3" t="e">
        <f>DATE(E6+1,5,8)</f>
        <v>#VALUE!</v>
      </c>
      <c r="G15" s="30" t="s">
        <v>4</v>
      </c>
    </row>
    <row r="16" spans="1:10">
      <c r="A16" s="8"/>
      <c r="B16" s="8"/>
      <c r="C16" s="8"/>
      <c r="D16" s="8"/>
      <c r="E16" s="8"/>
      <c r="F16" s="3" t="e">
        <f>DATE(E7+1,3,29.56+0.979*MOD(204-11*MOD(E7+1,19),30)-WEEKDAY(DATE(E7+18,3,28.56+0.979*MOD(204-11*MOD(E7+1,19),30))))+1+49</f>
        <v>#VALUE!</v>
      </c>
      <c r="G16" s="30" t="s">
        <v>5</v>
      </c>
    </row>
    <row r="17" spans="1:7">
      <c r="A17" s="8"/>
      <c r="B17" s="8"/>
      <c r="C17" s="8"/>
      <c r="D17" s="8"/>
      <c r="E17" s="8"/>
      <c r="F17" s="3" t="e">
        <f>DATE(E8+1,7,14)</f>
        <v>#VALUE!</v>
      </c>
      <c r="G17" s="30" t="s">
        <v>6</v>
      </c>
    </row>
    <row r="18" spans="1:7">
      <c r="A18" s="8"/>
      <c r="B18" s="8"/>
      <c r="C18" s="8"/>
      <c r="D18" s="8"/>
      <c r="E18" s="8"/>
      <c r="F18" s="3" t="e">
        <f>DATE(E9+1,8,15)</f>
        <v>#VALUE!</v>
      </c>
      <c r="G18" s="30" t="s">
        <v>7</v>
      </c>
    </row>
    <row r="19" spans="1:7">
      <c r="A19" s="8"/>
      <c r="B19" s="8"/>
      <c r="C19" s="8"/>
      <c r="D19" s="8"/>
      <c r="E19" s="8"/>
      <c r="F19" s="3" t="e">
        <f>DATE(E10+1,11,1)</f>
        <v>#VALUE!</v>
      </c>
      <c r="G19" s="30" t="s">
        <v>0</v>
      </c>
    </row>
    <row r="20" spans="1:7">
      <c r="A20" s="8"/>
      <c r="B20" s="8"/>
      <c r="C20" s="8"/>
      <c r="D20" s="8"/>
      <c r="E20" s="8"/>
      <c r="F20" s="3" t="e">
        <f>DATE(E11+1,11,11)</f>
        <v>#VALUE!</v>
      </c>
      <c r="G20" s="30" t="e">
        <f>"Armistice "&amp;E11+1</f>
        <v>#VALUE!</v>
      </c>
    </row>
    <row r="21" spans="1:7">
      <c r="A21" s="8"/>
      <c r="B21" s="8"/>
      <c r="C21" s="8"/>
      <c r="D21" s="8"/>
      <c r="E21" s="8"/>
      <c r="F21" s="3">
        <f>DATE(An+1,12,25)</f>
        <v>46016</v>
      </c>
      <c r="G21" s="30" t="s">
        <v>1</v>
      </c>
    </row>
    <row r="22" spans="1:7">
      <c r="A22" s="8"/>
      <c r="B22" s="8"/>
      <c r="C22" s="8"/>
      <c r="D22" s="8"/>
      <c r="E22" s="8"/>
      <c r="F22" s="18"/>
      <c r="G22" s="19"/>
    </row>
    <row r="23" spans="1:7">
      <c r="A23" s="8"/>
      <c r="B23" s="8"/>
      <c r="C23" s="8"/>
      <c r="D23" s="8"/>
      <c r="E23" s="8"/>
      <c r="F23" s="18"/>
      <c r="G23" s="19"/>
    </row>
    <row r="24" spans="1:7">
      <c r="A24" s="8"/>
      <c r="B24" s="8"/>
      <c r="C24" s="8"/>
      <c r="D24" s="8"/>
      <c r="E24" s="8"/>
      <c r="F24" s="18"/>
      <c r="G24" s="19"/>
    </row>
    <row r="25" spans="1:7">
      <c r="A25" s="8"/>
      <c r="B25" s="8"/>
      <c r="C25" s="8"/>
      <c r="D25" s="8"/>
      <c r="E25" s="8"/>
      <c r="F25" s="18"/>
      <c r="G25" s="19"/>
    </row>
    <row r="26" spans="1:7">
      <c r="A26" s="8"/>
      <c r="B26" s="8"/>
      <c r="C26" s="8"/>
      <c r="D26" s="8"/>
      <c r="E26" s="8"/>
      <c r="F26" s="18"/>
      <c r="G26" s="19"/>
    </row>
    <row r="27" spans="1:7">
      <c r="A27" s="8"/>
      <c r="B27" s="8"/>
      <c r="C27" s="8"/>
      <c r="D27" s="8"/>
      <c r="E27" s="8"/>
      <c r="F27" s="18"/>
      <c r="G27" s="19"/>
    </row>
    <row r="28" spans="1:7">
      <c r="A28" s="8"/>
      <c r="B28" s="8"/>
      <c r="C28" s="8"/>
      <c r="D28" s="8"/>
      <c r="E28" s="8"/>
      <c r="F28" s="18"/>
      <c r="G28" s="19"/>
    </row>
    <row r="29" spans="1:7">
      <c r="A29" s="8"/>
      <c r="B29" s="8"/>
      <c r="C29" s="8"/>
      <c r="D29" s="8"/>
      <c r="E29" s="8"/>
      <c r="F29" s="18"/>
      <c r="G29" s="19"/>
    </row>
    <row r="30" spans="1:7">
      <c r="B30" s="8"/>
      <c r="C30" s="8"/>
      <c r="D30" s="8"/>
      <c r="E30" s="8"/>
      <c r="F30" s="18"/>
      <c r="G30" s="19"/>
    </row>
    <row r="31" spans="1:7">
      <c r="B31" s="8"/>
      <c r="C31" s="8"/>
      <c r="D31" s="8"/>
      <c r="F31" s="18"/>
      <c r="G31" s="19"/>
    </row>
    <row r="32" spans="1:7">
      <c r="F32" s="18"/>
      <c r="G32" s="19"/>
    </row>
    <row r="33" spans="6:7">
      <c r="F33" s="18"/>
      <c r="G33" s="19"/>
    </row>
    <row r="34" spans="6:7">
      <c r="F34" s="18"/>
      <c r="G34" s="19"/>
    </row>
    <row r="35" spans="6:7">
      <c r="F35" s="18"/>
      <c r="G35" s="19"/>
    </row>
    <row r="36" spans="6:7">
      <c r="F36" s="18"/>
      <c r="G36" s="19"/>
    </row>
    <row r="37" spans="6:7">
      <c r="F37" s="18"/>
      <c r="G37" s="19"/>
    </row>
    <row r="38" spans="6:7">
      <c r="F38" s="18"/>
      <c r="G38" s="19"/>
    </row>
    <row r="39" spans="6:7">
      <c r="F39" s="18"/>
      <c r="G39" s="19"/>
    </row>
    <row r="40" spans="6:7">
      <c r="F40" s="18"/>
      <c r="G40" s="19"/>
    </row>
    <row r="41" spans="6:7">
      <c r="F41" s="18"/>
      <c r="G41" s="19"/>
    </row>
    <row r="42" spans="6:7">
      <c r="F42" s="14"/>
      <c r="G42" s="14"/>
    </row>
    <row r="43" spans="6:7">
      <c r="F43" s="14"/>
      <c r="G43" s="14"/>
    </row>
    <row r="44" spans="6:7">
      <c r="F44" s="14"/>
      <c r="G44" s="14"/>
    </row>
    <row r="45" spans="6:7">
      <c r="F45" s="14"/>
      <c r="G45" s="14"/>
    </row>
    <row r="46" spans="6:7">
      <c r="F46" s="14"/>
      <c r="G46" s="14"/>
    </row>
    <row r="47" spans="6:7">
      <c r="F47" s="14"/>
      <c r="G47" s="14"/>
    </row>
    <row r="48" spans="6:7">
      <c r="F48" s="14"/>
      <c r="G48" s="14"/>
    </row>
    <row r="49" spans="6:7">
      <c r="F49" s="14"/>
      <c r="G49" s="14"/>
    </row>
    <row r="50" spans="6:7">
      <c r="F50" s="14"/>
      <c r="G50" s="14"/>
    </row>
    <row r="51" spans="6:7">
      <c r="F51" s="14"/>
      <c r="G51" s="14"/>
    </row>
    <row r="52" spans="6:7">
      <c r="F52" s="14"/>
      <c r="G52" s="14"/>
    </row>
    <row r="53" spans="6:7" hidden="1">
      <c r="F53" s="14"/>
      <c r="G53" s="14"/>
    </row>
    <row r="54" spans="6:7" hidden="1">
      <c r="F54" s="14"/>
      <c r="G54" s="14"/>
    </row>
    <row r="55" spans="6:7" hidden="1">
      <c r="F55" s="14"/>
      <c r="G55" s="14"/>
    </row>
    <row r="56" spans="6:7" hidden="1">
      <c r="F56" s="14"/>
      <c r="G56" s="14"/>
    </row>
    <row r="57" spans="6:7" hidden="1">
      <c r="F57" s="14"/>
      <c r="G57" s="14"/>
    </row>
    <row r="58" spans="6:7" hidden="1">
      <c r="F58" s="14"/>
      <c r="G58" s="14"/>
    </row>
    <row r="59" spans="6:7" hidden="1">
      <c r="F59" s="14"/>
      <c r="G59" s="14"/>
    </row>
    <row r="60" spans="6:7" hidden="1">
      <c r="F60" s="14"/>
      <c r="G60" s="14"/>
    </row>
    <row r="61" spans="6:7" hidden="1">
      <c r="F61" s="14"/>
      <c r="G61" s="14"/>
    </row>
    <row r="62" spans="6:7" hidden="1">
      <c r="F62" s="14"/>
      <c r="G62" s="14"/>
    </row>
    <row r="63" spans="6:7" hidden="1">
      <c r="F63" s="14"/>
      <c r="G63" s="14"/>
    </row>
    <row r="64" spans="6:7" hidden="1">
      <c r="F64" s="14"/>
      <c r="G64" s="14"/>
    </row>
    <row r="65" spans="6:7" hidden="1">
      <c r="F65" s="14"/>
      <c r="G65" s="14"/>
    </row>
    <row r="66" spans="6:7" hidden="1">
      <c r="F66" s="14"/>
      <c r="G66" s="14"/>
    </row>
    <row r="67" spans="6:7" hidden="1">
      <c r="F67" s="14"/>
      <c r="G67" s="14"/>
    </row>
    <row r="68" spans="6:7" hidden="1">
      <c r="F68" s="14"/>
      <c r="G68" s="14"/>
    </row>
    <row r="69" spans="6:7" hidden="1">
      <c r="F69" s="14"/>
      <c r="G69" s="14"/>
    </row>
    <row r="70" spans="6:7" hidden="1">
      <c r="F70" s="14"/>
      <c r="G70" s="14"/>
    </row>
    <row r="71" spans="6:7" hidden="1">
      <c r="F71" s="14"/>
      <c r="G71" s="14"/>
    </row>
    <row r="72" spans="6:7" hidden="1">
      <c r="F72" s="14"/>
      <c r="G72" s="14"/>
    </row>
    <row r="73" spans="6:7" hidden="1">
      <c r="F73" s="14"/>
      <c r="G73" s="14"/>
    </row>
    <row r="74" spans="6:7" hidden="1">
      <c r="F74" s="14"/>
      <c r="G74" s="14"/>
    </row>
    <row r="75" spans="6:7" hidden="1">
      <c r="F75" s="14"/>
      <c r="G75" s="14"/>
    </row>
    <row r="76" spans="6:7" hidden="1">
      <c r="F76" s="14"/>
      <c r="G76" s="14"/>
    </row>
    <row r="77" spans="6:7" hidden="1">
      <c r="F77" s="14"/>
      <c r="G77" s="14"/>
    </row>
    <row r="78" spans="6:7" hidden="1">
      <c r="F78" s="14"/>
      <c r="G78" s="14"/>
    </row>
    <row r="79" spans="6:7" hidden="1">
      <c r="F79" s="14"/>
      <c r="G79" s="14"/>
    </row>
    <row r="80" spans="6:7" hidden="1">
      <c r="F80" s="14"/>
      <c r="G80" s="14"/>
    </row>
    <row r="81" spans="6:7" hidden="1">
      <c r="F81" s="14"/>
      <c r="G81" s="14"/>
    </row>
    <row r="82" spans="6:7" hidden="1">
      <c r="F82" s="14"/>
      <c r="G82" s="14"/>
    </row>
    <row r="83" spans="6:7" hidden="1">
      <c r="F83" s="14"/>
      <c r="G83" s="14"/>
    </row>
    <row r="84" spans="6:7" hidden="1">
      <c r="F84" s="14"/>
      <c r="G84" s="14"/>
    </row>
    <row r="85" spans="6:7" hidden="1">
      <c r="F85" s="14"/>
      <c r="G85" s="14"/>
    </row>
    <row r="86" spans="6:7" hidden="1">
      <c r="F86" s="14"/>
      <c r="G86" s="14"/>
    </row>
    <row r="87" spans="6:7" hidden="1">
      <c r="F87" s="14"/>
      <c r="G87" s="14"/>
    </row>
    <row r="88" spans="6:7" hidden="1">
      <c r="F88" s="14"/>
      <c r="G88" s="14"/>
    </row>
    <row r="89" spans="6:7" hidden="1">
      <c r="F89" s="14"/>
      <c r="G89" s="14"/>
    </row>
    <row r="90" spans="6:7" hidden="1">
      <c r="F90" s="14"/>
      <c r="G90" s="14"/>
    </row>
    <row r="91" spans="6:7" hidden="1">
      <c r="F91" s="14"/>
      <c r="G91" s="14"/>
    </row>
    <row r="92" spans="6:7" hidden="1">
      <c r="F92" s="14"/>
      <c r="G92" s="14"/>
    </row>
    <row r="93" spans="6:7" hidden="1">
      <c r="F93" s="14"/>
      <c r="G93" s="14"/>
    </row>
    <row r="94" spans="6:7" hidden="1">
      <c r="F94" s="14"/>
      <c r="G94" s="14"/>
    </row>
  </sheetData>
  <conditionalFormatting sqref="B1">
    <cfRule type="expression" dxfId="16" priority="1">
      <formula>AND(B1="Erreur !")</formula>
    </cfRule>
  </conditionalFormatting>
  <dataValidations count="1">
    <dataValidation type="list" allowBlank="1" showInputMessage="1" showErrorMessage="1" sqref="A2" xr:uid="{00000000-0002-0000-0000-000000000000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Check Box 5">
              <controlPr defaultSize="0" autoFill="0" autoLine="0" autoPict="0">
                <anchor moveWithCells="1">
                  <from>
                    <xdr:col>1</xdr:col>
                    <xdr:colOff>619125</xdr:colOff>
                    <xdr:row>0</xdr:row>
                    <xdr:rowOff>142875</xdr:rowOff>
                  </from>
                  <to>
                    <xdr:col>5</xdr:col>
                    <xdr:colOff>38100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Check Box 6">
              <controlPr defaultSize="0" autoFill="0" autoLine="0" autoPict="0">
                <anchor moveWithCells="1">
                  <from>
                    <xdr:col>1</xdr:col>
                    <xdr:colOff>619125</xdr:colOff>
                    <xdr:row>1</xdr:row>
                    <xdr:rowOff>142875</xdr:rowOff>
                  </from>
                  <to>
                    <xdr:col>5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Check Box 7">
              <controlPr defaultSize="0" autoFill="0" autoLine="0" autoPict="0">
                <anchor moveWithCells="1">
                  <from>
                    <xdr:col>1</xdr:col>
                    <xdr:colOff>619125</xdr:colOff>
                    <xdr:row>2</xdr:row>
                    <xdr:rowOff>142875</xdr:rowOff>
                  </from>
                  <to>
                    <xdr:col>5</xdr:col>
                    <xdr:colOff>38100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Check Box 8">
              <controlPr defaultSize="0" autoFill="0" autoLine="0" autoPict="0">
                <anchor moveWithCells="1">
                  <from>
                    <xdr:col>1</xdr:col>
                    <xdr:colOff>619125</xdr:colOff>
                    <xdr:row>3</xdr:row>
                    <xdr:rowOff>142875</xdr:rowOff>
                  </from>
                  <to>
                    <xdr:col>5</xdr:col>
                    <xdr:colOff>38100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8" name="Check Box 9">
              <controlPr defaultSize="0" autoFill="0" autoLine="0" autoPict="0">
                <anchor moveWithCells="1">
                  <from>
                    <xdr:col>1</xdr:col>
                    <xdr:colOff>619125</xdr:colOff>
                    <xdr:row>4</xdr:row>
                    <xdr:rowOff>133350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9" name="Check Box 10">
              <controlPr defaultSize="0" autoFill="0" autoLine="0" autoPict="0">
                <anchor moveWithCells="1">
                  <from>
                    <xdr:col>1</xdr:col>
                    <xdr:colOff>619125</xdr:colOff>
                    <xdr:row>5</xdr:row>
                    <xdr:rowOff>133350</xdr:rowOff>
                  </from>
                  <to>
                    <xdr:col>5</xdr:col>
                    <xdr:colOff>38100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0" name="Check Box 11">
              <controlPr defaultSize="0" autoFill="0" autoLine="0" autoPict="0">
                <anchor moveWithCells="1">
                  <from>
                    <xdr:col>1</xdr:col>
                    <xdr:colOff>619125</xdr:colOff>
                    <xdr:row>6</xdr:row>
                    <xdr:rowOff>133350</xdr:rowOff>
                  </from>
                  <to>
                    <xdr:col>5</xdr:col>
                    <xdr:colOff>38100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pageSetUpPr fitToPage="1"/>
  </sheetPr>
  <dimension ref="A1:AA35"/>
  <sheetViews>
    <sheetView showGridLines="0" showRowColHeaders="0" zoomScale="80" zoomScaleNormal="80" workbookViewId="0">
      <selection activeCell="C3" sqref="C3"/>
    </sheetView>
  </sheetViews>
  <sheetFormatPr defaultColWidth="0" defaultRowHeight="20.100000000000001" customHeight="1" zeroHeight="1"/>
  <cols>
    <col min="1" max="1" width="9.28515625" style="35" customWidth="1"/>
    <col min="2" max="8" width="11.42578125" style="35" customWidth="1"/>
    <col min="9" max="9" width="2.140625" style="35" hidden="1" customWidth="1"/>
    <col min="10" max="10" width="9.28515625" style="35" customWidth="1"/>
    <col min="11" max="17" width="11.42578125" style="35" customWidth="1"/>
    <col min="18" max="18" width="2" style="35" hidden="1" customWidth="1"/>
    <col min="19" max="19" width="9.28515625" style="35" customWidth="1"/>
    <col min="20" max="26" width="11.42578125" style="35" customWidth="1"/>
    <col min="27" max="27" width="0.140625" style="35" customWidth="1"/>
    <col min="28" max="16384" width="11.7109375" style="35" hidden="1"/>
  </cols>
  <sheetData>
    <row r="1" spans="1:26" ht="22.5" customHeight="1">
      <c r="A1" s="141" t="e">
        <f>PROPER(TEXT(B4,"MMMM"))&amp;" "&amp;YEAR(B4)</f>
        <v>#VALUE!</v>
      </c>
      <c r="B1" s="142"/>
      <c r="C1" s="142"/>
      <c r="D1" s="142"/>
      <c r="E1" s="142"/>
      <c r="F1" s="142"/>
      <c r="G1" s="142"/>
      <c r="H1" s="143"/>
      <c r="I1" s="36"/>
      <c r="J1" s="141" t="e">
        <f>PROPER(TEXT(K4,"MMMM"))&amp;" "&amp;YEAR(K4)</f>
        <v>#VALUE!</v>
      </c>
      <c r="K1" s="142"/>
      <c r="L1" s="142"/>
      <c r="M1" s="142"/>
      <c r="N1" s="142"/>
      <c r="O1" s="142"/>
      <c r="P1" s="142"/>
      <c r="Q1" s="143"/>
      <c r="R1" s="36"/>
      <c r="S1" s="141" t="e">
        <f>PROPER(TEXT(T4,"MMMM"))&amp;" "&amp;YEAR(T4)</f>
        <v>#VALUE!</v>
      </c>
      <c r="T1" s="142"/>
      <c r="U1" s="142"/>
      <c r="V1" s="142"/>
      <c r="W1" s="142"/>
      <c r="X1" s="142"/>
      <c r="Y1" s="142"/>
      <c r="Z1" s="143"/>
    </row>
    <row r="2" spans="1:26" ht="18.75" customHeight="1">
      <c r="A2" s="45" t="s">
        <v>24</v>
      </c>
      <c r="B2" s="37" t="s">
        <v>12</v>
      </c>
      <c r="C2" s="37" t="s">
        <v>13</v>
      </c>
      <c r="D2" s="37" t="s">
        <v>14</v>
      </c>
      <c r="E2" s="37" t="s">
        <v>15</v>
      </c>
      <c r="F2" s="37" t="s">
        <v>16</v>
      </c>
      <c r="G2" s="37" t="s">
        <v>17</v>
      </c>
      <c r="H2" s="46" t="s">
        <v>18</v>
      </c>
      <c r="I2" s="38"/>
      <c r="J2" s="45" t="s">
        <v>24</v>
      </c>
      <c r="K2" s="37" t="s">
        <v>12</v>
      </c>
      <c r="L2" s="37" t="s">
        <v>13</v>
      </c>
      <c r="M2" s="37" t="s">
        <v>14</v>
      </c>
      <c r="N2" s="37" t="s">
        <v>15</v>
      </c>
      <c r="O2" s="37" t="s">
        <v>16</v>
      </c>
      <c r="P2" s="37" t="s">
        <v>17</v>
      </c>
      <c r="Q2" s="46" t="s">
        <v>18</v>
      </c>
      <c r="R2" s="36"/>
      <c r="S2" s="45" t="s">
        <v>24</v>
      </c>
      <c r="T2" s="37" t="s">
        <v>12</v>
      </c>
      <c r="U2" s="37" t="s">
        <v>13</v>
      </c>
      <c r="V2" s="37" t="s">
        <v>14</v>
      </c>
      <c r="W2" s="37" t="s">
        <v>15</v>
      </c>
      <c r="X2" s="37" t="s">
        <v>16</v>
      </c>
      <c r="Y2" s="37" t="s">
        <v>17</v>
      </c>
      <c r="Z2" s="46" t="s">
        <v>18</v>
      </c>
    </row>
    <row r="3" spans="1:26" ht="52.5" customHeight="1">
      <c r="A3" s="45" t="e">
        <f>INT((E3-LOOKUP(E3,DATE(YEAR(E3)+{-1;0;1},1,3)-WEEKDAY(DATE(YEAR(E3)+{-1;0;1},1,3))+2))/7)+1</f>
        <v>#VALUE!</v>
      </c>
      <c r="B3" s="39" t="e">
        <f>IF(DAY(DATE(An,MONTH(1&amp;Premier_mois),7)-MOD(DATE(An,MONTH(1&amp;Premier_mois),7)-2,7))&gt;1,DATE(An,MONTH(1&amp;Premier_mois),7)-MOD(DATE(An,MONTH(1&amp;Premier_mois),7)-2,7)-7,DATE(An,MONTH(1&amp;Premier_mois),7)-MOD(DATE(An,MONTH(1&amp;Premier_mois),7)-2,7))</f>
        <v>#VALUE!</v>
      </c>
      <c r="C3" s="39" t="e">
        <f>B3+1</f>
        <v>#VALUE!</v>
      </c>
      <c r="D3" s="39" t="e">
        <f t="shared" ref="D3:H4" si="0">C3+1</f>
        <v>#VALUE!</v>
      </c>
      <c r="E3" s="39" t="e">
        <f t="shared" si="0"/>
        <v>#VALUE!</v>
      </c>
      <c r="F3" s="39" t="e">
        <f t="shared" si="0"/>
        <v>#VALUE!</v>
      </c>
      <c r="G3" s="39" t="e">
        <f t="shared" si="0"/>
        <v>#VALUE!</v>
      </c>
      <c r="H3" s="51" t="e">
        <f t="shared" si="0"/>
        <v>#VALUE!</v>
      </c>
      <c r="I3" s="38"/>
      <c r="J3" s="45" t="e">
        <f>INT((N3-LOOKUP(N3,DATE(YEAR(N3)+{-1;0;1},1,3)-WEEKDAY(DATE(YEAR(N3)+{-1;0;1},1,3))+2))/7)+1</f>
        <v>#VALUE!</v>
      </c>
      <c r="K3" s="39" t="e">
        <f>IF(DAY(DATE(An,MONTH(1&amp;Premier_mois)+1,7)-MOD(DATE(An,MONTH(1&amp;Premier_mois)+1,7)-2,7))&gt;1,DATE(An,MONTH(1&amp;Premier_mois)+1,7)-MOD(DATE(An,MONTH(1&amp;Premier_mois)+1,7)-2,7)-7,DATE(An,MONTH(1&amp;Premier_mois)+1,7)-MOD(DATE(An,MONTH(1&amp;Premier_mois)+1,7)-2,7))</f>
        <v>#VALUE!</v>
      </c>
      <c r="L3" s="39" t="e">
        <f>K3+1</f>
        <v>#VALUE!</v>
      </c>
      <c r="M3" s="39" t="e">
        <f t="shared" ref="M3:Q4" si="1">L3+1</f>
        <v>#VALUE!</v>
      </c>
      <c r="N3" s="39" t="e">
        <f t="shared" si="1"/>
        <v>#VALUE!</v>
      </c>
      <c r="O3" s="39" t="e">
        <f t="shared" si="1"/>
        <v>#VALUE!</v>
      </c>
      <c r="P3" s="39" t="e">
        <f t="shared" si="1"/>
        <v>#VALUE!</v>
      </c>
      <c r="Q3" s="47" t="e">
        <f t="shared" si="1"/>
        <v>#VALUE!</v>
      </c>
      <c r="R3" s="36"/>
      <c r="S3" s="45" t="e">
        <f>INT((W3-LOOKUP(W3,DATE(YEAR(W3)+{-1;0;1},1,3)-WEEKDAY(DATE(YEAR(W3)+{-1;0;1},1,3))+2))/7)+1</f>
        <v>#VALUE!</v>
      </c>
      <c r="T3" s="39" t="e">
        <f>IF(DAY(DATE(An,MONTH(1&amp;Premier_mois)+2,7)-MOD(DATE(An,MONTH(1&amp;Premier_mois)+2,7)-2,7))&gt;1,DATE(An,MONTH(1&amp;Premier_mois)+2,7)-MOD(DATE(An,MONTH(1&amp;Premier_mois)+2,7)-2,7)-7,DATE(An,MONTH(1&amp;Premier_mois)+2,7)-MOD(DATE(An,MONTH(1&amp;Premier_mois)+2,7)-2,7))</f>
        <v>#VALUE!</v>
      </c>
      <c r="U3" s="39" t="e">
        <f>T3+1</f>
        <v>#VALUE!</v>
      </c>
      <c r="V3" s="39" t="e">
        <f t="shared" ref="V3:Z4" si="2">U3+1</f>
        <v>#VALUE!</v>
      </c>
      <c r="W3" s="39" t="e">
        <f t="shared" si="2"/>
        <v>#VALUE!</v>
      </c>
      <c r="X3" s="39" t="e">
        <f t="shared" si="2"/>
        <v>#VALUE!</v>
      </c>
      <c r="Y3" s="39" t="e">
        <f t="shared" si="2"/>
        <v>#VALUE!</v>
      </c>
      <c r="Z3" s="47" t="e">
        <f t="shared" si="2"/>
        <v>#VALUE!</v>
      </c>
    </row>
    <row r="4" spans="1:26" ht="52.5" customHeight="1">
      <c r="A4" s="45" t="e">
        <f>INT((E4-LOOKUP(E4,DATE(YEAR(E4)+{-1;0;1},1,3)-WEEKDAY(DATE(YEAR(E4)+{-1;0;1},1,3))+2))/7)+1</f>
        <v>#VALUE!</v>
      </c>
      <c r="B4" s="40" t="e">
        <f>H3+1</f>
        <v>#VALUE!</v>
      </c>
      <c r="C4" s="40" t="e">
        <f>B4+1</f>
        <v>#VALUE!</v>
      </c>
      <c r="D4" s="40" t="e">
        <f t="shared" si="0"/>
        <v>#VALUE!</v>
      </c>
      <c r="E4" s="40" t="e">
        <f t="shared" si="0"/>
        <v>#VALUE!</v>
      </c>
      <c r="F4" s="40" t="e">
        <f t="shared" si="0"/>
        <v>#VALUE!</v>
      </c>
      <c r="G4" s="40" t="e">
        <f t="shared" si="0"/>
        <v>#VALUE!</v>
      </c>
      <c r="H4" s="47" t="e">
        <f t="shared" si="0"/>
        <v>#VALUE!</v>
      </c>
      <c r="I4" s="38"/>
      <c r="J4" s="45" t="e">
        <f>INT((N4-LOOKUP(N4,DATE(YEAR(N4)+{-1;0;1},1,3)-WEEKDAY(DATE(YEAR(N4)+{-1;0;1},1,3))+2))/7)+1</f>
        <v>#VALUE!</v>
      </c>
      <c r="K4" s="40" t="e">
        <f>Q3+1</f>
        <v>#VALUE!</v>
      </c>
      <c r="L4" s="40" t="e">
        <f>K4+1</f>
        <v>#VALUE!</v>
      </c>
      <c r="M4" s="40" t="e">
        <f t="shared" si="1"/>
        <v>#VALUE!</v>
      </c>
      <c r="N4" s="40" t="e">
        <f t="shared" si="1"/>
        <v>#VALUE!</v>
      </c>
      <c r="O4" s="40" t="e">
        <f t="shared" si="1"/>
        <v>#VALUE!</v>
      </c>
      <c r="P4" s="40" t="e">
        <f t="shared" si="1"/>
        <v>#VALUE!</v>
      </c>
      <c r="Q4" s="47" t="e">
        <f t="shared" si="1"/>
        <v>#VALUE!</v>
      </c>
      <c r="R4" s="36"/>
      <c r="S4" s="45" t="e">
        <f>INT((W4-LOOKUP(W4,DATE(YEAR(W4)+{-1;0;1},1,3)-WEEKDAY(DATE(YEAR(W4)+{-1;0;1},1,3))+2))/7)+1</f>
        <v>#VALUE!</v>
      </c>
      <c r="T4" s="40" t="e">
        <f>Z3+1</f>
        <v>#VALUE!</v>
      </c>
      <c r="U4" s="40" t="e">
        <f>T4+1</f>
        <v>#VALUE!</v>
      </c>
      <c r="V4" s="40" t="e">
        <f t="shared" si="2"/>
        <v>#VALUE!</v>
      </c>
      <c r="W4" s="40" t="e">
        <f t="shared" si="2"/>
        <v>#VALUE!</v>
      </c>
      <c r="X4" s="40" t="e">
        <f t="shared" si="2"/>
        <v>#VALUE!</v>
      </c>
      <c r="Y4" s="40" t="e">
        <f t="shared" si="2"/>
        <v>#VALUE!</v>
      </c>
      <c r="Z4" s="47" t="e">
        <f t="shared" si="2"/>
        <v>#VALUE!</v>
      </c>
    </row>
    <row r="5" spans="1:26" ht="52.5" customHeight="1">
      <c r="A5" s="45" t="e">
        <f>INT((E5-LOOKUP(E5,DATE(YEAR(E5)+{-1;0;1},1,3)-WEEKDAY(DATE(YEAR(E5)+{-1;0;1},1,3))+2))/7)+1</f>
        <v>#VALUE!</v>
      </c>
      <c r="B5" s="40" t="e">
        <f t="shared" ref="B5:B8" si="3">H4+1</f>
        <v>#VALUE!</v>
      </c>
      <c r="C5" s="40" t="e">
        <f t="shared" ref="C5:H8" si="4">B5+1</f>
        <v>#VALUE!</v>
      </c>
      <c r="D5" s="40" t="e">
        <f t="shared" si="4"/>
        <v>#VALUE!</v>
      </c>
      <c r="E5" s="40" t="e">
        <f t="shared" si="4"/>
        <v>#VALUE!</v>
      </c>
      <c r="F5" s="40" t="e">
        <f t="shared" si="4"/>
        <v>#VALUE!</v>
      </c>
      <c r="G5" s="40" t="e">
        <f t="shared" si="4"/>
        <v>#VALUE!</v>
      </c>
      <c r="H5" s="47" t="e">
        <f t="shared" si="4"/>
        <v>#VALUE!</v>
      </c>
      <c r="I5" s="38"/>
      <c r="J5" s="45" t="e">
        <f>INT((N5-LOOKUP(N5,DATE(YEAR(N5)+{-1;0;1},1,3)-WEEKDAY(DATE(YEAR(N5)+{-1;0;1},1,3))+2))/7)+1</f>
        <v>#VALUE!</v>
      </c>
      <c r="K5" s="40" t="e">
        <f t="shared" ref="K5:K8" si="5">Q4+1</f>
        <v>#VALUE!</v>
      </c>
      <c r="L5" s="40" t="e">
        <f t="shared" ref="L5:Q8" si="6">K5+1</f>
        <v>#VALUE!</v>
      </c>
      <c r="M5" s="40" t="e">
        <f t="shared" si="6"/>
        <v>#VALUE!</v>
      </c>
      <c r="N5" s="40" t="e">
        <f t="shared" si="6"/>
        <v>#VALUE!</v>
      </c>
      <c r="O5" s="40" t="e">
        <f t="shared" si="6"/>
        <v>#VALUE!</v>
      </c>
      <c r="P5" s="40" t="e">
        <f t="shared" si="6"/>
        <v>#VALUE!</v>
      </c>
      <c r="Q5" s="47" t="e">
        <f t="shared" si="6"/>
        <v>#VALUE!</v>
      </c>
      <c r="R5" s="36"/>
      <c r="S5" s="45" t="e">
        <f>INT((W5-LOOKUP(W5,DATE(YEAR(W5)+{-1;0;1},1,3)-WEEKDAY(DATE(YEAR(W5)+{-1;0;1},1,3))+2))/7)+1</f>
        <v>#VALUE!</v>
      </c>
      <c r="T5" s="40" t="e">
        <f t="shared" ref="T5:T8" si="7">Z4+1</f>
        <v>#VALUE!</v>
      </c>
      <c r="U5" s="40" t="e">
        <f t="shared" ref="U5:Z8" si="8">T5+1</f>
        <v>#VALUE!</v>
      </c>
      <c r="V5" s="40" t="e">
        <f t="shared" si="8"/>
        <v>#VALUE!</v>
      </c>
      <c r="W5" s="40" t="e">
        <f t="shared" si="8"/>
        <v>#VALUE!</v>
      </c>
      <c r="X5" s="40" t="e">
        <f t="shared" si="8"/>
        <v>#VALUE!</v>
      </c>
      <c r="Y5" s="40" t="e">
        <f t="shared" si="8"/>
        <v>#VALUE!</v>
      </c>
      <c r="Z5" s="47" t="e">
        <f t="shared" si="8"/>
        <v>#VALUE!</v>
      </c>
    </row>
    <row r="6" spans="1:26" ht="52.5" customHeight="1">
      <c r="A6" s="45" t="e">
        <f>INT((E6-LOOKUP(E6,DATE(YEAR(E6)+{-1;0;1},1,3)-WEEKDAY(DATE(YEAR(E6)+{-1;0;1},1,3))+2))/7)+1</f>
        <v>#VALUE!</v>
      </c>
      <c r="B6" s="40" t="e">
        <f t="shared" si="3"/>
        <v>#VALUE!</v>
      </c>
      <c r="C6" s="40" t="e">
        <f t="shared" si="4"/>
        <v>#VALUE!</v>
      </c>
      <c r="D6" s="40" t="e">
        <f t="shared" si="4"/>
        <v>#VALUE!</v>
      </c>
      <c r="E6" s="40" t="e">
        <f t="shared" si="4"/>
        <v>#VALUE!</v>
      </c>
      <c r="F6" s="40" t="e">
        <f t="shared" si="4"/>
        <v>#VALUE!</v>
      </c>
      <c r="G6" s="40" t="e">
        <f t="shared" si="4"/>
        <v>#VALUE!</v>
      </c>
      <c r="H6" s="47" t="e">
        <f t="shared" si="4"/>
        <v>#VALUE!</v>
      </c>
      <c r="I6" s="38"/>
      <c r="J6" s="45" t="e">
        <f>INT((N6-LOOKUP(N6,DATE(YEAR(N6)+{-1;0;1},1,3)-WEEKDAY(DATE(YEAR(N6)+{-1;0;1},1,3))+2))/7)+1</f>
        <v>#VALUE!</v>
      </c>
      <c r="K6" s="40" t="e">
        <f t="shared" si="5"/>
        <v>#VALUE!</v>
      </c>
      <c r="L6" s="40" t="e">
        <f t="shared" si="6"/>
        <v>#VALUE!</v>
      </c>
      <c r="M6" s="40" t="e">
        <f t="shared" si="6"/>
        <v>#VALUE!</v>
      </c>
      <c r="N6" s="40" t="e">
        <f t="shared" si="6"/>
        <v>#VALUE!</v>
      </c>
      <c r="O6" s="40" t="e">
        <f t="shared" si="6"/>
        <v>#VALUE!</v>
      </c>
      <c r="P6" s="40" t="e">
        <f t="shared" si="6"/>
        <v>#VALUE!</v>
      </c>
      <c r="Q6" s="47" t="e">
        <f t="shared" si="6"/>
        <v>#VALUE!</v>
      </c>
      <c r="R6" s="36"/>
      <c r="S6" s="45" t="e">
        <f>INT((W6-LOOKUP(W6,DATE(YEAR(W6)+{-1;0;1},1,3)-WEEKDAY(DATE(YEAR(W6)+{-1;0;1},1,3))+2))/7)+1</f>
        <v>#VALUE!</v>
      </c>
      <c r="T6" s="40" t="e">
        <f t="shared" si="7"/>
        <v>#VALUE!</v>
      </c>
      <c r="U6" s="40" t="e">
        <f t="shared" si="8"/>
        <v>#VALUE!</v>
      </c>
      <c r="V6" s="40" t="e">
        <f t="shared" si="8"/>
        <v>#VALUE!</v>
      </c>
      <c r="W6" s="40" t="e">
        <f t="shared" si="8"/>
        <v>#VALUE!</v>
      </c>
      <c r="X6" s="40" t="e">
        <f t="shared" si="8"/>
        <v>#VALUE!</v>
      </c>
      <c r="Y6" s="40" t="e">
        <f t="shared" si="8"/>
        <v>#VALUE!</v>
      </c>
      <c r="Z6" s="47" t="e">
        <f t="shared" si="8"/>
        <v>#VALUE!</v>
      </c>
    </row>
    <row r="7" spans="1:26" ht="52.5" customHeight="1">
      <c r="A7" s="45" t="e">
        <f>IF(B7&lt;=EOMONTH(B5,0),INT((E7-LOOKUP(E7,DATE(YEAR(E7)+{-1;0;1},1,3)-WEEKDAY(DATE(YEAR(E7)+{-1;0;1},1,3))+2))/7)+1,"")</f>
        <v>#VALUE!</v>
      </c>
      <c r="B7" s="40" t="e">
        <f t="shared" si="3"/>
        <v>#VALUE!</v>
      </c>
      <c r="C7" s="40" t="e">
        <f t="shared" si="4"/>
        <v>#VALUE!</v>
      </c>
      <c r="D7" s="40" t="e">
        <f t="shared" si="4"/>
        <v>#VALUE!</v>
      </c>
      <c r="E7" s="40" t="e">
        <f t="shared" si="4"/>
        <v>#VALUE!</v>
      </c>
      <c r="F7" s="40" t="e">
        <f t="shared" si="4"/>
        <v>#VALUE!</v>
      </c>
      <c r="G7" s="40" t="e">
        <f t="shared" si="4"/>
        <v>#VALUE!</v>
      </c>
      <c r="H7" s="47" t="e">
        <f t="shared" si="4"/>
        <v>#VALUE!</v>
      </c>
      <c r="I7" s="38"/>
      <c r="J7" s="45" t="e">
        <f>IF(K7&lt;=EOMONTH(K5,0),INT((N7-LOOKUP(N7,DATE(YEAR(N7)+{-1;0;1},1,3)-WEEKDAY(DATE(YEAR(N7)+{-1;0;1},1,3))+2))/7)+1,"")</f>
        <v>#VALUE!</v>
      </c>
      <c r="K7" s="40" t="e">
        <f t="shared" si="5"/>
        <v>#VALUE!</v>
      </c>
      <c r="L7" s="40" t="e">
        <f t="shared" si="6"/>
        <v>#VALUE!</v>
      </c>
      <c r="M7" s="40" t="e">
        <f t="shared" si="6"/>
        <v>#VALUE!</v>
      </c>
      <c r="N7" s="40" t="e">
        <f t="shared" si="6"/>
        <v>#VALUE!</v>
      </c>
      <c r="O7" s="40" t="e">
        <f t="shared" si="6"/>
        <v>#VALUE!</v>
      </c>
      <c r="P7" s="40" t="e">
        <f t="shared" si="6"/>
        <v>#VALUE!</v>
      </c>
      <c r="Q7" s="47" t="e">
        <f t="shared" si="6"/>
        <v>#VALUE!</v>
      </c>
      <c r="R7" s="36"/>
      <c r="S7" s="45" t="e">
        <f>IF(T7&lt;=EOMONTH(T5,0),INT((W7-LOOKUP(W7,DATE(YEAR(W7)+{-1;0;1},1,3)-WEEKDAY(DATE(YEAR(W7)+{-1;0;1},1,3))+2))/7)+1,"")</f>
        <v>#VALUE!</v>
      </c>
      <c r="T7" s="40" t="e">
        <f t="shared" si="7"/>
        <v>#VALUE!</v>
      </c>
      <c r="U7" s="40" t="e">
        <f t="shared" si="8"/>
        <v>#VALUE!</v>
      </c>
      <c r="V7" s="40" t="e">
        <f t="shared" si="8"/>
        <v>#VALUE!</v>
      </c>
      <c r="W7" s="40" t="e">
        <f t="shared" si="8"/>
        <v>#VALUE!</v>
      </c>
      <c r="X7" s="40" t="e">
        <f t="shared" si="8"/>
        <v>#VALUE!</v>
      </c>
      <c r="Y7" s="40" t="e">
        <f t="shared" si="8"/>
        <v>#VALUE!</v>
      </c>
      <c r="Z7" s="47" t="e">
        <f t="shared" si="8"/>
        <v>#VALUE!</v>
      </c>
    </row>
    <row r="8" spans="1:26" ht="52.5" customHeight="1" thickBot="1">
      <c r="A8" s="48" t="e">
        <f>IF(B8&lt;=EOMONTH(B6,0),INT((E8-LOOKUP(E8,DATE(YEAR(E8)+{-1;0;1},1,3)-WEEKDAY(DATE(YEAR(E8)+{-1;0;1},1,3))+2))/7)+1,"")</f>
        <v>#VALUE!</v>
      </c>
      <c r="B8" s="49" t="e">
        <f t="shared" si="3"/>
        <v>#VALUE!</v>
      </c>
      <c r="C8" s="49" t="e">
        <f t="shared" si="4"/>
        <v>#VALUE!</v>
      </c>
      <c r="D8" s="49" t="e">
        <f t="shared" si="4"/>
        <v>#VALUE!</v>
      </c>
      <c r="E8" s="49" t="e">
        <f t="shared" si="4"/>
        <v>#VALUE!</v>
      </c>
      <c r="F8" s="49" t="e">
        <f t="shared" si="4"/>
        <v>#VALUE!</v>
      </c>
      <c r="G8" s="49" t="e">
        <f t="shared" si="4"/>
        <v>#VALUE!</v>
      </c>
      <c r="H8" s="50" t="e">
        <f t="shared" si="4"/>
        <v>#VALUE!</v>
      </c>
      <c r="I8" s="38"/>
      <c r="J8" s="48" t="e">
        <f>IF(K8&lt;=EOMONTH(K6,0),INT((N8-LOOKUP(N8,DATE(YEAR(N8)+{-1;0;1},1,3)-WEEKDAY(DATE(YEAR(N8)+{-1;0;1},1,3))+2))/7)+1,"")</f>
        <v>#VALUE!</v>
      </c>
      <c r="K8" s="49" t="e">
        <f t="shared" si="5"/>
        <v>#VALUE!</v>
      </c>
      <c r="L8" s="49" t="e">
        <f t="shared" si="6"/>
        <v>#VALUE!</v>
      </c>
      <c r="M8" s="49" t="e">
        <f t="shared" si="6"/>
        <v>#VALUE!</v>
      </c>
      <c r="N8" s="49" t="e">
        <f t="shared" si="6"/>
        <v>#VALUE!</v>
      </c>
      <c r="O8" s="49" t="e">
        <f t="shared" si="6"/>
        <v>#VALUE!</v>
      </c>
      <c r="P8" s="49" t="e">
        <f t="shared" si="6"/>
        <v>#VALUE!</v>
      </c>
      <c r="Q8" s="50" t="e">
        <f t="shared" si="6"/>
        <v>#VALUE!</v>
      </c>
      <c r="R8" s="36"/>
      <c r="S8" s="48" t="e">
        <f>IF(T8&lt;=EOMONTH(T6,0),INT((W8-LOOKUP(W8,DATE(YEAR(W8)+{-1;0;1},1,3)-WEEKDAY(DATE(YEAR(W8)+{-1;0;1},1,3))+2))/7)+1,"")</f>
        <v>#VALUE!</v>
      </c>
      <c r="T8" s="49" t="e">
        <f t="shared" si="7"/>
        <v>#VALUE!</v>
      </c>
      <c r="U8" s="49" t="e">
        <f t="shared" si="8"/>
        <v>#VALUE!</v>
      </c>
      <c r="V8" s="49" t="e">
        <f t="shared" si="8"/>
        <v>#VALUE!</v>
      </c>
      <c r="W8" s="49" t="e">
        <f t="shared" si="8"/>
        <v>#VALUE!</v>
      </c>
      <c r="X8" s="49" t="e">
        <f t="shared" si="8"/>
        <v>#VALUE!</v>
      </c>
      <c r="Y8" s="49" t="e">
        <f t="shared" si="8"/>
        <v>#VALUE!</v>
      </c>
      <c r="Z8" s="50" t="e">
        <f t="shared" si="8"/>
        <v>#VALUE!</v>
      </c>
    </row>
    <row r="9" spans="1:26" ht="7.5" hidden="1" customHeight="1">
      <c r="A9" s="41"/>
      <c r="B9" s="36"/>
      <c r="C9" s="36"/>
      <c r="D9" s="36"/>
      <c r="E9" s="36"/>
      <c r="F9" s="36"/>
      <c r="G9" s="36"/>
      <c r="H9" s="36"/>
      <c r="I9" s="36"/>
      <c r="J9" s="41"/>
      <c r="K9" s="36"/>
      <c r="L9" s="36"/>
      <c r="M9" s="36"/>
      <c r="N9" s="36"/>
      <c r="O9" s="36"/>
      <c r="P9" s="36"/>
      <c r="Q9" s="36"/>
      <c r="R9" s="36"/>
      <c r="S9" s="41"/>
      <c r="T9" s="36"/>
      <c r="U9" s="36"/>
      <c r="V9" s="36"/>
      <c r="W9" s="36"/>
      <c r="X9" s="36"/>
      <c r="Y9" s="36"/>
      <c r="Z9" s="36"/>
    </row>
    <row r="10" spans="1:26" ht="22.5" customHeight="1">
      <c r="A10" s="141" t="e">
        <f>PROPER(TEXT(B13,"MMMM"))&amp;" "&amp;YEAR(B13)</f>
        <v>#VALUE!</v>
      </c>
      <c r="B10" s="142"/>
      <c r="C10" s="142"/>
      <c r="D10" s="142"/>
      <c r="E10" s="142"/>
      <c r="F10" s="142"/>
      <c r="G10" s="142"/>
      <c r="H10" s="143"/>
      <c r="I10" s="36"/>
      <c r="J10" s="141" t="e">
        <f>PROPER(TEXT(K13,"MMMM"))&amp;" "&amp;YEAR(K13)</f>
        <v>#VALUE!</v>
      </c>
      <c r="K10" s="142"/>
      <c r="L10" s="142"/>
      <c r="M10" s="142"/>
      <c r="N10" s="142"/>
      <c r="O10" s="142"/>
      <c r="P10" s="142"/>
      <c r="Q10" s="143"/>
      <c r="R10" s="36"/>
      <c r="S10" s="141" t="e">
        <f>PROPER(TEXT(T13,"MMMM"))&amp;" "&amp;YEAR(T13)</f>
        <v>#VALUE!</v>
      </c>
      <c r="T10" s="142"/>
      <c r="U10" s="142"/>
      <c r="V10" s="142"/>
      <c r="W10" s="142"/>
      <c r="X10" s="142"/>
      <c r="Y10" s="142"/>
      <c r="Z10" s="143"/>
    </row>
    <row r="11" spans="1:26" ht="18.75" customHeight="1">
      <c r="A11" s="45" t="s">
        <v>24</v>
      </c>
      <c r="B11" s="37" t="s">
        <v>12</v>
      </c>
      <c r="C11" s="37" t="s">
        <v>13</v>
      </c>
      <c r="D11" s="37" t="s">
        <v>14</v>
      </c>
      <c r="E11" s="37" t="s">
        <v>15</v>
      </c>
      <c r="F11" s="37" t="s">
        <v>16</v>
      </c>
      <c r="G11" s="37" t="s">
        <v>17</v>
      </c>
      <c r="H11" s="46" t="s">
        <v>18</v>
      </c>
      <c r="I11" s="38"/>
      <c r="J11" s="45" t="s">
        <v>24</v>
      </c>
      <c r="K11" s="37" t="s">
        <v>12</v>
      </c>
      <c r="L11" s="37" t="s">
        <v>13</v>
      </c>
      <c r="M11" s="37" t="s">
        <v>14</v>
      </c>
      <c r="N11" s="37" t="s">
        <v>15</v>
      </c>
      <c r="O11" s="37" t="s">
        <v>16</v>
      </c>
      <c r="P11" s="37" t="s">
        <v>17</v>
      </c>
      <c r="Q11" s="46" t="s">
        <v>18</v>
      </c>
      <c r="R11" s="36"/>
      <c r="S11" s="45" t="s">
        <v>24</v>
      </c>
      <c r="T11" s="37" t="s">
        <v>12</v>
      </c>
      <c r="U11" s="37" t="s">
        <v>13</v>
      </c>
      <c r="V11" s="37" t="s">
        <v>14</v>
      </c>
      <c r="W11" s="37" t="s">
        <v>15</v>
      </c>
      <c r="X11" s="37" t="s">
        <v>16</v>
      </c>
      <c r="Y11" s="37" t="s">
        <v>17</v>
      </c>
      <c r="Z11" s="46" t="s">
        <v>18</v>
      </c>
    </row>
    <row r="12" spans="1:26" ht="52.5" customHeight="1">
      <c r="A12" s="45" t="e">
        <f>INT((E12-LOOKUP(E12,DATE(YEAR(E12)+{-1;0;1},1,3)-WEEKDAY(DATE(YEAR(E12)+{-1;0;1},1,3))+2))/7)+1</f>
        <v>#VALUE!</v>
      </c>
      <c r="B12" s="39" t="e">
        <f>IF(DAY(DATE(An,MONTH(1&amp;Premier_mois)+3,7)-MOD(DATE(An,MONTH(1&amp;Premier_mois)+3,7)-2,7))&gt;1,DATE(An,MONTH(1&amp;Premier_mois)+3,7)-MOD(DATE(An,MONTH(1&amp;Premier_mois)+3,7)-2,7)-7,DATE(An,MONTH(1&amp;Premier_mois)+3,7)-MOD(DATE(An,MONTH(1&amp;Premier_mois)+3,7)-2,7))</f>
        <v>#VALUE!</v>
      </c>
      <c r="C12" s="39" t="e">
        <f>B12+1</f>
        <v>#VALUE!</v>
      </c>
      <c r="D12" s="39" t="e">
        <f t="shared" ref="D12:H13" si="9">C12+1</f>
        <v>#VALUE!</v>
      </c>
      <c r="E12" s="39" t="e">
        <f t="shared" si="9"/>
        <v>#VALUE!</v>
      </c>
      <c r="F12" s="39" t="e">
        <f t="shared" si="9"/>
        <v>#VALUE!</v>
      </c>
      <c r="G12" s="39" t="e">
        <f t="shared" si="9"/>
        <v>#VALUE!</v>
      </c>
      <c r="H12" s="47" t="e">
        <f t="shared" si="9"/>
        <v>#VALUE!</v>
      </c>
      <c r="I12" s="38"/>
      <c r="J12" s="45" t="e">
        <f>INT((N12-LOOKUP(N12,DATE(YEAR(N12)+{-1;0;1},1,3)-WEEKDAY(DATE(YEAR(N12)+{-1;0;1},1,3))+2))/7)+1</f>
        <v>#VALUE!</v>
      </c>
      <c r="K12" s="39" t="e">
        <f>IF(DAY(DATE(An,MONTH(1&amp;Premier_mois)+4,7)-MOD(DATE(An,MONTH(1&amp;Premier_mois)+4,7)-2,7))&gt;1,DATE(An,MONTH(1&amp;Premier_mois)+4,7)-MOD(DATE(An,MONTH(1&amp;Premier_mois)+4,7)-2,7)-7,DATE(An,MONTH(1&amp;Premier_mois)+4,7)-MOD(DATE(An,MONTH(1&amp;Premier_mois)+4,7)-2,7))</f>
        <v>#VALUE!</v>
      </c>
      <c r="L12" s="39" t="e">
        <f>K12+1</f>
        <v>#VALUE!</v>
      </c>
      <c r="M12" s="39" t="e">
        <f t="shared" ref="M12:Q13" si="10">L12+1</f>
        <v>#VALUE!</v>
      </c>
      <c r="N12" s="39" t="e">
        <f t="shared" si="10"/>
        <v>#VALUE!</v>
      </c>
      <c r="O12" s="39" t="e">
        <f t="shared" si="10"/>
        <v>#VALUE!</v>
      </c>
      <c r="P12" s="39" t="e">
        <f t="shared" si="10"/>
        <v>#VALUE!</v>
      </c>
      <c r="Q12" s="47" t="e">
        <f t="shared" si="10"/>
        <v>#VALUE!</v>
      </c>
      <c r="R12" s="36"/>
      <c r="S12" s="45" t="e">
        <f>INT((W12-LOOKUP(W12,DATE(YEAR(W12)+{-1;0;1},1,3)-WEEKDAY(DATE(YEAR(W12)+{-1;0;1},1,3))+2))/7)+1</f>
        <v>#VALUE!</v>
      </c>
      <c r="T12" s="39" t="e">
        <f>IF(DAY(DATE(An,MONTH(1&amp;Premier_mois)+5,7)-MOD(DATE(An,MONTH(1&amp;Premier_mois)+5,7)-2,7))&gt;1,DATE(An,MONTH(1&amp;Premier_mois)+5,7)-MOD(DATE(An,MONTH(1&amp;Premier_mois)+5,7)-2,7)-7,DATE(An,MONTH(1&amp;Premier_mois)+5,7)-MOD(DATE(An,MONTH(1&amp;Premier_mois)+5,7)-2,7))</f>
        <v>#VALUE!</v>
      </c>
      <c r="U12" s="39" t="e">
        <f>T12+1</f>
        <v>#VALUE!</v>
      </c>
      <c r="V12" s="39" t="e">
        <f t="shared" ref="V12:Z13" si="11">U12+1</f>
        <v>#VALUE!</v>
      </c>
      <c r="W12" s="39" t="e">
        <f t="shared" si="11"/>
        <v>#VALUE!</v>
      </c>
      <c r="X12" s="39" t="e">
        <f t="shared" si="11"/>
        <v>#VALUE!</v>
      </c>
      <c r="Y12" s="39" t="e">
        <f t="shared" si="11"/>
        <v>#VALUE!</v>
      </c>
      <c r="Z12" s="47" t="e">
        <f t="shared" si="11"/>
        <v>#VALUE!</v>
      </c>
    </row>
    <row r="13" spans="1:26" ht="52.5" customHeight="1">
      <c r="A13" s="45" t="e">
        <f>INT((E13-LOOKUP(E13,DATE(YEAR(E13)+{-1;0;1},1,3)-WEEKDAY(DATE(YEAR(E13)+{-1;0;1},1,3))+2))/7)+1</f>
        <v>#VALUE!</v>
      </c>
      <c r="B13" s="40" t="e">
        <f>H12+1</f>
        <v>#VALUE!</v>
      </c>
      <c r="C13" s="40" t="e">
        <f>B13+1</f>
        <v>#VALUE!</v>
      </c>
      <c r="D13" s="40" t="e">
        <f t="shared" si="9"/>
        <v>#VALUE!</v>
      </c>
      <c r="E13" s="40" t="e">
        <f t="shared" si="9"/>
        <v>#VALUE!</v>
      </c>
      <c r="F13" s="40" t="e">
        <f t="shared" si="9"/>
        <v>#VALUE!</v>
      </c>
      <c r="G13" s="40" t="e">
        <f t="shared" si="9"/>
        <v>#VALUE!</v>
      </c>
      <c r="H13" s="47" t="e">
        <f t="shared" si="9"/>
        <v>#VALUE!</v>
      </c>
      <c r="I13" s="38"/>
      <c r="J13" s="45" t="e">
        <f>INT((N13-LOOKUP(N13,DATE(YEAR(N13)+{-1;0;1},1,3)-WEEKDAY(DATE(YEAR(N13)+{-1;0;1},1,3))+2))/7)+1</f>
        <v>#VALUE!</v>
      </c>
      <c r="K13" s="40" t="e">
        <f>Q12+1</f>
        <v>#VALUE!</v>
      </c>
      <c r="L13" s="40" t="e">
        <f>K13+1</f>
        <v>#VALUE!</v>
      </c>
      <c r="M13" s="40" t="e">
        <f t="shared" si="10"/>
        <v>#VALUE!</v>
      </c>
      <c r="N13" s="40" t="e">
        <f t="shared" si="10"/>
        <v>#VALUE!</v>
      </c>
      <c r="O13" s="40" t="e">
        <f t="shared" si="10"/>
        <v>#VALUE!</v>
      </c>
      <c r="P13" s="40" t="e">
        <f t="shared" si="10"/>
        <v>#VALUE!</v>
      </c>
      <c r="Q13" s="47" t="e">
        <f t="shared" si="10"/>
        <v>#VALUE!</v>
      </c>
      <c r="R13" s="36"/>
      <c r="S13" s="45" t="e">
        <f>INT((W13-LOOKUP(W13,DATE(YEAR(W13)+{-1;0;1},1,3)-WEEKDAY(DATE(YEAR(W13)+{-1;0;1},1,3))+2))/7)+1</f>
        <v>#VALUE!</v>
      </c>
      <c r="T13" s="40" t="e">
        <f>Z12+1</f>
        <v>#VALUE!</v>
      </c>
      <c r="U13" s="40" t="e">
        <f>T13+1</f>
        <v>#VALUE!</v>
      </c>
      <c r="V13" s="40" t="e">
        <f t="shared" si="11"/>
        <v>#VALUE!</v>
      </c>
      <c r="W13" s="40" t="e">
        <f t="shared" si="11"/>
        <v>#VALUE!</v>
      </c>
      <c r="X13" s="40" t="e">
        <f t="shared" si="11"/>
        <v>#VALUE!</v>
      </c>
      <c r="Y13" s="40" t="e">
        <f t="shared" si="11"/>
        <v>#VALUE!</v>
      </c>
      <c r="Z13" s="47" t="e">
        <f t="shared" si="11"/>
        <v>#VALUE!</v>
      </c>
    </row>
    <row r="14" spans="1:26" ht="52.5" customHeight="1">
      <c r="A14" s="45" t="e">
        <f>INT((E14-LOOKUP(E14,DATE(YEAR(E14)+{-1;0;1},1,3)-WEEKDAY(DATE(YEAR(E14)+{-1;0;1},1,3))+2))/7)+1</f>
        <v>#VALUE!</v>
      </c>
      <c r="B14" s="40" t="e">
        <f t="shared" ref="B14:B17" si="12">H13+1</f>
        <v>#VALUE!</v>
      </c>
      <c r="C14" s="40" t="e">
        <f t="shared" ref="C14:H17" si="13">B14+1</f>
        <v>#VALUE!</v>
      </c>
      <c r="D14" s="40" t="e">
        <f t="shared" si="13"/>
        <v>#VALUE!</v>
      </c>
      <c r="E14" s="40" t="e">
        <f t="shared" si="13"/>
        <v>#VALUE!</v>
      </c>
      <c r="F14" s="40" t="e">
        <f t="shared" si="13"/>
        <v>#VALUE!</v>
      </c>
      <c r="G14" s="40" t="e">
        <f t="shared" si="13"/>
        <v>#VALUE!</v>
      </c>
      <c r="H14" s="47" t="e">
        <f t="shared" si="13"/>
        <v>#VALUE!</v>
      </c>
      <c r="I14" s="38"/>
      <c r="J14" s="45" t="e">
        <f>INT((N14-LOOKUP(N14,DATE(YEAR(N14)+{-1;0;1},1,3)-WEEKDAY(DATE(YEAR(N14)+{-1;0;1},1,3))+2))/7)+1</f>
        <v>#VALUE!</v>
      </c>
      <c r="K14" s="40" t="e">
        <f t="shared" ref="K14:K17" si="14">Q13+1</f>
        <v>#VALUE!</v>
      </c>
      <c r="L14" s="40" t="e">
        <f t="shared" ref="L14:Q17" si="15">K14+1</f>
        <v>#VALUE!</v>
      </c>
      <c r="M14" s="40" t="e">
        <f t="shared" si="15"/>
        <v>#VALUE!</v>
      </c>
      <c r="N14" s="40" t="e">
        <f t="shared" si="15"/>
        <v>#VALUE!</v>
      </c>
      <c r="O14" s="40" t="e">
        <f t="shared" si="15"/>
        <v>#VALUE!</v>
      </c>
      <c r="P14" s="40" t="e">
        <f t="shared" si="15"/>
        <v>#VALUE!</v>
      </c>
      <c r="Q14" s="47" t="e">
        <f t="shared" si="15"/>
        <v>#VALUE!</v>
      </c>
      <c r="R14" s="36"/>
      <c r="S14" s="45" t="e">
        <f>INT((W14-LOOKUP(W14,DATE(YEAR(W14)+{-1;0;1},1,3)-WEEKDAY(DATE(YEAR(W14)+{-1;0;1},1,3))+2))/7)+1</f>
        <v>#VALUE!</v>
      </c>
      <c r="T14" s="40" t="e">
        <f t="shared" ref="T14:T17" si="16">Z13+1</f>
        <v>#VALUE!</v>
      </c>
      <c r="U14" s="40" t="e">
        <f t="shared" ref="U14:Z17" si="17">T14+1</f>
        <v>#VALUE!</v>
      </c>
      <c r="V14" s="40" t="e">
        <f t="shared" si="17"/>
        <v>#VALUE!</v>
      </c>
      <c r="W14" s="40" t="e">
        <f t="shared" si="17"/>
        <v>#VALUE!</v>
      </c>
      <c r="X14" s="40" t="e">
        <f t="shared" si="17"/>
        <v>#VALUE!</v>
      </c>
      <c r="Y14" s="40" t="e">
        <f t="shared" si="17"/>
        <v>#VALUE!</v>
      </c>
      <c r="Z14" s="47" t="e">
        <f t="shared" si="17"/>
        <v>#VALUE!</v>
      </c>
    </row>
    <row r="15" spans="1:26" ht="52.5" customHeight="1">
      <c r="A15" s="45" t="e">
        <f>INT((E15-LOOKUP(E15,DATE(YEAR(E15)+{-1;0;1},1,3)-WEEKDAY(DATE(YEAR(E15)+{-1;0;1},1,3))+2))/7)+1</f>
        <v>#VALUE!</v>
      </c>
      <c r="B15" s="40" t="e">
        <f t="shared" si="12"/>
        <v>#VALUE!</v>
      </c>
      <c r="C15" s="40" t="e">
        <f t="shared" si="13"/>
        <v>#VALUE!</v>
      </c>
      <c r="D15" s="40" t="e">
        <f t="shared" si="13"/>
        <v>#VALUE!</v>
      </c>
      <c r="E15" s="40" t="e">
        <f t="shared" si="13"/>
        <v>#VALUE!</v>
      </c>
      <c r="F15" s="40" t="e">
        <f t="shared" si="13"/>
        <v>#VALUE!</v>
      </c>
      <c r="G15" s="40" t="e">
        <f t="shared" si="13"/>
        <v>#VALUE!</v>
      </c>
      <c r="H15" s="47" t="e">
        <f t="shared" si="13"/>
        <v>#VALUE!</v>
      </c>
      <c r="I15" s="38"/>
      <c r="J15" s="45" t="e">
        <f>INT((N15-LOOKUP(N15,DATE(YEAR(N15)+{-1;0;1},1,3)-WEEKDAY(DATE(YEAR(N15)+{-1;0;1},1,3))+2))/7)+1</f>
        <v>#VALUE!</v>
      </c>
      <c r="K15" s="40" t="e">
        <f t="shared" si="14"/>
        <v>#VALUE!</v>
      </c>
      <c r="L15" s="40" t="e">
        <f t="shared" si="15"/>
        <v>#VALUE!</v>
      </c>
      <c r="M15" s="40" t="e">
        <f t="shared" si="15"/>
        <v>#VALUE!</v>
      </c>
      <c r="N15" s="40" t="e">
        <f t="shared" si="15"/>
        <v>#VALUE!</v>
      </c>
      <c r="O15" s="40" t="e">
        <f t="shared" si="15"/>
        <v>#VALUE!</v>
      </c>
      <c r="P15" s="40" t="e">
        <f t="shared" si="15"/>
        <v>#VALUE!</v>
      </c>
      <c r="Q15" s="47" t="e">
        <f t="shared" si="15"/>
        <v>#VALUE!</v>
      </c>
      <c r="R15" s="36"/>
      <c r="S15" s="45" t="e">
        <f>INT((W15-LOOKUP(W15,DATE(YEAR(W15)+{-1;0;1},1,3)-WEEKDAY(DATE(YEAR(W15)+{-1;0;1},1,3))+2))/7)+1</f>
        <v>#VALUE!</v>
      </c>
      <c r="T15" s="40" t="e">
        <f t="shared" si="16"/>
        <v>#VALUE!</v>
      </c>
      <c r="U15" s="40" t="e">
        <f t="shared" si="17"/>
        <v>#VALUE!</v>
      </c>
      <c r="V15" s="40" t="e">
        <f t="shared" si="17"/>
        <v>#VALUE!</v>
      </c>
      <c r="W15" s="40" t="e">
        <f t="shared" si="17"/>
        <v>#VALUE!</v>
      </c>
      <c r="X15" s="40" t="e">
        <f t="shared" si="17"/>
        <v>#VALUE!</v>
      </c>
      <c r="Y15" s="40" t="e">
        <f t="shared" si="17"/>
        <v>#VALUE!</v>
      </c>
      <c r="Z15" s="47" t="e">
        <f t="shared" si="17"/>
        <v>#VALUE!</v>
      </c>
    </row>
    <row r="16" spans="1:26" ht="52.5" customHeight="1">
      <c r="A16" s="45" t="e">
        <f>IF(B16&lt;=EOMONTH(B14,0),INT((E16-LOOKUP(E16,DATE(YEAR(E16)+{-1;0;1},1,3)-WEEKDAY(DATE(YEAR(E16)+{-1;0;1},1,3))+2))/7)+1,"")</f>
        <v>#VALUE!</v>
      </c>
      <c r="B16" s="40" t="e">
        <f t="shared" si="12"/>
        <v>#VALUE!</v>
      </c>
      <c r="C16" s="40" t="e">
        <f t="shared" si="13"/>
        <v>#VALUE!</v>
      </c>
      <c r="D16" s="40" t="e">
        <f t="shared" si="13"/>
        <v>#VALUE!</v>
      </c>
      <c r="E16" s="40" t="e">
        <f t="shared" si="13"/>
        <v>#VALUE!</v>
      </c>
      <c r="F16" s="40" t="e">
        <f t="shared" si="13"/>
        <v>#VALUE!</v>
      </c>
      <c r="G16" s="40" t="e">
        <f t="shared" si="13"/>
        <v>#VALUE!</v>
      </c>
      <c r="H16" s="47" t="e">
        <f t="shared" si="13"/>
        <v>#VALUE!</v>
      </c>
      <c r="I16" s="38"/>
      <c r="J16" s="45" t="e">
        <f>IF(K16&lt;=EOMONTH(K14,0),INT((N16-LOOKUP(N16,DATE(YEAR(N16)+{-1;0;1},1,3)-WEEKDAY(DATE(YEAR(N16)+{-1;0;1},1,3))+2))/7)+1,"")</f>
        <v>#VALUE!</v>
      </c>
      <c r="K16" s="40" t="e">
        <f t="shared" si="14"/>
        <v>#VALUE!</v>
      </c>
      <c r="L16" s="40" t="e">
        <f t="shared" si="15"/>
        <v>#VALUE!</v>
      </c>
      <c r="M16" s="40" t="e">
        <f t="shared" si="15"/>
        <v>#VALUE!</v>
      </c>
      <c r="N16" s="40" t="e">
        <f t="shared" si="15"/>
        <v>#VALUE!</v>
      </c>
      <c r="O16" s="40" t="e">
        <f t="shared" si="15"/>
        <v>#VALUE!</v>
      </c>
      <c r="P16" s="40" t="e">
        <f t="shared" si="15"/>
        <v>#VALUE!</v>
      </c>
      <c r="Q16" s="47" t="e">
        <f t="shared" si="15"/>
        <v>#VALUE!</v>
      </c>
      <c r="R16" s="36"/>
      <c r="S16" s="45" t="e">
        <f>IF(T16&lt;=EOMONTH(T14,0),INT((W16-LOOKUP(W16,DATE(YEAR(W16)+{-1;0;1},1,3)-WEEKDAY(DATE(YEAR(W16)+{-1;0;1},1,3))+2))/7)+1,"")</f>
        <v>#VALUE!</v>
      </c>
      <c r="T16" s="40" t="e">
        <f t="shared" si="16"/>
        <v>#VALUE!</v>
      </c>
      <c r="U16" s="40" t="e">
        <f t="shared" si="17"/>
        <v>#VALUE!</v>
      </c>
      <c r="V16" s="40" t="e">
        <f t="shared" si="17"/>
        <v>#VALUE!</v>
      </c>
      <c r="W16" s="40" t="e">
        <f t="shared" si="17"/>
        <v>#VALUE!</v>
      </c>
      <c r="X16" s="40" t="e">
        <f t="shared" si="17"/>
        <v>#VALUE!</v>
      </c>
      <c r="Y16" s="40" t="e">
        <f t="shared" si="17"/>
        <v>#VALUE!</v>
      </c>
      <c r="Z16" s="47" t="e">
        <f t="shared" si="17"/>
        <v>#VALUE!</v>
      </c>
    </row>
    <row r="17" spans="1:26" ht="52.5" customHeight="1" thickBot="1">
      <c r="A17" s="48" t="e">
        <f>IF(B17&lt;=EOMONTH(B15,0),INT((E17-LOOKUP(E17,DATE(YEAR(E17)+{-1;0;1},1,3)-WEEKDAY(DATE(YEAR(E17)+{-1;0;1},1,3))+2))/7)+1,"")</f>
        <v>#VALUE!</v>
      </c>
      <c r="B17" s="49" t="e">
        <f t="shared" si="12"/>
        <v>#VALUE!</v>
      </c>
      <c r="C17" s="49" t="e">
        <f t="shared" si="13"/>
        <v>#VALUE!</v>
      </c>
      <c r="D17" s="49" t="e">
        <f t="shared" si="13"/>
        <v>#VALUE!</v>
      </c>
      <c r="E17" s="49" t="e">
        <f t="shared" si="13"/>
        <v>#VALUE!</v>
      </c>
      <c r="F17" s="49" t="e">
        <f t="shared" si="13"/>
        <v>#VALUE!</v>
      </c>
      <c r="G17" s="49" t="e">
        <f t="shared" si="13"/>
        <v>#VALUE!</v>
      </c>
      <c r="H17" s="50" t="e">
        <f t="shared" si="13"/>
        <v>#VALUE!</v>
      </c>
      <c r="I17" s="38"/>
      <c r="J17" s="48" t="e">
        <f>IF(K17&lt;=EOMONTH(K15,0),INT((N17-LOOKUP(N17,DATE(YEAR(N17)+{-1;0;1},1,3)-WEEKDAY(DATE(YEAR(N17)+{-1;0;1},1,3))+2))/7)+1,"")</f>
        <v>#VALUE!</v>
      </c>
      <c r="K17" s="49" t="e">
        <f t="shared" si="14"/>
        <v>#VALUE!</v>
      </c>
      <c r="L17" s="49" t="e">
        <f t="shared" si="15"/>
        <v>#VALUE!</v>
      </c>
      <c r="M17" s="49" t="e">
        <f t="shared" si="15"/>
        <v>#VALUE!</v>
      </c>
      <c r="N17" s="49" t="e">
        <f t="shared" si="15"/>
        <v>#VALUE!</v>
      </c>
      <c r="O17" s="49" t="e">
        <f t="shared" si="15"/>
        <v>#VALUE!</v>
      </c>
      <c r="P17" s="49" t="e">
        <f t="shared" si="15"/>
        <v>#VALUE!</v>
      </c>
      <c r="Q17" s="50" t="e">
        <f t="shared" si="15"/>
        <v>#VALUE!</v>
      </c>
      <c r="R17" s="36"/>
      <c r="S17" s="48" t="e">
        <f>IF(T17&lt;=EOMONTH(T15,0),INT((W17-LOOKUP(W17,DATE(YEAR(W17)+{-1;0;1},1,3)-WEEKDAY(DATE(YEAR(W17)+{-1;0;1},1,3))+2))/7)+1,"")</f>
        <v>#VALUE!</v>
      </c>
      <c r="T17" s="49" t="e">
        <f t="shared" si="16"/>
        <v>#VALUE!</v>
      </c>
      <c r="U17" s="49" t="e">
        <f t="shared" si="17"/>
        <v>#VALUE!</v>
      </c>
      <c r="V17" s="49" t="e">
        <f t="shared" si="17"/>
        <v>#VALUE!</v>
      </c>
      <c r="W17" s="49" t="e">
        <f t="shared" si="17"/>
        <v>#VALUE!</v>
      </c>
      <c r="X17" s="49" t="e">
        <f t="shared" si="17"/>
        <v>#VALUE!</v>
      </c>
      <c r="Y17" s="49" t="e">
        <f t="shared" si="17"/>
        <v>#VALUE!</v>
      </c>
      <c r="Z17" s="50" t="e">
        <f t="shared" si="17"/>
        <v>#VALUE!</v>
      </c>
    </row>
    <row r="18" spans="1:26" ht="7.5" hidden="1" customHeight="1">
      <c r="A18" s="41"/>
      <c r="B18" s="36"/>
      <c r="C18" s="36"/>
      <c r="D18" s="36"/>
      <c r="E18" s="36"/>
      <c r="F18" s="36"/>
      <c r="G18" s="36"/>
      <c r="H18" s="36"/>
      <c r="I18" s="36"/>
      <c r="J18" s="41"/>
      <c r="K18" s="36"/>
      <c r="L18" s="36"/>
      <c r="M18" s="36"/>
      <c r="N18" s="36"/>
      <c r="O18" s="36"/>
      <c r="P18" s="36"/>
      <c r="Q18" s="36"/>
      <c r="R18" s="36"/>
      <c r="S18" s="41"/>
      <c r="T18" s="36"/>
      <c r="U18" s="36"/>
      <c r="V18" s="36"/>
      <c r="W18" s="36"/>
      <c r="X18" s="36"/>
      <c r="Y18" s="36"/>
      <c r="Z18" s="36"/>
    </row>
    <row r="19" spans="1:26" ht="22.5" customHeight="1">
      <c r="A19" s="141" t="e">
        <f>PROPER(TEXT(B22,"MMMM"))&amp;" "&amp;YEAR(B22)</f>
        <v>#VALUE!</v>
      </c>
      <c r="B19" s="142"/>
      <c r="C19" s="142"/>
      <c r="D19" s="142"/>
      <c r="E19" s="142"/>
      <c r="F19" s="142"/>
      <c r="G19" s="142"/>
      <c r="H19" s="143"/>
      <c r="I19" s="36"/>
      <c r="J19" s="141" t="e">
        <f>PROPER(TEXT(K22,"MMMM"))&amp;" "&amp;YEAR(K22)</f>
        <v>#VALUE!</v>
      </c>
      <c r="K19" s="142"/>
      <c r="L19" s="142"/>
      <c r="M19" s="142"/>
      <c r="N19" s="142"/>
      <c r="O19" s="142"/>
      <c r="P19" s="142"/>
      <c r="Q19" s="143"/>
      <c r="R19" s="36"/>
      <c r="S19" s="141" t="e">
        <f>PROPER(TEXT(T22,"MMMM"))&amp;" "&amp;YEAR(T22)</f>
        <v>#VALUE!</v>
      </c>
      <c r="T19" s="142"/>
      <c r="U19" s="142"/>
      <c r="V19" s="142"/>
      <c r="W19" s="142"/>
      <c r="X19" s="142"/>
      <c r="Y19" s="142"/>
      <c r="Z19" s="143"/>
    </row>
    <row r="20" spans="1:26" ht="18.75" customHeight="1">
      <c r="A20" s="45" t="s">
        <v>24</v>
      </c>
      <c r="B20" s="37" t="s">
        <v>12</v>
      </c>
      <c r="C20" s="37" t="s">
        <v>13</v>
      </c>
      <c r="D20" s="37" t="s">
        <v>14</v>
      </c>
      <c r="E20" s="37" t="s">
        <v>15</v>
      </c>
      <c r="F20" s="37" t="s">
        <v>16</v>
      </c>
      <c r="G20" s="37" t="s">
        <v>17</v>
      </c>
      <c r="H20" s="46" t="s">
        <v>18</v>
      </c>
      <c r="I20" s="38"/>
      <c r="J20" s="45" t="s">
        <v>24</v>
      </c>
      <c r="K20" s="37" t="s">
        <v>12</v>
      </c>
      <c r="L20" s="37" t="s">
        <v>13</v>
      </c>
      <c r="M20" s="37" t="s">
        <v>14</v>
      </c>
      <c r="N20" s="37" t="s">
        <v>15</v>
      </c>
      <c r="O20" s="37" t="s">
        <v>16</v>
      </c>
      <c r="P20" s="37" t="s">
        <v>17</v>
      </c>
      <c r="Q20" s="46" t="s">
        <v>18</v>
      </c>
      <c r="R20" s="36"/>
      <c r="S20" s="45" t="s">
        <v>24</v>
      </c>
      <c r="T20" s="37" t="s">
        <v>12</v>
      </c>
      <c r="U20" s="37" t="s">
        <v>13</v>
      </c>
      <c r="V20" s="37" t="s">
        <v>14</v>
      </c>
      <c r="W20" s="37" t="s">
        <v>15</v>
      </c>
      <c r="X20" s="37" t="s">
        <v>16</v>
      </c>
      <c r="Y20" s="37" t="s">
        <v>17</v>
      </c>
      <c r="Z20" s="46" t="s">
        <v>18</v>
      </c>
    </row>
    <row r="21" spans="1:26" ht="52.5" customHeight="1">
      <c r="A21" s="45" t="e">
        <f>INT((E21-LOOKUP(E21,DATE(YEAR(E21)+{-1;0;1},1,3)-WEEKDAY(DATE(YEAR(E21)+{-1;0;1},1,3))+2))/7)+1</f>
        <v>#VALUE!</v>
      </c>
      <c r="B21" s="39" t="e">
        <f>IF(DAY(DATE(An,MONTH(1&amp;Premier_mois)+6,7)-MOD(DATE(An,MONTH(1&amp;Premier_mois)+6,7)-2,7))&gt;1,DATE(An,MONTH(1&amp;Premier_mois)+6,7)-MOD(DATE(An,MONTH(1&amp;Premier_mois)+6,7)-2,7)-7,DATE(An,MONTH(1&amp;Premier_mois)+6,7)-MOD(DATE(An,MONTH(1&amp;Premier_mois)+6,7)-2,7))</f>
        <v>#VALUE!</v>
      </c>
      <c r="C21" s="39" t="e">
        <f>B21+1</f>
        <v>#VALUE!</v>
      </c>
      <c r="D21" s="39" t="e">
        <f t="shared" ref="D21:H22" si="18">C21+1</f>
        <v>#VALUE!</v>
      </c>
      <c r="E21" s="39" t="e">
        <f t="shared" si="18"/>
        <v>#VALUE!</v>
      </c>
      <c r="F21" s="39" t="e">
        <f t="shared" si="18"/>
        <v>#VALUE!</v>
      </c>
      <c r="G21" s="39" t="e">
        <f t="shared" si="18"/>
        <v>#VALUE!</v>
      </c>
      <c r="H21" s="47" t="e">
        <f t="shared" si="18"/>
        <v>#VALUE!</v>
      </c>
      <c r="I21" s="38"/>
      <c r="J21" s="45" t="e">
        <f>INT((N21-LOOKUP(N21,DATE(YEAR(N21)+{-1;0;1},1,3)-WEEKDAY(DATE(YEAR(N21)+{-1;0;1},1,3))+2))/7)+1</f>
        <v>#VALUE!</v>
      </c>
      <c r="K21" s="39" t="e">
        <f>IF(DAY(DATE(An,MONTH(1&amp;Premier_mois)+7,7)-MOD(DATE(An,MONTH(1&amp;Premier_mois)+7,7)-2,7))&gt;1,DATE(An,MONTH(1&amp;Premier_mois)+7,7)-MOD(DATE(An,MONTH(1&amp;Premier_mois)+7,7)-2,7)-7,DATE(An,MONTH(1&amp;Premier_mois)+7,7)-MOD(DATE(An,MONTH(1&amp;Premier_mois)+7,7)-2,7))</f>
        <v>#VALUE!</v>
      </c>
      <c r="L21" s="39" t="e">
        <f>K21+1</f>
        <v>#VALUE!</v>
      </c>
      <c r="M21" s="39" t="e">
        <f t="shared" ref="M21:Q22" si="19">L21+1</f>
        <v>#VALUE!</v>
      </c>
      <c r="N21" s="39" t="e">
        <f t="shared" si="19"/>
        <v>#VALUE!</v>
      </c>
      <c r="O21" s="39" t="e">
        <f t="shared" si="19"/>
        <v>#VALUE!</v>
      </c>
      <c r="P21" s="39" t="e">
        <f t="shared" si="19"/>
        <v>#VALUE!</v>
      </c>
      <c r="Q21" s="47" t="e">
        <f t="shared" si="19"/>
        <v>#VALUE!</v>
      </c>
      <c r="R21" s="36"/>
      <c r="S21" s="45" t="e">
        <f>INT((W21-LOOKUP(W21,DATE(YEAR(W21)+{-1;0;1},1,3)-WEEKDAY(DATE(YEAR(W21)+{-1;0;1},1,3))+2))/7)+1</f>
        <v>#VALUE!</v>
      </c>
      <c r="T21" s="39" t="e">
        <f>IF(DAY(DATE(An,MONTH(1&amp;Premier_mois)+8,7)-MOD(DATE(An,MONTH(1&amp;Premier_mois)+8,7)-2,7))&gt;1,DATE(An,MONTH(1&amp;Premier_mois)+8,7)-MOD(DATE(An,MONTH(1&amp;Premier_mois)+8,7)-2,7)-7,DATE(An,MONTH(1&amp;Premier_mois)+8,7)-MOD(DATE(An,MONTH(1&amp;Premier_mois)+8,7)-2,7))</f>
        <v>#VALUE!</v>
      </c>
      <c r="U21" s="39" t="e">
        <f>T21+1</f>
        <v>#VALUE!</v>
      </c>
      <c r="V21" s="39" t="e">
        <f t="shared" ref="V21:Z22" si="20">U21+1</f>
        <v>#VALUE!</v>
      </c>
      <c r="W21" s="39" t="e">
        <f t="shared" si="20"/>
        <v>#VALUE!</v>
      </c>
      <c r="X21" s="39" t="e">
        <f t="shared" si="20"/>
        <v>#VALUE!</v>
      </c>
      <c r="Y21" s="39" t="e">
        <f t="shared" si="20"/>
        <v>#VALUE!</v>
      </c>
      <c r="Z21" s="47" t="e">
        <f t="shared" si="20"/>
        <v>#VALUE!</v>
      </c>
    </row>
    <row r="22" spans="1:26" ht="52.5" customHeight="1">
      <c r="A22" s="45" t="e">
        <f>INT((E22-LOOKUP(E22,DATE(YEAR(E22)+{-1;0;1},1,3)-WEEKDAY(DATE(YEAR(E22)+{-1;0;1},1,3))+2))/7)+1</f>
        <v>#VALUE!</v>
      </c>
      <c r="B22" s="40" t="e">
        <f>H21+1</f>
        <v>#VALUE!</v>
      </c>
      <c r="C22" s="40" t="e">
        <f>B22+1</f>
        <v>#VALUE!</v>
      </c>
      <c r="D22" s="40" t="e">
        <f t="shared" si="18"/>
        <v>#VALUE!</v>
      </c>
      <c r="E22" s="40" t="e">
        <f t="shared" si="18"/>
        <v>#VALUE!</v>
      </c>
      <c r="F22" s="40" t="e">
        <f t="shared" si="18"/>
        <v>#VALUE!</v>
      </c>
      <c r="G22" s="40" t="e">
        <f t="shared" si="18"/>
        <v>#VALUE!</v>
      </c>
      <c r="H22" s="47" t="e">
        <f t="shared" si="18"/>
        <v>#VALUE!</v>
      </c>
      <c r="I22" s="38"/>
      <c r="J22" s="45" t="e">
        <f>INT((N22-LOOKUP(N22,DATE(YEAR(N22)+{-1;0;1},1,3)-WEEKDAY(DATE(YEAR(N22)+{-1;0;1},1,3))+2))/7)+1</f>
        <v>#VALUE!</v>
      </c>
      <c r="K22" s="40" t="e">
        <f>Q21+1</f>
        <v>#VALUE!</v>
      </c>
      <c r="L22" s="40" t="e">
        <f>K22+1</f>
        <v>#VALUE!</v>
      </c>
      <c r="M22" s="40" t="e">
        <f t="shared" si="19"/>
        <v>#VALUE!</v>
      </c>
      <c r="N22" s="40" t="e">
        <f t="shared" si="19"/>
        <v>#VALUE!</v>
      </c>
      <c r="O22" s="40" t="e">
        <f t="shared" si="19"/>
        <v>#VALUE!</v>
      </c>
      <c r="P22" s="40" t="e">
        <f t="shared" si="19"/>
        <v>#VALUE!</v>
      </c>
      <c r="Q22" s="47" t="e">
        <f t="shared" si="19"/>
        <v>#VALUE!</v>
      </c>
      <c r="R22" s="36"/>
      <c r="S22" s="45" t="e">
        <f>INT((W22-LOOKUP(W22,DATE(YEAR(W22)+{-1;0;1},1,3)-WEEKDAY(DATE(YEAR(W22)+{-1;0;1},1,3))+2))/7)+1</f>
        <v>#VALUE!</v>
      </c>
      <c r="T22" s="40" t="e">
        <f>Z21+1</f>
        <v>#VALUE!</v>
      </c>
      <c r="U22" s="40" t="e">
        <f>T22+1</f>
        <v>#VALUE!</v>
      </c>
      <c r="V22" s="40" t="e">
        <f t="shared" si="20"/>
        <v>#VALUE!</v>
      </c>
      <c r="W22" s="40" t="e">
        <f t="shared" si="20"/>
        <v>#VALUE!</v>
      </c>
      <c r="X22" s="40" t="e">
        <f t="shared" si="20"/>
        <v>#VALUE!</v>
      </c>
      <c r="Y22" s="40" t="e">
        <f t="shared" si="20"/>
        <v>#VALUE!</v>
      </c>
      <c r="Z22" s="47" t="e">
        <f t="shared" si="20"/>
        <v>#VALUE!</v>
      </c>
    </row>
    <row r="23" spans="1:26" ht="52.5" customHeight="1">
      <c r="A23" s="45" t="e">
        <f>INT((E23-LOOKUP(E23,DATE(YEAR(E23)+{-1;0;1},1,3)-WEEKDAY(DATE(YEAR(E23)+{-1;0;1},1,3))+2))/7)+1</f>
        <v>#VALUE!</v>
      </c>
      <c r="B23" s="40" t="e">
        <f t="shared" ref="B23:B26" si="21">H22+1</f>
        <v>#VALUE!</v>
      </c>
      <c r="C23" s="40" t="e">
        <f t="shared" ref="C23:H26" si="22">B23+1</f>
        <v>#VALUE!</v>
      </c>
      <c r="D23" s="40" t="e">
        <f t="shared" si="22"/>
        <v>#VALUE!</v>
      </c>
      <c r="E23" s="40" t="e">
        <f t="shared" si="22"/>
        <v>#VALUE!</v>
      </c>
      <c r="F23" s="40" t="e">
        <f t="shared" si="22"/>
        <v>#VALUE!</v>
      </c>
      <c r="G23" s="40" t="e">
        <f t="shared" si="22"/>
        <v>#VALUE!</v>
      </c>
      <c r="H23" s="47" t="e">
        <f t="shared" si="22"/>
        <v>#VALUE!</v>
      </c>
      <c r="I23" s="38"/>
      <c r="J23" s="45" t="e">
        <f>INT((N23-LOOKUP(N23,DATE(YEAR(N23)+{-1;0;1},1,3)-WEEKDAY(DATE(YEAR(N23)+{-1;0;1},1,3))+2))/7)+1</f>
        <v>#VALUE!</v>
      </c>
      <c r="K23" s="40" t="e">
        <f t="shared" ref="K23:K26" si="23">Q22+1</f>
        <v>#VALUE!</v>
      </c>
      <c r="L23" s="40" t="e">
        <f t="shared" ref="L23:Q26" si="24">K23+1</f>
        <v>#VALUE!</v>
      </c>
      <c r="M23" s="40" t="e">
        <f t="shared" si="24"/>
        <v>#VALUE!</v>
      </c>
      <c r="N23" s="40" t="e">
        <f t="shared" si="24"/>
        <v>#VALUE!</v>
      </c>
      <c r="O23" s="40" t="e">
        <f t="shared" si="24"/>
        <v>#VALUE!</v>
      </c>
      <c r="P23" s="40" t="e">
        <f t="shared" si="24"/>
        <v>#VALUE!</v>
      </c>
      <c r="Q23" s="47" t="e">
        <f t="shared" si="24"/>
        <v>#VALUE!</v>
      </c>
      <c r="R23" s="36"/>
      <c r="S23" s="45" t="e">
        <f>INT((W23-LOOKUP(W23,DATE(YEAR(W23)+{-1;0;1},1,3)-WEEKDAY(DATE(YEAR(W23)+{-1;0;1},1,3))+2))/7)+1</f>
        <v>#VALUE!</v>
      </c>
      <c r="T23" s="40" t="e">
        <f t="shared" ref="T23:T26" si="25">Z22+1</f>
        <v>#VALUE!</v>
      </c>
      <c r="U23" s="40" t="e">
        <f t="shared" ref="U23:Z26" si="26">T23+1</f>
        <v>#VALUE!</v>
      </c>
      <c r="V23" s="40" t="e">
        <f t="shared" si="26"/>
        <v>#VALUE!</v>
      </c>
      <c r="W23" s="40" t="e">
        <f t="shared" si="26"/>
        <v>#VALUE!</v>
      </c>
      <c r="X23" s="40" t="e">
        <f t="shared" si="26"/>
        <v>#VALUE!</v>
      </c>
      <c r="Y23" s="40" t="e">
        <f t="shared" si="26"/>
        <v>#VALUE!</v>
      </c>
      <c r="Z23" s="47" t="e">
        <f t="shared" si="26"/>
        <v>#VALUE!</v>
      </c>
    </row>
    <row r="24" spans="1:26" ht="52.5" customHeight="1">
      <c r="A24" s="45" t="e">
        <f>INT((E24-LOOKUP(E24,DATE(YEAR(E24)+{-1;0;1},1,3)-WEEKDAY(DATE(YEAR(E24)+{-1;0;1},1,3))+2))/7)+1</f>
        <v>#VALUE!</v>
      </c>
      <c r="B24" s="40" t="e">
        <f t="shared" si="21"/>
        <v>#VALUE!</v>
      </c>
      <c r="C24" s="40" t="e">
        <f t="shared" si="22"/>
        <v>#VALUE!</v>
      </c>
      <c r="D24" s="40" t="e">
        <f t="shared" si="22"/>
        <v>#VALUE!</v>
      </c>
      <c r="E24" s="40" t="e">
        <f t="shared" si="22"/>
        <v>#VALUE!</v>
      </c>
      <c r="F24" s="40" t="e">
        <f t="shared" si="22"/>
        <v>#VALUE!</v>
      </c>
      <c r="G24" s="40" t="e">
        <f t="shared" si="22"/>
        <v>#VALUE!</v>
      </c>
      <c r="H24" s="47" t="e">
        <f t="shared" si="22"/>
        <v>#VALUE!</v>
      </c>
      <c r="I24" s="38"/>
      <c r="J24" s="45" t="e">
        <f>INT((N24-LOOKUP(N24,DATE(YEAR(N24)+{-1;0;1},1,3)-WEEKDAY(DATE(YEAR(N24)+{-1;0;1},1,3))+2))/7)+1</f>
        <v>#VALUE!</v>
      </c>
      <c r="K24" s="40" t="e">
        <f t="shared" si="23"/>
        <v>#VALUE!</v>
      </c>
      <c r="L24" s="40" t="e">
        <f t="shared" si="24"/>
        <v>#VALUE!</v>
      </c>
      <c r="M24" s="40" t="e">
        <f t="shared" si="24"/>
        <v>#VALUE!</v>
      </c>
      <c r="N24" s="40" t="e">
        <f t="shared" si="24"/>
        <v>#VALUE!</v>
      </c>
      <c r="O24" s="40" t="e">
        <f t="shared" si="24"/>
        <v>#VALUE!</v>
      </c>
      <c r="P24" s="40" t="e">
        <f t="shared" si="24"/>
        <v>#VALUE!</v>
      </c>
      <c r="Q24" s="47" t="e">
        <f t="shared" si="24"/>
        <v>#VALUE!</v>
      </c>
      <c r="R24" s="36"/>
      <c r="S24" s="45" t="e">
        <f>INT((W24-LOOKUP(W24,DATE(YEAR(W24)+{-1;0;1},1,3)-WEEKDAY(DATE(YEAR(W24)+{-1;0;1},1,3))+2))/7)+1</f>
        <v>#VALUE!</v>
      </c>
      <c r="T24" s="40" t="e">
        <f t="shared" si="25"/>
        <v>#VALUE!</v>
      </c>
      <c r="U24" s="40" t="e">
        <f t="shared" si="26"/>
        <v>#VALUE!</v>
      </c>
      <c r="V24" s="40" t="e">
        <f t="shared" si="26"/>
        <v>#VALUE!</v>
      </c>
      <c r="W24" s="40" t="e">
        <f t="shared" si="26"/>
        <v>#VALUE!</v>
      </c>
      <c r="X24" s="40" t="e">
        <f t="shared" si="26"/>
        <v>#VALUE!</v>
      </c>
      <c r="Y24" s="40" t="e">
        <f t="shared" si="26"/>
        <v>#VALUE!</v>
      </c>
      <c r="Z24" s="47" t="e">
        <f t="shared" si="26"/>
        <v>#VALUE!</v>
      </c>
    </row>
    <row r="25" spans="1:26" ht="52.5" customHeight="1">
      <c r="A25" s="45" t="e">
        <f>IF(B25&lt;=EOMONTH(B23,0),INT((E25-LOOKUP(E25,DATE(YEAR(E25)+{-1;0;1},1,3)-WEEKDAY(DATE(YEAR(E25)+{-1;0;1},1,3))+2))/7)+1,"")</f>
        <v>#VALUE!</v>
      </c>
      <c r="B25" s="40" t="e">
        <f t="shared" si="21"/>
        <v>#VALUE!</v>
      </c>
      <c r="C25" s="40" t="e">
        <f t="shared" si="22"/>
        <v>#VALUE!</v>
      </c>
      <c r="D25" s="40" t="e">
        <f t="shared" si="22"/>
        <v>#VALUE!</v>
      </c>
      <c r="E25" s="40" t="e">
        <f t="shared" si="22"/>
        <v>#VALUE!</v>
      </c>
      <c r="F25" s="40" t="e">
        <f t="shared" si="22"/>
        <v>#VALUE!</v>
      </c>
      <c r="G25" s="40" t="e">
        <f t="shared" si="22"/>
        <v>#VALUE!</v>
      </c>
      <c r="H25" s="47" t="e">
        <f t="shared" si="22"/>
        <v>#VALUE!</v>
      </c>
      <c r="I25" s="38"/>
      <c r="J25" s="45" t="e">
        <f>IF(K25&lt;=EOMONTH(K23,0),INT((N25-LOOKUP(N25,DATE(YEAR(N25)+{-1;0;1},1,3)-WEEKDAY(DATE(YEAR(N25)+{-1;0;1},1,3))+2))/7)+1,"")</f>
        <v>#VALUE!</v>
      </c>
      <c r="K25" s="40" t="e">
        <f t="shared" si="23"/>
        <v>#VALUE!</v>
      </c>
      <c r="L25" s="40" t="e">
        <f t="shared" si="24"/>
        <v>#VALUE!</v>
      </c>
      <c r="M25" s="40" t="e">
        <f t="shared" si="24"/>
        <v>#VALUE!</v>
      </c>
      <c r="N25" s="40" t="e">
        <f t="shared" si="24"/>
        <v>#VALUE!</v>
      </c>
      <c r="O25" s="40" t="e">
        <f t="shared" si="24"/>
        <v>#VALUE!</v>
      </c>
      <c r="P25" s="40" t="e">
        <f t="shared" si="24"/>
        <v>#VALUE!</v>
      </c>
      <c r="Q25" s="47" t="e">
        <f t="shared" si="24"/>
        <v>#VALUE!</v>
      </c>
      <c r="R25" s="36"/>
      <c r="S25" s="45" t="e">
        <f>IF(T25&lt;=EOMONTH(T23,0),INT((W25-LOOKUP(W25,DATE(YEAR(W25)+{-1;0;1},1,3)-WEEKDAY(DATE(YEAR(W25)+{-1;0;1},1,3))+2))/7)+1,"")</f>
        <v>#VALUE!</v>
      </c>
      <c r="T25" s="40" t="e">
        <f t="shared" si="25"/>
        <v>#VALUE!</v>
      </c>
      <c r="U25" s="40" t="e">
        <f t="shared" si="26"/>
        <v>#VALUE!</v>
      </c>
      <c r="V25" s="40" t="e">
        <f t="shared" si="26"/>
        <v>#VALUE!</v>
      </c>
      <c r="W25" s="40" t="e">
        <f t="shared" si="26"/>
        <v>#VALUE!</v>
      </c>
      <c r="X25" s="40" t="e">
        <f t="shared" si="26"/>
        <v>#VALUE!</v>
      </c>
      <c r="Y25" s="40" t="e">
        <f t="shared" si="26"/>
        <v>#VALUE!</v>
      </c>
      <c r="Z25" s="47" t="e">
        <f t="shared" si="26"/>
        <v>#VALUE!</v>
      </c>
    </row>
    <row r="26" spans="1:26" ht="52.5" customHeight="1" thickBot="1">
      <c r="A26" s="48" t="e">
        <f>IF(B26&lt;=EOMONTH(B24,0),INT((E26-LOOKUP(E26,DATE(YEAR(E26)+{-1;0;1},1,3)-WEEKDAY(DATE(YEAR(E26)+{-1;0;1},1,3))+2))/7)+1,"")</f>
        <v>#VALUE!</v>
      </c>
      <c r="B26" s="49" t="e">
        <f t="shared" si="21"/>
        <v>#VALUE!</v>
      </c>
      <c r="C26" s="49" t="e">
        <f t="shared" si="22"/>
        <v>#VALUE!</v>
      </c>
      <c r="D26" s="49" t="e">
        <f t="shared" si="22"/>
        <v>#VALUE!</v>
      </c>
      <c r="E26" s="49" t="e">
        <f t="shared" si="22"/>
        <v>#VALUE!</v>
      </c>
      <c r="F26" s="49" t="e">
        <f t="shared" si="22"/>
        <v>#VALUE!</v>
      </c>
      <c r="G26" s="49" t="e">
        <f t="shared" si="22"/>
        <v>#VALUE!</v>
      </c>
      <c r="H26" s="50" t="e">
        <f t="shared" si="22"/>
        <v>#VALUE!</v>
      </c>
      <c r="I26" s="38"/>
      <c r="J26" s="48" t="e">
        <f>IF(K26&lt;=EOMONTH(K24,0),INT((N26-LOOKUP(N26,DATE(YEAR(N26)+{-1;0;1},1,3)-WEEKDAY(DATE(YEAR(N26)+{-1;0;1},1,3))+2))/7)+1,"")</f>
        <v>#VALUE!</v>
      </c>
      <c r="K26" s="49" t="e">
        <f t="shared" si="23"/>
        <v>#VALUE!</v>
      </c>
      <c r="L26" s="49" t="e">
        <f t="shared" si="24"/>
        <v>#VALUE!</v>
      </c>
      <c r="M26" s="49" t="e">
        <f t="shared" si="24"/>
        <v>#VALUE!</v>
      </c>
      <c r="N26" s="49" t="e">
        <f t="shared" si="24"/>
        <v>#VALUE!</v>
      </c>
      <c r="O26" s="49" t="e">
        <f t="shared" si="24"/>
        <v>#VALUE!</v>
      </c>
      <c r="P26" s="49" t="e">
        <f t="shared" si="24"/>
        <v>#VALUE!</v>
      </c>
      <c r="Q26" s="50" t="e">
        <f t="shared" si="24"/>
        <v>#VALUE!</v>
      </c>
      <c r="R26" s="36"/>
      <c r="S26" s="48" t="e">
        <f>IF(T26&lt;=EOMONTH(T24,0),INT((W26-LOOKUP(W26,DATE(YEAR(W26)+{-1;0;1},1,3)-WEEKDAY(DATE(YEAR(W26)+{-1;0;1},1,3))+2))/7)+1,"")</f>
        <v>#VALUE!</v>
      </c>
      <c r="T26" s="49" t="e">
        <f t="shared" si="25"/>
        <v>#VALUE!</v>
      </c>
      <c r="U26" s="49" t="e">
        <f t="shared" si="26"/>
        <v>#VALUE!</v>
      </c>
      <c r="V26" s="49" t="e">
        <f t="shared" si="26"/>
        <v>#VALUE!</v>
      </c>
      <c r="W26" s="49" t="e">
        <f t="shared" si="26"/>
        <v>#VALUE!</v>
      </c>
      <c r="X26" s="49" t="e">
        <f t="shared" si="26"/>
        <v>#VALUE!</v>
      </c>
      <c r="Y26" s="49" t="e">
        <f t="shared" si="26"/>
        <v>#VALUE!</v>
      </c>
      <c r="Z26" s="50" t="e">
        <f t="shared" si="26"/>
        <v>#VALUE!</v>
      </c>
    </row>
    <row r="27" spans="1:26" ht="7.5" hidden="1" customHeight="1">
      <c r="A27" s="41"/>
      <c r="B27" s="36"/>
      <c r="C27" s="36"/>
      <c r="D27" s="36"/>
      <c r="E27" s="36"/>
      <c r="F27" s="36"/>
      <c r="G27" s="36"/>
      <c r="H27" s="36"/>
      <c r="I27" s="36"/>
      <c r="J27" s="41"/>
      <c r="K27" s="36"/>
      <c r="L27" s="36"/>
      <c r="M27" s="36"/>
      <c r="N27" s="36"/>
      <c r="O27" s="36"/>
      <c r="P27" s="36"/>
      <c r="Q27" s="36"/>
      <c r="R27" s="36"/>
      <c r="S27" s="41"/>
      <c r="T27" s="36"/>
      <c r="U27" s="36"/>
      <c r="V27" s="36"/>
      <c r="W27" s="36"/>
      <c r="X27" s="36"/>
      <c r="Y27" s="36"/>
      <c r="Z27" s="36"/>
    </row>
    <row r="28" spans="1:26" ht="22.5" customHeight="1">
      <c r="A28" s="141" t="e">
        <f>PROPER(TEXT(B31,"MMMM"))&amp;" "&amp;YEAR(B31)</f>
        <v>#VALUE!</v>
      </c>
      <c r="B28" s="142"/>
      <c r="C28" s="142"/>
      <c r="D28" s="142"/>
      <c r="E28" s="142"/>
      <c r="F28" s="142"/>
      <c r="G28" s="142"/>
      <c r="H28" s="143"/>
      <c r="I28" s="36"/>
      <c r="J28" s="141" t="e">
        <f>PROPER(TEXT(K31,"MMMM"))&amp;" "&amp;YEAR(K31)</f>
        <v>#VALUE!</v>
      </c>
      <c r="K28" s="142"/>
      <c r="L28" s="142"/>
      <c r="M28" s="142"/>
      <c r="N28" s="142"/>
      <c r="O28" s="142"/>
      <c r="P28" s="142"/>
      <c r="Q28" s="143"/>
      <c r="R28" s="36"/>
      <c r="S28" s="141" t="e">
        <f>PROPER(TEXT(T31,"MMMM"))&amp;" "&amp;YEAR(T31)</f>
        <v>#VALUE!</v>
      </c>
      <c r="T28" s="142"/>
      <c r="U28" s="142"/>
      <c r="V28" s="142"/>
      <c r="W28" s="142"/>
      <c r="X28" s="142"/>
      <c r="Y28" s="142"/>
      <c r="Z28" s="143"/>
    </row>
    <row r="29" spans="1:26" ht="18.75" customHeight="1">
      <c r="A29" s="45" t="s">
        <v>24</v>
      </c>
      <c r="B29" s="37" t="s">
        <v>12</v>
      </c>
      <c r="C29" s="37" t="s">
        <v>13</v>
      </c>
      <c r="D29" s="37" t="s">
        <v>14</v>
      </c>
      <c r="E29" s="37" t="s">
        <v>15</v>
      </c>
      <c r="F29" s="37" t="s">
        <v>16</v>
      </c>
      <c r="G29" s="37" t="s">
        <v>17</v>
      </c>
      <c r="H29" s="46" t="s">
        <v>18</v>
      </c>
      <c r="I29" s="38"/>
      <c r="J29" s="45" t="s">
        <v>24</v>
      </c>
      <c r="K29" s="37" t="s">
        <v>12</v>
      </c>
      <c r="L29" s="37" t="s">
        <v>13</v>
      </c>
      <c r="M29" s="37" t="s">
        <v>14</v>
      </c>
      <c r="N29" s="37" t="s">
        <v>15</v>
      </c>
      <c r="O29" s="37" t="s">
        <v>16</v>
      </c>
      <c r="P29" s="37" t="s">
        <v>17</v>
      </c>
      <c r="Q29" s="46" t="s">
        <v>18</v>
      </c>
      <c r="R29" s="36"/>
      <c r="S29" s="45" t="s">
        <v>24</v>
      </c>
      <c r="T29" s="37" t="s">
        <v>12</v>
      </c>
      <c r="U29" s="37" t="s">
        <v>13</v>
      </c>
      <c r="V29" s="37" t="s">
        <v>14</v>
      </c>
      <c r="W29" s="37" t="s">
        <v>15</v>
      </c>
      <c r="X29" s="37" t="s">
        <v>16</v>
      </c>
      <c r="Y29" s="37" t="s">
        <v>17</v>
      </c>
      <c r="Z29" s="46" t="s">
        <v>18</v>
      </c>
    </row>
    <row r="30" spans="1:26" ht="52.5" customHeight="1">
      <c r="A30" s="45" t="e">
        <f>INT((E30-LOOKUP(E30,DATE(YEAR(E30)+{-1;0;1},1,3)-WEEKDAY(DATE(YEAR(E30)+{-1;0;1},1,3))+2))/7)+1</f>
        <v>#VALUE!</v>
      </c>
      <c r="B30" s="39" t="e">
        <f>IF(DAY(DATE(An,MONTH(1&amp;Premier_mois)+9,7)-MOD(DATE(An,MONTH(1&amp;Premier_mois)+9,7)-2,7))&gt;1,DATE(An,MONTH(1&amp;Premier_mois)+9,7)-MOD(DATE(An,MONTH(1&amp;Premier_mois)+9,7)-2,7)-7,DATE(An,MONTH(1&amp;Premier_mois)+9,7)-MOD(DATE(An,MONTH(1&amp;Premier_mois)+9,7)-2,7))</f>
        <v>#VALUE!</v>
      </c>
      <c r="C30" s="39" t="e">
        <f>B30+1</f>
        <v>#VALUE!</v>
      </c>
      <c r="D30" s="39" t="e">
        <f t="shared" ref="D30:H31" si="27">C30+1</f>
        <v>#VALUE!</v>
      </c>
      <c r="E30" s="39" t="e">
        <f t="shared" si="27"/>
        <v>#VALUE!</v>
      </c>
      <c r="F30" s="39" t="e">
        <f t="shared" si="27"/>
        <v>#VALUE!</v>
      </c>
      <c r="G30" s="39" t="e">
        <f t="shared" si="27"/>
        <v>#VALUE!</v>
      </c>
      <c r="H30" s="47" t="e">
        <f t="shared" si="27"/>
        <v>#VALUE!</v>
      </c>
      <c r="I30" s="38"/>
      <c r="J30" s="45" t="e">
        <f>INT((N30-LOOKUP(N30,DATE(YEAR(N30)+{-1;0;1},1,3)-WEEKDAY(DATE(YEAR(N30)+{-1;0;1},1,3))+2))/7)+1</f>
        <v>#VALUE!</v>
      </c>
      <c r="K30" s="39" t="e">
        <f>IF(DAY(DATE(An,MONTH(1&amp;Premier_mois)+10,7)-MOD(DATE(An,MONTH(1&amp;Premier_mois)+10,7)-2,7))&gt;1,DATE(An,MONTH(1&amp;Premier_mois)+10,7)-MOD(DATE(An,MONTH(1&amp;Premier_mois)+10,7)-2,7)-7,DATE(An,MONTH(1&amp;Premier_mois)+10,7)-MOD(DATE(An,MONTH(1&amp;Premier_mois)+10,7)-2,7))</f>
        <v>#VALUE!</v>
      </c>
      <c r="L30" s="39" t="e">
        <f>K30+1</f>
        <v>#VALUE!</v>
      </c>
      <c r="M30" s="39" t="e">
        <f t="shared" ref="M30:Q31" si="28">L30+1</f>
        <v>#VALUE!</v>
      </c>
      <c r="N30" s="39" t="e">
        <f t="shared" si="28"/>
        <v>#VALUE!</v>
      </c>
      <c r="O30" s="39" t="e">
        <f t="shared" si="28"/>
        <v>#VALUE!</v>
      </c>
      <c r="P30" s="39" t="e">
        <f t="shared" si="28"/>
        <v>#VALUE!</v>
      </c>
      <c r="Q30" s="47" t="e">
        <f t="shared" si="28"/>
        <v>#VALUE!</v>
      </c>
      <c r="R30" s="36"/>
      <c r="S30" s="45" t="e">
        <f>INT((W30-LOOKUP(W30,DATE(YEAR(W30)+{-1;0;1},1,3)-WEEKDAY(DATE(YEAR(W30)+{-1;0;1},1,3))+2))/7)+1</f>
        <v>#VALUE!</v>
      </c>
      <c r="T30" s="39" t="e">
        <f>IF(DAY(DATE(An,MONTH(1&amp;Premier_mois)+11,7)-MOD(DATE(An,MONTH(1&amp;Premier_mois)+11,7)-2,7))&gt;1,DATE(An,MONTH(1&amp;Premier_mois)+11,7)-MOD(DATE(An,MONTH(1&amp;Premier_mois)+11,7)-2,7)-7,DATE(An,MONTH(1&amp;Premier_mois)+11,7)-MOD(DATE(An,MONTH(1&amp;Premier_mois)+11,7)-2,7))</f>
        <v>#VALUE!</v>
      </c>
      <c r="U30" s="39" t="e">
        <f>T30+1</f>
        <v>#VALUE!</v>
      </c>
      <c r="V30" s="39" t="e">
        <f t="shared" ref="V30:Z31" si="29">U30+1</f>
        <v>#VALUE!</v>
      </c>
      <c r="W30" s="39" t="e">
        <f t="shared" si="29"/>
        <v>#VALUE!</v>
      </c>
      <c r="X30" s="39" t="e">
        <f t="shared" si="29"/>
        <v>#VALUE!</v>
      </c>
      <c r="Y30" s="39" t="e">
        <f t="shared" si="29"/>
        <v>#VALUE!</v>
      </c>
      <c r="Z30" s="47" t="e">
        <f t="shared" si="29"/>
        <v>#VALUE!</v>
      </c>
    </row>
    <row r="31" spans="1:26" ht="52.5" customHeight="1">
      <c r="A31" s="45" t="e">
        <f>INT((E31-LOOKUP(E31,DATE(YEAR(E31)+{-1;0;1},1,3)-WEEKDAY(DATE(YEAR(E31)+{-1;0;1},1,3))+2))/7)+1</f>
        <v>#VALUE!</v>
      </c>
      <c r="B31" s="40" t="e">
        <f>H30+1</f>
        <v>#VALUE!</v>
      </c>
      <c r="C31" s="40" t="e">
        <f>B31+1</f>
        <v>#VALUE!</v>
      </c>
      <c r="D31" s="40" t="e">
        <f t="shared" si="27"/>
        <v>#VALUE!</v>
      </c>
      <c r="E31" s="40" t="e">
        <f t="shared" si="27"/>
        <v>#VALUE!</v>
      </c>
      <c r="F31" s="40" t="e">
        <f t="shared" si="27"/>
        <v>#VALUE!</v>
      </c>
      <c r="G31" s="40" t="e">
        <f t="shared" si="27"/>
        <v>#VALUE!</v>
      </c>
      <c r="H31" s="47" t="e">
        <f t="shared" si="27"/>
        <v>#VALUE!</v>
      </c>
      <c r="I31" s="38"/>
      <c r="J31" s="45" t="e">
        <f>INT((N31-LOOKUP(N31,DATE(YEAR(N31)+{-1;0;1},1,3)-WEEKDAY(DATE(YEAR(N31)+{-1;0;1},1,3))+2))/7)+1</f>
        <v>#VALUE!</v>
      </c>
      <c r="K31" s="40" t="e">
        <f>Q30+1</f>
        <v>#VALUE!</v>
      </c>
      <c r="L31" s="40" t="e">
        <f>K31+1</f>
        <v>#VALUE!</v>
      </c>
      <c r="M31" s="40" t="e">
        <f t="shared" si="28"/>
        <v>#VALUE!</v>
      </c>
      <c r="N31" s="40" t="e">
        <f t="shared" si="28"/>
        <v>#VALUE!</v>
      </c>
      <c r="O31" s="40" t="e">
        <f t="shared" si="28"/>
        <v>#VALUE!</v>
      </c>
      <c r="P31" s="40" t="e">
        <f t="shared" si="28"/>
        <v>#VALUE!</v>
      </c>
      <c r="Q31" s="47" t="e">
        <f t="shared" si="28"/>
        <v>#VALUE!</v>
      </c>
      <c r="R31" s="36"/>
      <c r="S31" s="45" t="e">
        <f>INT((W31-LOOKUP(W31,DATE(YEAR(W31)+{-1;0;1},1,3)-WEEKDAY(DATE(YEAR(W31)+{-1;0;1},1,3))+2))/7)+1</f>
        <v>#VALUE!</v>
      </c>
      <c r="T31" s="40" t="e">
        <f>Z30+1</f>
        <v>#VALUE!</v>
      </c>
      <c r="U31" s="40" t="e">
        <f>T31+1</f>
        <v>#VALUE!</v>
      </c>
      <c r="V31" s="40" t="e">
        <f t="shared" si="29"/>
        <v>#VALUE!</v>
      </c>
      <c r="W31" s="40" t="e">
        <f t="shared" si="29"/>
        <v>#VALUE!</v>
      </c>
      <c r="X31" s="40" t="e">
        <f t="shared" si="29"/>
        <v>#VALUE!</v>
      </c>
      <c r="Y31" s="40" t="e">
        <f t="shared" si="29"/>
        <v>#VALUE!</v>
      </c>
      <c r="Z31" s="47" t="e">
        <f t="shared" si="29"/>
        <v>#VALUE!</v>
      </c>
    </row>
    <row r="32" spans="1:26" ht="52.5" customHeight="1">
      <c r="A32" s="45" t="e">
        <f>INT((E32-LOOKUP(E32,DATE(YEAR(E32)+{-1;0;1},1,3)-WEEKDAY(DATE(YEAR(E32)+{-1;0;1},1,3))+2))/7)+1</f>
        <v>#VALUE!</v>
      </c>
      <c r="B32" s="40" t="e">
        <f t="shared" ref="B32:B35" si="30">H31+1</f>
        <v>#VALUE!</v>
      </c>
      <c r="C32" s="40" t="e">
        <f t="shared" ref="C32:H35" si="31">B32+1</f>
        <v>#VALUE!</v>
      </c>
      <c r="D32" s="40" t="e">
        <f t="shared" si="31"/>
        <v>#VALUE!</v>
      </c>
      <c r="E32" s="40" t="e">
        <f t="shared" si="31"/>
        <v>#VALUE!</v>
      </c>
      <c r="F32" s="40" t="e">
        <f t="shared" si="31"/>
        <v>#VALUE!</v>
      </c>
      <c r="G32" s="40" t="e">
        <f t="shared" si="31"/>
        <v>#VALUE!</v>
      </c>
      <c r="H32" s="47" t="e">
        <f t="shared" si="31"/>
        <v>#VALUE!</v>
      </c>
      <c r="I32" s="38"/>
      <c r="J32" s="45" t="e">
        <f>INT((N32-LOOKUP(N32,DATE(YEAR(N32)+{-1;0;1},1,3)-WEEKDAY(DATE(YEAR(N32)+{-1;0;1},1,3))+2))/7)+1</f>
        <v>#VALUE!</v>
      </c>
      <c r="K32" s="40" t="e">
        <f t="shared" ref="K32:K35" si="32">Q31+1</f>
        <v>#VALUE!</v>
      </c>
      <c r="L32" s="40" t="e">
        <f t="shared" ref="L32:Q35" si="33">K32+1</f>
        <v>#VALUE!</v>
      </c>
      <c r="M32" s="40" t="e">
        <f t="shared" si="33"/>
        <v>#VALUE!</v>
      </c>
      <c r="N32" s="40" t="e">
        <f t="shared" si="33"/>
        <v>#VALUE!</v>
      </c>
      <c r="O32" s="40" t="e">
        <f t="shared" si="33"/>
        <v>#VALUE!</v>
      </c>
      <c r="P32" s="40" t="e">
        <f t="shared" si="33"/>
        <v>#VALUE!</v>
      </c>
      <c r="Q32" s="47" t="e">
        <f t="shared" si="33"/>
        <v>#VALUE!</v>
      </c>
      <c r="R32" s="36"/>
      <c r="S32" s="45" t="e">
        <f>INT((W32-LOOKUP(W32,DATE(YEAR(W32)+{-1;0;1},1,3)-WEEKDAY(DATE(YEAR(W32)+{-1;0;1},1,3))+2))/7)+1</f>
        <v>#VALUE!</v>
      </c>
      <c r="T32" s="40" t="e">
        <f t="shared" ref="T32:T35" si="34">Z31+1</f>
        <v>#VALUE!</v>
      </c>
      <c r="U32" s="40" t="e">
        <f t="shared" ref="U32:Z35" si="35">T32+1</f>
        <v>#VALUE!</v>
      </c>
      <c r="V32" s="40" t="e">
        <f t="shared" si="35"/>
        <v>#VALUE!</v>
      </c>
      <c r="W32" s="40" t="e">
        <f t="shared" si="35"/>
        <v>#VALUE!</v>
      </c>
      <c r="X32" s="40" t="e">
        <f t="shared" si="35"/>
        <v>#VALUE!</v>
      </c>
      <c r="Y32" s="40" t="e">
        <f t="shared" si="35"/>
        <v>#VALUE!</v>
      </c>
      <c r="Z32" s="47" t="e">
        <f t="shared" si="35"/>
        <v>#VALUE!</v>
      </c>
    </row>
    <row r="33" spans="1:26" ht="52.5" customHeight="1">
      <c r="A33" s="45" t="e">
        <f>INT((E33-LOOKUP(E33,DATE(YEAR(E33)+{-1;0;1},1,3)-WEEKDAY(DATE(YEAR(E33)+{-1;0;1},1,3))+2))/7)+1</f>
        <v>#VALUE!</v>
      </c>
      <c r="B33" s="40" t="e">
        <f t="shared" si="30"/>
        <v>#VALUE!</v>
      </c>
      <c r="C33" s="40" t="e">
        <f t="shared" si="31"/>
        <v>#VALUE!</v>
      </c>
      <c r="D33" s="40" t="e">
        <f t="shared" si="31"/>
        <v>#VALUE!</v>
      </c>
      <c r="E33" s="40" t="e">
        <f t="shared" si="31"/>
        <v>#VALUE!</v>
      </c>
      <c r="F33" s="40" t="e">
        <f t="shared" si="31"/>
        <v>#VALUE!</v>
      </c>
      <c r="G33" s="40" t="e">
        <f t="shared" si="31"/>
        <v>#VALUE!</v>
      </c>
      <c r="H33" s="47" t="e">
        <f t="shared" si="31"/>
        <v>#VALUE!</v>
      </c>
      <c r="I33" s="38"/>
      <c r="J33" s="45" t="e">
        <f>INT((N33-LOOKUP(N33,DATE(YEAR(N33)+{-1;0;1},1,3)-WEEKDAY(DATE(YEAR(N33)+{-1;0;1},1,3))+2))/7)+1</f>
        <v>#VALUE!</v>
      </c>
      <c r="K33" s="40" t="e">
        <f t="shared" si="32"/>
        <v>#VALUE!</v>
      </c>
      <c r="L33" s="40" t="e">
        <f t="shared" si="33"/>
        <v>#VALUE!</v>
      </c>
      <c r="M33" s="40" t="e">
        <f t="shared" si="33"/>
        <v>#VALUE!</v>
      </c>
      <c r="N33" s="40" t="e">
        <f t="shared" si="33"/>
        <v>#VALUE!</v>
      </c>
      <c r="O33" s="40" t="e">
        <f t="shared" si="33"/>
        <v>#VALUE!</v>
      </c>
      <c r="P33" s="40" t="e">
        <f t="shared" si="33"/>
        <v>#VALUE!</v>
      </c>
      <c r="Q33" s="47" t="e">
        <f t="shared" si="33"/>
        <v>#VALUE!</v>
      </c>
      <c r="R33" s="36"/>
      <c r="S33" s="45" t="e">
        <f>INT((W33-LOOKUP(W33,DATE(YEAR(W33)+{-1;0;1},1,3)-WEEKDAY(DATE(YEAR(W33)+{-1;0;1},1,3))+2))/7)+1</f>
        <v>#VALUE!</v>
      </c>
      <c r="T33" s="40" t="e">
        <f t="shared" si="34"/>
        <v>#VALUE!</v>
      </c>
      <c r="U33" s="40" t="e">
        <f t="shared" si="35"/>
        <v>#VALUE!</v>
      </c>
      <c r="V33" s="40" t="e">
        <f t="shared" si="35"/>
        <v>#VALUE!</v>
      </c>
      <c r="W33" s="40" t="e">
        <f t="shared" si="35"/>
        <v>#VALUE!</v>
      </c>
      <c r="X33" s="40" t="e">
        <f t="shared" si="35"/>
        <v>#VALUE!</v>
      </c>
      <c r="Y33" s="40" t="e">
        <f t="shared" si="35"/>
        <v>#VALUE!</v>
      </c>
      <c r="Z33" s="47" t="e">
        <f t="shared" si="35"/>
        <v>#VALUE!</v>
      </c>
    </row>
    <row r="34" spans="1:26" ht="52.5" customHeight="1">
      <c r="A34" s="45" t="e">
        <f>IF(B34&lt;=EOMONTH(B32,0),INT((E34-LOOKUP(E34,DATE(YEAR(E34)+{-1;0;1},1,3)-WEEKDAY(DATE(YEAR(E34)+{-1;0;1},1,3))+2))/7)+1,"")</f>
        <v>#VALUE!</v>
      </c>
      <c r="B34" s="40" t="e">
        <f t="shared" si="30"/>
        <v>#VALUE!</v>
      </c>
      <c r="C34" s="40" t="e">
        <f t="shared" si="31"/>
        <v>#VALUE!</v>
      </c>
      <c r="D34" s="40" t="e">
        <f t="shared" si="31"/>
        <v>#VALUE!</v>
      </c>
      <c r="E34" s="40" t="e">
        <f t="shared" si="31"/>
        <v>#VALUE!</v>
      </c>
      <c r="F34" s="40" t="e">
        <f t="shared" si="31"/>
        <v>#VALUE!</v>
      </c>
      <c r="G34" s="40" t="e">
        <f t="shared" si="31"/>
        <v>#VALUE!</v>
      </c>
      <c r="H34" s="47" t="e">
        <f t="shared" si="31"/>
        <v>#VALUE!</v>
      </c>
      <c r="I34" s="38"/>
      <c r="J34" s="45" t="e">
        <f>IF(K34&lt;=EOMONTH(K32,0),INT((N34-LOOKUP(N34,DATE(YEAR(N34)+{-1;0;1},1,3)-WEEKDAY(DATE(YEAR(N34)+{-1;0;1},1,3))+2))/7)+1,"")</f>
        <v>#VALUE!</v>
      </c>
      <c r="K34" s="40" t="e">
        <f t="shared" si="32"/>
        <v>#VALUE!</v>
      </c>
      <c r="L34" s="40" t="e">
        <f t="shared" si="33"/>
        <v>#VALUE!</v>
      </c>
      <c r="M34" s="40" t="e">
        <f t="shared" si="33"/>
        <v>#VALUE!</v>
      </c>
      <c r="N34" s="40" t="e">
        <f t="shared" si="33"/>
        <v>#VALUE!</v>
      </c>
      <c r="O34" s="40" t="e">
        <f t="shared" si="33"/>
        <v>#VALUE!</v>
      </c>
      <c r="P34" s="40" t="e">
        <f t="shared" si="33"/>
        <v>#VALUE!</v>
      </c>
      <c r="Q34" s="47" t="e">
        <f t="shared" si="33"/>
        <v>#VALUE!</v>
      </c>
      <c r="R34" s="36"/>
      <c r="S34" s="45" t="e">
        <f>IF(T34&lt;=EOMONTH(T32,0),INT((W34-LOOKUP(W34,DATE(YEAR(W34)+{-1;0;1},1,3)-WEEKDAY(DATE(YEAR(W34)+{-1;0;1},1,3))+2))/7)+1,"")</f>
        <v>#VALUE!</v>
      </c>
      <c r="T34" s="40" t="e">
        <f t="shared" si="34"/>
        <v>#VALUE!</v>
      </c>
      <c r="U34" s="40" t="e">
        <f t="shared" si="35"/>
        <v>#VALUE!</v>
      </c>
      <c r="V34" s="40" t="e">
        <f t="shared" si="35"/>
        <v>#VALUE!</v>
      </c>
      <c r="W34" s="40" t="e">
        <f t="shared" si="35"/>
        <v>#VALUE!</v>
      </c>
      <c r="X34" s="40" t="e">
        <f t="shared" si="35"/>
        <v>#VALUE!</v>
      </c>
      <c r="Y34" s="40" t="e">
        <f t="shared" si="35"/>
        <v>#VALUE!</v>
      </c>
      <c r="Z34" s="47" t="e">
        <f t="shared" si="35"/>
        <v>#VALUE!</v>
      </c>
    </row>
    <row r="35" spans="1:26" ht="52.5" customHeight="1" thickBot="1">
      <c r="A35" s="48" t="e">
        <f>IF(B35&lt;=EOMONTH(B33,0),INT((E35-LOOKUP(E35,DATE(YEAR(E35)+{-1;0;1},1,3)-WEEKDAY(DATE(YEAR(E35)+{-1;0;1},1,3))+2))/7)+1,"")</f>
        <v>#VALUE!</v>
      </c>
      <c r="B35" s="49" t="e">
        <f t="shared" si="30"/>
        <v>#VALUE!</v>
      </c>
      <c r="C35" s="49" t="e">
        <f t="shared" si="31"/>
        <v>#VALUE!</v>
      </c>
      <c r="D35" s="49" t="e">
        <f t="shared" si="31"/>
        <v>#VALUE!</v>
      </c>
      <c r="E35" s="49" t="e">
        <f t="shared" si="31"/>
        <v>#VALUE!</v>
      </c>
      <c r="F35" s="49" t="e">
        <f t="shared" si="31"/>
        <v>#VALUE!</v>
      </c>
      <c r="G35" s="49" t="e">
        <f t="shared" si="31"/>
        <v>#VALUE!</v>
      </c>
      <c r="H35" s="50" t="e">
        <f t="shared" si="31"/>
        <v>#VALUE!</v>
      </c>
      <c r="I35" s="38"/>
      <c r="J35" s="48" t="e">
        <f>IF(K35&lt;=EOMONTH(K33,0),INT((N35-LOOKUP(N35,DATE(YEAR(N35)+{-1;0;1},1,3)-WEEKDAY(DATE(YEAR(N35)+{-1;0;1},1,3))+2))/7)+1,"")</f>
        <v>#VALUE!</v>
      </c>
      <c r="K35" s="49" t="e">
        <f t="shared" si="32"/>
        <v>#VALUE!</v>
      </c>
      <c r="L35" s="49" t="e">
        <f t="shared" si="33"/>
        <v>#VALUE!</v>
      </c>
      <c r="M35" s="49" t="e">
        <f t="shared" si="33"/>
        <v>#VALUE!</v>
      </c>
      <c r="N35" s="49" t="e">
        <f t="shared" si="33"/>
        <v>#VALUE!</v>
      </c>
      <c r="O35" s="49" t="e">
        <f t="shared" si="33"/>
        <v>#VALUE!</v>
      </c>
      <c r="P35" s="49" t="e">
        <f t="shared" si="33"/>
        <v>#VALUE!</v>
      </c>
      <c r="Q35" s="50" t="e">
        <f t="shared" si="33"/>
        <v>#VALUE!</v>
      </c>
      <c r="R35" s="36"/>
      <c r="S35" s="48" t="e">
        <f>IF(T35&lt;=EOMONTH(T33,0),INT((W35-LOOKUP(W35,DATE(YEAR(W35)+{-1;0;1},1,3)-WEEKDAY(DATE(YEAR(W35)+{-1;0;1},1,3))+2))/7)+1,"")</f>
        <v>#VALUE!</v>
      </c>
      <c r="T35" s="49" t="e">
        <f t="shared" si="34"/>
        <v>#VALUE!</v>
      </c>
      <c r="U35" s="49" t="e">
        <f t="shared" si="35"/>
        <v>#VALUE!</v>
      </c>
      <c r="V35" s="49" t="e">
        <f t="shared" si="35"/>
        <v>#VALUE!</v>
      </c>
      <c r="W35" s="49" t="e">
        <f t="shared" si="35"/>
        <v>#VALUE!</v>
      </c>
      <c r="X35" s="49" t="e">
        <f t="shared" si="35"/>
        <v>#VALUE!</v>
      </c>
      <c r="Y35" s="49" t="e">
        <f t="shared" si="35"/>
        <v>#VALUE!</v>
      </c>
      <c r="Z35" s="50" t="e">
        <f t="shared" si="35"/>
        <v>#VALUE!</v>
      </c>
    </row>
  </sheetData>
  <sheetProtection sheet="1" objects="1" scenarios="1"/>
  <mergeCells count="12">
    <mergeCell ref="A1:H1"/>
    <mergeCell ref="J1:Q1"/>
    <mergeCell ref="S1:Z1"/>
    <mergeCell ref="A10:H10"/>
    <mergeCell ref="J10:Q10"/>
    <mergeCell ref="S10:Z10"/>
    <mergeCell ref="A19:H19"/>
    <mergeCell ref="J19:Q19"/>
    <mergeCell ref="S19:Z19"/>
    <mergeCell ref="A28:H28"/>
    <mergeCell ref="J28:Q28"/>
    <mergeCell ref="S28:Z28"/>
  </mergeCells>
  <conditionalFormatting sqref="B3:G3 K3:P3 T3:Y3 T12:Y12 K12:P12 B12:G12 B21:G21 K21:P21 T21:Y21 T30:Y30 K30:P30 B30:G30">
    <cfRule type="expression" dxfId="15" priority="7">
      <formula>AND(DAY(B3)&gt;DAY(B4))</formula>
    </cfRule>
  </conditionalFormatting>
  <conditionalFormatting sqref="B7:H8 K7:Q8 T7:Z8 T16:Z17 K16:Q17 T25:Z26 K25:Q26 K34:Q35 T34:Z35 B25:H26 B34:H35 B16:H17">
    <cfRule type="expression" dxfId="14" priority="2">
      <formula>AND(DAY(B7)&lt;DAY(B$6))</formula>
    </cfRule>
  </conditionalFormatting>
  <conditionalFormatting sqref="B3:H8 K3:Q8 T3:Z8 T12:Z16 K12:Q17 B12:H17 B21:H26 K21:Q26 T21:Z26 T30:Z35 K30:Q35 B30:H35">
    <cfRule type="expression" dxfId="13" priority="1">
      <formula>AND(B3=TODAY())</formula>
    </cfRule>
    <cfRule type="expression" dxfId="12" priority="6">
      <formula>OR(B3=Fériés)</formula>
    </cfRule>
  </conditionalFormatting>
  <conditionalFormatting sqref="A1 J1 S1 S10 J10 A10 A19 J19 S19 S28 J28 A28">
    <cfRule type="expression" dxfId="11" priority="4">
      <formula>AND(MONTH(B4)/2=INT(MONTH(B4)/2))</formula>
    </cfRule>
    <cfRule type="expression" dxfId="10" priority="5">
      <formula>AND(MONTH(B4)/2&lt;&gt;INT(MONTH(B4)/2))</formula>
    </cfRule>
  </conditionalFormatting>
  <conditionalFormatting sqref="A7:A8 J7:J8 S7:S8 A16:A17 J16:J17 S16:S17 S25:S26 S34:S35 J34:J35 J25:J26 A25:A26 A34:A35">
    <cfRule type="expression" dxfId="9" priority="3">
      <formula>AND(A7="")</formula>
    </cfRule>
  </conditionalFormatting>
  <conditionalFormatting sqref="B3:H8 K3:Q8 T3:Z8 T12:Z17 K12:Q17 B12:H17 B21:H26 K21:Q26 T21:Z26 T30:Z35 K30:Q35 B30:H35">
    <cfRule type="expression" dxfId="8" priority="9">
      <formula>OR(TEXT(WEEKDAY(B3),"JJJJ")=Jours_chômés)</formula>
    </cfRule>
  </conditionalFormatting>
  <printOptions horizontalCentered="1" verticalCentered="1"/>
  <pageMargins left="0.25" right="0.25" top="0.75" bottom="0.75" header="0.3" footer="0.3"/>
  <pageSetup paperSize="9" scale="33" pageOrder="overThenDown" orientation="landscape" r:id="rId1"/>
  <rowBreaks count="3" manualBreakCount="3">
    <brk id="8" max="16383" man="1"/>
    <brk id="17" max="16383" man="1"/>
    <brk id="26" max="16383" man="1"/>
  </rowBreaks>
  <colBreaks count="2" manualBreakCount="2">
    <brk id="8" max="1048575" man="1"/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pageSetUpPr fitToPage="1"/>
  </sheetPr>
  <dimension ref="A1:Z35"/>
  <sheetViews>
    <sheetView showGridLines="0" showRowColHeaders="0" zoomScale="80" zoomScaleNormal="80" workbookViewId="0">
      <selection activeCell="B3" sqref="B3"/>
    </sheetView>
  </sheetViews>
  <sheetFormatPr defaultColWidth="0" defaultRowHeight="20.100000000000001" customHeight="1" zeroHeight="1"/>
  <cols>
    <col min="1" max="1" width="9.28515625" style="35" customWidth="1"/>
    <col min="2" max="8" width="11.42578125" style="35" customWidth="1"/>
    <col min="9" max="9" width="2.140625" style="35" customWidth="1"/>
    <col min="10" max="10" width="9.28515625" style="35" customWidth="1"/>
    <col min="11" max="17" width="11.42578125" style="35" customWidth="1"/>
    <col min="18" max="18" width="2" style="35" customWidth="1"/>
    <col min="19" max="19" width="9.28515625" style="35" customWidth="1"/>
    <col min="20" max="26" width="11.42578125" style="35" customWidth="1"/>
    <col min="27" max="16384" width="11.7109375" style="35" hidden="1"/>
  </cols>
  <sheetData>
    <row r="1" spans="1:26" ht="22.5" customHeight="1">
      <c r="A1" s="147" t="e">
        <f>PROPER(TEXT(B4,"MMMM"))&amp;" "&amp;YEAR(B4)</f>
        <v>#VALUE!</v>
      </c>
      <c r="B1" s="147"/>
      <c r="C1" s="147"/>
      <c r="D1" s="147"/>
      <c r="E1" s="147"/>
      <c r="F1" s="147"/>
      <c r="G1" s="147"/>
      <c r="H1" s="148"/>
      <c r="I1" s="36"/>
      <c r="J1" s="144" t="e">
        <f>PROPER(TEXT(K4,"MMMM"))&amp;" "&amp;YEAR(K4)</f>
        <v>#VALUE!</v>
      </c>
      <c r="K1" s="145"/>
      <c r="L1" s="145"/>
      <c r="M1" s="145"/>
      <c r="N1" s="145"/>
      <c r="O1" s="145"/>
      <c r="P1" s="145"/>
      <c r="Q1" s="146"/>
      <c r="R1" s="36"/>
      <c r="S1" s="144" t="e">
        <f>PROPER(TEXT(T4,"MMMM"))&amp;" "&amp;YEAR(T4)</f>
        <v>#VALUE!</v>
      </c>
      <c r="T1" s="145"/>
      <c r="U1" s="145"/>
      <c r="V1" s="145"/>
      <c r="W1" s="145"/>
      <c r="X1" s="145"/>
      <c r="Y1" s="145"/>
      <c r="Z1" s="146"/>
    </row>
    <row r="2" spans="1:26" ht="18.75" customHeight="1">
      <c r="A2" s="37" t="s">
        <v>24</v>
      </c>
      <c r="B2" s="37" t="s">
        <v>12</v>
      </c>
      <c r="C2" s="37" t="s">
        <v>13</v>
      </c>
      <c r="D2" s="37" t="s">
        <v>14</v>
      </c>
      <c r="E2" s="37" t="s">
        <v>15</v>
      </c>
      <c r="F2" s="37" t="s">
        <v>16</v>
      </c>
      <c r="G2" s="37" t="s">
        <v>17</v>
      </c>
      <c r="H2" s="37" t="s">
        <v>18</v>
      </c>
      <c r="I2" s="38"/>
      <c r="J2" s="37" t="s">
        <v>24</v>
      </c>
      <c r="K2" s="37" t="s">
        <v>12</v>
      </c>
      <c r="L2" s="37" t="s">
        <v>13</v>
      </c>
      <c r="M2" s="37" t="s">
        <v>14</v>
      </c>
      <c r="N2" s="37" t="s">
        <v>15</v>
      </c>
      <c r="O2" s="37" t="s">
        <v>16</v>
      </c>
      <c r="P2" s="37" t="s">
        <v>17</v>
      </c>
      <c r="Q2" s="37" t="s">
        <v>18</v>
      </c>
      <c r="R2" s="36"/>
      <c r="S2" s="37" t="s">
        <v>24</v>
      </c>
      <c r="T2" s="37" t="s">
        <v>12</v>
      </c>
      <c r="U2" s="37" t="s">
        <v>13</v>
      </c>
      <c r="V2" s="37" t="s">
        <v>14</v>
      </c>
      <c r="W2" s="37" t="s">
        <v>15</v>
      </c>
      <c r="X2" s="37" t="s">
        <v>16</v>
      </c>
      <c r="Y2" s="37" t="s">
        <v>17</v>
      </c>
      <c r="Z2" s="37" t="s">
        <v>18</v>
      </c>
    </row>
    <row r="3" spans="1:26" ht="37.5" customHeight="1">
      <c r="A3" s="37" t="e">
        <f>INT((E3-LOOKUP(E3,DATE(YEAR(E3)+{-1;0;1},1,3)-WEEKDAY(DATE(YEAR(E3)+{-1;0;1},1,3))+2))/7)+1</f>
        <v>#VALUE!</v>
      </c>
      <c r="B3" s="39" t="e">
        <f>IF(DAY(DATE(An,MONTH(1&amp;Premier_mois),7)-MOD(DATE(An,MONTH(1&amp;Premier_mois),7)-2,7))&gt;1,DATE(An,MONTH(1&amp;Premier_mois),7)-MOD(DATE(An,MONTH(1&amp;Premier_mois),7)-2,7)-7,DATE(An,MONTH(1&amp;Premier_mois),7)-MOD(DATE(An,MONTH(1&amp;Premier_mois),7)-2,7))</f>
        <v>#VALUE!</v>
      </c>
      <c r="C3" s="39" t="e">
        <f>B3+1</f>
        <v>#VALUE!</v>
      </c>
      <c r="D3" s="39" t="e">
        <f t="shared" ref="D3:H4" si="0">C3+1</f>
        <v>#VALUE!</v>
      </c>
      <c r="E3" s="39" t="e">
        <f t="shared" si="0"/>
        <v>#VALUE!</v>
      </c>
      <c r="F3" s="39" t="e">
        <f t="shared" si="0"/>
        <v>#VALUE!</v>
      </c>
      <c r="G3" s="39" t="e">
        <f t="shared" si="0"/>
        <v>#VALUE!</v>
      </c>
      <c r="H3" s="39" t="e">
        <f t="shared" si="0"/>
        <v>#VALUE!</v>
      </c>
      <c r="I3" s="38"/>
      <c r="J3" s="37" t="e">
        <f>INT((N3-LOOKUP(N3,DATE(YEAR(N3)+{-1;0;1},1,3)-WEEKDAY(DATE(YEAR(N3)+{-1;0;1},1,3))+2))/7)+1</f>
        <v>#VALUE!</v>
      </c>
      <c r="K3" s="39" t="e">
        <f>IF(DAY(DATE(An,MONTH(1&amp;Premier_mois)+1,7)-MOD(DATE(An,MONTH(1&amp;Premier_mois)+1,7)-2,7))&gt;1,DATE(An,MONTH(1&amp;Premier_mois)+1,7)-MOD(DATE(An,MONTH(1&amp;Premier_mois)+1,7)-2,7)-7,DATE(An,MONTH(1&amp;Premier_mois)+1,7)-MOD(DATE(An,MONTH(1&amp;Premier_mois)+1,7)-2,7))</f>
        <v>#VALUE!</v>
      </c>
      <c r="L3" s="39" t="e">
        <f>K3+1</f>
        <v>#VALUE!</v>
      </c>
      <c r="M3" s="39" t="e">
        <f t="shared" ref="M3:Q4" si="1">L3+1</f>
        <v>#VALUE!</v>
      </c>
      <c r="N3" s="39" t="e">
        <f t="shared" si="1"/>
        <v>#VALUE!</v>
      </c>
      <c r="O3" s="39" t="e">
        <f t="shared" si="1"/>
        <v>#VALUE!</v>
      </c>
      <c r="P3" s="39" t="e">
        <f t="shared" si="1"/>
        <v>#VALUE!</v>
      </c>
      <c r="Q3" s="40" t="e">
        <f t="shared" si="1"/>
        <v>#VALUE!</v>
      </c>
      <c r="R3" s="36"/>
      <c r="S3" s="37" t="e">
        <f>INT((W3-LOOKUP(W3,DATE(YEAR(W3)+{-1;0;1},1,3)-WEEKDAY(DATE(YEAR(W3)+{-1;0;1},1,3))+2))/7)+1</f>
        <v>#VALUE!</v>
      </c>
      <c r="T3" s="39" t="e">
        <f>IF(DAY(DATE(An,MONTH(1&amp;Premier_mois)+2,7)-MOD(DATE(An,MONTH(1&amp;Premier_mois)+2,7)-2,7))&gt;1,DATE(An,MONTH(1&amp;Premier_mois)+2,7)-MOD(DATE(An,MONTH(1&amp;Premier_mois)+2,7)-2,7)-7,DATE(An,MONTH(1&amp;Premier_mois)+2,7)-MOD(DATE(An,MONTH(1&amp;Premier_mois)+2,7)-2,7))</f>
        <v>#VALUE!</v>
      </c>
      <c r="U3" s="39" t="e">
        <f>T3+1</f>
        <v>#VALUE!</v>
      </c>
      <c r="V3" s="39" t="e">
        <f t="shared" ref="V3:Z3" si="2">U3+1</f>
        <v>#VALUE!</v>
      </c>
      <c r="W3" s="39" t="e">
        <f t="shared" si="2"/>
        <v>#VALUE!</v>
      </c>
      <c r="X3" s="39" t="e">
        <f t="shared" si="2"/>
        <v>#VALUE!</v>
      </c>
      <c r="Y3" s="39" t="e">
        <f t="shared" si="2"/>
        <v>#VALUE!</v>
      </c>
      <c r="Z3" s="40" t="e">
        <f t="shared" si="2"/>
        <v>#VALUE!</v>
      </c>
    </row>
    <row r="4" spans="1:26" ht="37.5" customHeight="1">
      <c r="A4" s="37" t="e">
        <f>INT((E4-LOOKUP(E4,DATE(YEAR(E4)+{-1;0;1},1,3)-WEEKDAY(DATE(YEAR(E4)+{-1;0;1},1,3))+2))/7)+1</f>
        <v>#VALUE!</v>
      </c>
      <c r="B4" s="40" t="e">
        <f>H3+1</f>
        <v>#VALUE!</v>
      </c>
      <c r="C4" s="40" t="e">
        <f>B4+1</f>
        <v>#VALUE!</v>
      </c>
      <c r="D4" s="40" t="e">
        <f t="shared" si="0"/>
        <v>#VALUE!</v>
      </c>
      <c r="E4" s="40" t="e">
        <f t="shared" si="0"/>
        <v>#VALUE!</v>
      </c>
      <c r="F4" s="40" t="e">
        <f t="shared" si="0"/>
        <v>#VALUE!</v>
      </c>
      <c r="G4" s="40" t="e">
        <f t="shared" si="0"/>
        <v>#VALUE!</v>
      </c>
      <c r="H4" s="40" t="e">
        <f t="shared" si="0"/>
        <v>#VALUE!</v>
      </c>
      <c r="I4" s="38"/>
      <c r="J4" s="37" t="e">
        <f>INT((N4-LOOKUP(N4,DATE(YEAR(N4)+{-1;0;1},1,3)-WEEKDAY(DATE(YEAR(N4)+{-1;0;1},1,3))+2))/7)+1</f>
        <v>#VALUE!</v>
      </c>
      <c r="K4" s="40" t="e">
        <f>Q3+1</f>
        <v>#VALUE!</v>
      </c>
      <c r="L4" s="40" t="e">
        <f>K4+1</f>
        <v>#VALUE!</v>
      </c>
      <c r="M4" s="40" t="e">
        <f t="shared" si="1"/>
        <v>#VALUE!</v>
      </c>
      <c r="N4" s="40" t="e">
        <f t="shared" si="1"/>
        <v>#VALUE!</v>
      </c>
      <c r="O4" s="40" t="e">
        <f t="shared" si="1"/>
        <v>#VALUE!</v>
      </c>
      <c r="P4" s="40" t="e">
        <f t="shared" si="1"/>
        <v>#VALUE!</v>
      </c>
      <c r="Q4" s="40" t="e">
        <f t="shared" si="1"/>
        <v>#VALUE!</v>
      </c>
      <c r="R4" s="36"/>
      <c r="S4" s="37" t="e">
        <f>INT((W4-LOOKUP(W4,DATE(YEAR(W4)+{-1;0;1},1,3)-WEEKDAY(DATE(YEAR(W4)+{-1;0;1},1,3))+2))/7)+1</f>
        <v>#VALUE!</v>
      </c>
      <c r="T4" s="40" t="e">
        <f>Z3+1</f>
        <v>#VALUE!</v>
      </c>
      <c r="U4" s="40" t="e">
        <f>T4+1</f>
        <v>#VALUE!</v>
      </c>
      <c r="V4" s="40" t="e">
        <f t="shared" ref="V4:Z4" si="3">U4+1</f>
        <v>#VALUE!</v>
      </c>
      <c r="W4" s="40" t="e">
        <f t="shared" si="3"/>
        <v>#VALUE!</v>
      </c>
      <c r="X4" s="40" t="e">
        <f t="shared" si="3"/>
        <v>#VALUE!</v>
      </c>
      <c r="Y4" s="40" t="e">
        <f t="shared" si="3"/>
        <v>#VALUE!</v>
      </c>
      <c r="Z4" s="40" t="e">
        <f t="shared" si="3"/>
        <v>#VALUE!</v>
      </c>
    </row>
    <row r="5" spans="1:26" ht="37.5" customHeight="1">
      <c r="A5" s="37" t="e">
        <f>INT((E5-LOOKUP(E5,DATE(YEAR(E5)+{-1;0;1},1,3)-WEEKDAY(DATE(YEAR(E5)+{-1;0;1},1,3))+2))/7)+1</f>
        <v>#VALUE!</v>
      </c>
      <c r="B5" s="40" t="e">
        <f t="shared" ref="B5:B8" si="4">H4+1</f>
        <v>#VALUE!</v>
      </c>
      <c r="C5" s="40" t="e">
        <f t="shared" ref="C5:H8" si="5">B5+1</f>
        <v>#VALUE!</v>
      </c>
      <c r="D5" s="40" t="e">
        <f t="shared" si="5"/>
        <v>#VALUE!</v>
      </c>
      <c r="E5" s="40" t="e">
        <f t="shared" si="5"/>
        <v>#VALUE!</v>
      </c>
      <c r="F5" s="40" t="e">
        <f t="shared" si="5"/>
        <v>#VALUE!</v>
      </c>
      <c r="G5" s="40" t="e">
        <f t="shared" si="5"/>
        <v>#VALUE!</v>
      </c>
      <c r="H5" s="40" t="e">
        <f t="shared" si="5"/>
        <v>#VALUE!</v>
      </c>
      <c r="I5" s="38"/>
      <c r="J5" s="37" t="e">
        <f>INT((N5-LOOKUP(N5,DATE(YEAR(N5)+{-1;0;1},1,3)-WEEKDAY(DATE(YEAR(N5)+{-1;0;1},1,3))+2))/7)+1</f>
        <v>#VALUE!</v>
      </c>
      <c r="K5" s="40" t="e">
        <f t="shared" ref="K5:K8" si="6">Q4+1</f>
        <v>#VALUE!</v>
      </c>
      <c r="L5" s="40" t="e">
        <f t="shared" ref="L5:Q8" si="7">K5+1</f>
        <v>#VALUE!</v>
      </c>
      <c r="M5" s="40" t="e">
        <f t="shared" si="7"/>
        <v>#VALUE!</v>
      </c>
      <c r="N5" s="40" t="e">
        <f t="shared" si="7"/>
        <v>#VALUE!</v>
      </c>
      <c r="O5" s="40" t="e">
        <f t="shared" si="7"/>
        <v>#VALUE!</v>
      </c>
      <c r="P5" s="40" t="e">
        <f t="shared" si="7"/>
        <v>#VALUE!</v>
      </c>
      <c r="Q5" s="40" t="e">
        <f t="shared" si="7"/>
        <v>#VALUE!</v>
      </c>
      <c r="R5" s="36"/>
      <c r="S5" s="37" t="e">
        <f>INT((W5-LOOKUP(W5,DATE(YEAR(W5)+{-1;0;1},1,3)-WEEKDAY(DATE(YEAR(W5)+{-1;0;1},1,3))+2))/7)+1</f>
        <v>#VALUE!</v>
      </c>
      <c r="T5" s="40" t="e">
        <f t="shared" ref="T5:T8" si="8">Z4+1</f>
        <v>#VALUE!</v>
      </c>
      <c r="U5" s="40" t="e">
        <f t="shared" ref="U5:Z5" si="9">T5+1</f>
        <v>#VALUE!</v>
      </c>
      <c r="V5" s="40" t="e">
        <f t="shared" si="9"/>
        <v>#VALUE!</v>
      </c>
      <c r="W5" s="40" t="e">
        <f t="shared" si="9"/>
        <v>#VALUE!</v>
      </c>
      <c r="X5" s="40" t="e">
        <f t="shared" si="9"/>
        <v>#VALUE!</v>
      </c>
      <c r="Y5" s="40" t="e">
        <f t="shared" si="9"/>
        <v>#VALUE!</v>
      </c>
      <c r="Z5" s="40" t="e">
        <f t="shared" si="9"/>
        <v>#VALUE!</v>
      </c>
    </row>
    <row r="6" spans="1:26" ht="37.5" customHeight="1">
      <c r="A6" s="37" t="e">
        <f>INT((E6-LOOKUP(E6,DATE(YEAR(E6)+{-1;0;1},1,3)-WEEKDAY(DATE(YEAR(E6)+{-1;0;1},1,3))+2))/7)+1</f>
        <v>#VALUE!</v>
      </c>
      <c r="B6" s="40" t="e">
        <f t="shared" si="4"/>
        <v>#VALUE!</v>
      </c>
      <c r="C6" s="40" t="e">
        <f t="shared" si="5"/>
        <v>#VALUE!</v>
      </c>
      <c r="D6" s="40" t="e">
        <f t="shared" si="5"/>
        <v>#VALUE!</v>
      </c>
      <c r="E6" s="40" t="e">
        <f t="shared" si="5"/>
        <v>#VALUE!</v>
      </c>
      <c r="F6" s="40" t="e">
        <f t="shared" si="5"/>
        <v>#VALUE!</v>
      </c>
      <c r="G6" s="40" t="e">
        <f t="shared" si="5"/>
        <v>#VALUE!</v>
      </c>
      <c r="H6" s="40" t="e">
        <f t="shared" si="5"/>
        <v>#VALUE!</v>
      </c>
      <c r="I6" s="38"/>
      <c r="J6" s="37" t="e">
        <f>INT((N6-LOOKUP(N6,DATE(YEAR(N6)+{-1;0;1},1,3)-WEEKDAY(DATE(YEAR(N6)+{-1;0;1},1,3))+2))/7)+1</f>
        <v>#VALUE!</v>
      </c>
      <c r="K6" s="40" t="e">
        <f t="shared" si="6"/>
        <v>#VALUE!</v>
      </c>
      <c r="L6" s="40" t="e">
        <f t="shared" si="7"/>
        <v>#VALUE!</v>
      </c>
      <c r="M6" s="40" t="e">
        <f t="shared" si="7"/>
        <v>#VALUE!</v>
      </c>
      <c r="N6" s="40" t="e">
        <f t="shared" si="7"/>
        <v>#VALUE!</v>
      </c>
      <c r="O6" s="40" t="e">
        <f t="shared" si="7"/>
        <v>#VALUE!</v>
      </c>
      <c r="P6" s="40" t="e">
        <f t="shared" si="7"/>
        <v>#VALUE!</v>
      </c>
      <c r="Q6" s="40" t="e">
        <f t="shared" si="7"/>
        <v>#VALUE!</v>
      </c>
      <c r="R6" s="36"/>
      <c r="S6" s="37" t="e">
        <f>INT((W6-LOOKUP(W6,DATE(YEAR(W6)+{-1;0;1},1,3)-WEEKDAY(DATE(YEAR(W6)+{-1;0;1},1,3))+2))/7)+1</f>
        <v>#VALUE!</v>
      </c>
      <c r="T6" s="40" t="e">
        <f t="shared" si="8"/>
        <v>#VALUE!</v>
      </c>
      <c r="U6" s="40" t="e">
        <f t="shared" ref="U6:Z6" si="10">T6+1</f>
        <v>#VALUE!</v>
      </c>
      <c r="V6" s="40" t="e">
        <f t="shared" si="10"/>
        <v>#VALUE!</v>
      </c>
      <c r="W6" s="40" t="e">
        <f t="shared" si="10"/>
        <v>#VALUE!</v>
      </c>
      <c r="X6" s="40" t="e">
        <f t="shared" si="10"/>
        <v>#VALUE!</v>
      </c>
      <c r="Y6" s="40" t="e">
        <f t="shared" si="10"/>
        <v>#VALUE!</v>
      </c>
      <c r="Z6" s="40" t="e">
        <f t="shared" si="10"/>
        <v>#VALUE!</v>
      </c>
    </row>
    <row r="7" spans="1:26" ht="37.5" customHeight="1">
      <c r="A7" s="37" t="e">
        <f>IF(B7&lt;=EOMONTH(B5,0),INT((E7-LOOKUP(E7,DATE(YEAR(E7)+{-1;0;1},1,3)-WEEKDAY(DATE(YEAR(E7)+{-1;0;1},1,3))+2))/7)+1,"")</f>
        <v>#VALUE!</v>
      </c>
      <c r="B7" s="40" t="e">
        <f t="shared" si="4"/>
        <v>#VALUE!</v>
      </c>
      <c r="C7" s="40" t="e">
        <f t="shared" si="5"/>
        <v>#VALUE!</v>
      </c>
      <c r="D7" s="40" t="e">
        <f t="shared" si="5"/>
        <v>#VALUE!</v>
      </c>
      <c r="E7" s="40" t="e">
        <f t="shared" si="5"/>
        <v>#VALUE!</v>
      </c>
      <c r="F7" s="40" t="e">
        <f t="shared" si="5"/>
        <v>#VALUE!</v>
      </c>
      <c r="G7" s="40" t="e">
        <f t="shared" si="5"/>
        <v>#VALUE!</v>
      </c>
      <c r="H7" s="40" t="e">
        <f t="shared" si="5"/>
        <v>#VALUE!</v>
      </c>
      <c r="I7" s="38"/>
      <c r="J7" s="37" t="e">
        <f>IF(K7&lt;=EOMONTH(K5,0),INT((N7-LOOKUP(N7,DATE(YEAR(N7)+{-1;0;1},1,3)-WEEKDAY(DATE(YEAR(N7)+{-1;0;1},1,3))+2))/7)+1,"")</f>
        <v>#VALUE!</v>
      </c>
      <c r="K7" s="40" t="e">
        <f t="shared" si="6"/>
        <v>#VALUE!</v>
      </c>
      <c r="L7" s="40" t="e">
        <f t="shared" si="7"/>
        <v>#VALUE!</v>
      </c>
      <c r="M7" s="40" t="e">
        <f t="shared" si="7"/>
        <v>#VALUE!</v>
      </c>
      <c r="N7" s="40" t="e">
        <f t="shared" si="7"/>
        <v>#VALUE!</v>
      </c>
      <c r="O7" s="40" t="e">
        <f t="shared" si="7"/>
        <v>#VALUE!</v>
      </c>
      <c r="P7" s="40" t="e">
        <f t="shared" si="7"/>
        <v>#VALUE!</v>
      </c>
      <c r="Q7" s="40" t="e">
        <f t="shared" si="7"/>
        <v>#VALUE!</v>
      </c>
      <c r="R7" s="36"/>
      <c r="S7" s="37" t="e">
        <f>IF(T7&lt;=EOMONTH(T5,0),INT((W7-LOOKUP(W7,DATE(YEAR(W7)+{-1;0;1},1,3)-WEEKDAY(DATE(YEAR(W7)+{-1;0;1},1,3))+2))/7)+1,"")</f>
        <v>#VALUE!</v>
      </c>
      <c r="T7" s="40" t="e">
        <f t="shared" si="8"/>
        <v>#VALUE!</v>
      </c>
      <c r="U7" s="40" t="e">
        <f t="shared" ref="U7:Z7" si="11">T7+1</f>
        <v>#VALUE!</v>
      </c>
      <c r="V7" s="40" t="e">
        <f t="shared" si="11"/>
        <v>#VALUE!</v>
      </c>
      <c r="W7" s="40" t="e">
        <f t="shared" si="11"/>
        <v>#VALUE!</v>
      </c>
      <c r="X7" s="40" t="e">
        <f t="shared" si="11"/>
        <v>#VALUE!</v>
      </c>
      <c r="Y7" s="40" t="e">
        <f t="shared" si="11"/>
        <v>#VALUE!</v>
      </c>
      <c r="Z7" s="40" t="e">
        <f t="shared" si="11"/>
        <v>#VALUE!</v>
      </c>
    </row>
    <row r="8" spans="1:26" ht="37.5" customHeight="1">
      <c r="A8" s="37" t="e">
        <f>IF(B8&lt;=EOMONTH(B6,0),INT((E8-LOOKUP(E8,DATE(YEAR(E8)+{-1;0;1},1,3)-WEEKDAY(DATE(YEAR(E8)+{-1;0;1},1,3))+2))/7)+1,"")</f>
        <v>#VALUE!</v>
      </c>
      <c r="B8" s="40" t="e">
        <f t="shared" si="4"/>
        <v>#VALUE!</v>
      </c>
      <c r="C8" s="40" t="e">
        <f t="shared" si="5"/>
        <v>#VALUE!</v>
      </c>
      <c r="D8" s="40" t="e">
        <f t="shared" si="5"/>
        <v>#VALUE!</v>
      </c>
      <c r="E8" s="40" t="e">
        <f t="shared" si="5"/>
        <v>#VALUE!</v>
      </c>
      <c r="F8" s="40" t="e">
        <f t="shared" si="5"/>
        <v>#VALUE!</v>
      </c>
      <c r="G8" s="40" t="e">
        <f t="shared" si="5"/>
        <v>#VALUE!</v>
      </c>
      <c r="H8" s="40" t="e">
        <f t="shared" si="5"/>
        <v>#VALUE!</v>
      </c>
      <c r="I8" s="38"/>
      <c r="J8" s="37" t="e">
        <f>IF(K8&lt;=EOMONTH(K6,0),INT((N8-LOOKUP(N8,DATE(YEAR(N8)+{-1;0;1},1,3)-WEEKDAY(DATE(YEAR(N8)+{-1;0;1},1,3))+2))/7)+1,"")</f>
        <v>#VALUE!</v>
      </c>
      <c r="K8" s="40" t="e">
        <f t="shared" si="6"/>
        <v>#VALUE!</v>
      </c>
      <c r="L8" s="40" t="e">
        <f t="shared" si="7"/>
        <v>#VALUE!</v>
      </c>
      <c r="M8" s="40" t="e">
        <f t="shared" si="7"/>
        <v>#VALUE!</v>
      </c>
      <c r="N8" s="40" t="e">
        <f t="shared" si="7"/>
        <v>#VALUE!</v>
      </c>
      <c r="O8" s="40" t="e">
        <f t="shared" si="7"/>
        <v>#VALUE!</v>
      </c>
      <c r="P8" s="40" t="e">
        <f t="shared" si="7"/>
        <v>#VALUE!</v>
      </c>
      <c r="Q8" s="40" t="e">
        <f t="shared" si="7"/>
        <v>#VALUE!</v>
      </c>
      <c r="R8" s="36"/>
      <c r="S8" s="37" t="e">
        <f>IF(T8&lt;=EOMONTH(T6,0),INT((W8-LOOKUP(W8,DATE(YEAR(W8)+{-1;0;1},1,3)-WEEKDAY(DATE(YEAR(W8)+{-1;0;1},1,3))+2))/7)+1,"")</f>
        <v>#VALUE!</v>
      </c>
      <c r="T8" s="40" t="e">
        <f t="shared" si="8"/>
        <v>#VALUE!</v>
      </c>
      <c r="U8" s="40" t="e">
        <f t="shared" ref="U8:Z8" si="12">T8+1</f>
        <v>#VALUE!</v>
      </c>
      <c r="V8" s="40" t="e">
        <f t="shared" si="12"/>
        <v>#VALUE!</v>
      </c>
      <c r="W8" s="40" t="e">
        <f t="shared" si="12"/>
        <v>#VALUE!</v>
      </c>
      <c r="X8" s="40" t="e">
        <f t="shared" si="12"/>
        <v>#VALUE!</v>
      </c>
      <c r="Y8" s="40" t="e">
        <f t="shared" si="12"/>
        <v>#VALUE!</v>
      </c>
      <c r="Z8" s="40" t="e">
        <f t="shared" si="12"/>
        <v>#VALUE!</v>
      </c>
    </row>
    <row r="9" spans="1:26" ht="7.5" customHeight="1">
      <c r="A9" s="41"/>
      <c r="B9" s="36"/>
      <c r="C9" s="36"/>
      <c r="D9" s="36"/>
      <c r="E9" s="36"/>
      <c r="F9" s="36"/>
      <c r="G9" s="36"/>
      <c r="H9" s="36"/>
      <c r="I9" s="36"/>
      <c r="J9" s="41"/>
      <c r="K9" s="36"/>
      <c r="L9" s="36"/>
      <c r="M9" s="36"/>
      <c r="N9" s="36"/>
      <c r="O9" s="36"/>
      <c r="P9" s="36"/>
      <c r="Q9" s="36"/>
      <c r="R9" s="36"/>
      <c r="S9" s="41"/>
      <c r="T9" s="36"/>
      <c r="U9" s="36"/>
      <c r="V9" s="36"/>
      <c r="W9" s="36"/>
      <c r="X9" s="36"/>
      <c r="Y9" s="36"/>
      <c r="Z9" s="36"/>
    </row>
    <row r="10" spans="1:26" ht="22.5" customHeight="1">
      <c r="A10" s="144" t="e">
        <f>PROPER(TEXT(B13,"MMMM"))&amp;" "&amp;YEAR(B13)</f>
        <v>#VALUE!</v>
      </c>
      <c r="B10" s="145"/>
      <c r="C10" s="145"/>
      <c r="D10" s="145"/>
      <c r="E10" s="145"/>
      <c r="F10" s="145"/>
      <c r="G10" s="145"/>
      <c r="H10" s="146"/>
      <c r="I10" s="36"/>
      <c r="J10" s="144" t="e">
        <f>PROPER(TEXT(K13,"MMMM"))&amp;" "&amp;YEAR(K13)</f>
        <v>#VALUE!</v>
      </c>
      <c r="K10" s="145"/>
      <c r="L10" s="145"/>
      <c r="M10" s="145"/>
      <c r="N10" s="145"/>
      <c r="O10" s="145"/>
      <c r="P10" s="145"/>
      <c r="Q10" s="146"/>
      <c r="R10" s="36"/>
      <c r="S10" s="144" t="e">
        <f>PROPER(TEXT(T13,"MMMM"))&amp;" "&amp;YEAR(T13)</f>
        <v>#VALUE!</v>
      </c>
      <c r="T10" s="145"/>
      <c r="U10" s="145"/>
      <c r="V10" s="145"/>
      <c r="W10" s="145"/>
      <c r="X10" s="145"/>
      <c r="Y10" s="145"/>
      <c r="Z10" s="146"/>
    </row>
    <row r="11" spans="1:26" ht="18.75" customHeight="1">
      <c r="A11" s="37" t="s">
        <v>24</v>
      </c>
      <c r="B11" s="37" t="s">
        <v>12</v>
      </c>
      <c r="C11" s="37" t="s">
        <v>13</v>
      </c>
      <c r="D11" s="37" t="s">
        <v>14</v>
      </c>
      <c r="E11" s="37" t="s">
        <v>15</v>
      </c>
      <c r="F11" s="37" t="s">
        <v>16</v>
      </c>
      <c r="G11" s="37" t="s">
        <v>17</v>
      </c>
      <c r="H11" s="37" t="s">
        <v>18</v>
      </c>
      <c r="I11" s="38"/>
      <c r="J11" s="37" t="s">
        <v>24</v>
      </c>
      <c r="K11" s="37" t="s">
        <v>12</v>
      </c>
      <c r="L11" s="37" t="s">
        <v>13</v>
      </c>
      <c r="M11" s="37" t="s">
        <v>14</v>
      </c>
      <c r="N11" s="37" t="s">
        <v>15</v>
      </c>
      <c r="O11" s="37" t="s">
        <v>16</v>
      </c>
      <c r="P11" s="37" t="s">
        <v>17</v>
      </c>
      <c r="Q11" s="37" t="s">
        <v>18</v>
      </c>
      <c r="R11" s="36"/>
      <c r="S11" s="37" t="s">
        <v>24</v>
      </c>
      <c r="T11" s="37" t="s">
        <v>12</v>
      </c>
      <c r="U11" s="37" t="s">
        <v>13</v>
      </c>
      <c r="V11" s="37" t="s">
        <v>14</v>
      </c>
      <c r="W11" s="37" t="s">
        <v>15</v>
      </c>
      <c r="X11" s="37" t="s">
        <v>16</v>
      </c>
      <c r="Y11" s="37" t="s">
        <v>17</v>
      </c>
      <c r="Z11" s="37" t="s">
        <v>18</v>
      </c>
    </row>
    <row r="12" spans="1:26" ht="37.5" customHeight="1">
      <c r="A12" s="37" t="e">
        <f>INT((E12-LOOKUP(E12,DATE(YEAR(E12)+{-1;0;1},1,3)-WEEKDAY(DATE(YEAR(E12)+{-1;0;1},1,3))+2))/7)+1</f>
        <v>#VALUE!</v>
      </c>
      <c r="B12" s="39" t="e">
        <f>IF(DAY(DATE(An,MONTH(1&amp;Premier_mois)+3,7)-MOD(DATE(An,MONTH(1&amp;Premier_mois)+3,7)-2,7))&gt;1,DATE(An,MONTH(1&amp;Premier_mois)+3,7)-MOD(DATE(An,MONTH(1&amp;Premier_mois)+3,7)-2,7)-7,DATE(An,MONTH(1&amp;Premier_mois)+3,7)-MOD(DATE(An,MONTH(1&amp;Premier_mois)+3,7)-2,7))</f>
        <v>#VALUE!</v>
      </c>
      <c r="C12" s="39" t="e">
        <f>B12+1</f>
        <v>#VALUE!</v>
      </c>
      <c r="D12" s="39" t="e">
        <f t="shared" ref="D12:H12" si="13">C12+1</f>
        <v>#VALUE!</v>
      </c>
      <c r="E12" s="39" t="e">
        <f t="shared" si="13"/>
        <v>#VALUE!</v>
      </c>
      <c r="F12" s="39" t="e">
        <f t="shared" si="13"/>
        <v>#VALUE!</v>
      </c>
      <c r="G12" s="39" t="e">
        <f t="shared" si="13"/>
        <v>#VALUE!</v>
      </c>
      <c r="H12" s="40" t="e">
        <f t="shared" si="13"/>
        <v>#VALUE!</v>
      </c>
      <c r="I12" s="38"/>
      <c r="J12" s="37" t="e">
        <f>INT((N12-LOOKUP(N12,DATE(YEAR(N12)+{-1;0;1},1,3)-WEEKDAY(DATE(YEAR(N12)+{-1;0;1},1,3))+2))/7)+1</f>
        <v>#VALUE!</v>
      </c>
      <c r="K12" s="39" t="e">
        <f>IF(DAY(DATE(An,MONTH(1&amp;Premier_mois)+4,7)-MOD(DATE(An,MONTH(1&amp;Premier_mois)+4,7)-2,7))&gt;1,DATE(An,MONTH(1&amp;Premier_mois)+4,7)-MOD(DATE(An,MONTH(1&amp;Premier_mois)+4,7)-2,7)-7,DATE(An,MONTH(1&amp;Premier_mois)+4,7)-MOD(DATE(An,MONTH(1&amp;Premier_mois)+4,7)-2,7))</f>
        <v>#VALUE!</v>
      </c>
      <c r="L12" s="39" t="e">
        <f>K12+1</f>
        <v>#VALUE!</v>
      </c>
      <c r="M12" s="39" t="e">
        <f t="shared" ref="M12:Q12" si="14">L12+1</f>
        <v>#VALUE!</v>
      </c>
      <c r="N12" s="39" t="e">
        <f t="shared" si="14"/>
        <v>#VALUE!</v>
      </c>
      <c r="O12" s="39" t="e">
        <f t="shared" si="14"/>
        <v>#VALUE!</v>
      </c>
      <c r="P12" s="39" t="e">
        <f t="shared" si="14"/>
        <v>#VALUE!</v>
      </c>
      <c r="Q12" s="40" t="e">
        <f t="shared" si="14"/>
        <v>#VALUE!</v>
      </c>
      <c r="R12" s="36"/>
      <c r="S12" s="37" t="e">
        <f>INT((W12-LOOKUP(W12,DATE(YEAR(W12)+{-1;0;1},1,3)-WEEKDAY(DATE(YEAR(W12)+{-1;0;1},1,3))+2))/7)+1</f>
        <v>#VALUE!</v>
      </c>
      <c r="T12" s="39" t="e">
        <f>IF(DAY(DATE(An,MONTH(1&amp;Premier_mois)+5,7)-MOD(DATE(An,MONTH(1&amp;Premier_mois)+5,7)-2,7))&gt;1,DATE(An,MONTH(1&amp;Premier_mois)+5,7)-MOD(DATE(An,MONTH(1&amp;Premier_mois)+5,7)-2,7)-7,DATE(An,MONTH(1&amp;Premier_mois)+5,7)-MOD(DATE(An,MONTH(1&amp;Premier_mois)+5,7)-2,7))</f>
        <v>#VALUE!</v>
      </c>
      <c r="U12" s="39" t="e">
        <f>T12+1</f>
        <v>#VALUE!</v>
      </c>
      <c r="V12" s="39" t="e">
        <f t="shared" ref="V12:Z12" si="15">U12+1</f>
        <v>#VALUE!</v>
      </c>
      <c r="W12" s="39" t="e">
        <f t="shared" si="15"/>
        <v>#VALUE!</v>
      </c>
      <c r="X12" s="39" t="e">
        <f t="shared" si="15"/>
        <v>#VALUE!</v>
      </c>
      <c r="Y12" s="39" t="e">
        <f t="shared" si="15"/>
        <v>#VALUE!</v>
      </c>
      <c r="Z12" s="40" t="e">
        <f t="shared" si="15"/>
        <v>#VALUE!</v>
      </c>
    </row>
    <row r="13" spans="1:26" ht="37.5" customHeight="1">
      <c r="A13" s="37" t="e">
        <f>INT((E13-LOOKUP(E13,DATE(YEAR(E13)+{-1;0;1},1,3)-WEEKDAY(DATE(YEAR(E13)+{-1;0;1},1,3))+2))/7)+1</f>
        <v>#VALUE!</v>
      </c>
      <c r="B13" s="40" t="e">
        <f>H12+1</f>
        <v>#VALUE!</v>
      </c>
      <c r="C13" s="40" t="e">
        <f>B13+1</f>
        <v>#VALUE!</v>
      </c>
      <c r="D13" s="40" t="e">
        <f t="shared" ref="D13:H13" si="16">C13+1</f>
        <v>#VALUE!</v>
      </c>
      <c r="E13" s="40" t="e">
        <f t="shared" si="16"/>
        <v>#VALUE!</v>
      </c>
      <c r="F13" s="40" t="e">
        <f t="shared" si="16"/>
        <v>#VALUE!</v>
      </c>
      <c r="G13" s="40" t="e">
        <f t="shared" si="16"/>
        <v>#VALUE!</v>
      </c>
      <c r="H13" s="40" t="e">
        <f t="shared" si="16"/>
        <v>#VALUE!</v>
      </c>
      <c r="I13" s="38"/>
      <c r="J13" s="37" t="e">
        <f>INT((N13-LOOKUP(N13,DATE(YEAR(N13)+{-1;0;1},1,3)-WEEKDAY(DATE(YEAR(N13)+{-1;0;1},1,3))+2))/7)+1</f>
        <v>#VALUE!</v>
      </c>
      <c r="K13" s="40" t="e">
        <f>Q12+1</f>
        <v>#VALUE!</v>
      </c>
      <c r="L13" s="40" t="e">
        <f>K13+1</f>
        <v>#VALUE!</v>
      </c>
      <c r="M13" s="40" t="e">
        <f t="shared" ref="M13:Q13" si="17">L13+1</f>
        <v>#VALUE!</v>
      </c>
      <c r="N13" s="40" t="e">
        <f t="shared" si="17"/>
        <v>#VALUE!</v>
      </c>
      <c r="O13" s="40" t="e">
        <f t="shared" si="17"/>
        <v>#VALUE!</v>
      </c>
      <c r="P13" s="40" t="e">
        <f t="shared" si="17"/>
        <v>#VALUE!</v>
      </c>
      <c r="Q13" s="40" t="e">
        <f t="shared" si="17"/>
        <v>#VALUE!</v>
      </c>
      <c r="R13" s="36"/>
      <c r="S13" s="37" t="e">
        <f>INT((W13-LOOKUP(W13,DATE(YEAR(W13)+{-1;0;1},1,3)-WEEKDAY(DATE(YEAR(W13)+{-1;0;1},1,3))+2))/7)+1</f>
        <v>#VALUE!</v>
      </c>
      <c r="T13" s="40" t="e">
        <f>Z12+1</f>
        <v>#VALUE!</v>
      </c>
      <c r="U13" s="40" t="e">
        <f>T13+1</f>
        <v>#VALUE!</v>
      </c>
      <c r="V13" s="40" t="e">
        <f t="shared" ref="V13:Z13" si="18">U13+1</f>
        <v>#VALUE!</v>
      </c>
      <c r="W13" s="40" t="e">
        <f t="shared" si="18"/>
        <v>#VALUE!</v>
      </c>
      <c r="X13" s="40" t="e">
        <f t="shared" si="18"/>
        <v>#VALUE!</v>
      </c>
      <c r="Y13" s="40" t="e">
        <f t="shared" si="18"/>
        <v>#VALUE!</v>
      </c>
      <c r="Z13" s="40" t="e">
        <f t="shared" si="18"/>
        <v>#VALUE!</v>
      </c>
    </row>
    <row r="14" spans="1:26" ht="37.5" customHeight="1">
      <c r="A14" s="37" t="e">
        <f>INT((E14-LOOKUP(E14,DATE(YEAR(E14)+{-1;0;1},1,3)-WEEKDAY(DATE(YEAR(E14)+{-1;0;1},1,3))+2))/7)+1</f>
        <v>#VALUE!</v>
      </c>
      <c r="B14" s="40" t="e">
        <f t="shared" ref="B14:B17" si="19">H13+1</f>
        <v>#VALUE!</v>
      </c>
      <c r="C14" s="40" t="e">
        <f t="shared" ref="C14:H14" si="20">B14+1</f>
        <v>#VALUE!</v>
      </c>
      <c r="D14" s="40" t="e">
        <f t="shared" si="20"/>
        <v>#VALUE!</v>
      </c>
      <c r="E14" s="40" t="e">
        <f t="shared" si="20"/>
        <v>#VALUE!</v>
      </c>
      <c r="F14" s="40" t="e">
        <f t="shared" si="20"/>
        <v>#VALUE!</v>
      </c>
      <c r="G14" s="40" t="e">
        <f t="shared" si="20"/>
        <v>#VALUE!</v>
      </c>
      <c r="H14" s="40" t="e">
        <f t="shared" si="20"/>
        <v>#VALUE!</v>
      </c>
      <c r="I14" s="38"/>
      <c r="J14" s="37" t="e">
        <f>INT((N14-LOOKUP(N14,DATE(YEAR(N14)+{-1;0;1},1,3)-WEEKDAY(DATE(YEAR(N14)+{-1;0;1},1,3))+2))/7)+1</f>
        <v>#VALUE!</v>
      </c>
      <c r="K14" s="40" t="e">
        <f t="shared" ref="K14:K17" si="21">Q13+1</f>
        <v>#VALUE!</v>
      </c>
      <c r="L14" s="40" t="e">
        <f t="shared" ref="L14:Q14" si="22">K14+1</f>
        <v>#VALUE!</v>
      </c>
      <c r="M14" s="40" t="e">
        <f t="shared" si="22"/>
        <v>#VALUE!</v>
      </c>
      <c r="N14" s="40" t="e">
        <f t="shared" si="22"/>
        <v>#VALUE!</v>
      </c>
      <c r="O14" s="40" t="e">
        <f t="shared" si="22"/>
        <v>#VALUE!</v>
      </c>
      <c r="P14" s="40" t="e">
        <f t="shared" si="22"/>
        <v>#VALUE!</v>
      </c>
      <c r="Q14" s="40" t="e">
        <f t="shared" si="22"/>
        <v>#VALUE!</v>
      </c>
      <c r="R14" s="36"/>
      <c r="S14" s="37" t="e">
        <f>INT((W14-LOOKUP(W14,DATE(YEAR(W14)+{-1;0;1},1,3)-WEEKDAY(DATE(YEAR(W14)+{-1;0;1},1,3))+2))/7)+1</f>
        <v>#VALUE!</v>
      </c>
      <c r="T14" s="40" t="e">
        <f t="shared" ref="T14:T17" si="23">Z13+1</f>
        <v>#VALUE!</v>
      </c>
      <c r="U14" s="40" t="e">
        <f t="shared" ref="U14:Z14" si="24">T14+1</f>
        <v>#VALUE!</v>
      </c>
      <c r="V14" s="40" t="e">
        <f t="shared" si="24"/>
        <v>#VALUE!</v>
      </c>
      <c r="W14" s="40" t="e">
        <f t="shared" si="24"/>
        <v>#VALUE!</v>
      </c>
      <c r="X14" s="40" t="e">
        <f t="shared" si="24"/>
        <v>#VALUE!</v>
      </c>
      <c r="Y14" s="40" t="e">
        <f t="shared" si="24"/>
        <v>#VALUE!</v>
      </c>
      <c r="Z14" s="40" t="e">
        <f t="shared" si="24"/>
        <v>#VALUE!</v>
      </c>
    </row>
    <row r="15" spans="1:26" ht="37.5" customHeight="1">
      <c r="A15" s="37" t="e">
        <f>INT((E15-LOOKUP(E15,DATE(YEAR(E15)+{-1;0;1},1,3)-WEEKDAY(DATE(YEAR(E15)+{-1;0;1},1,3))+2))/7)+1</f>
        <v>#VALUE!</v>
      </c>
      <c r="B15" s="40" t="e">
        <f t="shared" si="19"/>
        <v>#VALUE!</v>
      </c>
      <c r="C15" s="40" t="e">
        <f t="shared" ref="C15:H15" si="25">B15+1</f>
        <v>#VALUE!</v>
      </c>
      <c r="D15" s="40" t="e">
        <f t="shared" si="25"/>
        <v>#VALUE!</v>
      </c>
      <c r="E15" s="40" t="e">
        <f t="shared" si="25"/>
        <v>#VALUE!</v>
      </c>
      <c r="F15" s="40" t="e">
        <f t="shared" si="25"/>
        <v>#VALUE!</v>
      </c>
      <c r="G15" s="40" t="e">
        <f t="shared" si="25"/>
        <v>#VALUE!</v>
      </c>
      <c r="H15" s="40" t="e">
        <f t="shared" si="25"/>
        <v>#VALUE!</v>
      </c>
      <c r="I15" s="38"/>
      <c r="J15" s="37" t="e">
        <f>INT((N15-LOOKUP(N15,DATE(YEAR(N15)+{-1;0;1},1,3)-WEEKDAY(DATE(YEAR(N15)+{-1;0;1},1,3))+2))/7)+1</f>
        <v>#VALUE!</v>
      </c>
      <c r="K15" s="40" t="e">
        <f t="shared" si="21"/>
        <v>#VALUE!</v>
      </c>
      <c r="L15" s="40" t="e">
        <f t="shared" ref="L15:Q15" si="26">K15+1</f>
        <v>#VALUE!</v>
      </c>
      <c r="M15" s="40" t="e">
        <f t="shared" si="26"/>
        <v>#VALUE!</v>
      </c>
      <c r="N15" s="40" t="e">
        <f t="shared" si="26"/>
        <v>#VALUE!</v>
      </c>
      <c r="O15" s="40" t="e">
        <f t="shared" si="26"/>
        <v>#VALUE!</v>
      </c>
      <c r="P15" s="40" t="e">
        <f t="shared" si="26"/>
        <v>#VALUE!</v>
      </c>
      <c r="Q15" s="40" t="e">
        <f t="shared" si="26"/>
        <v>#VALUE!</v>
      </c>
      <c r="R15" s="36"/>
      <c r="S15" s="37" t="e">
        <f>INT((W15-LOOKUP(W15,DATE(YEAR(W15)+{-1;0;1},1,3)-WEEKDAY(DATE(YEAR(W15)+{-1;0;1},1,3))+2))/7)+1</f>
        <v>#VALUE!</v>
      </c>
      <c r="T15" s="40" t="e">
        <f t="shared" si="23"/>
        <v>#VALUE!</v>
      </c>
      <c r="U15" s="40" t="e">
        <f t="shared" ref="U15:Z15" si="27">T15+1</f>
        <v>#VALUE!</v>
      </c>
      <c r="V15" s="40" t="e">
        <f t="shared" si="27"/>
        <v>#VALUE!</v>
      </c>
      <c r="W15" s="40" t="e">
        <f t="shared" si="27"/>
        <v>#VALUE!</v>
      </c>
      <c r="X15" s="40" t="e">
        <f t="shared" si="27"/>
        <v>#VALUE!</v>
      </c>
      <c r="Y15" s="40" t="e">
        <f t="shared" si="27"/>
        <v>#VALUE!</v>
      </c>
      <c r="Z15" s="40" t="e">
        <f t="shared" si="27"/>
        <v>#VALUE!</v>
      </c>
    </row>
    <row r="16" spans="1:26" ht="37.5" customHeight="1">
      <c r="A16" s="37" t="e">
        <f>IF(B16&lt;=EOMONTH(B14,0),INT((E16-LOOKUP(E16,DATE(YEAR(E16)+{-1;0;1},1,3)-WEEKDAY(DATE(YEAR(E16)+{-1;0;1},1,3))+2))/7)+1,"")</f>
        <v>#VALUE!</v>
      </c>
      <c r="B16" s="40" t="e">
        <f t="shared" si="19"/>
        <v>#VALUE!</v>
      </c>
      <c r="C16" s="40" t="e">
        <f t="shared" ref="C16:H16" si="28">B16+1</f>
        <v>#VALUE!</v>
      </c>
      <c r="D16" s="40" t="e">
        <f t="shared" si="28"/>
        <v>#VALUE!</v>
      </c>
      <c r="E16" s="40" t="e">
        <f t="shared" si="28"/>
        <v>#VALUE!</v>
      </c>
      <c r="F16" s="40" t="e">
        <f t="shared" si="28"/>
        <v>#VALUE!</v>
      </c>
      <c r="G16" s="40" t="e">
        <f t="shared" si="28"/>
        <v>#VALUE!</v>
      </c>
      <c r="H16" s="40" t="e">
        <f t="shared" si="28"/>
        <v>#VALUE!</v>
      </c>
      <c r="I16" s="38"/>
      <c r="J16" s="37" t="e">
        <f>IF(K16&lt;=EOMONTH(K14,0),INT((N16-LOOKUP(N16,DATE(YEAR(N16)+{-1;0;1},1,3)-WEEKDAY(DATE(YEAR(N16)+{-1;0;1},1,3))+2))/7)+1,"")</f>
        <v>#VALUE!</v>
      </c>
      <c r="K16" s="40" t="e">
        <f t="shared" si="21"/>
        <v>#VALUE!</v>
      </c>
      <c r="L16" s="40" t="e">
        <f t="shared" ref="L16:Q16" si="29">K16+1</f>
        <v>#VALUE!</v>
      </c>
      <c r="M16" s="40" t="e">
        <f t="shared" si="29"/>
        <v>#VALUE!</v>
      </c>
      <c r="N16" s="40" t="e">
        <f t="shared" si="29"/>
        <v>#VALUE!</v>
      </c>
      <c r="O16" s="40" t="e">
        <f t="shared" si="29"/>
        <v>#VALUE!</v>
      </c>
      <c r="P16" s="40" t="e">
        <f t="shared" si="29"/>
        <v>#VALUE!</v>
      </c>
      <c r="Q16" s="40" t="e">
        <f t="shared" si="29"/>
        <v>#VALUE!</v>
      </c>
      <c r="R16" s="36"/>
      <c r="S16" s="37" t="e">
        <f>IF(T16&lt;=EOMONTH(T14,0),INT((W16-LOOKUP(W16,DATE(YEAR(W16)+{-1;0;1},1,3)-WEEKDAY(DATE(YEAR(W16)+{-1;0;1},1,3))+2))/7)+1,"")</f>
        <v>#VALUE!</v>
      </c>
      <c r="T16" s="40" t="e">
        <f t="shared" si="23"/>
        <v>#VALUE!</v>
      </c>
      <c r="U16" s="40" t="e">
        <f t="shared" ref="U16:Z16" si="30">T16+1</f>
        <v>#VALUE!</v>
      </c>
      <c r="V16" s="40" t="e">
        <f t="shared" si="30"/>
        <v>#VALUE!</v>
      </c>
      <c r="W16" s="40" t="e">
        <f t="shared" si="30"/>
        <v>#VALUE!</v>
      </c>
      <c r="X16" s="40" t="e">
        <f t="shared" si="30"/>
        <v>#VALUE!</v>
      </c>
      <c r="Y16" s="40" t="e">
        <f t="shared" si="30"/>
        <v>#VALUE!</v>
      </c>
      <c r="Z16" s="40" t="e">
        <f t="shared" si="30"/>
        <v>#VALUE!</v>
      </c>
    </row>
    <row r="17" spans="1:26" ht="37.5" customHeight="1">
      <c r="A17" s="37" t="e">
        <f>IF(B17&lt;=EOMONTH(B15,0),INT((E17-LOOKUP(E17,DATE(YEAR(E17)+{-1;0;1},1,3)-WEEKDAY(DATE(YEAR(E17)+{-1;0;1},1,3))+2))/7)+1,"")</f>
        <v>#VALUE!</v>
      </c>
      <c r="B17" s="40" t="e">
        <f t="shared" si="19"/>
        <v>#VALUE!</v>
      </c>
      <c r="C17" s="40" t="e">
        <f t="shared" ref="C17:H17" si="31">B17+1</f>
        <v>#VALUE!</v>
      </c>
      <c r="D17" s="40" t="e">
        <f t="shared" si="31"/>
        <v>#VALUE!</v>
      </c>
      <c r="E17" s="40" t="e">
        <f t="shared" si="31"/>
        <v>#VALUE!</v>
      </c>
      <c r="F17" s="40" t="e">
        <f t="shared" si="31"/>
        <v>#VALUE!</v>
      </c>
      <c r="G17" s="40" t="e">
        <f t="shared" si="31"/>
        <v>#VALUE!</v>
      </c>
      <c r="H17" s="40" t="e">
        <f t="shared" si="31"/>
        <v>#VALUE!</v>
      </c>
      <c r="I17" s="38"/>
      <c r="J17" s="37" t="e">
        <f>IF(K17&lt;=EOMONTH(K15,0),INT((N17-LOOKUP(N17,DATE(YEAR(N17)+{-1;0;1},1,3)-WEEKDAY(DATE(YEAR(N17)+{-1;0;1},1,3))+2))/7)+1,"")</f>
        <v>#VALUE!</v>
      </c>
      <c r="K17" s="40" t="e">
        <f t="shared" si="21"/>
        <v>#VALUE!</v>
      </c>
      <c r="L17" s="40" t="e">
        <f t="shared" ref="L17:Q17" si="32">K17+1</f>
        <v>#VALUE!</v>
      </c>
      <c r="M17" s="40" t="e">
        <f t="shared" si="32"/>
        <v>#VALUE!</v>
      </c>
      <c r="N17" s="40" t="e">
        <f t="shared" si="32"/>
        <v>#VALUE!</v>
      </c>
      <c r="O17" s="40" t="e">
        <f t="shared" si="32"/>
        <v>#VALUE!</v>
      </c>
      <c r="P17" s="40" t="e">
        <f t="shared" si="32"/>
        <v>#VALUE!</v>
      </c>
      <c r="Q17" s="40" t="e">
        <f t="shared" si="32"/>
        <v>#VALUE!</v>
      </c>
      <c r="R17" s="36"/>
      <c r="S17" s="37" t="e">
        <f>IF(T17&lt;=EOMONTH(T15,0),INT((W17-LOOKUP(W17,DATE(YEAR(W17)+{-1;0;1},1,3)-WEEKDAY(DATE(YEAR(W17)+{-1;0;1},1,3))+2))/7)+1,"")</f>
        <v>#VALUE!</v>
      </c>
      <c r="T17" s="40" t="e">
        <f t="shared" si="23"/>
        <v>#VALUE!</v>
      </c>
      <c r="U17" s="40" t="e">
        <f t="shared" ref="U17:Z17" si="33">T17+1</f>
        <v>#VALUE!</v>
      </c>
      <c r="V17" s="40" t="e">
        <f t="shared" si="33"/>
        <v>#VALUE!</v>
      </c>
      <c r="W17" s="40" t="e">
        <f t="shared" si="33"/>
        <v>#VALUE!</v>
      </c>
      <c r="X17" s="40" t="e">
        <f t="shared" si="33"/>
        <v>#VALUE!</v>
      </c>
      <c r="Y17" s="40" t="e">
        <f t="shared" si="33"/>
        <v>#VALUE!</v>
      </c>
      <c r="Z17" s="40" t="e">
        <f t="shared" si="33"/>
        <v>#VALUE!</v>
      </c>
    </row>
    <row r="18" spans="1:26" ht="7.5" customHeight="1">
      <c r="A18" s="41"/>
      <c r="B18" s="36"/>
      <c r="C18" s="36"/>
      <c r="D18" s="36"/>
      <c r="E18" s="36"/>
      <c r="F18" s="36"/>
      <c r="G18" s="36"/>
      <c r="H18" s="36"/>
      <c r="I18" s="36"/>
      <c r="J18" s="41"/>
      <c r="K18" s="36"/>
      <c r="L18" s="36"/>
      <c r="M18" s="36"/>
      <c r="N18" s="36"/>
      <c r="O18" s="36"/>
      <c r="P18" s="36"/>
      <c r="Q18" s="36"/>
      <c r="R18" s="36"/>
      <c r="S18" s="41"/>
      <c r="T18" s="36"/>
      <c r="U18" s="36"/>
      <c r="V18" s="36"/>
      <c r="W18" s="36"/>
      <c r="X18" s="36"/>
      <c r="Y18" s="36"/>
      <c r="Z18" s="36"/>
    </row>
    <row r="19" spans="1:26" ht="22.5" customHeight="1">
      <c r="A19" s="144" t="e">
        <f>PROPER(TEXT(B22,"MMMM"))&amp;" "&amp;YEAR(B22)</f>
        <v>#VALUE!</v>
      </c>
      <c r="B19" s="145"/>
      <c r="C19" s="145"/>
      <c r="D19" s="145"/>
      <c r="E19" s="145"/>
      <c r="F19" s="145"/>
      <c r="G19" s="145"/>
      <c r="H19" s="146"/>
      <c r="I19" s="36"/>
      <c r="J19" s="144" t="e">
        <f>PROPER(TEXT(K22,"MMMM"))&amp;" "&amp;YEAR(K22)</f>
        <v>#VALUE!</v>
      </c>
      <c r="K19" s="145"/>
      <c r="L19" s="145"/>
      <c r="M19" s="145"/>
      <c r="N19" s="145"/>
      <c r="O19" s="145"/>
      <c r="P19" s="145"/>
      <c r="Q19" s="146"/>
      <c r="R19" s="36"/>
      <c r="S19" s="144" t="e">
        <f>PROPER(TEXT(T22,"MMMM"))&amp;" "&amp;YEAR(T22)</f>
        <v>#VALUE!</v>
      </c>
      <c r="T19" s="145"/>
      <c r="U19" s="145"/>
      <c r="V19" s="145"/>
      <c r="W19" s="145"/>
      <c r="X19" s="145"/>
      <c r="Y19" s="145"/>
      <c r="Z19" s="146"/>
    </row>
    <row r="20" spans="1:26" ht="18.75" customHeight="1">
      <c r="A20" s="37" t="s">
        <v>24</v>
      </c>
      <c r="B20" s="37" t="s">
        <v>12</v>
      </c>
      <c r="C20" s="37" t="s">
        <v>13</v>
      </c>
      <c r="D20" s="37" t="s">
        <v>14</v>
      </c>
      <c r="E20" s="37" t="s">
        <v>15</v>
      </c>
      <c r="F20" s="37" t="s">
        <v>16</v>
      </c>
      <c r="G20" s="37" t="s">
        <v>17</v>
      </c>
      <c r="H20" s="37" t="s">
        <v>18</v>
      </c>
      <c r="I20" s="38"/>
      <c r="J20" s="37" t="s">
        <v>24</v>
      </c>
      <c r="K20" s="37" t="s">
        <v>12</v>
      </c>
      <c r="L20" s="37" t="s">
        <v>13</v>
      </c>
      <c r="M20" s="37" t="s">
        <v>14</v>
      </c>
      <c r="N20" s="37" t="s">
        <v>15</v>
      </c>
      <c r="O20" s="37" t="s">
        <v>16</v>
      </c>
      <c r="P20" s="37" t="s">
        <v>17</v>
      </c>
      <c r="Q20" s="37" t="s">
        <v>18</v>
      </c>
      <c r="R20" s="36"/>
      <c r="S20" s="37" t="s">
        <v>24</v>
      </c>
      <c r="T20" s="37" t="s">
        <v>12</v>
      </c>
      <c r="U20" s="37" t="s">
        <v>13</v>
      </c>
      <c r="V20" s="37" t="s">
        <v>14</v>
      </c>
      <c r="W20" s="37" t="s">
        <v>15</v>
      </c>
      <c r="X20" s="37" t="s">
        <v>16</v>
      </c>
      <c r="Y20" s="37" t="s">
        <v>17</v>
      </c>
      <c r="Z20" s="37" t="s">
        <v>18</v>
      </c>
    </row>
    <row r="21" spans="1:26" ht="37.5" customHeight="1">
      <c r="A21" s="37" t="e">
        <f>INT((E21-LOOKUP(E21,DATE(YEAR(E21)+{-1;0;1},1,3)-WEEKDAY(DATE(YEAR(E21)+{-1;0;1},1,3))+2))/7)+1</f>
        <v>#VALUE!</v>
      </c>
      <c r="B21" s="39" t="e">
        <f>IF(DAY(DATE(An,MONTH(1&amp;Premier_mois)+6,7)-MOD(DATE(An,MONTH(1&amp;Premier_mois)+6,7)-2,7))&gt;1,DATE(An,MONTH(1&amp;Premier_mois)+6,7)-MOD(DATE(An,MONTH(1&amp;Premier_mois)+6,7)-2,7)-7,DATE(An,MONTH(1&amp;Premier_mois)+6,7)-MOD(DATE(An,MONTH(1&amp;Premier_mois)+6,7)-2,7))</f>
        <v>#VALUE!</v>
      </c>
      <c r="C21" s="39" t="e">
        <f>B21+1</f>
        <v>#VALUE!</v>
      </c>
      <c r="D21" s="39" t="e">
        <f t="shared" ref="D21:H21" si="34">C21+1</f>
        <v>#VALUE!</v>
      </c>
      <c r="E21" s="39" t="e">
        <f t="shared" si="34"/>
        <v>#VALUE!</v>
      </c>
      <c r="F21" s="39" t="e">
        <f t="shared" si="34"/>
        <v>#VALUE!</v>
      </c>
      <c r="G21" s="39" t="e">
        <f t="shared" si="34"/>
        <v>#VALUE!</v>
      </c>
      <c r="H21" s="40" t="e">
        <f t="shared" si="34"/>
        <v>#VALUE!</v>
      </c>
      <c r="I21" s="38"/>
      <c r="J21" s="37" t="e">
        <f>INT((N21-LOOKUP(N21,DATE(YEAR(N21)+{-1;0;1},1,3)-WEEKDAY(DATE(YEAR(N21)+{-1;0;1},1,3))+2))/7)+1</f>
        <v>#VALUE!</v>
      </c>
      <c r="K21" s="39" t="e">
        <f>IF(DAY(DATE(An,MONTH(1&amp;Premier_mois)+7,7)-MOD(DATE(An,MONTH(1&amp;Premier_mois)+7,7)-2,7))&gt;1,DATE(An,MONTH(1&amp;Premier_mois)+7,7)-MOD(DATE(An,MONTH(1&amp;Premier_mois)+7,7)-2,7)-7,DATE(An,MONTH(1&amp;Premier_mois)+7,7)-MOD(DATE(An,MONTH(1&amp;Premier_mois)+7,7)-2,7))</f>
        <v>#VALUE!</v>
      </c>
      <c r="L21" s="39" t="e">
        <f>K21+1</f>
        <v>#VALUE!</v>
      </c>
      <c r="M21" s="39" t="e">
        <f t="shared" ref="M21:Q21" si="35">L21+1</f>
        <v>#VALUE!</v>
      </c>
      <c r="N21" s="39" t="e">
        <f t="shared" si="35"/>
        <v>#VALUE!</v>
      </c>
      <c r="O21" s="39" t="e">
        <f t="shared" si="35"/>
        <v>#VALUE!</v>
      </c>
      <c r="P21" s="39" t="e">
        <f t="shared" si="35"/>
        <v>#VALUE!</v>
      </c>
      <c r="Q21" s="40" t="e">
        <f t="shared" si="35"/>
        <v>#VALUE!</v>
      </c>
      <c r="R21" s="36"/>
      <c r="S21" s="37" t="e">
        <f>INT((W21-LOOKUP(W21,DATE(YEAR(W21)+{-1;0;1},1,3)-WEEKDAY(DATE(YEAR(W21)+{-1;0;1},1,3))+2))/7)+1</f>
        <v>#VALUE!</v>
      </c>
      <c r="T21" s="39" t="e">
        <f>IF(DAY(DATE(An,MONTH(1&amp;Premier_mois)+8,7)-MOD(DATE(An,MONTH(1&amp;Premier_mois)+8,7)-2,7))&gt;1,DATE(An,MONTH(1&amp;Premier_mois)+8,7)-MOD(DATE(An,MONTH(1&amp;Premier_mois)+8,7)-2,7)-7,DATE(An,MONTH(1&amp;Premier_mois)+8,7)-MOD(DATE(An,MONTH(1&amp;Premier_mois)+8,7)-2,7))</f>
        <v>#VALUE!</v>
      </c>
      <c r="U21" s="39" t="e">
        <f>T21+1</f>
        <v>#VALUE!</v>
      </c>
      <c r="V21" s="39" t="e">
        <f t="shared" ref="V21:Z21" si="36">U21+1</f>
        <v>#VALUE!</v>
      </c>
      <c r="W21" s="39" t="e">
        <f t="shared" si="36"/>
        <v>#VALUE!</v>
      </c>
      <c r="X21" s="39" t="e">
        <f t="shared" si="36"/>
        <v>#VALUE!</v>
      </c>
      <c r="Y21" s="39" t="e">
        <f t="shared" si="36"/>
        <v>#VALUE!</v>
      </c>
      <c r="Z21" s="40" t="e">
        <f t="shared" si="36"/>
        <v>#VALUE!</v>
      </c>
    </row>
    <row r="22" spans="1:26" ht="37.5" customHeight="1">
      <c r="A22" s="37" t="e">
        <f>INT((E22-LOOKUP(E22,DATE(YEAR(E22)+{-1;0;1},1,3)-WEEKDAY(DATE(YEAR(E22)+{-1;0;1},1,3))+2))/7)+1</f>
        <v>#VALUE!</v>
      </c>
      <c r="B22" s="40" t="e">
        <f>H21+1</f>
        <v>#VALUE!</v>
      </c>
      <c r="C22" s="40" t="e">
        <f>B22+1</f>
        <v>#VALUE!</v>
      </c>
      <c r="D22" s="40" t="e">
        <f t="shared" ref="D22:H22" si="37">C22+1</f>
        <v>#VALUE!</v>
      </c>
      <c r="E22" s="40" t="e">
        <f t="shared" si="37"/>
        <v>#VALUE!</v>
      </c>
      <c r="F22" s="40" t="e">
        <f t="shared" si="37"/>
        <v>#VALUE!</v>
      </c>
      <c r="G22" s="40" t="e">
        <f t="shared" si="37"/>
        <v>#VALUE!</v>
      </c>
      <c r="H22" s="40" t="e">
        <f t="shared" si="37"/>
        <v>#VALUE!</v>
      </c>
      <c r="I22" s="38"/>
      <c r="J22" s="37" t="e">
        <f>INT((N22-LOOKUP(N22,DATE(YEAR(N22)+{-1;0;1},1,3)-WEEKDAY(DATE(YEAR(N22)+{-1;0;1},1,3))+2))/7)+1</f>
        <v>#VALUE!</v>
      </c>
      <c r="K22" s="40" t="e">
        <f>Q21+1</f>
        <v>#VALUE!</v>
      </c>
      <c r="L22" s="40" t="e">
        <f>K22+1</f>
        <v>#VALUE!</v>
      </c>
      <c r="M22" s="40" t="e">
        <f t="shared" ref="M22:Q22" si="38">L22+1</f>
        <v>#VALUE!</v>
      </c>
      <c r="N22" s="40" t="e">
        <f t="shared" si="38"/>
        <v>#VALUE!</v>
      </c>
      <c r="O22" s="40" t="e">
        <f t="shared" si="38"/>
        <v>#VALUE!</v>
      </c>
      <c r="P22" s="40" t="e">
        <f t="shared" si="38"/>
        <v>#VALUE!</v>
      </c>
      <c r="Q22" s="40" t="e">
        <f t="shared" si="38"/>
        <v>#VALUE!</v>
      </c>
      <c r="R22" s="36"/>
      <c r="S22" s="37" t="e">
        <f>INT((W22-LOOKUP(W22,DATE(YEAR(W22)+{-1;0;1},1,3)-WEEKDAY(DATE(YEAR(W22)+{-1;0;1},1,3))+2))/7)+1</f>
        <v>#VALUE!</v>
      </c>
      <c r="T22" s="40" t="e">
        <f>Z21+1</f>
        <v>#VALUE!</v>
      </c>
      <c r="U22" s="40" t="e">
        <f>T22+1</f>
        <v>#VALUE!</v>
      </c>
      <c r="V22" s="40" t="e">
        <f t="shared" ref="V22:Z22" si="39">U22+1</f>
        <v>#VALUE!</v>
      </c>
      <c r="W22" s="40" t="e">
        <f t="shared" si="39"/>
        <v>#VALUE!</v>
      </c>
      <c r="X22" s="40" t="e">
        <f t="shared" si="39"/>
        <v>#VALUE!</v>
      </c>
      <c r="Y22" s="40" t="e">
        <f t="shared" si="39"/>
        <v>#VALUE!</v>
      </c>
      <c r="Z22" s="40" t="e">
        <f t="shared" si="39"/>
        <v>#VALUE!</v>
      </c>
    </row>
    <row r="23" spans="1:26" ht="37.5" customHeight="1">
      <c r="A23" s="37" t="e">
        <f>INT((E23-LOOKUP(E23,DATE(YEAR(E23)+{-1;0;1},1,3)-WEEKDAY(DATE(YEAR(E23)+{-1;0;1},1,3))+2))/7)+1</f>
        <v>#VALUE!</v>
      </c>
      <c r="B23" s="40" t="e">
        <f t="shared" ref="B23:B26" si="40">H22+1</f>
        <v>#VALUE!</v>
      </c>
      <c r="C23" s="40" t="e">
        <f t="shared" ref="C23:H23" si="41">B23+1</f>
        <v>#VALUE!</v>
      </c>
      <c r="D23" s="40" t="e">
        <f t="shared" si="41"/>
        <v>#VALUE!</v>
      </c>
      <c r="E23" s="40" t="e">
        <f t="shared" si="41"/>
        <v>#VALUE!</v>
      </c>
      <c r="F23" s="40" t="e">
        <f t="shared" si="41"/>
        <v>#VALUE!</v>
      </c>
      <c r="G23" s="40" t="e">
        <f t="shared" si="41"/>
        <v>#VALUE!</v>
      </c>
      <c r="H23" s="40" t="e">
        <f t="shared" si="41"/>
        <v>#VALUE!</v>
      </c>
      <c r="I23" s="38"/>
      <c r="J23" s="37" t="e">
        <f>INT((N23-LOOKUP(N23,DATE(YEAR(N23)+{-1;0;1},1,3)-WEEKDAY(DATE(YEAR(N23)+{-1;0;1},1,3))+2))/7)+1</f>
        <v>#VALUE!</v>
      </c>
      <c r="K23" s="40" t="e">
        <f t="shared" ref="K23:K26" si="42">Q22+1</f>
        <v>#VALUE!</v>
      </c>
      <c r="L23" s="40" t="e">
        <f t="shared" ref="L23:Q23" si="43">K23+1</f>
        <v>#VALUE!</v>
      </c>
      <c r="M23" s="40" t="e">
        <f t="shared" si="43"/>
        <v>#VALUE!</v>
      </c>
      <c r="N23" s="40" t="e">
        <f t="shared" si="43"/>
        <v>#VALUE!</v>
      </c>
      <c r="O23" s="40" t="e">
        <f t="shared" si="43"/>
        <v>#VALUE!</v>
      </c>
      <c r="P23" s="40" t="e">
        <f t="shared" si="43"/>
        <v>#VALUE!</v>
      </c>
      <c r="Q23" s="40" t="e">
        <f t="shared" si="43"/>
        <v>#VALUE!</v>
      </c>
      <c r="R23" s="36"/>
      <c r="S23" s="37" t="e">
        <f>INT((W23-LOOKUP(W23,DATE(YEAR(W23)+{-1;0;1},1,3)-WEEKDAY(DATE(YEAR(W23)+{-1;0;1},1,3))+2))/7)+1</f>
        <v>#VALUE!</v>
      </c>
      <c r="T23" s="40" t="e">
        <f t="shared" ref="T23:T26" si="44">Z22+1</f>
        <v>#VALUE!</v>
      </c>
      <c r="U23" s="40" t="e">
        <f t="shared" ref="U23:Z23" si="45">T23+1</f>
        <v>#VALUE!</v>
      </c>
      <c r="V23" s="40" t="e">
        <f t="shared" si="45"/>
        <v>#VALUE!</v>
      </c>
      <c r="W23" s="40" t="e">
        <f t="shared" si="45"/>
        <v>#VALUE!</v>
      </c>
      <c r="X23" s="40" t="e">
        <f t="shared" si="45"/>
        <v>#VALUE!</v>
      </c>
      <c r="Y23" s="40" t="e">
        <f t="shared" si="45"/>
        <v>#VALUE!</v>
      </c>
      <c r="Z23" s="40" t="e">
        <f t="shared" si="45"/>
        <v>#VALUE!</v>
      </c>
    </row>
    <row r="24" spans="1:26" ht="37.5" customHeight="1">
      <c r="A24" s="37" t="e">
        <f>INT((E24-LOOKUP(E24,DATE(YEAR(E24)+{-1;0;1},1,3)-WEEKDAY(DATE(YEAR(E24)+{-1;0;1},1,3))+2))/7)+1</f>
        <v>#VALUE!</v>
      </c>
      <c r="B24" s="40" t="e">
        <f t="shared" si="40"/>
        <v>#VALUE!</v>
      </c>
      <c r="C24" s="40" t="e">
        <f t="shared" ref="C24:H24" si="46">B24+1</f>
        <v>#VALUE!</v>
      </c>
      <c r="D24" s="40" t="e">
        <f t="shared" si="46"/>
        <v>#VALUE!</v>
      </c>
      <c r="E24" s="40" t="e">
        <f t="shared" si="46"/>
        <v>#VALUE!</v>
      </c>
      <c r="F24" s="40" t="e">
        <f t="shared" si="46"/>
        <v>#VALUE!</v>
      </c>
      <c r="G24" s="40" t="e">
        <f t="shared" si="46"/>
        <v>#VALUE!</v>
      </c>
      <c r="H24" s="40" t="e">
        <f t="shared" si="46"/>
        <v>#VALUE!</v>
      </c>
      <c r="I24" s="38"/>
      <c r="J24" s="37" t="e">
        <f>INT((N24-LOOKUP(N24,DATE(YEAR(N24)+{-1;0;1},1,3)-WEEKDAY(DATE(YEAR(N24)+{-1;0;1},1,3))+2))/7)+1</f>
        <v>#VALUE!</v>
      </c>
      <c r="K24" s="40" t="e">
        <f t="shared" si="42"/>
        <v>#VALUE!</v>
      </c>
      <c r="L24" s="40" t="e">
        <f t="shared" ref="L24:Q24" si="47">K24+1</f>
        <v>#VALUE!</v>
      </c>
      <c r="M24" s="40" t="e">
        <f t="shared" si="47"/>
        <v>#VALUE!</v>
      </c>
      <c r="N24" s="40" t="e">
        <f t="shared" si="47"/>
        <v>#VALUE!</v>
      </c>
      <c r="O24" s="40" t="e">
        <f t="shared" si="47"/>
        <v>#VALUE!</v>
      </c>
      <c r="P24" s="40" t="e">
        <f t="shared" si="47"/>
        <v>#VALUE!</v>
      </c>
      <c r="Q24" s="40" t="e">
        <f t="shared" si="47"/>
        <v>#VALUE!</v>
      </c>
      <c r="R24" s="36"/>
      <c r="S24" s="37" t="e">
        <f>INT((W24-LOOKUP(W24,DATE(YEAR(W24)+{-1;0;1},1,3)-WEEKDAY(DATE(YEAR(W24)+{-1;0;1},1,3))+2))/7)+1</f>
        <v>#VALUE!</v>
      </c>
      <c r="T24" s="40" t="e">
        <f t="shared" si="44"/>
        <v>#VALUE!</v>
      </c>
      <c r="U24" s="40" t="e">
        <f t="shared" ref="U24:Z24" si="48">T24+1</f>
        <v>#VALUE!</v>
      </c>
      <c r="V24" s="40" t="e">
        <f t="shared" si="48"/>
        <v>#VALUE!</v>
      </c>
      <c r="W24" s="40" t="e">
        <f t="shared" si="48"/>
        <v>#VALUE!</v>
      </c>
      <c r="X24" s="40" t="e">
        <f t="shared" si="48"/>
        <v>#VALUE!</v>
      </c>
      <c r="Y24" s="40" t="e">
        <f t="shared" si="48"/>
        <v>#VALUE!</v>
      </c>
      <c r="Z24" s="40" t="e">
        <f t="shared" si="48"/>
        <v>#VALUE!</v>
      </c>
    </row>
    <row r="25" spans="1:26" ht="37.5" customHeight="1">
      <c r="A25" s="37" t="e">
        <f>IF(B25&lt;=EOMONTH(B23,0),INT((E25-LOOKUP(E25,DATE(YEAR(E25)+{-1;0;1},1,3)-WEEKDAY(DATE(YEAR(E25)+{-1;0;1},1,3))+2))/7)+1,"")</f>
        <v>#VALUE!</v>
      </c>
      <c r="B25" s="40" t="e">
        <f t="shared" si="40"/>
        <v>#VALUE!</v>
      </c>
      <c r="C25" s="40" t="e">
        <f t="shared" ref="C25:H25" si="49">B25+1</f>
        <v>#VALUE!</v>
      </c>
      <c r="D25" s="40" t="e">
        <f t="shared" si="49"/>
        <v>#VALUE!</v>
      </c>
      <c r="E25" s="40" t="e">
        <f t="shared" si="49"/>
        <v>#VALUE!</v>
      </c>
      <c r="F25" s="40" t="e">
        <f t="shared" si="49"/>
        <v>#VALUE!</v>
      </c>
      <c r="G25" s="40" t="e">
        <f t="shared" si="49"/>
        <v>#VALUE!</v>
      </c>
      <c r="H25" s="40" t="e">
        <f t="shared" si="49"/>
        <v>#VALUE!</v>
      </c>
      <c r="I25" s="38"/>
      <c r="J25" s="37" t="e">
        <f>IF(K25&lt;=EOMONTH(K23,0),INT((N25-LOOKUP(N25,DATE(YEAR(N25)+{-1;0;1},1,3)-WEEKDAY(DATE(YEAR(N25)+{-1;0;1},1,3))+2))/7)+1,"")</f>
        <v>#VALUE!</v>
      </c>
      <c r="K25" s="40" t="e">
        <f t="shared" si="42"/>
        <v>#VALUE!</v>
      </c>
      <c r="L25" s="40" t="e">
        <f t="shared" ref="L25:Q25" si="50">K25+1</f>
        <v>#VALUE!</v>
      </c>
      <c r="M25" s="40" t="e">
        <f t="shared" si="50"/>
        <v>#VALUE!</v>
      </c>
      <c r="N25" s="40" t="e">
        <f t="shared" si="50"/>
        <v>#VALUE!</v>
      </c>
      <c r="O25" s="40" t="e">
        <f t="shared" si="50"/>
        <v>#VALUE!</v>
      </c>
      <c r="P25" s="40" t="e">
        <f t="shared" si="50"/>
        <v>#VALUE!</v>
      </c>
      <c r="Q25" s="40" t="e">
        <f t="shared" si="50"/>
        <v>#VALUE!</v>
      </c>
      <c r="R25" s="36"/>
      <c r="S25" s="37" t="e">
        <f>IF(T25&lt;=EOMONTH(T23,0),INT((W25-LOOKUP(W25,DATE(YEAR(W25)+{-1;0;1},1,3)-WEEKDAY(DATE(YEAR(W25)+{-1;0;1},1,3))+2))/7)+1,"")</f>
        <v>#VALUE!</v>
      </c>
      <c r="T25" s="40" t="e">
        <f t="shared" si="44"/>
        <v>#VALUE!</v>
      </c>
      <c r="U25" s="40" t="e">
        <f t="shared" ref="U25:Z25" si="51">T25+1</f>
        <v>#VALUE!</v>
      </c>
      <c r="V25" s="40" t="e">
        <f t="shared" si="51"/>
        <v>#VALUE!</v>
      </c>
      <c r="W25" s="40" t="e">
        <f t="shared" si="51"/>
        <v>#VALUE!</v>
      </c>
      <c r="X25" s="40" t="e">
        <f t="shared" si="51"/>
        <v>#VALUE!</v>
      </c>
      <c r="Y25" s="40" t="e">
        <f t="shared" si="51"/>
        <v>#VALUE!</v>
      </c>
      <c r="Z25" s="40" t="e">
        <f t="shared" si="51"/>
        <v>#VALUE!</v>
      </c>
    </row>
    <row r="26" spans="1:26" ht="37.5" customHeight="1">
      <c r="A26" s="37" t="e">
        <f>IF(B26&lt;=EOMONTH(B24,0),INT((E26-LOOKUP(E26,DATE(YEAR(E26)+{-1;0;1},1,3)-WEEKDAY(DATE(YEAR(E26)+{-1;0;1},1,3))+2))/7)+1,"")</f>
        <v>#VALUE!</v>
      </c>
      <c r="B26" s="40" t="e">
        <f t="shared" si="40"/>
        <v>#VALUE!</v>
      </c>
      <c r="C26" s="40" t="e">
        <f t="shared" ref="C26:H26" si="52">B26+1</f>
        <v>#VALUE!</v>
      </c>
      <c r="D26" s="40" t="e">
        <f t="shared" si="52"/>
        <v>#VALUE!</v>
      </c>
      <c r="E26" s="40" t="e">
        <f t="shared" si="52"/>
        <v>#VALUE!</v>
      </c>
      <c r="F26" s="40" t="e">
        <f t="shared" si="52"/>
        <v>#VALUE!</v>
      </c>
      <c r="G26" s="40" t="e">
        <f t="shared" si="52"/>
        <v>#VALUE!</v>
      </c>
      <c r="H26" s="40" t="e">
        <f t="shared" si="52"/>
        <v>#VALUE!</v>
      </c>
      <c r="I26" s="38"/>
      <c r="J26" s="37" t="e">
        <f>IF(K26&lt;=EOMONTH(K24,0),INT((N26-LOOKUP(N26,DATE(YEAR(N26)+{-1;0;1},1,3)-WEEKDAY(DATE(YEAR(N26)+{-1;0;1},1,3))+2))/7)+1,"")</f>
        <v>#VALUE!</v>
      </c>
      <c r="K26" s="40" t="e">
        <f t="shared" si="42"/>
        <v>#VALUE!</v>
      </c>
      <c r="L26" s="40" t="e">
        <f t="shared" ref="L26:Q26" si="53">K26+1</f>
        <v>#VALUE!</v>
      </c>
      <c r="M26" s="40" t="e">
        <f t="shared" si="53"/>
        <v>#VALUE!</v>
      </c>
      <c r="N26" s="40" t="e">
        <f t="shared" si="53"/>
        <v>#VALUE!</v>
      </c>
      <c r="O26" s="40" t="e">
        <f t="shared" si="53"/>
        <v>#VALUE!</v>
      </c>
      <c r="P26" s="40" t="e">
        <f t="shared" si="53"/>
        <v>#VALUE!</v>
      </c>
      <c r="Q26" s="40" t="e">
        <f t="shared" si="53"/>
        <v>#VALUE!</v>
      </c>
      <c r="R26" s="36"/>
      <c r="S26" s="37" t="e">
        <f>IF(T26&lt;=EOMONTH(T24,0),INT((W26-LOOKUP(W26,DATE(YEAR(W26)+{-1;0;1},1,3)-WEEKDAY(DATE(YEAR(W26)+{-1;0;1},1,3))+2))/7)+1,"")</f>
        <v>#VALUE!</v>
      </c>
      <c r="T26" s="40" t="e">
        <f t="shared" si="44"/>
        <v>#VALUE!</v>
      </c>
      <c r="U26" s="40" t="e">
        <f t="shared" ref="U26:Z26" si="54">T26+1</f>
        <v>#VALUE!</v>
      </c>
      <c r="V26" s="40" t="e">
        <f t="shared" si="54"/>
        <v>#VALUE!</v>
      </c>
      <c r="W26" s="40" t="e">
        <f t="shared" si="54"/>
        <v>#VALUE!</v>
      </c>
      <c r="X26" s="40" t="e">
        <f t="shared" si="54"/>
        <v>#VALUE!</v>
      </c>
      <c r="Y26" s="40" t="e">
        <f t="shared" si="54"/>
        <v>#VALUE!</v>
      </c>
      <c r="Z26" s="40" t="e">
        <f t="shared" si="54"/>
        <v>#VALUE!</v>
      </c>
    </row>
    <row r="27" spans="1:26" ht="7.5" customHeight="1">
      <c r="A27" s="41"/>
      <c r="B27" s="36"/>
      <c r="C27" s="36"/>
      <c r="D27" s="36"/>
      <c r="E27" s="36"/>
      <c r="F27" s="36"/>
      <c r="G27" s="36"/>
      <c r="H27" s="36"/>
      <c r="I27" s="36"/>
      <c r="J27" s="41"/>
      <c r="K27" s="36"/>
      <c r="L27" s="36"/>
      <c r="M27" s="36"/>
      <c r="N27" s="36"/>
      <c r="O27" s="36"/>
      <c r="P27" s="36"/>
      <c r="Q27" s="36"/>
      <c r="R27" s="36"/>
      <c r="S27" s="41"/>
      <c r="T27" s="36"/>
      <c r="U27" s="36"/>
      <c r="V27" s="36"/>
      <c r="W27" s="36"/>
      <c r="X27" s="36"/>
      <c r="Y27" s="36"/>
      <c r="Z27" s="36"/>
    </row>
    <row r="28" spans="1:26" ht="22.5" customHeight="1">
      <c r="A28" s="144" t="e">
        <f>PROPER(TEXT(B31,"MMMM"))&amp;" "&amp;YEAR(B31)</f>
        <v>#VALUE!</v>
      </c>
      <c r="B28" s="145"/>
      <c r="C28" s="145"/>
      <c r="D28" s="145"/>
      <c r="E28" s="145"/>
      <c r="F28" s="145"/>
      <c r="G28" s="145"/>
      <c r="H28" s="146"/>
      <c r="I28" s="36"/>
      <c r="J28" s="144" t="e">
        <f>PROPER(TEXT(K31,"MMMM"))&amp;" "&amp;YEAR(K31)</f>
        <v>#VALUE!</v>
      </c>
      <c r="K28" s="145"/>
      <c r="L28" s="145"/>
      <c r="M28" s="145"/>
      <c r="N28" s="145"/>
      <c r="O28" s="145"/>
      <c r="P28" s="145"/>
      <c r="Q28" s="146"/>
      <c r="R28" s="36"/>
      <c r="S28" s="144" t="e">
        <f>PROPER(TEXT(T31,"MMMM"))&amp;" "&amp;YEAR(T31)</f>
        <v>#VALUE!</v>
      </c>
      <c r="T28" s="145"/>
      <c r="U28" s="145"/>
      <c r="V28" s="145"/>
      <c r="W28" s="145"/>
      <c r="X28" s="145"/>
      <c r="Y28" s="145"/>
      <c r="Z28" s="146"/>
    </row>
    <row r="29" spans="1:26" ht="18.75" customHeight="1">
      <c r="A29" s="37" t="s">
        <v>24</v>
      </c>
      <c r="B29" s="37" t="s">
        <v>12</v>
      </c>
      <c r="C29" s="37" t="s">
        <v>13</v>
      </c>
      <c r="D29" s="37" t="s">
        <v>14</v>
      </c>
      <c r="E29" s="37" t="s">
        <v>15</v>
      </c>
      <c r="F29" s="37" t="s">
        <v>16</v>
      </c>
      <c r="G29" s="37" t="s">
        <v>17</v>
      </c>
      <c r="H29" s="37" t="s">
        <v>18</v>
      </c>
      <c r="I29" s="38"/>
      <c r="J29" s="37" t="s">
        <v>24</v>
      </c>
      <c r="K29" s="37" t="s">
        <v>12</v>
      </c>
      <c r="L29" s="37" t="s">
        <v>13</v>
      </c>
      <c r="M29" s="37" t="s">
        <v>14</v>
      </c>
      <c r="N29" s="37" t="s">
        <v>15</v>
      </c>
      <c r="O29" s="37" t="s">
        <v>16</v>
      </c>
      <c r="P29" s="37" t="s">
        <v>17</v>
      </c>
      <c r="Q29" s="37" t="s">
        <v>18</v>
      </c>
      <c r="R29" s="36"/>
      <c r="S29" s="37" t="s">
        <v>24</v>
      </c>
      <c r="T29" s="37" t="s">
        <v>12</v>
      </c>
      <c r="U29" s="37" t="s">
        <v>13</v>
      </c>
      <c r="V29" s="37" t="s">
        <v>14</v>
      </c>
      <c r="W29" s="37" t="s">
        <v>15</v>
      </c>
      <c r="X29" s="37" t="s">
        <v>16</v>
      </c>
      <c r="Y29" s="37" t="s">
        <v>17</v>
      </c>
      <c r="Z29" s="37" t="s">
        <v>18</v>
      </c>
    </row>
    <row r="30" spans="1:26" ht="37.5" customHeight="1">
      <c r="A30" s="37" t="e">
        <f>INT((E30-LOOKUP(E30,DATE(YEAR(E30)+{-1;0;1},1,3)-WEEKDAY(DATE(YEAR(E30)+{-1;0;1},1,3))+2))/7)+1</f>
        <v>#VALUE!</v>
      </c>
      <c r="B30" s="39" t="e">
        <f>IF(DAY(DATE(An,MONTH(1&amp;Premier_mois)+9,7)-MOD(DATE(An,MONTH(1&amp;Premier_mois)+9,7)-2,7))&gt;1,DATE(An,MONTH(1&amp;Premier_mois)+9,7)-MOD(DATE(An,MONTH(1&amp;Premier_mois)+9,7)-2,7)-7,DATE(An,MONTH(1&amp;Premier_mois)+9,7)-MOD(DATE(An,MONTH(1&amp;Premier_mois)+9,7)-2,7))</f>
        <v>#VALUE!</v>
      </c>
      <c r="C30" s="39" t="e">
        <f>B30+1</f>
        <v>#VALUE!</v>
      </c>
      <c r="D30" s="39" t="e">
        <f t="shared" ref="D30:H30" si="55">C30+1</f>
        <v>#VALUE!</v>
      </c>
      <c r="E30" s="39" t="e">
        <f t="shared" si="55"/>
        <v>#VALUE!</v>
      </c>
      <c r="F30" s="39" t="e">
        <f t="shared" si="55"/>
        <v>#VALUE!</v>
      </c>
      <c r="G30" s="39" t="e">
        <f t="shared" si="55"/>
        <v>#VALUE!</v>
      </c>
      <c r="H30" s="40" t="e">
        <f t="shared" si="55"/>
        <v>#VALUE!</v>
      </c>
      <c r="I30" s="38"/>
      <c r="J30" s="37" t="e">
        <f>INT((N30-LOOKUP(N30,DATE(YEAR(N30)+{-1;0;1},1,3)-WEEKDAY(DATE(YEAR(N30)+{-1;0;1},1,3))+2))/7)+1</f>
        <v>#VALUE!</v>
      </c>
      <c r="K30" s="39" t="e">
        <f>IF(DAY(DATE(An,MONTH(1&amp;Premier_mois)+10,7)-MOD(DATE(An,MONTH(1&amp;Premier_mois)+10,7)-2,7))&gt;1,DATE(An,MONTH(1&amp;Premier_mois)+10,7)-MOD(DATE(An,MONTH(1&amp;Premier_mois)+10,7)-2,7)-7,DATE(An,MONTH(1&amp;Premier_mois)+10,7)-MOD(DATE(An,MONTH(1&amp;Premier_mois)+10,7)-2,7))</f>
        <v>#VALUE!</v>
      </c>
      <c r="L30" s="39" t="e">
        <f>K30+1</f>
        <v>#VALUE!</v>
      </c>
      <c r="M30" s="39" t="e">
        <f t="shared" ref="M30:Q30" si="56">L30+1</f>
        <v>#VALUE!</v>
      </c>
      <c r="N30" s="39" t="e">
        <f t="shared" si="56"/>
        <v>#VALUE!</v>
      </c>
      <c r="O30" s="39" t="e">
        <f t="shared" si="56"/>
        <v>#VALUE!</v>
      </c>
      <c r="P30" s="39" t="e">
        <f t="shared" si="56"/>
        <v>#VALUE!</v>
      </c>
      <c r="Q30" s="40" t="e">
        <f t="shared" si="56"/>
        <v>#VALUE!</v>
      </c>
      <c r="R30" s="36"/>
      <c r="S30" s="37" t="e">
        <f>INT((W30-LOOKUP(W30,DATE(YEAR(W30)+{-1;0;1},1,3)-WEEKDAY(DATE(YEAR(W30)+{-1;0;1},1,3))+2))/7)+1</f>
        <v>#VALUE!</v>
      </c>
      <c r="T30" s="39" t="e">
        <f>IF(DAY(DATE(An,MONTH(1&amp;Premier_mois)+11,7)-MOD(DATE(An,MONTH(1&amp;Premier_mois)+11,7)-2,7))&gt;1,DATE(An,MONTH(1&amp;Premier_mois)+11,7)-MOD(DATE(An,MONTH(1&amp;Premier_mois)+11,7)-2,7)-7,DATE(An,MONTH(1&amp;Premier_mois)+11,7)-MOD(DATE(An,MONTH(1&amp;Premier_mois)+11,7)-2,7))</f>
        <v>#VALUE!</v>
      </c>
      <c r="U30" s="39" t="e">
        <f>T30+1</f>
        <v>#VALUE!</v>
      </c>
      <c r="V30" s="39" t="e">
        <f t="shared" ref="V30:Z30" si="57">U30+1</f>
        <v>#VALUE!</v>
      </c>
      <c r="W30" s="39" t="e">
        <f t="shared" si="57"/>
        <v>#VALUE!</v>
      </c>
      <c r="X30" s="39" t="e">
        <f t="shared" si="57"/>
        <v>#VALUE!</v>
      </c>
      <c r="Y30" s="39" t="e">
        <f t="shared" si="57"/>
        <v>#VALUE!</v>
      </c>
      <c r="Z30" s="40" t="e">
        <f t="shared" si="57"/>
        <v>#VALUE!</v>
      </c>
    </row>
    <row r="31" spans="1:26" ht="37.5" customHeight="1">
      <c r="A31" s="37" t="e">
        <f>INT((E31-LOOKUP(E31,DATE(YEAR(E31)+{-1;0;1},1,3)-WEEKDAY(DATE(YEAR(E31)+{-1;0;1},1,3))+2))/7)+1</f>
        <v>#VALUE!</v>
      </c>
      <c r="B31" s="40" t="e">
        <f>H30+1</f>
        <v>#VALUE!</v>
      </c>
      <c r="C31" s="40" t="e">
        <f>B31+1</f>
        <v>#VALUE!</v>
      </c>
      <c r="D31" s="40" t="e">
        <f t="shared" ref="D31:H31" si="58">C31+1</f>
        <v>#VALUE!</v>
      </c>
      <c r="E31" s="40" t="e">
        <f t="shared" si="58"/>
        <v>#VALUE!</v>
      </c>
      <c r="F31" s="40" t="e">
        <f t="shared" si="58"/>
        <v>#VALUE!</v>
      </c>
      <c r="G31" s="40" t="e">
        <f t="shared" si="58"/>
        <v>#VALUE!</v>
      </c>
      <c r="H31" s="40" t="e">
        <f t="shared" si="58"/>
        <v>#VALUE!</v>
      </c>
      <c r="I31" s="38"/>
      <c r="J31" s="37" t="e">
        <f>INT((N31-LOOKUP(N31,DATE(YEAR(N31)+{-1;0;1},1,3)-WEEKDAY(DATE(YEAR(N31)+{-1;0;1},1,3))+2))/7)+1</f>
        <v>#VALUE!</v>
      </c>
      <c r="K31" s="40" t="e">
        <f>Q30+1</f>
        <v>#VALUE!</v>
      </c>
      <c r="L31" s="40" t="e">
        <f>K31+1</f>
        <v>#VALUE!</v>
      </c>
      <c r="M31" s="40" t="e">
        <f t="shared" ref="M31:Q31" si="59">L31+1</f>
        <v>#VALUE!</v>
      </c>
      <c r="N31" s="40" t="e">
        <f t="shared" si="59"/>
        <v>#VALUE!</v>
      </c>
      <c r="O31" s="40" t="e">
        <f t="shared" si="59"/>
        <v>#VALUE!</v>
      </c>
      <c r="P31" s="40" t="e">
        <f t="shared" si="59"/>
        <v>#VALUE!</v>
      </c>
      <c r="Q31" s="40" t="e">
        <f t="shared" si="59"/>
        <v>#VALUE!</v>
      </c>
      <c r="R31" s="36"/>
      <c r="S31" s="37" t="e">
        <f>INT((W31-LOOKUP(W31,DATE(YEAR(W31)+{-1;0;1},1,3)-WEEKDAY(DATE(YEAR(W31)+{-1;0;1},1,3))+2))/7)+1</f>
        <v>#VALUE!</v>
      </c>
      <c r="T31" s="40" t="e">
        <f>Z30+1</f>
        <v>#VALUE!</v>
      </c>
      <c r="U31" s="40" t="e">
        <f>T31+1</f>
        <v>#VALUE!</v>
      </c>
      <c r="V31" s="40" t="e">
        <f t="shared" ref="V31:Z31" si="60">U31+1</f>
        <v>#VALUE!</v>
      </c>
      <c r="W31" s="40" t="e">
        <f t="shared" si="60"/>
        <v>#VALUE!</v>
      </c>
      <c r="X31" s="40" t="e">
        <f t="shared" si="60"/>
        <v>#VALUE!</v>
      </c>
      <c r="Y31" s="40" t="e">
        <f t="shared" si="60"/>
        <v>#VALUE!</v>
      </c>
      <c r="Z31" s="40" t="e">
        <f t="shared" si="60"/>
        <v>#VALUE!</v>
      </c>
    </row>
    <row r="32" spans="1:26" ht="37.5" customHeight="1">
      <c r="A32" s="37" t="e">
        <f>INT((E32-LOOKUP(E32,DATE(YEAR(E32)+{-1;0;1},1,3)-WEEKDAY(DATE(YEAR(E32)+{-1;0;1},1,3))+2))/7)+1</f>
        <v>#VALUE!</v>
      </c>
      <c r="B32" s="40" t="e">
        <f t="shared" ref="B32:B35" si="61">H31+1</f>
        <v>#VALUE!</v>
      </c>
      <c r="C32" s="40" t="e">
        <f t="shared" ref="C32:H32" si="62">B32+1</f>
        <v>#VALUE!</v>
      </c>
      <c r="D32" s="40" t="e">
        <f t="shared" si="62"/>
        <v>#VALUE!</v>
      </c>
      <c r="E32" s="40" t="e">
        <f t="shared" si="62"/>
        <v>#VALUE!</v>
      </c>
      <c r="F32" s="40" t="e">
        <f t="shared" si="62"/>
        <v>#VALUE!</v>
      </c>
      <c r="G32" s="40" t="e">
        <f t="shared" si="62"/>
        <v>#VALUE!</v>
      </c>
      <c r="H32" s="40" t="e">
        <f t="shared" si="62"/>
        <v>#VALUE!</v>
      </c>
      <c r="I32" s="38"/>
      <c r="J32" s="37" t="e">
        <f>INT((N32-LOOKUP(N32,DATE(YEAR(N32)+{-1;0;1},1,3)-WEEKDAY(DATE(YEAR(N32)+{-1;0;1},1,3))+2))/7)+1</f>
        <v>#VALUE!</v>
      </c>
      <c r="K32" s="40" t="e">
        <f t="shared" ref="K32:K35" si="63">Q31+1</f>
        <v>#VALUE!</v>
      </c>
      <c r="L32" s="40" t="e">
        <f t="shared" ref="L32:Q32" si="64">K32+1</f>
        <v>#VALUE!</v>
      </c>
      <c r="M32" s="40" t="e">
        <f t="shared" si="64"/>
        <v>#VALUE!</v>
      </c>
      <c r="N32" s="40" t="e">
        <f t="shared" si="64"/>
        <v>#VALUE!</v>
      </c>
      <c r="O32" s="40" t="e">
        <f t="shared" si="64"/>
        <v>#VALUE!</v>
      </c>
      <c r="P32" s="40" t="e">
        <f t="shared" si="64"/>
        <v>#VALUE!</v>
      </c>
      <c r="Q32" s="40" t="e">
        <f t="shared" si="64"/>
        <v>#VALUE!</v>
      </c>
      <c r="R32" s="36"/>
      <c r="S32" s="37" t="e">
        <f>INT((W32-LOOKUP(W32,DATE(YEAR(W32)+{-1;0;1},1,3)-WEEKDAY(DATE(YEAR(W32)+{-1;0;1},1,3))+2))/7)+1</f>
        <v>#VALUE!</v>
      </c>
      <c r="T32" s="40" t="e">
        <f t="shared" ref="T32:T35" si="65">Z31+1</f>
        <v>#VALUE!</v>
      </c>
      <c r="U32" s="40" t="e">
        <f t="shared" ref="U32:Z32" si="66">T32+1</f>
        <v>#VALUE!</v>
      </c>
      <c r="V32" s="40" t="e">
        <f t="shared" si="66"/>
        <v>#VALUE!</v>
      </c>
      <c r="W32" s="40" t="e">
        <f t="shared" si="66"/>
        <v>#VALUE!</v>
      </c>
      <c r="X32" s="40" t="e">
        <f t="shared" si="66"/>
        <v>#VALUE!</v>
      </c>
      <c r="Y32" s="40" t="e">
        <f t="shared" si="66"/>
        <v>#VALUE!</v>
      </c>
      <c r="Z32" s="40" t="e">
        <f t="shared" si="66"/>
        <v>#VALUE!</v>
      </c>
    </row>
    <row r="33" spans="1:26" ht="37.5" customHeight="1">
      <c r="A33" s="37" t="e">
        <f>INT((E33-LOOKUP(E33,DATE(YEAR(E33)+{-1;0;1},1,3)-WEEKDAY(DATE(YEAR(E33)+{-1;0;1},1,3))+2))/7)+1</f>
        <v>#VALUE!</v>
      </c>
      <c r="B33" s="40" t="e">
        <f t="shared" si="61"/>
        <v>#VALUE!</v>
      </c>
      <c r="C33" s="40" t="e">
        <f t="shared" ref="C33:H33" si="67">B33+1</f>
        <v>#VALUE!</v>
      </c>
      <c r="D33" s="40" t="e">
        <f t="shared" si="67"/>
        <v>#VALUE!</v>
      </c>
      <c r="E33" s="40" t="e">
        <f t="shared" si="67"/>
        <v>#VALUE!</v>
      </c>
      <c r="F33" s="40" t="e">
        <f t="shared" si="67"/>
        <v>#VALUE!</v>
      </c>
      <c r="G33" s="40" t="e">
        <f t="shared" si="67"/>
        <v>#VALUE!</v>
      </c>
      <c r="H33" s="40" t="e">
        <f t="shared" si="67"/>
        <v>#VALUE!</v>
      </c>
      <c r="I33" s="38"/>
      <c r="J33" s="37" t="e">
        <f>INT((N33-LOOKUP(N33,DATE(YEAR(N33)+{-1;0;1},1,3)-WEEKDAY(DATE(YEAR(N33)+{-1;0;1},1,3))+2))/7)+1</f>
        <v>#VALUE!</v>
      </c>
      <c r="K33" s="40" t="e">
        <f t="shared" si="63"/>
        <v>#VALUE!</v>
      </c>
      <c r="L33" s="40" t="e">
        <f t="shared" ref="L33:Q33" si="68">K33+1</f>
        <v>#VALUE!</v>
      </c>
      <c r="M33" s="40" t="e">
        <f t="shared" si="68"/>
        <v>#VALUE!</v>
      </c>
      <c r="N33" s="40" t="e">
        <f t="shared" si="68"/>
        <v>#VALUE!</v>
      </c>
      <c r="O33" s="40" t="e">
        <f t="shared" si="68"/>
        <v>#VALUE!</v>
      </c>
      <c r="P33" s="40" t="e">
        <f t="shared" si="68"/>
        <v>#VALUE!</v>
      </c>
      <c r="Q33" s="40" t="e">
        <f t="shared" si="68"/>
        <v>#VALUE!</v>
      </c>
      <c r="R33" s="36"/>
      <c r="S33" s="37" t="e">
        <f>INT((W33-LOOKUP(W33,DATE(YEAR(W33)+{-1;0;1},1,3)-WEEKDAY(DATE(YEAR(W33)+{-1;0;1},1,3))+2))/7)+1</f>
        <v>#VALUE!</v>
      </c>
      <c r="T33" s="40" t="e">
        <f t="shared" si="65"/>
        <v>#VALUE!</v>
      </c>
      <c r="U33" s="40" t="e">
        <f t="shared" ref="U33:Z33" si="69">T33+1</f>
        <v>#VALUE!</v>
      </c>
      <c r="V33" s="40" t="e">
        <f t="shared" si="69"/>
        <v>#VALUE!</v>
      </c>
      <c r="W33" s="40" t="e">
        <f t="shared" si="69"/>
        <v>#VALUE!</v>
      </c>
      <c r="X33" s="40" t="e">
        <f t="shared" si="69"/>
        <v>#VALUE!</v>
      </c>
      <c r="Y33" s="40" t="e">
        <f t="shared" si="69"/>
        <v>#VALUE!</v>
      </c>
      <c r="Z33" s="40" t="e">
        <f t="shared" si="69"/>
        <v>#VALUE!</v>
      </c>
    </row>
    <row r="34" spans="1:26" ht="37.5" customHeight="1">
      <c r="A34" s="37" t="e">
        <f>IF(B34&lt;=EOMONTH(B32,0),INT((E34-LOOKUP(E34,DATE(YEAR(E34)+{-1;0;1},1,3)-WEEKDAY(DATE(YEAR(E34)+{-1;0;1},1,3))+2))/7)+1,"")</f>
        <v>#VALUE!</v>
      </c>
      <c r="B34" s="40" t="e">
        <f t="shared" si="61"/>
        <v>#VALUE!</v>
      </c>
      <c r="C34" s="40" t="e">
        <f t="shared" ref="C34:H34" si="70">B34+1</f>
        <v>#VALUE!</v>
      </c>
      <c r="D34" s="40" t="e">
        <f t="shared" si="70"/>
        <v>#VALUE!</v>
      </c>
      <c r="E34" s="40" t="e">
        <f t="shared" si="70"/>
        <v>#VALUE!</v>
      </c>
      <c r="F34" s="40" t="e">
        <f t="shared" si="70"/>
        <v>#VALUE!</v>
      </c>
      <c r="G34" s="40" t="e">
        <f t="shared" si="70"/>
        <v>#VALUE!</v>
      </c>
      <c r="H34" s="40" t="e">
        <f t="shared" si="70"/>
        <v>#VALUE!</v>
      </c>
      <c r="I34" s="38"/>
      <c r="J34" s="37" t="e">
        <f>IF(K34&lt;=EOMONTH(K32,0),INT((N34-LOOKUP(N34,DATE(YEAR(N34)+{-1;0;1},1,3)-WEEKDAY(DATE(YEAR(N34)+{-1;0;1},1,3))+2))/7)+1,"")</f>
        <v>#VALUE!</v>
      </c>
      <c r="K34" s="40" t="e">
        <f t="shared" si="63"/>
        <v>#VALUE!</v>
      </c>
      <c r="L34" s="40" t="e">
        <f t="shared" ref="L34:Q34" si="71">K34+1</f>
        <v>#VALUE!</v>
      </c>
      <c r="M34" s="40" t="e">
        <f t="shared" si="71"/>
        <v>#VALUE!</v>
      </c>
      <c r="N34" s="40" t="e">
        <f t="shared" si="71"/>
        <v>#VALUE!</v>
      </c>
      <c r="O34" s="40" t="e">
        <f t="shared" si="71"/>
        <v>#VALUE!</v>
      </c>
      <c r="P34" s="40" t="e">
        <f t="shared" si="71"/>
        <v>#VALUE!</v>
      </c>
      <c r="Q34" s="40" t="e">
        <f t="shared" si="71"/>
        <v>#VALUE!</v>
      </c>
      <c r="R34" s="36"/>
      <c r="S34" s="37" t="e">
        <f>IF(T34&lt;=EOMONTH(T32,0),INT((W34-LOOKUP(W34,DATE(YEAR(W34)+{-1;0;1},1,3)-WEEKDAY(DATE(YEAR(W34)+{-1;0;1},1,3))+2))/7)+1,"")</f>
        <v>#VALUE!</v>
      </c>
      <c r="T34" s="40" t="e">
        <f t="shared" si="65"/>
        <v>#VALUE!</v>
      </c>
      <c r="U34" s="40" t="e">
        <f t="shared" ref="U34:Z34" si="72">T34+1</f>
        <v>#VALUE!</v>
      </c>
      <c r="V34" s="40" t="e">
        <f t="shared" si="72"/>
        <v>#VALUE!</v>
      </c>
      <c r="W34" s="40" t="e">
        <f t="shared" si="72"/>
        <v>#VALUE!</v>
      </c>
      <c r="X34" s="40" t="e">
        <f t="shared" si="72"/>
        <v>#VALUE!</v>
      </c>
      <c r="Y34" s="40" t="e">
        <f t="shared" si="72"/>
        <v>#VALUE!</v>
      </c>
      <c r="Z34" s="40" t="e">
        <f t="shared" si="72"/>
        <v>#VALUE!</v>
      </c>
    </row>
    <row r="35" spans="1:26" ht="37.5" customHeight="1">
      <c r="A35" s="37" t="e">
        <f>IF(B35&lt;=EOMONTH(B33,0),INT((E35-LOOKUP(E35,DATE(YEAR(E35)+{-1;0;1},1,3)-WEEKDAY(DATE(YEAR(E35)+{-1;0;1},1,3))+2))/7)+1,"")</f>
        <v>#VALUE!</v>
      </c>
      <c r="B35" s="40" t="e">
        <f t="shared" si="61"/>
        <v>#VALUE!</v>
      </c>
      <c r="C35" s="40" t="e">
        <f t="shared" ref="C35:H35" si="73">B35+1</f>
        <v>#VALUE!</v>
      </c>
      <c r="D35" s="40" t="e">
        <f t="shared" si="73"/>
        <v>#VALUE!</v>
      </c>
      <c r="E35" s="40" t="e">
        <f t="shared" si="73"/>
        <v>#VALUE!</v>
      </c>
      <c r="F35" s="40" t="e">
        <f t="shared" si="73"/>
        <v>#VALUE!</v>
      </c>
      <c r="G35" s="40" t="e">
        <f t="shared" si="73"/>
        <v>#VALUE!</v>
      </c>
      <c r="H35" s="40" t="e">
        <f t="shared" si="73"/>
        <v>#VALUE!</v>
      </c>
      <c r="I35" s="38"/>
      <c r="J35" s="37" t="e">
        <f>IF(K35&lt;=EOMONTH(K33,0),INT((N35-LOOKUP(N35,DATE(YEAR(N35)+{-1;0;1},1,3)-WEEKDAY(DATE(YEAR(N35)+{-1;0;1},1,3))+2))/7)+1,"")</f>
        <v>#VALUE!</v>
      </c>
      <c r="K35" s="40" t="e">
        <f t="shared" si="63"/>
        <v>#VALUE!</v>
      </c>
      <c r="L35" s="40" t="e">
        <f t="shared" ref="L35:Q35" si="74">K35+1</f>
        <v>#VALUE!</v>
      </c>
      <c r="M35" s="40" t="e">
        <f t="shared" si="74"/>
        <v>#VALUE!</v>
      </c>
      <c r="N35" s="40" t="e">
        <f t="shared" si="74"/>
        <v>#VALUE!</v>
      </c>
      <c r="O35" s="40" t="e">
        <f t="shared" si="74"/>
        <v>#VALUE!</v>
      </c>
      <c r="P35" s="40" t="e">
        <f t="shared" si="74"/>
        <v>#VALUE!</v>
      </c>
      <c r="Q35" s="40" t="e">
        <f t="shared" si="74"/>
        <v>#VALUE!</v>
      </c>
      <c r="R35" s="36"/>
      <c r="S35" s="37" t="e">
        <f>IF(T35&lt;=EOMONTH(T33,0),INT((W35-LOOKUP(W35,DATE(YEAR(W35)+{-1;0;1},1,3)-WEEKDAY(DATE(YEAR(W35)+{-1;0;1},1,3))+2))/7)+1,"")</f>
        <v>#VALUE!</v>
      </c>
      <c r="T35" s="40" t="e">
        <f t="shared" si="65"/>
        <v>#VALUE!</v>
      </c>
      <c r="U35" s="40" t="e">
        <f t="shared" ref="U35:Z35" si="75">T35+1</f>
        <v>#VALUE!</v>
      </c>
      <c r="V35" s="40" t="e">
        <f t="shared" si="75"/>
        <v>#VALUE!</v>
      </c>
      <c r="W35" s="40" t="e">
        <f t="shared" si="75"/>
        <v>#VALUE!</v>
      </c>
      <c r="X35" s="40" t="e">
        <f t="shared" si="75"/>
        <v>#VALUE!</v>
      </c>
      <c r="Y35" s="40" t="e">
        <f t="shared" si="75"/>
        <v>#VALUE!</v>
      </c>
      <c r="Z35" s="40" t="e">
        <f t="shared" si="75"/>
        <v>#VALUE!</v>
      </c>
    </row>
  </sheetData>
  <sheetProtection sheet="1" objects="1" scenarios="1"/>
  <mergeCells count="12">
    <mergeCell ref="A1:H1"/>
    <mergeCell ref="J1:Q1"/>
    <mergeCell ref="S1:Z1"/>
    <mergeCell ref="S10:Z10"/>
    <mergeCell ref="J10:Q10"/>
    <mergeCell ref="A10:H10"/>
    <mergeCell ref="A19:H19"/>
    <mergeCell ref="A28:H28"/>
    <mergeCell ref="J19:Q19"/>
    <mergeCell ref="J28:Q28"/>
    <mergeCell ref="S28:Z28"/>
    <mergeCell ref="S19:Z19"/>
  </mergeCells>
  <conditionalFormatting sqref="B3:G3 K3:P3 T3:Y3 T12:Y12 K12:P12 B12:G12 B21:G21 K21:P21 T21:Y21 T30:Y30 K30:P30 B30:G30">
    <cfRule type="expression" dxfId="7" priority="2">
      <formula>AND(DAY(B3)&gt;DAY(B4))</formula>
    </cfRule>
  </conditionalFormatting>
  <conditionalFormatting sqref="B7:H8 K7:Q8 T7:Z8 T16:Z17 K16:Q17 T25:Z26 K25:Q26 K34:Q35 T34:Z35 B25:H26 B34:H35 B16:H17">
    <cfRule type="expression" dxfId="6" priority="4">
      <formula>AND(DAY(B7)&lt;DAY(B$6))</formula>
    </cfRule>
  </conditionalFormatting>
  <conditionalFormatting sqref="B3:H8 K3:Q8 T3:Z8 T12:Z16 K12:Q17 B12:H17 B21:H26 K21:Q26 T21:Z26 T30:Z35 K30:Q35 B30:H35">
    <cfRule type="expression" dxfId="5" priority="1">
      <formula>AND(B3=TODAY())</formula>
    </cfRule>
    <cfRule type="expression" dxfId="4" priority="5">
      <formula>OR(B3=Fériés)</formula>
    </cfRule>
  </conditionalFormatting>
  <conditionalFormatting sqref="A1 J1 S1 S10 J10 A10 A19 J19 S19 S28 J28 A28">
    <cfRule type="expression" dxfId="3" priority="35">
      <formula>AND(MONTH(B4)/2=INT(MONTH(B4)/2))</formula>
    </cfRule>
    <cfRule type="expression" dxfId="2" priority="36">
      <formula>AND(MONTH(B4)/2&lt;&gt;INT(MONTH(B4)/2))</formula>
    </cfRule>
  </conditionalFormatting>
  <conditionalFormatting sqref="A7:A8 J7:J8 S7:S8 A16:A17 J16:J17 S16:S17 S25:S26 S34:S35 J34:J35 J25:J26 A25:A26 A34:A35">
    <cfRule type="expression" dxfId="1" priority="3">
      <formula>AND(A7="")</formula>
    </cfRule>
  </conditionalFormatting>
  <conditionalFormatting sqref="B3:H8 K3:Q8 T3:Z8 T12:Z17 K12:Q17 B12:H17 B21:H26 K21:Q26 T21:Z26 T30:Z35 K30:Q35 B30:H35">
    <cfRule type="expression" dxfId="0" priority="34">
      <formula>OR(TEXT(WEEKDAY(B3),"JJJJ")=Jours_chômés)</formula>
    </cfRule>
  </conditionalFormatting>
  <printOptions horizontalCentered="1" verticalCentered="1"/>
  <pageMargins left="0" right="0" top="0" bottom="0" header="0" footer="0"/>
  <pageSetup paperSize="9" scale="5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6</vt:i4>
      </vt:variant>
    </vt:vector>
  </HeadingPairs>
  <TitlesOfParts>
    <vt:vector size="11" baseType="lpstr">
      <vt:lpstr>Planning formateur </vt:lpstr>
      <vt:lpstr>Tableau de bord</vt:lpstr>
      <vt:lpstr>Système</vt:lpstr>
      <vt:lpstr>Calendrier Cadre 12 feuilles</vt:lpstr>
      <vt:lpstr>Calendrier Cadre</vt:lpstr>
      <vt:lpstr>An</vt:lpstr>
      <vt:lpstr>Jours_chômés</vt:lpstr>
      <vt:lpstr>La_semaine</vt:lpstr>
      <vt:lpstr>Le_Mois</vt:lpstr>
      <vt:lpstr>Premier_mois</vt:lpstr>
      <vt:lpstr>Repère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BSA</cp:lastModifiedBy>
  <cp:lastPrinted>2023-09-02T12:01:41Z</cp:lastPrinted>
  <dcterms:created xsi:type="dcterms:W3CDTF">2016-04-14T11:38:35Z</dcterms:created>
  <dcterms:modified xsi:type="dcterms:W3CDTF">2023-09-05T05:44:14Z</dcterms:modified>
  <cp:category>Planning;Calendrier;Agenda</cp:category>
  <cp:version>V2</cp:version>
</cp:coreProperties>
</file>