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5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6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7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8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9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10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11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9128531-0488-4601-9E4C-B2B577F69768}" xr6:coauthVersionLast="47" xr6:coauthVersionMax="47" xr10:uidLastSave="{00000000-0000-0000-0000-000000000000}"/>
  <bookViews>
    <workbookView xWindow="-120" yWindow="-120" windowWidth="29040" windowHeight="15855" activeTab="1" xr2:uid="{CAD3185F-F36A-4A2F-A667-B2573E60AF6B}"/>
  </bookViews>
  <sheets>
    <sheet name="TOURNOI" sheetId="13" r:id="rId1"/>
    <sheet name="Récap" sheetId="14" r:id="rId2"/>
    <sheet name="Poule 1" sheetId="2" state="hidden" r:id="rId3"/>
    <sheet name="Poule 2" sheetId="3" state="hidden" r:id="rId4"/>
    <sheet name="Poule 3" sheetId="4" state="hidden" r:id="rId5"/>
    <sheet name="Poule 4" sheetId="5" state="hidden" r:id="rId6"/>
    <sheet name="Poule 5" sheetId="6" state="hidden" r:id="rId7"/>
    <sheet name="Poule 6" sheetId="7" state="hidden" r:id="rId8"/>
    <sheet name="Poule 8" sheetId="9" state="hidden" r:id="rId9"/>
    <sheet name="Classement" sheetId="12" state="hidden" r:id="rId10"/>
    <sheet name="Poule 7" sheetId="8" state="hidden" r:id="rId11"/>
  </sheets>
  <definedNames>
    <definedName name="_xlnm._FilterDatabase" localSheetId="0" hidden="1">TOURNOI!$K$2:$K$21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4" l="1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2" i="14"/>
  <c r="F41" i="13"/>
  <c r="H41" i="13"/>
  <c r="K41" i="13"/>
  <c r="L41" i="13"/>
  <c r="F40" i="13"/>
  <c r="H40" i="13"/>
  <c r="K40" i="13"/>
  <c r="L40" i="13"/>
  <c r="F39" i="13"/>
  <c r="H39" i="13"/>
  <c r="K39" i="13"/>
  <c r="L39" i="13"/>
  <c r="F38" i="13"/>
  <c r="H38" i="13"/>
  <c r="K38" i="13"/>
  <c r="L38" i="13"/>
  <c r="F37" i="13"/>
  <c r="H37" i="13"/>
  <c r="K37" i="13"/>
  <c r="L37" i="13"/>
  <c r="F36" i="13"/>
  <c r="H36" i="13"/>
  <c r="K36" i="13"/>
  <c r="L36" i="13"/>
  <c r="F35" i="13"/>
  <c r="H35" i="13"/>
  <c r="K35" i="13"/>
  <c r="L35" i="13"/>
  <c r="F34" i="13"/>
  <c r="H34" i="13"/>
  <c r="K34" i="13"/>
  <c r="L34" i="13"/>
  <c r="F33" i="13"/>
  <c r="H33" i="13"/>
  <c r="K33" i="13"/>
  <c r="L33" i="13"/>
  <c r="F32" i="13"/>
  <c r="H32" i="13"/>
  <c r="K32" i="13"/>
  <c r="L32" i="13"/>
  <c r="F31" i="13"/>
  <c r="H31" i="13"/>
  <c r="K31" i="13"/>
  <c r="L31" i="13"/>
  <c r="F30" i="13"/>
  <c r="H30" i="13"/>
  <c r="K30" i="13"/>
  <c r="L30" i="13"/>
  <c r="F29" i="13"/>
  <c r="H29" i="13"/>
  <c r="K29" i="13"/>
  <c r="L29" i="13"/>
  <c r="F28" i="13"/>
  <c r="H28" i="13"/>
  <c r="K28" i="13"/>
  <c r="L28" i="13"/>
  <c r="F27" i="13"/>
  <c r="H27" i="13"/>
  <c r="K27" i="13"/>
  <c r="L27" i="13"/>
  <c r="F26" i="13"/>
  <c r="H26" i="13"/>
  <c r="K26" i="13"/>
  <c r="L26" i="13"/>
  <c r="F25" i="13"/>
  <c r="H25" i="13"/>
  <c r="K25" i="13"/>
  <c r="L25" i="13"/>
  <c r="F24" i="13"/>
  <c r="H24" i="13"/>
  <c r="K24" i="13"/>
  <c r="L24" i="13"/>
  <c r="F23" i="13"/>
  <c r="H23" i="13"/>
  <c r="K23" i="13"/>
  <c r="L23" i="13"/>
  <c r="F22" i="13"/>
  <c r="H22" i="13"/>
  <c r="K22" i="13"/>
  <c r="L22" i="13"/>
  <c r="H3" i="13"/>
  <c r="H4" i="13"/>
  <c r="H5" i="13"/>
  <c r="H6" i="13"/>
  <c r="K6" i="13" s="1"/>
  <c r="O4" i="13" s="1"/>
  <c r="U4" i="13" s="1"/>
  <c r="X19" i="13" s="1"/>
  <c r="H7" i="13"/>
  <c r="H8" i="13"/>
  <c r="L8" i="13" s="1"/>
  <c r="O21" i="13" s="1"/>
  <c r="H9" i="13"/>
  <c r="H10" i="13"/>
  <c r="K10" i="13" s="1"/>
  <c r="O6" i="13" s="1"/>
  <c r="U6" i="13" s="1"/>
  <c r="X20" i="13" s="1"/>
  <c r="H11" i="13"/>
  <c r="L11" i="13" s="1"/>
  <c r="Q22" i="13" s="1"/>
  <c r="T22" i="13" s="1"/>
  <c r="X10" i="13" s="1"/>
  <c r="H12" i="13"/>
  <c r="L12" i="13" s="1"/>
  <c r="O23" i="13" s="1"/>
  <c r="U23" i="13" s="1"/>
  <c r="Y26" i="13" s="1"/>
  <c r="H13" i="13"/>
  <c r="H14" i="13"/>
  <c r="L14" i="13" s="1"/>
  <c r="O24" i="13" s="1"/>
  <c r="H15" i="13"/>
  <c r="K15" i="13" s="1"/>
  <c r="Q8" i="13" s="1"/>
  <c r="T8" i="13" s="1"/>
  <c r="X5" i="13" s="1"/>
  <c r="H16" i="13"/>
  <c r="L16" i="13" s="1"/>
  <c r="O25" i="13" s="1"/>
  <c r="U25" i="13" s="1"/>
  <c r="Y27" i="13" s="1"/>
  <c r="H17" i="13"/>
  <c r="H18" i="13"/>
  <c r="K18" i="13" s="1"/>
  <c r="O10" i="13" s="1"/>
  <c r="H19" i="13"/>
  <c r="K19" i="13" s="1"/>
  <c r="Q10" i="13" s="1"/>
  <c r="H20" i="13"/>
  <c r="K20" i="13" s="1"/>
  <c r="O11" i="13" s="1"/>
  <c r="H21" i="13"/>
  <c r="F3" i="13"/>
  <c r="F4" i="13"/>
  <c r="F5" i="13"/>
  <c r="K5" i="13" s="1"/>
  <c r="Q3" i="13" s="1"/>
  <c r="T3" i="13" s="1"/>
  <c r="Y2" i="13" s="1"/>
  <c r="F6" i="13"/>
  <c r="F7" i="13"/>
  <c r="L7" i="13" s="1"/>
  <c r="Q20" i="13" s="1"/>
  <c r="F8" i="13"/>
  <c r="F9" i="13"/>
  <c r="F10" i="13"/>
  <c r="F11" i="13"/>
  <c r="F12" i="13"/>
  <c r="K12" i="13" s="1"/>
  <c r="O7" i="13" s="1"/>
  <c r="F13" i="13"/>
  <c r="F14" i="13"/>
  <c r="F15" i="13"/>
  <c r="L15" i="13" s="1"/>
  <c r="Q24" i="13" s="1"/>
  <c r="T24" i="13" s="1"/>
  <c r="X11" i="13" s="1"/>
  <c r="F16" i="13"/>
  <c r="F17" i="13"/>
  <c r="K17" i="13" s="1"/>
  <c r="Q9" i="13" s="1"/>
  <c r="F18" i="13"/>
  <c r="F19" i="13"/>
  <c r="L19" i="13" s="1"/>
  <c r="Q26" i="13" s="1"/>
  <c r="T26" i="13" s="1"/>
  <c r="X12" i="13" s="1"/>
  <c r="F20" i="13"/>
  <c r="L20" i="13" s="1"/>
  <c r="O27" i="13" s="1"/>
  <c r="F21" i="13"/>
  <c r="L21" i="13" s="1"/>
  <c r="Q27" i="13" s="1"/>
  <c r="F2" i="13"/>
  <c r="H2" i="13"/>
  <c r="L2" i="13" s="1"/>
  <c r="O18" i="13" s="1"/>
  <c r="K7" i="13"/>
  <c r="Q4" i="13" s="1"/>
  <c r="T4" i="13" s="1"/>
  <c r="X3" i="13" s="1"/>
  <c r="L9" i="13"/>
  <c r="Q21" i="13" s="1"/>
  <c r="L10" i="13"/>
  <c r="O22" i="13" s="1"/>
  <c r="U22" i="13" s="1"/>
  <c r="X26" i="13" s="1"/>
  <c r="L17" i="13"/>
  <c r="Q25" i="13" s="1"/>
  <c r="T25" i="13" s="1"/>
  <c r="Y11" i="13" s="1"/>
  <c r="L18" i="13"/>
  <c r="O26" i="13" s="1"/>
  <c r="U26" i="13" s="1"/>
  <c r="X28" i="13" s="1"/>
  <c r="K9" i="13"/>
  <c r="Q5" i="13" s="1"/>
  <c r="U5" i="13" s="1"/>
  <c r="Y19" i="13" s="1"/>
  <c r="L13" i="13"/>
  <c r="Q23" i="13" s="1"/>
  <c r="T23" i="13" s="1"/>
  <c r="Y10" i="13" s="1"/>
  <c r="K14" i="13"/>
  <c r="O8" i="13" s="1"/>
  <c r="U8" i="13" s="1"/>
  <c r="X21" i="13" s="1"/>
  <c r="K21" i="13"/>
  <c r="Q11" i="13" s="1"/>
  <c r="S31" i="9"/>
  <c r="E62" i="12" s="1"/>
  <c r="R31" i="9"/>
  <c r="E58" i="12" s="1"/>
  <c r="Q31" i="9"/>
  <c r="E6" i="12" s="1"/>
  <c r="P31" i="9"/>
  <c r="E10" i="12" s="1"/>
  <c r="O31" i="9"/>
  <c r="E38" i="12" s="1"/>
  <c r="N31" i="9"/>
  <c r="E45" i="12" s="1"/>
  <c r="M31" i="9"/>
  <c r="E32" i="12" s="1"/>
  <c r="L31" i="9"/>
  <c r="E17" i="12" s="1"/>
  <c r="Q29" i="9"/>
  <c r="P29" i="9"/>
  <c r="R28" i="9"/>
  <c r="O28" i="9"/>
  <c r="S27" i="9"/>
  <c r="N27" i="9"/>
  <c r="M26" i="9"/>
  <c r="L26" i="9"/>
  <c r="R25" i="9"/>
  <c r="Q25" i="9"/>
  <c r="S24" i="9"/>
  <c r="P24" i="9"/>
  <c r="O23" i="9"/>
  <c r="M23" i="9"/>
  <c r="N22" i="9"/>
  <c r="L22" i="9"/>
  <c r="S21" i="9"/>
  <c r="R21" i="9"/>
  <c r="Q20" i="9"/>
  <c r="M20" i="9"/>
  <c r="P19" i="9"/>
  <c r="N19" i="9"/>
  <c r="O18" i="9"/>
  <c r="L18" i="9"/>
  <c r="S17" i="9"/>
  <c r="M17" i="9"/>
  <c r="R16" i="9"/>
  <c r="N16" i="9"/>
  <c r="Q15" i="9"/>
  <c r="O15" i="9"/>
  <c r="P14" i="9"/>
  <c r="L14" i="9"/>
  <c r="N13" i="9"/>
  <c r="M13" i="9"/>
  <c r="S12" i="9"/>
  <c r="O12" i="9"/>
  <c r="R11" i="9"/>
  <c r="P11" i="9"/>
  <c r="Q10" i="9"/>
  <c r="L10" i="9"/>
  <c r="O9" i="9"/>
  <c r="N9" i="9"/>
  <c r="P8" i="9"/>
  <c r="M8" i="9"/>
  <c r="S7" i="9"/>
  <c r="Q7" i="9"/>
  <c r="R6" i="9"/>
  <c r="L6" i="9"/>
  <c r="P5" i="9"/>
  <c r="O5" i="9"/>
  <c r="Q4" i="9"/>
  <c r="N4" i="9"/>
  <c r="R3" i="9"/>
  <c r="M3" i="9"/>
  <c r="S2" i="9"/>
  <c r="L2" i="9"/>
  <c r="S31" i="8"/>
  <c r="E61" i="12" s="1"/>
  <c r="R31" i="8"/>
  <c r="E60" i="12" s="1"/>
  <c r="Q31" i="8"/>
  <c r="E4" i="12" s="1"/>
  <c r="P31" i="8"/>
  <c r="E11" i="12" s="1"/>
  <c r="O31" i="8"/>
  <c r="E36" i="12" s="1"/>
  <c r="N31" i="8"/>
  <c r="E44" i="12" s="1"/>
  <c r="M31" i="8"/>
  <c r="E33" i="12" s="1"/>
  <c r="L31" i="8"/>
  <c r="E18" i="12" s="1"/>
  <c r="Q29" i="8"/>
  <c r="P29" i="8"/>
  <c r="R28" i="8"/>
  <c r="O28" i="8"/>
  <c r="S27" i="8"/>
  <c r="N27" i="8"/>
  <c r="M26" i="8"/>
  <c r="L26" i="8"/>
  <c r="R25" i="8"/>
  <c r="Q25" i="8"/>
  <c r="S24" i="8"/>
  <c r="P24" i="8"/>
  <c r="O23" i="8"/>
  <c r="M23" i="8"/>
  <c r="N22" i="8"/>
  <c r="L22" i="8"/>
  <c r="S21" i="8"/>
  <c r="R21" i="8"/>
  <c r="Q20" i="8"/>
  <c r="M20" i="8"/>
  <c r="P19" i="8"/>
  <c r="N19" i="8"/>
  <c r="O18" i="8"/>
  <c r="L18" i="8"/>
  <c r="S17" i="8"/>
  <c r="M17" i="8"/>
  <c r="R16" i="8"/>
  <c r="N16" i="8"/>
  <c r="Q15" i="8"/>
  <c r="O15" i="8"/>
  <c r="P14" i="8"/>
  <c r="L14" i="8"/>
  <c r="N13" i="8"/>
  <c r="M13" i="8"/>
  <c r="S12" i="8"/>
  <c r="O12" i="8"/>
  <c r="R11" i="8"/>
  <c r="P11" i="8"/>
  <c r="Q10" i="8"/>
  <c r="L10" i="8"/>
  <c r="O9" i="8"/>
  <c r="N9" i="8"/>
  <c r="P8" i="8"/>
  <c r="M8" i="8"/>
  <c r="S7" i="8"/>
  <c r="Q7" i="8"/>
  <c r="R6" i="8"/>
  <c r="L6" i="8"/>
  <c r="P5" i="8"/>
  <c r="O5" i="8"/>
  <c r="Q4" i="8"/>
  <c r="N4" i="8"/>
  <c r="R3" i="8"/>
  <c r="M3" i="8"/>
  <c r="S2" i="8"/>
  <c r="L2" i="8"/>
  <c r="S31" i="7"/>
  <c r="E63" i="12" s="1"/>
  <c r="R31" i="7"/>
  <c r="E59" i="12" s="1"/>
  <c r="Q31" i="7"/>
  <c r="E5" i="12" s="1"/>
  <c r="P31" i="7"/>
  <c r="E8" i="12" s="1"/>
  <c r="O31" i="7"/>
  <c r="E37" i="12" s="1"/>
  <c r="N31" i="7"/>
  <c r="E46" i="12" s="1"/>
  <c r="M31" i="7"/>
  <c r="E34" i="12" s="1"/>
  <c r="L31" i="7"/>
  <c r="E16" i="12" s="1"/>
  <c r="Q29" i="7"/>
  <c r="P29" i="7"/>
  <c r="R28" i="7"/>
  <c r="O28" i="7"/>
  <c r="S27" i="7"/>
  <c r="N27" i="7"/>
  <c r="M26" i="7"/>
  <c r="L26" i="7"/>
  <c r="R25" i="7"/>
  <c r="Q25" i="7"/>
  <c r="S24" i="7"/>
  <c r="P24" i="7"/>
  <c r="O23" i="7"/>
  <c r="M23" i="7"/>
  <c r="N22" i="7"/>
  <c r="L22" i="7"/>
  <c r="S21" i="7"/>
  <c r="R21" i="7"/>
  <c r="Q20" i="7"/>
  <c r="M20" i="7"/>
  <c r="P19" i="7"/>
  <c r="N19" i="7"/>
  <c r="O18" i="7"/>
  <c r="L18" i="7"/>
  <c r="S17" i="7"/>
  <c r="M17" i="7"/>
  <c r="R16" i="7"/>
  <c r="N16" i="7"/>
  <c r="Q15" i="7"/>
  <c r="O15" i="7"/>
  <c r="P14" i="7"/>
  <c r="L14" i="7"/>
  <c r="N13" i="7"/>
  <c r="M13" i="7"/>
  <c r="S12" i="7"/>
  <c r="O12" i="7"/>
  <c r="R11" i="7"/>
  <c r="P11" i="7"/>
  <c r="Q10" i="7"/>
  <c r="L10" i="7"/>
  <c r="O9" i="7"/>
  <c r="N9" i="7"/>
  <c r="P8" i="7"/>
  <c r="M8" i="7"/>
  <c r="S7" i="7"/>
  <c r="Q7" i="7"/>
  <c r="R6" i="7"/>
  <c r="L6" i="7"/>
  <c r="P5" i="7"/>
  <c r="O5" i="7"/>
  <c r="Q4" i="7"/>
  <c r="N4" i="7"/>
  <c r="R3" i="7"/>
  <c r="M3" i="7"/>
  <c r="S2" i="7"/>
  <c r="L2" i="7"/>
  <c r="S31" i="6"/>
  <c r="E56" i="12" s="1"/>
  <c r="R31" i="6"/>
  <c r="E57" i="12" s="1"/>
  <c r="Q31" i="6"/>
  <c r="E7" i="12" s="1"/>
  <c r="P31" i="6"/>
  <c r="E9" i="12" s="1"/>
  <c r="O31" i="6"/>
  <c r="E39" i="12" s="1"/>
  <c r="N31" i="6"/>
  <c r="E47" i="12" s="1"/>
  <c r="M31" i="6"/>
  <c r="E35" i="12" s="1"/>
  <c r="L31" i="6"/>
  <c r="E19" i="12" s="1"/>
  <c r="Q29" i="6"/>
  <c r="P29" i="6"/>
  <c r="R28" i="6"/>
  <c r="O28" i="6"/>
  <c r="S27" i="6"/>
  <c r="N27" i="6"/>
  <c r="M26" i="6"/>
  <c r="L26" i="6"/>
  <c r="R25" i="6"/>
  <c r="Q25" i="6"/>
  <c r="S24" i="6"/>
  <c r="P24" i="6"/>
  <c r="O23" i="6"/>
  <c r="M23" i="6"/>
  <c r="N22" i="6"/>
  <c r="L22" i="6"/>
  <c r="S21" i="6"/>
  <c r="R21" i="6"/>
  <c r="Q20" i="6"/>
  <c r="M20" i="6"/>
  <c r="P19" i="6"/>
  <c r="N19" i="6"/>
  <c r="O18" i="6"/>
  <c r="L18" i="6"/>
  <c r="S17" i="6"/>
  <c r="M17" i="6"/>
  <c r="R16" i="6"/>
  <c r="N16" i="6"/>
  <c r="Q15" i="6"/>
  <c r="O15" i="6"/>
  <c r="P14" i="6"/>
  <c r="L14" i="6"/>
  <c r="N13" i="6"/>
  <c r="M13" i="6"/>
  <c r="S12" i="6"/>
  <c r="O12" i="6"/>
  <c r="R11" i="6"/>
  <c r="P11" i="6"/>
  <c r="Q10" i="6"/>
  <c r="L10" i="6"/>
  <c r="O9" i="6"/>
  <c r="N9" i="6"/>
  <c r="P8" i="6"/>
  <c r="M8" i="6"/>
  <c r="S7" i="6"/>
  <c r="Q7" i="6"/>
  <c r="R6" i="6"/>
  <c r="L6" i="6"/>
  <c r="P5" i="6"/>
  <c r="O5" i="6"/>
  <c r="Q4" i="6"/>
  <c r="N4" i="6"/>
  <c r="R3" i="6"/>
  <c r="M3" i="6"/>
  <c r="S2" i="6"/>
  <c r="L2" i="6"/>
  <c r="S31" i="5"/>
  <c r="E66" i="12" s="1"/>
  <c r="R31" i="5"/>
  <c r="E25" i="12" s="1"/>
  <c r="Q31" i="5"/>
  <c r="E13" i="12" s="1"/>
  <c r="P31" i="5"/>
  <c r="E31" i="12" s="1"/>
  <c r="O31" i="5"/>
  <c r="E41" i="12" s="1"/>
  <c r="N31" i="5"/>
  <c r="E53" i="12" s="1"/>
  <c r="M31" i="5"/>
  <c r="E51" i="12" s="1"/>
  <c r="L31" i="5"/>
  <c r="E21" i="12" s="1"/>
  <c r="Q29" i="5"/>
  <c r="P29" i="5"/>
  <c r="R28" i="5"/>
  <c r="O28" i="5"/>
  <c r="S27" i="5"/>
  <c r="N27" i="5"/>
  <c r="M26" i="5"/>
  <c r="L26" i="5"/>
  <c r="R25" i="5"/>
  <c r="Q25" i="5"/>
  <c r="S24" i="5"/>
  <c r="P24" i="5"/>
  <c r="O23" i="5"/>
  <c r="M23" i="5"/>
  <c r="N22" i="5"/>
  <c r="L22" i="5"/>
  <c r="S21" i="5"/>
  <c r="R21" i="5"/>
  <c r="Q20" i="5"/>
  <c r="M20" i="5"/>
  <c r="P19" i="5"/>
  <c r="N19" i="5"/>
  <c r="O18" i="5"/>
  <c r="L18" i="5"/>
  <c r="S17" i="5"/>
  <c r="M17" i="5"/>
  <c r="R16" i="5"/>
  <c r="N16" i="5"/>
  <c r="Q15" i="5"/>
  <c r="O15" i="5"/>
  <c r="P14" i="5"/>
  <c r="L14" i="5"/>
  <c r="N13" i="5"/>
  <c r="M13" i="5"/>
  <c r="S12" i="5"/>
  <c r="O12" i="5"/>
  <c r="R11" i="5"/>
  <c r="P11" i="5"/>
  <c r="Q10" i="5"/>
  <c r="L10" i="5"/>
  <c r="O9" i="5"/>
  <c r="N9" i="5"/>
  <c r="P8" i="5"/>
  <c r="M8" i="5"/>
  <c r="S7" i="5"/>
  <c r="Q7" i="5"/>
  <c r="R6" i="5"/>
  <c r="L6" i="5"/>
  <c r="P5" i="5"/>
  <c r="O5" i="5"/>
  <c r="Q4" i="5"/>
  <c r="N4" i="5"/>
  <c r="R3" i="5"/>
  <c r="M3" i="5"/>
  <c r="S2" i="5"/>
  <c r="L2" i="5"/>
  <c r="S31" i="4"/>
  <c r="E65" i="12" s="1"/>
  <c r="R31" i="4"/>
  <c r="E26" i="12" s="1"/>
  <c r="Q31" i="4"/>
  <c r="E14" i="12" s="1"/>
  <c r="P31" i="4"/>
  <c r="E30" i="12" s="1"/>
  <c r="O31" i="4"/>
  <c r="E43" i="12" s="1"/>
  <c r="N31" i="4"/>
  <c r="E54" i="12" s="1"/>
  <c r="M31" i="4"/>
  <c r="E50" i="12" s="1"/>
  <c r="L31" i="4"/>
  <c r="E23" i="12" s="1"/>
  <c r="Q29" i="4"/>
  <c r="P29" i="4"/>
  <c r="R28" i="4"/>
  <c r="O28" i="4"/>
  <c r="S27" i="4"/>
  <c r="N27" i="4"/>
  <c r="M26" i="4"/>
  <c r="L26" i="4"/>
  <c r="R25" i="4"/>
  <c r="Q25" i="4"/>
  <c r="S24" i="4"/>
  <c r="P24" i="4"/>
  <c r="O23" i="4"/>
  <c r="M23" i="4"/>
  <c r="N22" i="4"/>
  <c r="L22" i="4"/>
  <c r="S21" i="4"/>
  <c r="R21" i="4"/>
  <c r="Q20" i="4"/>
  <c r="M20" i="4"/>
  <c r="P19" i="4"/>
  <c r="N19" i="4"/>
  <c r="O18" i="4"/>
  <c r="L18" i="4"/>
  <c r="S17" i="4"/>
  <c r="M17" i="4"/>
  <c r="R16" i="4"/>
  <c r="N16" i="4"/>
  <c r="Q15" i="4"/>
  <c r="O15" i="4"/>
  <c r="P14" i="4"/>
  <c r="L14" i="4"/>
  <c r="N13" i="4"/>
  <c r="M13" i="4"/>
  <c r="S12" i="4"/>
  <c r="O12" i="4"/>
  <c r="R11" i="4"/>
  <c r="P11" i="4"/>
  <c r="Q10" i="4"/>
  <c r="L10" i="4"/>
  <c r="O9" i="4"/>
  <c r="N9" i="4"/>
  <c r="P8" i="4"/>
  <c r="M8" i="4"/>
  <c r="S7" i="4"/>
  <c r="Q7" i="4"/>
  <c r="R6" i="4"/>
  <c r="L6" i="4"/>
  <c r="P5" i="4"/>
  <c r="O5" i="4"/>
  <c r="Q4" i="4"/>
  <c r="N4" i="4"/>
  <c r="R3" i="4"/>
  <c r="M3" i="4"/>
  <c r="S2" i="4"/>
  <c r="L2" i="4"/>
  <c r="S31" i="3"/>
  <c r="E64" i="12" s="1"/>
  <c r="R31" i="3"/>
  <c r="E27" i="12" s="1"/>
  <c r="Q31" i="3"/>
  <c r="E15" i="12" s="1"/>
  <c r="P31" i="3"/>
  <c r="E29" i="12" s="1"/>
  <c r="O31" i="3"/>
  <c r="E42" i="12" s="1"/>
  <c r="N31" i="3"/>
  <c r="E55" i="12" s="1"/>
  <c r="M31" i="3"/>
  <c r="E49" i="12" s="1"/>
  <c r="L31" i="3"/>
  <c r="E22" i="12" s="1"/>
  <c r="Q29" i="3"/>
  <c r="P29" i="3"/>
  <c r="R28" i="3"/>
  <c r="O28" i="3"/>
  <c r="S27" i="3"/>
  <c r="N27" i="3"/>
  <c r="M26" i="3"/>
  <c r="L26" i="3"/>
  <c r="R25" i="3"/>
  <c r="Q25" i="3"/>
  <c r="S24" i="3"/>
  <c r="P24" i="3"/>
  <c r="O23" i="3"/>
  <c r="M23" i="3"/>
  <c r="N22" i="3"/>
  <c r="L22" i="3"/>
  <c r="S21" i="3"/>
  <c r="R21" i="3"/>
  <c r="Q20" i="3"/>
  <c r="M20" i="3"/>
  <c r="P19" i="3"/>
  <c r="N19" i="3"/>
  <c r="O18" i="3"/>
  <c r="L18" i="3"/>
  <c r="S17" i="3"/>
  <c r="M17" i="3"/>
  <c r="R16" i="3"/>
  <c r="N16" i="3"/>
  <c r="Q15" i="3"/>
  <c r="O15" i="3"/>
  <c r="P14" i="3"/>
  <c r="L14" i="3"/>
  <c r="N13" i="3"/>
  <c r="M13" i="3"/>
  <c r="S12" i="3"/>
  <c r="O12" i="3"/>
  <c r="R11" i="3"/>
  <c r="P11" i="3"/>
  <c r="Q10" i="3"/>
  <c r="L10" i="3"/>
  <c r="O9" i="3"/>
  <c r="N9" i="3"/>
  <c r="P8" i="3"/>
  <c r="M8" i="3"/>
  <c r="S7" i="3"/>
  <c r="Q7" i="3"/>
  <c r="R6" i="3"/>
  <c r="L6" i="3"/>
  <c r="P5" i="3"/>
  <c r="O5" i="3"/>
  <c r="Q4" i="3"/>
  <c r="N4" i="3"/>
  <c r="R3" i="3"/>
  <c r="M3" i="3"/>
  <c r="S2" i="3"/>
  <c r="L2" i="3"/>
  <c r="S31" i="2"/>
  <c r="E67" i="12" s="1"/>
  <c r="R31" i="2"/>
  <c r="E24" i="12" s="1"/>
  <c r="Q31" i="2"/>
  <c r="E12" i="12" s="1"/>
  <c r="P31" i="2"/>
  <c r="E28" i="12" s="1"/>
  <c r="O31" i="2"/>
  <c r="E40" i="12" s="1"/>
  <c r="N31" i="2"/>
  <c r="E52" i="12" s="1"/>
  <c r="M31" i="2"/>
  <c r="E48" i="12" s="1"/>
  <c r="L31" i="2"/>
  <c r="E20" i="12" s="1"/>
  <c r="N13" i="2"/>
  <c r="Q7" i="2"/>
  <c r="P11" i="2"/>
  <c r="R21" i="2"/>
  <c r="Q25" i="2"/>
  <c r="P24" i="2"/>
  <c r="P29" i="2"/>
  <c r="Q29" i="2"/>
  <c r="R28" i="2"/>
  <c r="S27" i="2"/>
  <c r="M26" i="2"/>
  <c r="R25" i="2"/>
  <c r="S24" i="2"/>
  <c r="O23" i="2"/>
  <c r="N22" i="2"/>
  <c r="S21" i="2"/>
  <c r="Q20" i="2"/>
  <c r="P19" i="2"/>
  <c r="O18" i="2"/>
  <c r="S17" i="2"/>
  <c r="R16" i="2"/>
  <c r="Q15" i="2"/>
  <c r="P14" i="2"/>
  <c r="S12" i="2"/>
  <c r="R11" i="2"/>
  <c r="Q10" i="2"/>
  <c r="O9" i="2"/>
  <c r="P8" i="2"/>
  <c r="S7" i="2"/>
  <c r="R6" i="2"/>
  <c r="P5" i="2"/>
  <c r="Q4" i="2"/>
  <c r="R3" i="2"/>
  <c r="S2" i="2"/>
  <c r="O28" i="2"/>
  <c r="N27" i="2"/>
  <c r="L26" i="2"/>
  <c r="M23" i="2"/>
  <c r="L22" i="2"/>
  <c r="M20" i="2"/>
  <c r="N19" i="2"/>
  <c r="L18" i="2"/>
  <c r="M17" i="2"/>
  <c r="N16" i="2"/>
  <c r="O15" i="2"/>
  <c r="L14" i="2"/>
  <c r="M13" i="2"/>
  <c r="O12" i="2"/>
  <c r="L10" i="2"/>
  <c r="N9" i="2"/>
  <c r="M8" i="2"/>
  <c r="O5" i="2"/>
  <c r="L6" i="2"/>
  <c r="N4" i="2"/>
  <c r="M3" i="2"/>
  <c r="L2" i="2"/>
  <c r="B2" i="9"/>
  <c r="G2" i="9" s="1"/>
  <c r="B3" i="9"/>
  <c r="C32" i="12" s="1"/>
  <c r="B4" i="9"/>
  <c r="C45" i="12" s="1"/>
  <c r="B5" i="9"/>
  <c r="C38" i="12" s="1"/>
  <c r="B6" i="9"/>
  <c r="I19" i="9" s="1"/>
  <c r="B7" i="9"/>
  <c r="C6" i="12" s="1"/>
  <c r="B8" i="9"/>
  <c r="C58" i="12" s="1"/>
  <c r="B9" i="9"/>
  <c r="C62" i="12" s="1"/>
  <c r="B2" i="3"/>
  <c r="G26" i="3" s="1"/>
  <c r="B2" i="4"/>
  <c r="G26" i="4" s="1"/>
  <c r="B2" i="5"/>
  <c r="G6" i="5" s="1"/>
  <c r="B2" i="6"/>
  <c r="G18" i="6" s="1"/>
  <c r="B2" i="7"/>
  <c r="G18" i="7" s="1"/>
  <c r="B2" i="8"/>
  <c r="G26" i="8" s="1"/>
  <c r="B3" i="3"/>
  <c r="C49" i="12" s="1"/>
  <c r="B3" i="4"/>
  <c r="C50" i="12" s="1"/>
  <c r="B3" i="5"/>
  <c r="C51" i="12" s="1"/>
  <c r="B3" i="6"/>
  <c r="C35" i="12" s="1"/>
  <c r="B3" i="7"/>
  <c r="C34" i="12" s="1"/>
  <c r="B3" i="8"/>
  <c r="C33" i="12" s="1"/>
  <c r="B4" i="3"/>
  <c r="C55" i="12" s="1"/>
  <c r="B4" i="4"/>
  <c r="C54" i="12" s="1"/>
  <c r="B4" i="5"/>
  <c r="C53" i="12" s="1"/>
  <c r="B4" i="6"/>
  <c r="C47" i="12" s="1"/>
  <c r="B4" i="7"/>
  <c r="C46" i="12" s="1"/>
  <c r="B4" i="8"/>
  <c r="C44" i="12" s="1"/>
  <c r="B5" i="3"/>
  <c r="C42" i="12" s="1"/>
  <c r="B5" i="4"/>
  <c r="C43" i="12" s="1"/>
  <c r="B5" i="5"/>
  <c r="C41" i="12" s="1"/>
  <c r="B5" i="6"/>
  <c r="C39" i="12" s="1"/>
  <c r="B5" i="7"/>
  <c r="C37" i="12" s="1"/>
  <c r="B5" i="8"/>
  <c r="C36" i="12" s="1"/>
  <c r="B6" i="3"/>
  <c r="I14" i="3" s="1"/>
  <c r="B6" i="4"/>
  <c r="G11" i="4" s="1"/>
  <c r="B6" i="5"/>
  <c r="I14" i="5" s="1"/>
  <c r="B6" i="6"/>
  <c r="I8" i="6" s="1"/>
  <c r="B6" i="7"/>
  <c r="G11" i="7" s="1"/>
  <c r="B6" i="8"/>
  <c r="I8" i="8" s="1"/>
  <c r="B7" i="3"/>
  <c r="C15" i="12" s="1"/>
  <c r="B7" i="4"/>
  <c r="C14" i="12" s="1"/>
  <c r="B7" i="5"/>
  <c r="C13" i="12" s="1"/>
  <c r="B7" i="6"/>
  <c r="C7" i="12" s="1"/>
  <c r="B7" i="7"/>
  <c r="C5" i="12" s="1"/>
  <c r="B7" i="8"/>
  <c r="C4" i="12" s="1"/>
  <c r="B8" i="3"/>
  <c r="C27" i="12" s="1"/>
  <c r="B8" i="4"/>
  <c r="C26" i="12" s="1"/>
  <c r="B8" i="5"/>
  <c r="C25" i="12" s="1"/>
  <c r="B8" i="6"/>
  <c r="C57" i="12" s="1"/>
  <c r="B8" i="7"/>
  <c r="C59" i="12" s="1"/>
  <c r="B8" i="8"/>
  <c r="C60" i="12" s="1"/>
  <c r="B9" i="3"/>
  <c r="C64" i="12" s="1"/>
  <c r="B9" i="4"/>
  <c r="C65" i="12" s="1"/>
  <c r="B9" i="5"/>
  <c r="C66" i="12" s="1"/>
  <c r="B9" i="6"/>
  <c r="C56" i="12" s="1"/>
  <c r="B9" i="7"/>
  <c r="C63" i="12" s="1"/>
  <c r="B9" i="8"/>
  <c r="C61" i="12" s="1"/>
  <c r="B6" i="2"/>
  <c r="B2" i="2"/>
  <c r="G6" i="2" s="1"/>
  <c r="K4" i="13" l="1"/>
  <c r="O3" i="13" s="1"/>
  <c r="U3" i="13" s="1"/>
  <c r="Y18" i="13" s="1"/>
  <c r="T21" i="13"/>
  <c r="Y9" i="13" s="1"/>
  <c r="T10" i="13"/>
  <c r="E18" i="14"/>
  <c r="T11" i="13"/>
  <c r="Y6" i="13" s="1"/>
  <c r="E34" i="14"/>
  <c r="E25" i="14"/>
  <c r="E9" i="14"/>
  <c r="U27" i="13"/>
  <c r="Y28" i="13" s="1"/>
  <c r="D24" i="14"/>
  <c r="E2" i="14"/>
  <c r="D39" i="14"/>
  <c r="D23" i="14"/>
  <c r="D7" i="14"/>
  <c r="E30" i="14"/>
  <c r="E14" i="14"/>
  <c r="D35" i="14"/>
  <c r="D19" i="14"/>
  <c r="D3" i="14"/>
  <c r="E26" i="14"/>
  <c r="E10" i="14"/>
  <c r="D27" i="14"/>
  <c r="D11" i="14"/>
  <c r="D31" i="14"/>
  <c r="D15" i="14"/>
  <c r="E38" i="14"/>
  <c r="E22" i="14"/>
  <c r="E6" i="14"/>
  <c r="E32" i="14"/>
  <c r="E12" i="14"/>
  <c r="E33" i="14"/>
  <c r="E17" i="14"/>
  <c r="E40" i="14"/>
  <c r="E36" i="14"/>
  <c r="E28" i="14"/>
  <c r="E20" i="14"/>
  <c r="E16" i="14"/>
  <c r="E8" i="14"/>
  <c r="E4" i="14"/>
  <c r="D36" i="14"/>
  <c r="D28" i="14"/>
  <c r="D20" i="14"/>
  <c r="D12" i="14"/>
  <c r="D4" i="14"/>
  <c r="D40" i="14"/>
  <c r="D32" i="14"/>
  <c r="D16" i="14"/>
  <c r="D8" i="14"/>
  <c r="E24" i="14"/>
  <c r="F24" i="14" s="1"/>
  <c r="D41" i="14"/>
  <c r="E41" i="14"/>
  <c r="D37" i="14"/>
  <c r="D33" i="14"/>
  <c r="D29" i="14"/>
  <c r="D25" i="14"/>
  <c r="D21" i="14"/>
  <c r="D17" i="14"/>
  <c r="D13" i="14"/>
  <c r="D9" i="14"/>
  <c r="D5" i="14"/>
  <c r="E37" i="14"/>
  <c r="E29" i="14"/>
  <c r="E21" i="14"/>
  <c r="E13" i="14"/>
  <c r="E5" i="14"/>
  <c r="D38" i="14"/>
  <c r="D34" i="14"/>
  <c r="D30" i="14"/>
  <c r="D26" i="14"/>
  <c r="D22" i="14"/>
  <c r="D18" i="14"/>
  <c r="D14" i="14"/>
  <c r="D10" i="14"/>
  <c r="D6" i="14"/>
  <c r="E39" i="14"/>
  <c r="E35" i="14"/>
  <c r="E31" i="14"/>
  <c r="E27" i="14"/>
  <c r="E23" i="14"/>
  <c r="E19" i="14"/>
  <c r="E15" i="14"/>
  <c r="E11" i="14"/>
  <c r="E7" i="14"/>
  <c r="F7" i="14" s="1"/>
  <c r="E3" i="14"/>
  <c r="D2" i="14"/>
  <c r="U24" i="13"/>
  <c r="X27" i="13" s="1"/>
  <c r="T27" i="13"/>
  <c r="Y12" i="13" s="1"/>
  <c r="U11" i="13"/>
  <c r="Y22" i="13" s="1"/>
  <c r="U21" i="13"/>
  <c r="Y25" i="13" s="1"/>
  <c r="U10" i="13"/>
  <c r="X22" i="13" s="1"/>
  <c r="L6" i="13"/>
  <c r="O20" i="13" s="1"/>
  <c r="U20" i="13" s="1"/>
  <c r="X25" i="13" s="1"/>
  <c r="X6" i="13"/>
  <c r="K13" i="13"/>
  <c r="Q7" i="13" s="1"/>
  <c r="T7" i="13" s="1"/>
  <c r="Y4" i="13" s="1"/>
  <c r="L4" i="13"/>
  <c r="O19" i="13" s="1"/>
  <c r="U19" i="13" s="1"/>
  <c r="Y24" i="13" s="1"/>
  <c r="K3" i="13"/>
  <c r="Q2" i="13" s="1"/>
  <c r="L5" i="13"/>
  <c r="Q19" i="13" s="1"/>
  <c r="T19" i="13" s="1"/>
  <c r="Y8" i="13" s="1"/>
  <c r="L3" i="13"/>
  <c r="Q18" i="13" s="1"/>
  <c r="U18" i="13" s="1"/>
  <c r="X24" i="13" s="1"/>
  <c r="K11" i="13"/>
  <c r="Q6" i="13" s="1"/>
  <c r="T6" i="13" s="1"/>
  <c r="X4" i="13" s="1"/>
  <c r="K8" i="13"/>
  <c r="O5" i="13" s="1"/>
  <c r="T5" i="13" s="1"/>
  <c r="Y3" i="13" s="1"/>
  <c r="K16" i="13"/>
  <c r="O9" i="13" s="1"/>
  <c r="U9" i="13" s="1"/>
  <c r="Y21" i="13" s="1"/>
  <c r="K2" i="13"/>
  <c r="O2" i="13" s="1"/>
  <c r="B9" i="2"/>
  <c r="I7" i="2" s="1"/>
  <c r="B5" i="2"/>
  <c r="I23" i="2" s="1"/>
  <c r="B8" i="2"/>
  <c r="I3" i="2" s="1"/>
  <c r="B3" i="2"/>
  <c r="G3" i="2" s="1"/>
  <c r="B7" i="2"/>
  <c r="I15" i="2" s="1"/>
  <c r="B4" i="2"/>
  <c r="G4" i="2" s="1"/>
  <c r="I19" i="2"/>
  <c r="S30" i="6"/>
  <c r="D56" i="12" s="1"/>
  <c r="F56" i="12" s="1"/>
  <c r="Q30" i="8"/>
  <c r="D4" i="12" s="1"/>
  <c r="F4" i="12" s="1"/>
  <c r="P30" i="7"/>
  <c r="D8" i="12" s="1"/>
  <c r="F8" i="12" s="1"/>
  <c r="O30" i="4"/>
  <c r="D43" i="12" s="1"/>
  <c r="M30" i="4"/>
  <c r="D50" i="12" s="1"/>
  <c r="P30" i="9"/>
  <c r="D10" i="12" s="1"/>
  <c r="O30" i="8"/>
  <c r="D36" i="12" s="1"/>
  <c r="F36" i="12" s="1"/>
  <c r="R30" i="4"/>
  <c r="D26" i="12" s="1"/>
  <c r="F26" i="12" s="1"/>
  <c r="N30" i="8"/>
  <c r="D44" i="12" s="1"/>
  <c r="P30" i="8"/>
  <c r="D11" i="12" s="1"/>
  <c r="F11" i="12" s="1"/>
  <c r="M30" i="7"/>
  <c r="D34" i="12" s="1"/>
  <c r="F34" i="12" s="1"/>
  <c r="O30" i="7"/>
  <c r="D37" i="12" s="1"/>
  <c r="F37" i="12" s="1"/>
  <c r="R30" i="7"/>
  <c r="D59" i="12" s="1"/>
  <c r="R30" i="6"/>
  <c r="D57" i="12" s="1"/>
  <c r="F57" i="12" s="1"/>
  <c r="Q30" i="6"/>
  <c r="D7" i="12" s="1"/>
  <c r="F7" i="12" s="1"/>
  <c r="P30" i="6"/>
  <c r="D9" i="12" s="1"/>
  <c r="F9" i="12" s="1"/>
  <c r="N30" i="4"/>
  <c r="D54" i="12" s="1"/>
  <c r="F54" i="12" s="1"/>
  <c r="L30" i="4"/>
  <c r="D23" i="12" s="1"/>
  <c r="F23" i="12" s="1"/>
  <c r="S30" i="4"/>
  <c r="D65" i="12" s="1"/>
  <c r="F65" i="12" s="1"/>
  <c r="Q30" i="4"/>
  <c r="D14" i="12" s="1"/>
  <c r="F14" i="12" s="1"/>
  <c r="P30" i="4"/>
  <c r="D30" i="12" s="1"/>
  <c r="N30" i="3"/>
  <c r="D55" i="12" s="1"/>
  <c r="F55" i="12" s="1"/>
  <c r="Q30" i="3"/>
  <c r="D15" i="12" s="1"/>
  <c r="F15" i="12" s="1"/>
  <c r="M30" i="9"/>
  <c r="D32" i="12" s="1"/>
  <c r="F32" i="12" s="1"/>
  <c r="O30" i="9"/>
  <c r="D38" i="12" s="1"/>
  <c r="L30" i="3"/>
  <c r="D22" i="12" s="1"/>
  <c r="P30" i="3"/>
  <c r="D29" i="12" s="1"/>
  <c r="F29" i="12" s="1"/>
  <c r="Q30" i="9"/>
  <c r="D6" i="12" s="1"/>
  <c r="F6" i="12" s="1"/>
  <c r="O30" i="5"/>
  <c r="D41" i="12" s="1"/>
  <c r="F41" i="12" s="1"/>
  <c r="H35" i="12"/>
  <c r="H42" i="12"/>
  <c r="L30" i="9"/>
  <c r="D17" i="12" s="1"/>
  <c r="F17" i="12" s="1"/>
  <c r="R30" i="8"/>
  <c r="D60" i="12" s="1"/>
  <c r="F60" i="12" s="1"/>
  <c r="S30" i="8"/>
  <c r="D61" i="12" s="1"/>
  <c r="F61" i="12" s="1"/>
  <c r="L30" i="8"/>
  <c r="D18" i="12" s="1"/>
  <c r="S30" i="7"/>
  <c r="D63" i="12" s="1"/>
  <c r="F63" i="12" s="1"/>
  <c r="M30" i="6"/>
  <c r="D35" i="12" s="1"/>
  <c r="F35" i="12" s="1"/>
  <c r="O30" i="3"/>
  <c r="D42" i="12" s="1"/>
  <c r="H46" i="12"/>
  <c r="H33" i="12"/>
  <c r="Q30" i="5"/>
  <c r="D13" i="12" s="1"/>
  <c r="N30" i="5"/>
  <c r="D53" i="12" s="1"/>
  <c r="F53" i="12" s="1"/>
  <c r="P30" i="5"/>
  <c r="D31" i="12" s="1"/>
  <c r="R30" i="3"/>
  <c r="D27" i="12" s="1"/>
  <c r="F27" i="12" s="1"/>
  <c r="C10" i="12"/>
  <c r="C11" i="12"/>
  <c r="C30" i="12"/>
  <c r="H26" i="12" s="1"/>
  <c r="C20" i="12"/>
  <c r="C29" i="12"/>
  <c r="C21" i="12"/>
  <c r="C9" i="12"/>
  <c r="C19" i="12"/>
  <c r="H19" i="12" s="1"/>
  <c r="C23" i="12"/>
  <c r="C16" i="12"/>
  <c r="H64" i="12" s="1"/>
  <c r="C8" i="12"/>
  <c r="C22" i="12"/>
  <c r="H56" i="12" s="1"/>
  <c r="C31" i="12"/>
  <c r="H66" i="12" s="1"/>
  <c r="C28" i="12"/>
  <c r="C18" i="12"/>
  <c r="C17" i="12"/>
  <c r="H41" i="12" s="1"/>
  <c r="L30" i="6"/>
  <c r="D19" i="12" s="1"/>
  <c r="M30" i="8"/>
  <c r="D33" i="12" s="1"/>
  <c r="S30" i="9"/>
  <c r="D62" i="12" s="1"/>
  <c r="F62" i="12" s="1"/>
  <c r="N30" i="9"/>
  <c r="D45" i="12" s="1"/>
  <c r="F45" i="12" s="1"/>
  <c r="R30" i="9"/>
  <c r="D58" i="12" s="1"/>
  <c r="N30" i="7"/>
  <c r="D46" i="12" s="1"/>
  <c r="F46" i="12" s="1"/>
  <c r="L30" i="7"/>
  <c r="D16" i="12" s="1"/>
  <c r="Q30" i="7"/>
  <c r="D5" i="12" s="1"/>
  <c r="F5" i="12" s="1"/>
  <c r="N30" i="6"/>
  <c r="D47" i="12" s="1"/>
  <c r="O30" i="6"/>
  <c r="D39" i="12" s="1"/>
  <c r="F39" i="12" s="1"/>
  <c r="L30" i="5"/>
  <c r="D21" i="12" s="1"/>
  <c r="R30" i="5"/>
  <c r="D25" i="12" s="1"/>
  <c r="F25" i="12" s="1"/>
  <c r="M30" i="5"/>
  <c r="D51" i="12" s="1"/>
  <c r="F51" i="12" s="1"/>
  <c r="S30" i="5"/>
  <c r="D66" i="12" s="1"/>
  <c r="S30" i="3"/>
  <c r="D64" i="12" s="1"/>
  <c r="F64" i="12" s="1"/>
  <c r="M30" i="3"/>
  <c r="D49" i="12" s="1"/>
  <c r="F49" i="12" s="1"/>
  <c r="I7" i="7"/>
  <c r="I27" i="7"/>
  <c r="I2" i="7"/>
  <c r="G7" i="6"/>
  <c r="I4" i="6"/>
  <c r="I29" i="6"/>
  <c r="G25" i="6"/>
  <c r="G5" i="7"/>
  <c r="G15" i="7"/>
  <c r="G12" i="7"/>
  <c r="I23" i="7"/>
  <c r="G28" i="7"/>
  <c r="G3" i="6"/>
  <c r="G13" i="6"/>
  <c r="G8" i="6"/>
  <c r="G23" i="6"/>
  <c r="G20" i="6"/>
  <c r="G17" i="6"/>
  <c r="I3" i="5"/>
  <c r="I28" i="5"/>
  <c r="G21" i="5"/>
  <c r="I16" i="5"/>
  <c r="I25" i="5"/>
  <c r="I11" i="5"/>
  <c r="I6" i="5"/>
  <c r="I25" i="3"/>
  <c r="I3" i="3"/>
  <c r="G21" i="3"/>
  <c r="I16" i="3"/>
  <c r="I6" i="3"/>
  <c r="I11" i="3"/>
  <c r="G9" i="7"/>
  <c r="G27" i="7"/>
  <c r="G4" i="7"/>
  <c r="G19" i="7"/>
  <c r="G16" i="7"/>
  <c r="I22" i="7"/>
  <c r="G19" i="5"/>
  <c r="G9" i="5"/>
  <c r="G27" i="5"/>
  <c r="I22" i="5"/>
  <c r="G4" i="5"/>
  <c r="G16" i="5"/>
  <c r="I13" i="5"/>
  <c r="G9" i="3"/>
  <c r="G4" i="3"/>
  <c r="G16" i="3"/>
  <c r="I13" i="3"/>
  <c r="G27" i="3"/>
  <c r="G19" i="3"/>
  <c r="I27" i="6"/>
  <c r="I2" i="6"/>
  <c r="I7" i="6"/>
  <c r="I7" i="4"/>
  <c r="I27" i="4"/>
  <c r="I2" i="4"/>
  <c r="G25" i="5"/>
  <c r="I29" i="5"/>
  <c r="I4" i="5"/>
  <c r="G25" i="3"/>
  <c r="I4" i="3"/>
  <c r="G7" i="3"/>
  <c r="G15" i="8"/>
  <c r="I23" i="8"/>
  <c r="G28" i="8"/>
  <c r="G5" i="6"/>
  <c r="G15" i="6"/>
  <c r="G12" i="6"/>
  <c r="I23" i="6"/>
  <c r="G28" i="6"/>
  <c r="G5" i="4"/>
  <c r="G15" i="4"/>
  <c r="G12" i="4"/>
  <c r="I23" i="4"/>
  <c r="G28" i="4"/>
  <c r="G8" i="7"/>
  <c r="G13" i="7"/>
  <c r="G3" i="7"/>
  <c r="G23" i="7"/>
  <c r="G20" i="7"/>
  <c r="G17" i="7"/>
  <c r="I26" i="7"/>
  <c r="G13" i="5"/>
  <c r="G20" i="5"/>
  <c r="G8" i="5"/>
  <c r="G23" i="5"/>
  <c r="G17" i="5"/>
  <c r="G20" i="3"/>
  <c r="G8" i="3"/>
  <c r="G17" i="3"/>
  <c r="G23" i="3"/>
  <c r="G13" i="3"/>
  <c r="G9" i="9"/>
  <c r="G4" i="9"/>
  <c r="I22" i="9"/>
  <c r="G27" i="9"/>
  <c r="G16" i="9"/>
  <c r="I13" i="9"/>
  <c r="G19" i="9"/>
  <c r="G21" i="8"/>
  <c r="I3" i="8"/>
  <c r="I6" i="8"/>
  <c r="I28" i="8"/>
  <c r="G21" i="6"/>
  <c r="I28" i="6"/>
  <c r="I6" i="6"/>
  <c r="I3" i="6"/>
  <c r="G21" i="4"/>
  <c r="I28" i="4"/>
  <c r="I6" i="4"/>
  <c r="I3" i="4"/>
  <c r="G4" i="8"/>
  <c r="G27" i="8"/>
  <c r="I22" i="8"/>
  <c r="G19" i="8"/>
  <c r="G16" i="8"/>
  <c r="G9" i="8"/>
  <c r="G9" i="6"/>
  <c r="G27" i="6"/>
  <c r="G4" i="6"/>
  <c r="G19" i="6"/>
  <c r="G16" i="6"/>
  <c r="G9" i="4"/>
  <c r="G27" i="4"/>
  <c r="G4" i="4"/>
  <c r="G19" i="4"/>
  <c r="G16" i="4"/>
  <c r="I22" i="4"/>
  <c r="I29" i="9"/>
  <c r="G25" i="9"/>
  <c r="I4" i="9"/>
  <c r="G20" i="9"/>
  <c r="G8" i="9"/>
  <c r="G23" i="9"/>
  <c r="G17" i="9"/>
  <c r="G13" i="9"/>
  <c r="I21" i="3"/>
  <c r="I2" i="3"/>
  <c r="I17" i="3"/>
  <c r="I7" i="3"/>
  <c r="I27" i="3"/>
  <c r="I12" i="3"/>
  <c r="I24" i="3"/>
  <c r="I4" i="4"/>
  <c r="G7" i="4"/>
  <c r="G25" i="4"/>
  <c r="I29" i="4"/>
  <c r="G23" i="8"/>
  <c r="G20" i="8"/>
  <c r="G17" i="8"/>
  <c r="G13" i="8"/>
  <c r="G8" i="8"/>
  <c r="G3" i="8"/>
  <c r="I26" i="8"/>
  <c r="G23" i="4"/>
  <c r="G20" i="4"/>
  <c r="G17" i="4"/>
  <c r="I26" i="4"/>
  <c r="G8" i="4"/>
  <c r="G13" i="4"/>
  <c r="G3" i="4"/>
  <c r="I4" i="8"/>
  <c r="G7" i="8"/>
  <c r="G25" i="8"/>
  <c r="I29" i="8"/>
  <c r="G15" i="3"/>
  <c r="G5" i="3"/>
  <c r="I23" i="3"/>
  <c r="I18" i="3"/>
  <c r="G28" i="3"/>
  <c r="G12" i="3"/>
  <c r="I9" i="3"/>
  <c r="G21" i="7"/>
  <c r="I28" i="7"/>
  <c r="I6" i="7"/>
  <c r="I3" i="7"/>
  <c r="I21" i="9"/>
  <c r="I27" i="9"/>
  <c r="I17" i="9"/>
  <c r="I7" i="9"/>
  <c r="I24" i="9"/>
  <c r="I12" i="9"/>
  <c r="I2" i="9"/>
  <c r="G5" i="9"/>
  <c r="I23" i="9"/>
  <c r="G15" i="9"/>
  <c r="G28" i="9"/>
  <c r="I18" i="9"/>
  <c r="G12" i="9"/>
  <c r="I9" i="9"/>
  <c r="I2" i="5"/>
  <c r="I27" i="5"/>
  <c r="I21" i="5"/>
  <c r="I17" i="5"/>
  <c r="I24" i="5"/>
  <c r="I12" i="5"/>
  <c r="I7" i="5"/>
  <c r="G12" i="5"/>
  <c r="I9" i="5"/>
  <c r="G28" i="5"/>
  <c r="I23" i="5"/>
  <c r="G15" i="5"/>
  <c r="G5" i="5"/>
  <c r="I18" i="5"/>
  <c r="I7" i="8"/>
  <c r="I2" i="8"/>
  <c r="I4" i="7"/>
  <c r="G7" i="7"/>
  <c r="G25" i="7"/>
  <c r="I29" i="7"/>
  <c r="I25" i="9"/>
  <c r="G21" i="9"/>
  <c r="I16" i="9"/>
  <c r="I6" i="9"/>
  <c r="I11" i="9"/>
  <c r="I3" i="9"/>
  <c r="I28" i="9"/>
  <c r="G5" i="8"/>
  <c r="I27" i="8"/>
  <c r="G12" i="8"/>
  <c r="I28" i="3"/>
  <c r="I8" i="9"/>
  <c r="G11" i="9"/>
  <c r="G14" i="9"/>
  <c r="G24" i="9"/>
  <c r="G6" i="9"/>
  <c r="I14" i="9"/>
  <c r="G18" i="9"/>
  <c r="G26" i="9"/>
  <c r="G29" i="9"/>
  <c r="I15" i="9"/>
  <c r="I20" i="9"/>
  <c r="I26" i="9"/>
  <c r="G3" i="9"/>
  <c r="G7" i="9"/>
  <c r="G10" i="9"/>
  <c r="G22" i="9"/>
  <c r="I5" i="9"/>
  <c r="I10" i="9"/>
  <c r="G10" i="8"/>
  <c r="G11" i="8"/>
  <c r="G24" i="8"/>
  <c r="G29" i="8"/>
  <c r="G2" i="8"/>
  <c r="I5" i="8"/>
  <c r="G6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4" i="8"/>
  <c r="I25" i="8"/>
  <c r="G14" i="8"/>
  <c r="G18" i="8"/>
  <c r="G22" i="8"/>
  <c r="G10" i="7"/>
  <c r="G14" i="7"/>
  <c r="G24" i="7"/>
  <c r="G26" i="7"/>
  <c r="G29" i="7"/>
  <c r="G2" i="7"/>
  <c r="I5" i="7"/>
  <c r="G6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4" i="7"/>
  <c r="I25" i="7"/>
  <c r="G22" i="7"/>
  <c r="I8" i="7"/>
  <c r="G11" i="6"/>
  <c r="G14" i="6"/>
  <c r="G24" i="6"/>
  <c r="G26" i="6"/>
  <c r="G29" i="6"/>
  <c r="G2" i="6"/>
  <c r="I5" i="6"/>
  <c r="G6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4" i="6"/>
  <c r="I25" i="6"/>
  <c r="I26" i="6"/>
  <c r="G22" i="6"/>
  <c r="G10" i="6"/>
  <c r="G11" i="5"/>
  <c r="G14" i="5"/>
  <c r="G18" i="5"/>
  <c r="G22" i="5"/>
  <c r="G24" i="5"/>
  <c r="G26" i="5"/>
  <c r="I15" i="5"/>
  <c r="I19" i="5"/>
  <c r="G7" i="5"/>
  <c r="I8" i="5"/>
  <c r="G10" i="5"/>
  <c r="G29" i="5"/>
  <c r="G2" i="5"/>
  <c r="I5" i="5"/>
  <c r="I10" i="5"/>
  <c r="I20" i="5"/>
  <c r="I26" i="5"/>
  <c r="G3" i="5"/>
  <c r="G10" i="4"/>
  <c r="G18" i="4"/>
  <c r="G29" i="4"/>
  <c r="G2" i="4"/>
  <c r="I5" i="4"/>
  <c r="G6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4" i="4"/>
  <c r="I25" i="4"/>
  <c r="G24" i="4"/>
  <c r="I8" i="4"/>
  <c r="G14" i="4"/>
  <c r="G22" i="4"/>
  <c r="G18" i="3"/>
  <c r="G24" i="3"/>
  <c r="G6" i="3"/>
  <c r="I15" i="3"/>
  <c r="I19" i="3"/>
  <c r="I20" i="3"/>
  <c r="I22" i="3"/>
  <c r="I26" i="3"/>
  <c r="I29" i="3"/>
  <c r="G10" i="3"/>
  <c r="G22" i="3"/>
  <c r="G2" i="3"/>
  <c r="I5" i="3"/>
  <c r="I10" i="3"/>
  <c r="G3" i="3"/>
  <c r="I8" i="3"/>
  <c r="G11" i="3"/>
  <c r="G14" i="3"/>
  <c r="G29" i="3"/>
  <c r="Q30" i="2"/>
  <c r="D12" i="12" s="1"/>
  <c r="P30" i="2"/>
  <c r="D28" i="12" s="1"/>
  <c r="S30" i="2"/>
  <c r="D67" i="12" s="1"/>
  <c r="F67" i="12" s="1"/>
  <c r="R30" i="2"/>
  <c r="D24" i="12" s="1"/>
  <c r="M30" i="2"/>
  <c r="D48" i="12" s="1"/>
  <c r="N30" i="2"/>
  <c r="D52" i="12" s="1"/>
  <c r="F52" i="12" s="1"/>
  <c r="O30" i="2"/>
  <c r="D40" i="12" s="1"/>
  <c r="L30" i="2"/>
  <c r="D20" i="12" s="1"/>
  <c r="G2" i="2"/>
  <c r="G26" i="2"/>
  <c r="G22" i="2"/>
  <c r="G18" i="2"/>
  <c r="G14" i="2"/>
  <c r="G10" i="2"/>
  <c r="I14" i="2"/>
  <c r="G29" i="2"/>
  <c r="I5" i="2"/>
  <c r="G24" i="2"/>
  <c r="I8" i="2"/>
  <c r="G11" i="2"/>
  <c r="F11" i="14" l="1"/>
  <c r="F38" i="14"/>
  <c r="F16" i="14"/>
  <c r="F17" i="14"/>
  <c r="F9" i="14"/>
  <c r="F41" i="14"/>
  <c r="F31" i="14"/>
  <c r="F37" i="14"/>
  <c r="F30" i="14"/>
  <c r="F29" i="14"/>
  <c r="F20" i="14"/>
  <c r="F2" i="14"/>
  <c r="F15" i="14"/>
  <c r="F25" i="14"/>
  <c r="F27" i="14"/>
  <c r="F18" i="14"/>
  <c r="F40" i="14"/>
  <c r="F13" i="14"/>
  <c r="F3" i="14"/>
  <c r="F23" i="14"/>
  <c r="F5" i="14"/>
  <c r="F22" i="14"/>
  <c r="F26" i="14"/>
  <c r="H28" i="14"/>
  <c r="F8" i="14"/>
  <c r="F36" i="14"/>
  <c r="F33" i="14"/>
  <c r="F32" i="14"/>
  <c r="F34" i="14"/>
  <c r="F6" i="14"/>
  <c r="F28" i="14"/>
  <c r="F39" i="14"/>
  <c r="F35" i="14"/>
  <c r="F10" i="14"/>
  <c r="I38" i="14"/>
  <c r="I23" i="14"/>
  <c r="H16" i="14"/>
  <c r="H24" i="14"/>
  <c r="H12" i="14"/>
  <c r="I36" i="14"/>
  <c r="I26" i="14"/>
  <c r="H34" i="14"/>
  <c r="I11" i="14"/>
  <c r="I27" i="14"/>
  <c r="H3" i="14"/>
  <c r="H19" i="14"/>
  <c r="H35" i="14"/>
  <c r="F14" i="14"/>
  <c r="I8" i="14"/>
  <c r="H32" i="14"/>
  <c r="I13" i="14"/>
  <c r="I17" i="14"/>
  <c r="I21" i="14"/>
  <c r="H25" i="14"/>
  <c r="H20" i="14"/>
  <c r="I20" i="14"/>
  <c r="H40" i="14"/>
  <c r="I6" i="14"/>
  <c r="I7" i="14"/>
  <c r="I2" i="14"/>
  <c r="I14" i="14"/>
  <c r="I30" i="14"/>
  <c r="H6" i="14"/>
  <c r="H22" i="14"/>
  <c r="H38" i="14"/>
  <c r="I15" i="14"/>
  <c r="I31" i="14"/>
  <c r="H7" i="14"/>
  <c r="H23" i="14"/>
  <c r="H39" i="14"/>
  <c r="I24" i="14"/>
  <c r="H5" i="14"/>
  <c r="I25" i="14"/>
  <c r="H29" i="14"/>
  <c r="H41" i="14"/>
  <c r="I12" i="14"/>
  <c r="H36" i="14"/>
  <c r="I4" i="14"/>
  <c r="I22" i="14"/>
  <c r="H14" i="14"/>
  <c r="H30" i="14"/>
  <c r="I39" i="14"/>
  <c r="H15" i="14"/>
  <c r="H31" i="14"/>
  <c r="I9" i="14"/>
  <c r="H13" i="14"/>
  <c r="H17" i="14"/>
  <c r="H21" i="14"/>
  <c r="I33" i="14"/>
  <c r="I37" i="14"/>
  <c r="H4" i="14"/>
  <c r="I16" i="14"/>
  <c r="F19" i="14"/>
  <c r="F12" i="14"/>
  <c r="I10" i="14"/>
  <c r="H18" i="14"/>
  <c r="T20" i="13"/>
  <c r="X9" i="13" s="1"/>
  <c r="F4" i="14"/>
  <c r="F21" i="14"/>
  <c r="I18" i="14"/>
  <c r="I34" i="14"/>
  <c r="H10" i="14"/>
  <c r="H26" i="14"/>
  <c r="H2" i="14"/>
  <c r="J2" i="14" s="1"/>
  <c r="I3" i="14"/>
  <c r="J3" i="14" s="1"/>
  <c r="I19" i="14"/>
  <c r="J19" i="14" s="1"/>
  <c r="I35" i="14"/>
  <c r="J35" i="14" s="1"/>
  <c r="H11" i="14"/>
  <c r="H27" i="14"/>
  <c r="I40" i="14"/>
  <c r="I5" i="14"/>
  <c r="H9" i="14"/>
  <c r="I29" i="14"/>
  <c r="H33" i="14"/>
  <c r="H37" i="14"/>
  <c r="I41" i="14"/>
  <c r="I28" i="14"/>
  <c r="I32" i="14"/>
  <c r="H8" i="14"/>
  <c r="U7" i="13"/>
  <c r="Y20" i="13" s="1"/>
  <c r="T9" i="13"/>
  <c r="Y5" i="13" s="1"/>
  <c r="T2" i="13"/>
  <c r="X2" i="13" s="1"/>
  <c r="U2" i="13"/>
  <c r="X18" i="13" s="1"/>
  <c r="T18" i="13"/>
  <c r="X8" i="13" s="1"/>
  <c r="G15" i="2"/>
  <c r="G7" i="2"/>
  <c r="G28" i="2"/>
  <c r="H30" i="12"/>
  <c r="H16" i="12"/>
  <c r="F10" i="12"/>
  <c r="H14" i="12"/>
  <c r="I25" i="2"/>
  <c r="G12" i="2"/>
  <c r="I9" i="2"/>
  <c r="G5" i="2"/>
  <c r="I18" i="2"/>
  <c r="I22" i="2"/>
  <c r="I10" i="2"/>
  <c r="I29" i="2"/>
  <c r="F50" i="12"/>
  <c r="G25" i="2"/>
  <c r="I20" i="2"/>
  <c r="I4" i="2"/>
  <c r="I13" i="2"/>
  <c r="I11" i="2"/>
  <c r="G23" i="2"/>
  <c r="G8" i="2"/>
  <c r="I6" i="2"/>
  <c r="G17" i="2"/>
  <c r="I26" i="2"/>
  <c r="G20" i="2"/>
  <c r="C48" i="12"/>
  <c r="G13" i="2"/>
  <c r="C40" i="12"/>
  <c r="H45" i="12" s="1"/>
  <c r="I16" i="2"/>
  <c r="G21" i="2"/>
  <c r="C24" i="12"/>
  <c r="H43" i="12" s="1"/>
  <c r="I28" i="2"/>
  <c r="C12" i="12"/>
  <c r="H59" i="12" s="1"/>
  <c r="I17" i="2"/>
  <c r="C67" i="12"/>
  <c r="I27" i="2"/>
  <c r="G9" i="2"/>
  <c r="I2" i="2"/>
  <c r="C52" i="12"/>
  <c r="H28" i="12" s="1"/>
  <c r="G19" i="2"/>
  <c r="I24" i="2"/>
  <c r="I12" i="2"/>
  <c r="G16" i="2"/>
  <c r="I21" i="2"/>
  <c r="G27" i="2"/>
  <c r="H29" i="12"/>
  <c r="F43" i="12"/>
  <c r="H25" i="12"/>
  <c r="H58" i="12"/>
  <c r="F44" i="12"/>
  <c r="F30" i="12"/>
  <c r="F38" i="12"/>
  <c r="F59" i="12"/>
  <c r="F22" i="12"/>
  <c r="F28" i="12"/>
  <c r="H10" i="12"/>
  <c r="H53" i="12"/>
  <c r="F13" i="12"/>
  <c r="H32" i="12"/>
  <c r="F31" i="12"/>
  <c r="F19" i="12"/>
  <c r="F47" i="12"/>
  <c r="F21" i="12"/>
  <c r="F12" i="12"/>
  <c r="F48" i="12"/>
  <c r="H44" i="12"/>
  <c r="F58" i="12"/>
  <c r="F33" i="12"/>
  <c r="F66" i="12"/>
  <c r="F18" i="12"/>
  <c r="H15" i="12"/>
  <c r="F24" i="12"/>
  <c r="F40" i="12"/>
  <c r="F42" i="12"/>
  <c r="F20" i="12"/>
  <c r="F16" i="12"/>
  <c r="H11" i="12"/>
  <c r="H54" i="12"/>
  <c r="H50" i="12"/>
  <c r="H57" i="12"/>
  <c r="H7" i="12"/>
  <c r="H39" i="12"/>
  <c r="H60" i="12"/>
  <c r="H61" i="12"/>
  <c r="H9" i="12"/>
  <c r="H5" i="12"/>
  <c r="H22" i="12"/>
  <c r="H49" i="12"/>
  <c r="H62" i="12"/>
  <c r="H6" i="12"/>
  <c r="H47" i="12"/>
  <c r="H51" i="12"/>
  <c r="H21" i="12"/>
  <c r="H63" i="12"/>
  <c r="H36" i="12"/>
  <c r="H55" i="12"/>
  <c r="H23" i="12"/>
  <c r="H17" i="12"/>
  <c r="H20" i="12"/>
  <c r="H31" i="12"/>
  <c r="H37" i="12"/>
  <c r="H27" i="12"/>
  <c r="J38" i="14" l="1"/>
  <c r="J11" i="14"/>
  <c r="J12" i="14"/>
  <c r="J13" i="14"/>
  <c r="J28" i="14"/>
  <c r="J10" i="14"/>
  <c r="J31" i="14"/>
  <c r="J24" i="14"/>
  <c r="J29" i="14"/>
  <c r="J14" i="14"/>
  <c r="J37" i="14"/>
  <c r="J9" i="14"/>
  <c r="J21" i="14"/>
  <c r="J22" i="14"/>
  <c r="J27" i="14"/>
  <c r="J23" i="14"/>
  <c r="J26" i="14"/>
  <c r="J33" i="14"/>
  <c r="J40" i="14"/>
  <c r="J18" i="14"/>
  <c r="J5" i="14"/>
  <c r="J17" i="14"/>
  <c r="J20" i="14"/>
  <c r="J39" i="14"/>
  <c r="J15" i="14"/>
  <c r="J16" i="14"/>
  <c r="J7" i="14"/>
  <c r="J6" i="14"/>
  <c r="J4" i="14"/>
  <c r="J30" i="14"/>
  <c r="J41" i="14"/>
  <c r="J32" i="14"/>
  <c r="J34" i="14"/>
  <c r="M10" i="14"/>
  <c r="Q10" i="14" s="1"/>
  <c r="M26" i="14"/>
  <c r="Q26" i="14" s="1"/>
  <c r="L26" i="14"/>
  <c r="L6" i="14"/>
  <c r="L5" i="14"/>
  <c r="P5" i="14" s="1"/>
  <c r="S5" i="14" s="1"/>
  <c r="M35" i="14"/>
  <c r="Q35" i="14" s="1"/>
  <c r="M15" i="14"/>
  <c r="Q15" i="14" s="1"/>
  <c r="M38" i="14"/>
  <c r="Q38" i="14" s="1"/>
  <c r="M14" i="14"/>
  <c r="Q14" i="14" s="1"/>
  <c r="M32" i="14"/>
  <c r="Q32" i="14" s="1"/>
  <c r="M16" i="14"/>
  <c r="Q16" i="14" s="1"/>
  <c r="M8" i="14"/>
  <c r="Q8" i="14" s="1"/>
  <c r="M41" i="14"/>
  <c r="Q41" i="14" s="1"/>
  <c r="M25" i="14"/>
  <c r="Q25" i="14" s="1"/>
  <c r="M5" i="14"/>
  <c r="L25" i="14"/>
  <c r="L39" i="14"/>
  <c r="P39" i="14" s="1"/>
  <c r="S39" i="14" s="1"/>
  <c r="L23" i="14"/>
  <c r="L7" i="14"/>
  <c r="L18" i="14"/>
  <c r="P18" i="14" s="1"/>
  <c r="S18" i="14" s="1"/>
  <c r="L15" i="14"/>
  <c r="L10" i="14"/>
  <c r="M19" i="14"/>
  <c r="Q19" i="14" s="1"/>
  <c r="M33" i="14"/>
  <c r="M29" i="14"/>
  <c r="Q29" i="14" s="1"/>
  <c r="M9" i="14"/>
  <c r="Q9" i="14" s="1"/>
  <c r="L27" i="14"/>
  <c r="M3" i="14"/>
  <c r="Q3" i="14" s="1"/>
  <c r="L2" i="14"/>
  <c r="L22" i="14"/>
  <c r="P22" i="14" s="1"/>
  <c r="S22" i="14" s="1"/>
  <c r="L21" i="14"/>
  <c r="P21" i="14" s="1"/>
  <c r="S21" i="14" s="1"/>
  <c r="M31" i="14"/>
  <c r="Q31" i="14" s="1"/>
  <c r="M7" i="14"/>
  <c r="Q7" i="14" s="1"/>
  <c r="M22" i="14"/>
  <c r="Q22" i="14" s="1"/>
  <c r="M34" i="14"/>
  <c r="Q34" i="14" s="1"/>
  <c r="L32" i="14"/>
  <c r="L12" i="14"/>
  <c r="L17" i="14"/>
  <c r="M36" i="14"/>
  <c r="Q36" i="14" s="1"/>
  <c r="M28" i="14"/>
  <c r="Q28" i="14" s="1"/>
  <c r="M20" i="14"/>
  <c r="Q20" i="14" s="1"/>
  <c r="M4" i="14"/>
  <c r="Q4" i="14" s="1"/>
  <c r="M24" i="14"/>
  <c r="Q24" i="14" s="1"/>
  <c r="M21" i="14"/>
  <c r="M17" i="14"/>
  <c r="Q17" i="14" s="1"/>
  <c r="L9" i="14"/>
  <c r="L35" i="14"/>
  <c r="L19" i="14"/>
  <c r="L3" i="14"/>
  <c r="M23" i="14"/>
  <c r="Q23" i="14" s="1"/>
  <c r="L31" i="14"/>
  <c r="M11" i="14"/>
  <c r="Q11" i="14" s="1"/>
  <c r="L30" i="14"/>
  <c r="P30" i="14" s="1"/>
  <c r="S30" i="14" s="1"/>
  <c r="L41" i="14"/>
  <c r="L38" i="14"/>
  <c r="L34" i="14"/>
  <c r="L14" i="14"/>
  <c r="P14" i="14" s="1"/>
  <c r="L37" i="14"/>
  <c r="P37" i="14" s="1"/>
  <c r="S37" i="14" s="1"/>
  <c r="L13" i="14"/>
  <c r="M27" i="14"/>
  <c r="Q27" i="14" s="1"/>
  <c r="M2" i="14"/>
  <c r="Q2" i="14" s="1"/>
  <c r="M6" i="14"/>
  <c r="Q6" i="14" s="1"/>
  <c r="M18" i="14"/>
  <c r="Q18" i="14" s="1"/>
  <c r="M40" i="14"/>
  <c r="Q40" i="14" s="1"/>
  <c r="L36" i="14"/>
  <c r="L28" i="14"/>
  <c r="L20" i="14"/>
  <c r="L16" i="14"/>
  <c r="L8" i="14"/>
  <c r="L4" i="14"/>
  <c r="L29" i="14"/>
  <c r="L24" i="14"/>
  <c r="M37" i="14"/>
  <c r="M13" i="14"/>
  <c r="L33" i="14"/>
  <c r="P33" i="14" s="1"/>
  <c r="S33" i="14" s="1"/>
  <c r="M39" i="14"/>
  <c r="Q39" i="14" s="1"/>
  <c r="M30" i="14"/>
  <c r="M12" i="14"/>
  <c r="Q12" i="14" s="1"/>
  <c r="L40" i="14"/>
  <c r="L11" i="14"/>
  <c r="J25" i="14"/>
  <c r="J36" i="14"/>
  <c r="J8" i="14"/>
  <c r="H40" i="12"/>
  <c r="H24" i="12"/>
  <c r="H12" i="12"/>
  <c r="H13" i="12"/>
  <c r="H48" i="12"/>
  <c r="H8" i="12"/>
  <c r="H4" i="12"/>
  <c r="H38" i="12"/>
  <c r="H67" i="12"/>
  <c r="G18" i="12"/>
  <c r="G13" i="12"/>
  <c r="G5" i="12"/>
  <c r="G9" i="12"/>
  <c r="G17" i="12"/>
  <c r="G6" i="12"/>
  <c r="G10" i="12"/>
  <c r="G14" i="12"/>
  <c r="G7" i="12"/>
  <c r="G11" i="12"/>
  <c r="G15" i="12"/>
  <c r="G8" i="12"/>
  <c r="G12" i="12"/>
  <c r="G16" i="12"/>
  <c r="H52" i="12"/>
  <c r="H18" i="12"/>
  <c r="H65" i="12"/>
  <c r="H34" i="12"/>
  <c r="G49" i="12"/>
  <c r="G54" i="12"/>
  <c r="G63" i="12"/>
  <c r="G27" i="12"/>
  <c r="G30" i="12"/>
  <c r="G65" i="12"/>
  <c r="G44" i="12"/>
  <c r="G52" i="12"/>
  <c r="G34" i="12"/>
  <c r="G60" i="12"/>
  <c r="G64" i="12"/>
  <c r="G41" i="12"/>
  <c r="G51" i="12"/>
  <c r="G4" i="12"/>
  <c r="G47" i="12"/>
  <c r="G46" i="12"/>
  <c r="G24" i="12"/>
  <c r="G62" i="12"/>
  <c r="G20" i="12"/>
  <c r="G29" i="12"/>
  <c r="G36" i="12"/>
  <c r="G25" i="12"/>
  <c r="G45" i="12"/>
  <c r="G31" i="12"/>
  <c r="G38" i="12"/>
  <c r="G42" i="12"/>
  <c r="G23" i="12"/>
  <c r="G61" i="12"/>
  <c r="G58" i="12"/>
  <c r="G28" i="12"/>
  <c r="G35" i="12"/>
  <c r="G55" i="12"/>
  <c r="G59" i="12"/>
  <c r="G40" i="12"/>
  <c r="G48" i="12"/>
  <c r="G21" i="12"/>
  <c r="G66" i="12"/>
  <c r="G56" i="12"/>
  <c r="G43" i="12"/>
  <c r="G67" i="12"/>
  <c r="G33" i="12"/>
  <c r="G37" i="12"/>
  <c r="G50" i="12"/>
  <c r="G19" i="12"/>
  <c r="G39" i="12"/>
  <c r="G53" i="12"/>
  <c r="G57" i="12"/>
  <c r="G22" i="12"/>
  <c r="G32" i="12"/>
  <c r="G26" i="12"/>
  <c r="N30" i="14" l="1"/>
  <c r="R14" i="14"/>
  <c r="S14" i="14"/>
  <c r="P13" i="14"/>
  <c r="S13" i="14" s="1"/>
  <c r="N16" i="14"/>
  <c r="N34" i="14"/>
  <c r="R39" i="14"/>
  <c r="N37" i="14"/>
  <c r="N26" i="14"/>
  <c r="P11" i="14"/>
  <c r="N11" i="14"/>
  <c r="P24" i="14"/>
  <c r="N24" i="14"/>
  <c r="N19" i="14"/>
  <c r="P19" i="14"/>
  <c r="N21" i="14"/>
  <c r="Q21" i="14"/>
  <c r="R21" i="14" s="1"/>
  <c r="N32" i="14"/>
  <c r="P32" i="14"/>
  <c r="N33" i="14"/>
  <c r="Q33" i="14"/>
  <c r="R33" i="14" s="1"/>
  <c r="N18" i="14"/>
  <c r="N25" i="14"/>
  <c r="P25" i="14"/>
  <c r="N6" i="14"/>
  <c r="P26" i="14"/>
  <c r="P34" i="14"/>
  <c r="P40" i="14"/>
  <c r="N40" i="14"/>
  <c r="P29" i="14"/>
  <c r="N29" i="14"/>
  <c r="P20" i="14"/>
  <c r="N20" i="14"/>
  <c r="N38" i="14"/>
  <c r="P38" i="14"/>
  <c r="N31" i="14"/>
  <c r="P31" i="14"/>
  <c r="N35" i="14"/>
  <c r="P35" i="14"/>
  <c r="N27" i="14"/>
  <c r="P27" i="14"/>
  <c r="N7" i="14"/>
  <c r="P7" i="14"/>
  <c r="N5" i="14"/>
  <c r="Q5" i="14"/>
  <c r="R5" i="14" s="1"/>
  <c r="P16" i="14"/>
  <c r="R22" i="14"/>
  <c r="R18" i="14"/>
  <c r="N13" i="14"/>
  <c r="Q13" i="14"/>
  <c r="N4" i="14"/>
  <c r="P4" i="14"/>
  <c r="N28" i="14"/>
  <c r="P28" i="14"/>
  <c r="N41" i="14"/>
  <c r="P41" i="14"/>
  <c r="N9" i="14"/>
  <c r="P9" i="14"/>
  <c r="P17" i="14"/>
  <c r="N17" i="14"/>
  <c r="N22" i="14"/>
  <c r="N10" i="14"/>
  <c r="P10" i="14"/>
  <c r="P23" i="14"/>
  <c r="N23" i="14"/>
  <c r="Q30" i="14"/>
  <c r="R30" i="14" s="1"/>
  <c r="P6" i="14"/>
  <c r="Q37" i="14"/>
  <c r="R37" i="14" s="1"/>
  <c r="N8" i="14"/>
  <c r="P8" i="14"/>
  <c r="N36" i="14"/>
  <c r="P36" i="14"/>
  <c r="P3" i="14"/>
  <c r="N3" i="14"/>
  <c r="P12" i="14"/>
  <c r="N12" i="14"/>
  <c r="N2" i="14"/>
  <c r="P2" i="14"/>
  <c r="N15" i="14"/>
  <c r="P15" i="14"/>
  <c r="N39" i="14"/>
  <c r="N14" i="14"/>
  <c r="R12" i="14" l="1"/>
  <c r="S12" i="14"/>
  <c r="R6" i="14"/>
  <c r="S6" i="14"/>
  <c r="R17" i="14"/>
  <c r="S17" i="14"/>
  <c r="R35" i="14"/>
  <c r="S35" i="14"/>
  <c r="R19" i="14"/>
  <c r="S19" i="14"/>
  <c r="R2" i="14"/>
  <c r="S2" i="14"/>
  <c r="R9" i="14"/>
  <c r="S9" i="14"/>
  <c r="R26" i="14"/>
  <c r="S26" i="14"/>
  <c r="R11" i="14"/>
  <c r="S11" i="14"/>
  <c r="R3" i="14"/>
  <c r="S3" i="14"/>
  <c r="R27" i="14"/>
  <c r="S27" i="14"/>
  <c r="R31" i="14"/>
  <c r="S31" i="14"/>
  <c r="R10" i="14"/>
  <c r="S10" i="14"/>
  <c r="R7" i="14"/>
  <c r="S7" i="14"/>
  <c r="R38" i="14"/>
  <c r="S38" i="14"/>
  <c r="R34" i="14"/>
  <c r="S34" i="14"/>
  <c r="R32" i="14"/>
  <c r="S32" i="14"/>
  <c r="R8" i="14"/>
  <c r="S8" i="14"/>
  <c r="R28" i="14"/>
  <c r="S28" i="14"/>
  <c r="R16" i="14"/>
  <c r="S16" i="14"/>
  <c r="R29" i="14"/>
  <c r="S29" i="14"/>
  <c r="R15" i="14"/>
  <c r="S15" i="14"/>
  <c r="R36" i="14"/>
  <c r="S36" i="14"/>
  <c r="R23" i="14"/>
  <c r="S23" i="14"/>
  <c r="R41" i="14"/>
  <c r="S41" i="14"/>
  <c r="R4" i="14"/>
  <c r="S4" i="14"/>
  <c r="R20" i="14"/>
  <c r="S20" i="14"/>
  <c r="R40" i="14"/>
  <c r="S40" i="14"/>
  <c r="R25" i="14"/>
  <c r="S25" i="14"/>
  <c r="R24" i="14"/>
  <c r="S24" i="14"/>
  <c r="R13" i="14"/>
  <c r="Y2" i="14" l="1" a="1"/>
  <c r="Y2" i="14" s="1"/>
  <c r="Y4" i="14" a="1"/>
  <c r="Y4" i="14" s="1"/>
  <c r="Y6" i="14" a="1"/>
  <c r="Y6" i="14" s="1"/>
  <c r="Y8" i="14" a="1"/>
  <c r="Y8" i="14" s="1"/>
  <c r="Y10" i="14" a="1"/>
  <c r="Y10" i="14" s="1"/>
  <c r="Y12" i="14" a="1"/>
  <c r="Y12" i="14" s="1"/>
  <c r="Y14" i="14" a="1"/>
  <c r="Y14" i="14" s="1"/>
  <c r="Y16" i="14" a="1"/>
  <c r="Y16" i="14" s="1"/>
  <c r="Y18" i="14" a="1"/>
  <c r="Y18" i="14" s="1"/>
  <c r="Y20" i="14" a="1"/>
  <c r="Y20" i="14" s="1"/>
  <c r="Y22" i="14" a="1"/>
  <c r="Y22" i="14" s="1"/>
  <c r="Y24" i="14" a="1"/>
  <c r="Y24" i="14" s="1"/>
  <c r="Y26" i="14" a="1"/>
  <c r="Y26" i="14" s="1"/>
  <c r="Y28" i="14" a="1"/>
  <c r="Y28" i="14" s="1"/>
  <c r="Y30" i="14" a="1"/>
  <c r="Y30" i="14" s="1"/>
  <c r="Y32" i="14" a="1"/>
  <c r="Y32" i="14" s="1"/>
  <c r="Y34" i="14" a="1"/>
  <c r="Y34" i="14" s="1"/>
  <c r="Y36" i="14" a="1"/>
  <c r="Y36" i="14" s="1"/>
  <c r="Y38" i="14" a="1"/>
  <c r="Y38" i="14" s="1"/>
  <c r="Y40" i="14" a="1"/>
  <c r="Y40" i="14" s="1"/>
  <c r="Y29" i="14" a="1"/>
  <c r="Y29" i="14" s="1"/>
  <c r="Y39" i="14" a="1"/>
  <c r="Y39" i="14" s="1"/>
  <c r="Y3" i="14" a="1"/>
  <c r="Y3" i="14" s="1"/>
  <c r="Y5" i="14" a="1"/>
  <c r="Y5" i="14" s="1"/>
  <c r="Y7" i="14" a="1"/>
  <c r="Y7" i="14" s="1"/>
  <c r="Y9" i="14" a="1"/>
  <c r="Y9" i="14" s="1"/>
  <c r="Y11" i="14" a="1"/>
  <c r="Y11" i="14" s="1"/>
  <c r="Y13" i="14" a="1"/>
  <c r="Y13" i="14" s="1"/>
  <c r="Y15" i="14" a="1"/>
  <c r="Y15" i="14" s="1"/>
  <c r="Y17" i="14" a="1"/>
  <c r="Y17" i="14" s="1"/>
  <c r="Y19" i="14" a="1"/>
  <c r="Y19" i="14" s="1"/>
  <c r="Y21" i="14" a="1"/>
  <c r="Y21" i="14" s="1"/>
  <c r="Y23" i="14" a="1"/>
  <c r="Y23" i="14" s="1"/>
  <c r="Y25" i="14" a="1"/>
  <c r="Y25" i="14" s="1"/>
  <c r="Y27" i="14" a="1"/>
  <c r="Y27" i="14" s="1"/>
  <c r="Y31" i="14" a="1"/>
  <c r="Y31" i="14" s="1"/>
  <c r="Y33" i="14" a="1"/>
  <c r="Y33" i="14" s="1"/>
  <c r="Y35" i="14" a="1"/>
  <c r="Y35" i="14" s="1"/>
  <c r="Y37" i="14" a="1"/>
  <c r="Y37" i="14" s="1"/>
  <c r="Y41" i="14" a="1"/>
  <c r="Y41" i="14" s="1"/>
  <c r="V41" i="14" l="1" a="1"/>
  <c r="V41" i="14" s="1"/>
  <c r="X41" i="14"/>
  <c r="W41" i="14" a="1"/>
  <c r="W41" i="14" s="1"/>
  <c r="X13" i="14"/>
  <c r="V13" i="14" a="1"/>
  <c r="V13" i="14" s="1"/>
  <c r="W13" i="14" a="1"/>
  <c r="W13" i="14" s="1"/>
  <c r="X32" i="14"/>
  <c r="V32" i="14" a="1"/>
  <c r="V32" i="14" s="1"/>
  <c r="W32" i="14" a="1"/>
  <c r="W32" i="14" s="1"/>
  <c r="W8" i="14" a="1"/>
  <c r="W8" i="14" s="1"/>
  <c r="V8" i="14" a="1"/>
  <c r="V8" i="14" s="1"/>
  <c r="V37" i="14" a="1"/>
  <c r="V37" i="14" s="1"/>
  <c r="W37" i="14" a="1"/>
  <c r="W37" i="14" s="1"/>
  <c r="X37" i="14"/>
  <c r="X27" i="14"/>
  <c r="V27" i="14" a="1"/>
  <c r="V27" i="14" s="1"/>
  <c r="W27" i="14" a="1"/>
  <c r="W27" i="14" s="1"/>
  <c r="X19" i="14"/>
  <c r="V19" i="14" a="1"/>
  <c r="V19" i="14" s="1"/>
  <c r="W19" i="14" a="1"/>
  <c r="W19" i="14" s="1"/>
  <c r="W11" i="14" a="1"/>
  <c r="W11" i="14" s="1"/>
  <c r="V11" i="14" a="1"/>
  <c r="V11" i="14" s="1"/>
  <c r="V3" i="14" a="1"/>
  <c r="V3" i="14" s="1"/>
  <c r="W3" i="14" a="1"/>
  <c r="W3" i="14" s="1"/>
  <c r="X3" i="14" s="1"/>
  <c r="X38" i="14"/>
  <c r="W38" i="14" a="1"/>
  <c r="W38" i="14" s="1"/>
  <c r="V38" i="14" a="1"/>
  <c r="V38" i="14" s="1"/>
  <c r="V30" i="14" a="1"/>
  <c r="V30" i="14" s="1"/>
  <c r="X30" i="14"/>
  <c r="W30" i="14" a="1"/>
  <c r="W30" i="14" s="1"/>
  <c r="X22" i="14"/>
  <c r="W22" i="14" a="1"/>
  <c r="W22" i="14" s="1"/>
  <c r="V22" i="14" a="1"/>
  <c r="V22" i="14" s="1"/>
  <c r="V14" i="14" a="1"/>
  <c r="V14" i="14" s="1"/>
  <c r="X14" i="14"/>
  <c r="W14" i="14" a="1"/>
  <c r="W14" i="14" s="1"/>
  <c r="V6" i="14" a="1"/>
  <c r="V6" i="14" s="1"/>
  <c r="W6" i="14" a="1"/>
  <c r="W6" i="14" s="1"/>
  <c r="X6" i="14" s="1"/>
  <c r="X31" i="14"/>
  <c r="W31" i="14" a="1"/>
  <c r="W31" i="14" s="1"/>
  <c r="V31" i="14" a="1"/>
  <c r="V31" i="14" s="1"/>
  <c r="V5" i="14" a="1"/>
  <c r="V5" i="14" s="1"/>
  <c r="W5" i="14" a="1"/>
  <c r="W5" i="14" s="1"/>
  <c r="W24" i="14" a="1"/>
  <c r="W24" i="14" s="1"/>
  <c r="X24" i="14"/>
  <c r="V24" i="14" a="1"/>
  <c r="V24" i="14" s="1"/>
  <c r="X35" i="14"/>
  <c r="V35" i="14" a="1"/>
  <c r="V35" i="14" s="1"/>
  <c r="W35" i="14" a="1"/>
  <c r="W35" i="14" s="1"/>
  <c r="V25" i="14" a="1"/>
  <c r="V25" i="14" s="1"/>
  <c r="X25" i="14"/>
  <c r="W25" i="14" a="1"/>
  <c r="W25" i="14" s="1"/>
  <c r="W17" i="14" a="1"/>
  <c r="W17" i="14" s="1"/>
  <c r="X17" i="14"/>
  <c r="V17" i="14" a="1"/>
  <c r="V17" i="14" s="1"/>
  <c r="V9" i="14" a="1"/>
  <c r="V9" i="14" s="1"/>
  <c r="W9" i="14" a="1"/>
  <c r="W9" i="14" s="1"/>
  <c r="X39" i="14"/>
  <c r="V39" i="14" a="1"/>
  <c r="V39" i="14" s="1"/>
  <c r="W39" i="14" a="1"/>
  <c r="W39" i="14" s="1"/>
  <c r="X36" i="14"/>
  <c r="V36" i="14" a="1"/>
  <c r="V36" i="14" s="1"/>
  <c r="W36" i="14" a="1"/>
  <c r="W36" i="14" s="1"/>
  <c r="V28" i="14" a="1"/>
  <c r="V28" i="14" s="1"/>
  <c r="X28" i="14"/>
  <c r="W28" i="14" a="1"/>
  <c r="W28" i="14" s="1"/>
  <c r="X20" i="14"/>
  <c r="V20" i="14" a="1"/>
  <c r="V20" i="14" s="1"/>
  <c r="W20" i="14" a="1"/>
  <c r="W20" i="14" s="1"/>
  <c r="V12" i="14" a="1"/>
  <c r="V12" i="14" s="1"/>
  <c r="X12" i="14"/>
  <c r="W12" i="14" a="1"/>
  <c r="W12" i="14" s="1"/>
  <c r="W4" i="14" a="1"/>
  <c r="W4" i="14" s="1"/>
  <c r="V4" i="14" a="1"/>
  <c r="V4" i="14" s="1"/>
  <c r="V21" i="14" a="1"/>
  <c r="V21" i="14" s="1"/>
  <c r="W21" i="14" a="1"/>
  <c r="W21" i="14" s="1"/>
  <c r="X21" i="14"/>
  <c r="W40" i="14" a="1"/>
  <c r="W40" i="14" s="1"/>
  <c r="X40" i="14"/>
  <c r="V40" i="14" a="1"/>
  <c r="V40" i="14" s="1"/>
  <c r="X16" i="14"/>
  <c r="V16" i="14" a="1"/>
  <c r="V16" i="14" s="1"/>
  <c r="W16" i="14" a="1"/>
  <c r="W16" i="14" s="1"/>
  <c r="W33" i="14" a="1"/>
  <c r="W33" i="14" s="1"/>
  <c r="V33" i="14" a="1"/>
  <c r="V33" i="14" s="1"/>
  <c r="X33" i="14"/>
  <c r="X23" i="14"/>
  <c r="V23" i="14" a="1"/>
  <c r="V23" i="14" s="1"/>
  <c r="W23" i="14" a="1"/>
  <c r="W23" i="14" s="1"/>
  <c r="X15" i="14"/>
  <c r="W15" i="14" a="1"/>
  <c r="W15" i="14" s="1"/>
  <c r="V15" i="14" a="1"/>
  <c r="V15" i="14" s="1"/>
  <c r="V7" i="14" a="1"/>
  <c r="V7" i="14" s="1"/>
  <c r="W7" i="14" a="1"/>
  <c r="W7" i="14" s="1"/>
  <c r="X7" i="14" s="1"/>
  <c r="W29" i="14" a="1"/>
  <c r="W29" i="14" s="1"/>
  <c r="X29" i="14"/>
  <c r="V29" i="14" a="1"/>
  <c r="V29" i="14" s="1"/>
  <c r="V34" i="14" a="1"/>
  <c r="V34" i="14" s="1"/>
  <c r="W34" i="14" a="1"/>
  <c r="W34" i="14" s="1"/>
  <c r="X34" i="14"/>
  <c r="W26" i="14" a="1"/>
  <c r="W26" i="14" s="1"/>
  <c r="V26" i="14" a="1"/>
  <c r="V26" i="14" s="1"/>
  <c r="X26" i="14"/>
  <c r="V18" i="14" a="1"/>
  <c r="V18" i="14" s="1"/>
  <c r="W18" i="14" a="1"/>
  <c r="W18" i="14" s="1"/>
  <c r="X18" i="14"/>
  <c r="W10" i="14" a="1"/>
  <c r="W10" i="14" s="1"/>
  <c r="V10" i="14" a="1"/>
  <c r="V10" i="14" s="1"/>
  <c r="W2" i="14" a="1"/>
  <c r="W2" i="14" s="1"/>
  <c r="X9" i="14" s="1"/>
  <c r="V2" i="14" a="1"/>
  <c r="V2" i="14" s="1"/>
  <c r="X10" i="14" l="1"/>
  <c r="X4" i="14"/>
  <c r="X5" i="14"/>
  <c r="X2" i="14"/>
  <c r="X8" i="14"/>
  <c r="X11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<sst xmlns="http://schemas.openxmlformats.org/spreadsheetml/2006/main" count="353" uniqueCount="60">
  <si>
    <t>N°</t>
  </si>
  <si>
    <t>Poule 1</t>
  </si>
  <si>
    <t>POINTS</t>
  </si>
  <si>
    <t>Contre</t>
  </si>
  <si>
    <t>Tirage</t>
  </si>
  <si>
    <t>&gt;&gt;&gt;&gt;</t>
  </si>
  <si>
    <t>Total Points</t>
  </si>
  <si>
    <t>NOM du joueur 1</t>
  </si>
  <si>
    <t>NOM du joueur 2</t>
  </si>
  <si>
    <t>Diff points</t>
  </si>
  <si>
    <t>Poule 2</t>
  </si>
  <si>
    <t>Poule 3</t>
  </si>
  <si>
    <t>Poule 4</t>
  </si>
  <si>
    <t>Poule 5</t>
  </si>
  <si>
    <t>Poule 6</t>
  </si>
  <si>
    <t>Poule 7</t>
  </si>
  <si>
    <t>Poule 8</t>
  </si>
  <si>
    <t>Parties gagnées</t>
  </si>
  <si>
    <t>Ecart de points</t>
  </si>
  <si>
    <t>Classement</t>
  </si>
  <si>
    <t>N° Inscription</t>
  </si>
  <si>
    <t xml:space="preserve">Noms </t>
  </si>
  <si>
    <t>Equipe A</t>
  </si>
  <si>
    <t>Equipe B</t>
  </si>
  <si>
    <t>Noms des équipes</t>
  </si>
  <si>
    <t>SCORE A</t>
  </si>
  <si>
    <t>SCORE B</t>
  </si>
  <si>
    <t>Equipe A gagnant</t>
  </si>
  <si>
    <t>Equipe B gagnant</t>
  </si>
  <si>
    <t>TOUR 1</t>
  </si>
  <si>
    <t>TOUR 2</t>
  </si>
  <si>
    <t>Equipe A perdant</t>
  </si>
  <si>
    <t>Equipe B perdant</t>
  </si>
  <si>
    <t>Gagnant</t>
  </si>
  <si>
    <t>Perdant</t>
  </si>
  <si>
    <t>TOUR 3</t>
  </si>
  <si>
    <t>Pour TOUR 1</t>
  </si>
  <si>
    <t>Contre TOUR 1</t>
  </si>
  <si>
    <t>Pour TOUR 2</t>
  </si>
  <si>
    <t>Contre TOUR 2</t>
  </si>
  <si>
    <t>Diff</t>
  </si>
  <si>
    <t>Pour TOUR 3</t>
  </si>
  <si>
    <t>Contre TOUR 3</t>
  </si>
  <si>
    <t>Total Points pour</t>
  </si>
  <si>
    <t>Total points contre</t>
  </si>
  <si>
    <t>Diff totale</t>
  </si>
  <si>
    <t>Place</t>
  </si>
  <si>
    <t>Classement Final</t>
  </si>
  <si>
    <t>Points définitifs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</si>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</sst>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21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/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thin">
        <color rgb="FFFF0000"/>
      </bottom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/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0" xfId="0" applyFont="1"/>
    <xf numFmtId="0" fontId="0" fillId="0" borderId="6" xfId="0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0" fillId="5" borderId="1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3" xfId="0" applyBorder="1" applyProtection="1"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4" fillId="2" borderId="19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0" fillId="9" borderId="0" xfId="0" applyFill="1"/>
    <xf numFmtId="0" fontId="0" fillId="9" borderId="20" xfId="0" applyFill="1" applyBorder="1" applyAlignment="1">
      <alignment vertical="center" wrapText="1"/>
    </xf>
    <xf numFmtId="0" fontId="3" fillId="8" borderId="1" xfId="0" applyFont="1" applyFill="1" applyBorder="1" applyAlignment="1">
      <alignment horizontal="center"/>
    </xf>
    <xf numFmtId="0" fontId="3" fillId="8" borderId="1" xfId="0" applyFont="1" applyFill="1" applyBorder="1"/>
    <xf numFmtId="0" fontId="3" fillId="8" borderId="17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6" fillId="10" borderId="6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0" fillId="9" borderId="0" xfId="0" applyFill="1" applyAlignment="1">
      <alignment horizontal="center"/>
    </xf>
    <xf numFmtId="0" fontId="8" fillId="9" borderId="6" xfId="0" applyFont="1" applyFill="1" applyBorder="1"/>
    <xf numFmtId="0" fontId="8" fillId="9" borderId="0" xfId="0" applyFont="1" applyFill="1"/>
    <xf numFmtId="0" fontId="8" fillId="9" borderId="6" xfId="0" applyFont="1" applyFill="1" applyBorder="1" applyAlignment="1">
      <alignment horizontal="center"/>
    </xf>
    <xf numFmtId="0" fontId="0" fillId="10" borderId="0" xfId="0" applyFill="1"/>
    <xf numFmtId="0" fontId="0" fillId="11" borderId="0" xfId="0" applyFill="1" applyAlignment="1">
      <alignment horizontal="center" vertical="center"/>
    </xf>
    <xf numFmtId="0" fontId="0" fillId="11" borderId="0" xfId="0" applyFill="1"/>
    <xf numFmtId="0" fontId="4" fillId="11" borderId="0" xfId="0" applyFont="1" applyFill="1"/>
    <xf numFmtId="0" fontId="2" fillId="11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1" borderId="5" xfId="0" applyFill="1" applyBorder="1"/>
    <xf numFmtId="0" fontId="0" fillId="11" borderId="0" xfId="0" applyFill="1" applyAlignment="1">
      <alignment horizontal="center"/>
    </xf>
    <xf numFmtId="0" fontId="8" fillId="10" borderId="6" xfId="0" applyFont="1" applyFill="1" applyBorder="1"/>
    <xf numFmtId="0" fontId="8" fillId="10" borderId="12" xfId="0" applyFont="1" applyFill="1" applyBorder="1"/>
    <xf numFmtId="0" fontId="8" fillId="10" borderId="0" xfId="0" applyFont="1" applyFill="1"/>
    <xf numFmtId="0" fontId="8" fillId="10" borderId="13" xfId="0" applyFont="1" applyFill="1" applyBorder="1"/>
    <xf numFmtId="0" fontId="0" fillId="0" borderId="2" xfId="0" quotePrefix="1" applyBorder="1" applyAlignment="1">
      <alignment horizontal="center"/>
    </xf>
    <xf numFmtId="0" fontId="0" fillId="0" borderId="20" xfId="0" applyBorder="1"/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10" borderId="6" xfId="0" applyFill="1" applyBorder="1" applyAlignment="1">
      <alignment horizontal="center" vertical="center" wrapText="1"/>
    </xf>
    <xf numFmtId="0" fontId="0" fillId="10" borderId="6" xfId="0" applyFill="1" applyBorder="1" applyAlignment="1">
      <alignment wrapText="1"/>
    </xf>
    <xf numFmtId="0" fontId="6" fillId="12" borderId="0" xfId="0" applyFont="1" applyFill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0" fontId="6" fillId="12" borderId="6" xfId="0" applyFont="1" applyFill="1" applyBorder="1" applyAlignment="1">
      <alignment horizontal="center" vertical="center" wrapText="1"/>
    </xf>
    <xf numFmtId="0" fontId="11" fillId="12" borderId="6" xfId="0" applyFont="1" applyFill="1" applyBorder="1" applyAlignment="1">
      <alignment vertical="center"/>
    </xf>
    <xf numFmtId="0" fontId="8" fillId="12" borderId="6" xfId="0" applyFont="1" applyFill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10" fillId="13" borderId="6" xfId="0" applyNumberFormat="1" applyFont="1" applyFill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64" fontId="10" fillId="13" borderId="6" xfId="0" applyNumberFormat="1" applyFont="1" applyFill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Standaard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00FF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0</xdr:row>
          <xdr:rowOff>133350</xdr:rowOff>
        </xdr:from>
        <xdr:to>
          <xdr:col>1</xdr:col>
          <xdr:colOff>2124075</xdr:colOff>
          <xdr:row>0</xdr:row>
          <xdr:rowOff>733425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5</xdr:row>
          <xdr:rowOff>66675</xdr:rowOff>
        </xdr:from>
        <xdr:to>
          <xdr:col>3</xdr:col>
          <xdr:colOff>1104900</xdr:colOff>
          <xdr:row>7</xdr:row>
          <xdr:rowOff>180975</xdr:rowOff>
        </xdr:to>
        <xdr:sp macro="" textlink="">
          <xdr:nvSpPr>
            <xdr:cNvPr id="13314" name="CommandButton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0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</xdr:row>
          <xdr:rowOff>161925</xdr:rowOff>
        </xdr:from>
        <xdr:to>
          <xdr:col>3</xdr:col>
          <xdr:colOff>1085850</xdr:colOff>
          <xdr:row>4</xdr:row>
          <xdr:rowOff>38100</xdr:rowOff>
        </xdr:to>
        <xdr:sp macro="" textlink="">
          <xdr:nvSpPr>
            <xdr:cNvPr id="13315" name="CommandButton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0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85725</xdr:colOff>
      <xdr:row>1</xdr:row>
      <xdr:rowOff>190500</xdr:rowOff>
    </xdr:from>
    <xdr:to>
      <xdr:col>27</xdr:col>
      <xdr:colOff>304800</xdr:colOff>
      <xdr:row>11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9088100" y="1009650"/>
          <a:ext cx="219075" cy="2000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a savoir s'il existe un code vba pour trier dans l'odre croissant la colonne U et que les colonnes v et w suivent.</a:t>
          </a:r>
        </a:p>
        <a:p>
          <a:endParaRPr lang="fr-FR" sz="1100"/>
        </a:p>
        <a:p>
          <a:r>
            <a:rPr lang="fr-FR" sz="1100"/>
            <a:t>J'ai essayé avec une macro  mais cela ne fonctionne pas </a:t>
          </a:r>
        </a:p>
        <a:p>
          <a:r>
            <a:rPr lang="fr-FR" sz="1100"/>
            <a:t>Merci pour votre aide</a:t>
          </a:r>
        </a:p>
        <a:p>
          <a:r>
            <a:rPr lang="fr-FR" sz="1100"/>
            <a:t>Cordialement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</xdr:row>
          <xdr:rowOff>114300</xdr:rowOff>
        </xdr:from>
        <xdr:to>
          <xdr:col>1</xdr:col>
          <xdr:colOff>1476375</xdr:colOff>
          <xdr:row>14</xdr:row>
          <xdr:rowOff>190500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</xdr:row>
          <xdr:rowOff>123825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12</xdr:row>
          <xdr:rowOff>114300</xdr:rowOff>
        </xdr:from>
        <xdr:to>
          <xdr:col>1</xdr:col>
          <xdr:colOff>1495425</xdr:colOff>
          <xdr:row>14</xdr:row>
          <xdr:rowOff>190500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</xdr:row>
          <xdr:rowOff>123825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</xdr:row>
          <xdr:rowOff>123825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6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</xdr:row>
          <xdr:rowOff>114300</xdr:rowOff>
        </xdr:from>
        <xdr:to>
          <xdr:col>1</xdr:col>
          <xdr:colOff>1476375</xdr:colOff>
          <xdr:row>14</xdr:row>
          <xdr:rowOff>190500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7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</xdr:row>
          <xdr:rowOff>114300</xdr:rowOff>
        </xdr:from>
        <xdr:to>
          <xdr:col>1</xdr:col>
          <xdr:colOff>1476375</xdr:colOff>
          <xdr:row>14</xdr:row>
          <xdr:rowOff>190500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0</xdr:row>
          <xdr:rowOff>38100</xdr:rowOff>
        </xdr:from>
        <xdr:to>
          <xdr:col>4</xdr:col>
          <xdr:colOff>1009650</xdr:colOff>
          <xdr:row>1</xdr:row>
          <xdr:rowOff>142875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9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0</xdr:row>
          <xdr:rowOff>0</xdr:rowOff>
        </xdr:from>
        <xdr:to>
          <xdr:col>2</xdr:col>
          <xdr:colOff>1628775</xdr:colOff>
          <xdr:row>1</xdr:row>
          <xdr:rowOff>171450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</xdr:row>
          <xdr:rowOff>114300</xdr:rowOff>
        </xdr:from>
        <xdr:to>
          <xdr:col>1</xdr:col>
          <xdr:colOff>1476375</xdr:colOff>
          <xdr:row>14</xdr:row>
          <xdr:rowOff>190500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A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4" Type="http://schemas.openxmlformats.org/officeDocument/2006/relationships/image" Target="../media/image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4" Type="http://schemas.openxmlformats.org/officeDocument/2006/relationships/image" Target="../media/image7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4" Type="http://schemas.openxmlformats.org/officeDocument/2006/relationships/image" Target="../media/image8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Relationship Id="rId4" Type="http://schemas.openxmlformats.org/officeDocument/2006/relationships/image" Target="../media/image9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image" Target="../media/image12.emf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2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3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1.xml"/><Relationship Id="rId4" Type="http://schemas.openxmlformats.org/officeDocument/2006/relationships/image" Target="../media/image1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8288D-1DE9-424C-8A5B-2DBD8DF941F3}">
  <sheetPr codeName="Feuil2"/>
  <dimension ref="A1:AA42"/>
  <sheetViews>
    <sheetView zoomScaleNormal="100" workbookViewId="0">
      <selection activeCell="D17" sqref="D17"/>
    </sheetView>
  </sheetViews>
  <sheetFormatPr defaultColWidth="9.140625" defaultRowHeight="15" x14ac:dyDescent="0.25"/>
  <cols>
    <col min="2" max="2" width="34.28515625" customWidth="1"/>
    <col min="3" max="3" width="2.28515625" customWidth="1"/>
    <col min="4" max="4" width="16.85546875" customWidth="1"/>
    <col min="5" max="5" width="5.5703125" style="4" customWidth="1"/>
    <col min="6" max="6" width="30.7109375" customWidth="1"/>
    <col min="7" max="7" width="9.85546875" style="4" customWidth="1"/>
    <col min="8" max="8" width="30.7109375" customWidth="1"/>
    <col min="9" max="9" width="8.7109375" style="4" customWidth="1"/>
    <col min="10" max="10" width="8.5703125" style="4" customWidth="1"/>
    <col min="11" max="11" width="7.5703125" hidden="1" customWidth="1"/>
    <col min="12" max="12" width="7" hidden="1" customWidth="1"/>
    <col min="13" max="13" width="2.85546875" customWidth="1"/>
    <col min="14" max="14" width="12.7109375" customWidth="1"/>
    <col min="15" max="15" width="30.7109375" customWidth="1"/>
    <col min="16" max="16" width="2.7109375" customWidth="1"/>
    <col min="17" max="17" width="30.7109375" customWidth="1"/>
    <col min="18" max="19" width="9.140625" style="4"/>
    <col min="20" max="20" width="10.140625" hidden="1" customWidth="1"/>
    <col min="21" max="21" width="6.5703125" hidden="1" customWidth="1"/>
    <col min="22" max="22" width="2.140625" customWidth="1"/>
    <col min="23" max="23" width="11.28515625" customWidth="1"/>
    <col min="24" max="25" width="30.7109375" customWidth="1"/>
  </cols>
  <sheetData>
    <row r="1" spans="1:27" ht="75.75" customHeight="1" thickTop="1" thickBot="1" x14ac:dyDescent="0.35">
      <c r="A1" s="71" t="s">
        <v>0</v>
      </c>
      <c r="B1" s="70" t="s">
        <v>24</v>
      </c>
      <c r="C1" s="70"/>
      <c r="D1" s="50" t="s">
        <v>29</v>
      </c>
      <c r="E1" s="100" t="s">
        <v>22</v>
      </c>
      <c r="F1" s="101"/>
      <c r="G1" s="102" t="s">
        <v>23</v>
      </c>
      <c r="H1" s="103"/>
      <c r="I1" s="47" t="s">
        <v>25</v>
      </c>
      <c r="J1" s="48" t="s">
        <v>26</v>
      </c>
      <c r="K1" s="1" t="s">
        <v>33</v>
      </c>
      <c r="L1" s="1" t="s">
        <v>34</v>
      </c>
      <c r="M1" s="67"/>
      <c r="N1" s="52" t="s">
        <v>30</v>
      </c>
      <c r="O1" s="49" t="s">
        <v>27</v>
      </c>
      <c r="P1" s="54"/>
      <c r="Q1" s="51" t="s">
        <v>28</v>
      </c>
      <c r="R1" s="47" t="s">
        <v>25</v>
      </c>
      <c r="S1" s="48" t="s">
        <v>26</v>
      </c>
      <c r="T1" s="1" t="s">
        <v>33</v>
      </c>
      <c r="U1" s="1" t="s">
        <v>34</v>
      </c>
      <c r="V1" s="67"/>
      <c r="W1" s="60" t="s">
        <v>35</v>
      </c>
      <c r="X1" s="49" t="s">
        <v>27</v>
      </c>
      <c r="Y1" s="51" t="s">
        <v>28</v>
      </c>
      <c r="Z1" s="47" t="s">
        <v>25</v>
      </c>
      <c r="AA1" s="48" t="s">
        <v>26</v>
      </c>
    </row>
    <row r="2" spans="1:27" ht="20.100000000000001" customHeight="1" thickTop="1" thickBot="1" x14ac:dyDescent="0.4">
      <c r="A2" s="5">
        <v>1</v>
      </c>
      <c r="B2" s="3" t="s">
        <v>49</v>
      </c>
      <c r="C2" s="68"/>
      <c r="D2" s="68"/>
      <c r="E2" s="55">
        <v>8</v>
      </c>
      <c r="F2" s="56" t="str">
        <f t="shared" ref="F2:H17" si="0">IFERROR(VLOOKUP(E2,$A$2:$B$41,2,0),"")</f>
        <v>A8</v>
      </c>
      <c r="G2" s="57">
        <v>9</v>
      </c>
      <c r="H2" s="56" t="str">
        <f t="shared" si="0"/>
        <v>A9</v>
      </c>
      <c r="I2" s="58">
        <v>13</v>
      </c>
      <c r="J2" s="58">
        <v>5</v>
      </c>
      <c r="K2" s="3" t="str">
        <f t="shared" ref="K2:K41" si="1">IF(I2&lt;&gt;"",IF(I2&gt;J2,F2,H2),"")</f>
        <v>A8</v>
      </c>
      <c r="L2" s="3" t="str">
        <f>IF(I2&lt;&gt;"",IF(I2&lt;J2,F2,H2),"")</f>
        <v>A9</v>
      </c>
      <c r="M2" s="68"/>
      <c r="N2" s="68"/>
      <c r="O2" s="63" t="str">
        <f>+K2</f>
        <v>A8</v>
      </c>
      <c r="P2" s="64"/>
      <c r="Q2" s="63" t="str">
        <f>K3</f>
        <v>A5</v>
      </c>
      <c r="R2" s="65">
        <v>2</v>
      </c>
      <c r="S2" s="65">
        <v>13</v>
      </c>
      <c r="T2" s="3" t="str">
        <f t="shared" ref="T2:T11" si="2">IF(R2&lt;&gt;"",IF(R2&gt;S2,O2,Q2),"")</f>
        <v>A5</v>
      </c>
      <c r="U2" s="3" t="str">
        <f>IF(R2&lt;&gt;"",IF(R2&lt;S2,O2,Q2),"")</f>
        <v>A8</v>
      </c>
      <c r="V2" s="68"/>
      <c r="W2" s="68"/>
      <c r="X2" s="75" t="str">
        <f>T2</f>
        <v>A5</v>
      </c>
      <c r="Y2" s="76" t="str">
        <f>T3</f>
        <v/>
      </c>
      <c r="Z2" s="75"/>
      <c r="AA2" s="75"/>
    </row>
    <row r="3" spans="1:27" ht="20.100000000000001" customHeight="1" thickTop="1" thickBot="1" x14ac:dyDescent="0.4">
      <c r="A3" s="6">
        <v>2</v>
      </c>
      <c r="B3" s="3" t="s">
        <v>50</v>
      </c>
      <c r="C3" s="68"/>
      <c r="D3" s="68"/>
      <c r="E3" s="59">
        <v>6</v>
      </c>
      <c r="F3" s="56" t="str">
        <f t="shared" si="0"/>
        <v>A6</v>
      </c>
      <c r="G3" s="59">
        <v>5</v>
      </c>
      <c r="H3" s="56" t="str">
        <f t="shared" si="0"/>
        <v>A5</v>
      </c>
      <c r="I3" s="58">
        <v>8</v>
      </c>
      <c r="J3" s="58">
        <v>13</v>
      </c>
      <c r="K3" s="3" t="str">
        <f t="shared" si="1"/>
        <v>A5</v>
      </c>
      <c r="L3" s="3" t="str">
        <f t="shared" ref="L3:L41" si="3">IF(I3&lt;&gt;"",IF(I3&lt;J3,F3,H3),"")</f>
        <v>A6</v>
      </c>
      <c r="M3" s="68"/>
      <c r="N3" s="68"/>
      <c r="O3" s="63" t="str">
        <f>K4</f>
        <v>A10</v>
      </c>
      <c r="P3" s="64"/>
      <c r="Q3" s="63" t="str">
        <f>K5</f>
        <v>A4</v>
      </c>
      <c r="R3" s="65"/>
      <c r="S3" s="65"/>
      <c r="T3" s="3" t="str">
        <f t="shared" si="2"/>
        <v/>
      </c>
      <c r="U3" s="3" t="str">
        <f t="shared" ref="U3:U11" si="4">IF(R3&lt;&gt;"",IF(R3&lt;S3,O3,Q3),"")</f>
        <v/>
      </c>
      <c r="V3" s="68"/>
      <c r="W3" s="68"/>
      <c r="X3" s="75" t="str">
        <f>T4</f>
        <v/>
      </c>
      <c r="Y3" s="76" t="str">
        <f>T5</f>
        <v/>
      </c>
      <c r="Z3" s="75"/>
      <c r="AA3" s="75"/>
    </row>
    <row r="4" spans="1:27" ht="20.100000000000001" customHeight="1" thickTop="1" thickBot="1" x14ac:dyDescent="0.4">
      <c r="A4" s="6">
        <v>3</v>
      </c>
      <c r="B4" s="3" t="s">
        <v>51</v>
      </c>
      <c r="C4" s="68"/>
      <c r="D4" s="68"/>
      <c r="E4" s="59">
        <v>3</v>
      </c>
      <c r="F4" s="56" t="str">
        <f t="shared" si="0"/>
        <v>A3</v>
      </c>
      <c r="G4" s="59">
        <v>10</v>
      </c>
      <c r="H4" s="56" t="str">
        <f t="shared" si="0"/>
        <v>A10</v>
      </c>
      <c r="I4" s="58">
        <v>6</v>
      </c>
      <c r="J4" s="58">
        <v>13</v>
      </c>
      <c r="K4" s="3" t="str">
        <f t="shared" si="1"/>
        <v>A10</v>
      </c>
      <c r="L4" s="3" t="str">
        <f t="shared" si="3"/>
        <v>A3</v>
      </c>
      <c r="M4" s="68"/>
      <c r="N4" s="68"/>
      <c r="O4" s="63" t="str">
        <f>K6</f>
        <v>A2</v>
      </c>
      <c r="P4" s="64"/>
      <c r="Q4" s="63" t="str">
        <f>K7</f>
        <v/>
      </c>
      <c r="R4" s="65"/>
      <c r="S4" s="65"/>
      <c r="T4" s="3" t="str">
        <f t="shared" si="2"/>
        <v/>
      </c>
      <c r="U4" s="3" t="str">
        <f t="shared" si="4"/>
        <v/>
      </c>
      <c r="V4" s="68"/>
      <c r="W4" s="68"/>
      <c r="X4" s="75" t="str">
        <f>T6</f>
        <v/>
      </c>
      <c r="Y4" s="76" t="str">
        <f>T7</f>
        <v/>
      </c>
      <c r="Z4" s="75"/>
      <c r="AA4" s="75"/>
    </row>
    <row r="5" spans="1:27" ht="20.100000000000001" customHeight="1" thickTop="1" thickBot="1" x14ac:dyDescent="0.4">
      <c r="A5" s="6">
        <v>4</v>
      </c>
      <c r="B5" s="3" t="s">
        <v>52</v>
      </c>
      <c r="C5" s="68"/>
      <c r="D5" s="68"/>
      <c r="E5" s="59">
        <v>4</v>
      </c>
      <c r="F5" s="56" t="str">
        <f t="shared" si="0"/>
        <v>A4</v>
      </c>
      <c r="G5" s="59">
        <v>7</v>
      </c>
      <c r="H5" s="56" t="str">
        <f t="shared" si="0"/>
        <v>A7</v>
      </c>
      <c r="I5" s="58">
        <v>13</v>
      </c>
      <c r="J5" s="58">
        <v>11</v>
      </c>
      <c r="K5" s="3" t="str">
        <f t="shared" si="1"/>
        <v>A4</v>
      </c>
      <c r="L5" s="3" t="str">
        <f t="shared" si="3"/>
        <v>A7</v>
      </c>
      <c r="M5" s="68"/>
      <c r="N5" s="68"/>
      <c r="O5" s="63" t="str">
        <f>K8</f>
        <v/>
      </c>
      <c r="P5" s="64"/>
      <c r="Q5" s="63" t="str">
        <f>K9</f>
        <v/>
      </c>
      <c r="R5" s="65"/>
      <c r="S5" s="65"/>
      <c r="T5" s="3" t="str">
        <f t="shared" si="2"/>
        <v/>
      </c>
      <c r="U5" s="3" t="str">
        <f t="shared" si="4"/>
        <v/>
      </c>
      <c r="V5" s="68"/>
      <c r="W5" s="68"/>
      <c r="X5" s="75" t="str">
        <f>T8</f>
        <v/>
      </c>
      <c r="Y5" s="76" t="str">
        <f>T9</f>
        <v/>
      </c>
      <c r="Z5" s="75"/>
      <c r="AA5" s="75"/>
    </row>
    <row r="6" spans="1:27" ht="20.100000000000001" customHeight="1" thickTop="1" thickBot="1" x14ac:dyDescent="0.4">
      <c r="A6" s="6">
        <v>5</v>
      </c>
      <c r="B6" s="3" t="s">
        <v>53</v>
      </c>
      <c r="C6" s="68"/>
      <c r="D6" s="68"/>
      <c r="E6" s="59">
        <v>1</v>
      </c>
      <c r="F6" s="56" t="str">
        <f t="shared" si="0"/>
        <v>A1</v>
      </c>
      <c r="G6" s="59">
        <v>2</v>
      </c>
      <c r="H6" s="56" t="str">
        <f t="shared" si="0"/>
        <v>A2</v>
      </c>
      <c r="I6" s="58">
        <v>9</v>
      </c>
      <c r="J6" s="58">
        <v>13</v>
      </c>
      <c r="K6" s="3" t="str">
        <f t="shared" si="1"/>
        <v>A2</v>
      </c>
      <c r="L6" s="3" t="str">
        <f t="shared" si="3"/>
        <v>A1</v>
      </c>
      <c r="M6" s="68"/>
      <c r="N6" s="68"/>
      <c r="O6" s="63" t="str">
        <f>K10</f>
        <v/>
      </c>
      <c r="P6" s="64"/>
      <c r="Q6" s="63" t="str">
        <f>K11</f>
        <v/>
      </c>
      <c r="R6" s="65"/>
      <c r="S6" s="65"/>
      <c r="T6" s="3" t="str">
        <f t="shared" si="2"/>
        <v/>
      </c>
      <c r="U6" s="3" t="str">
        <f t="shared" si="4"/>
        <v/>
      </c>
      <c r="V6" s="68"/>
      <c r="W6" s="68"/>
      <c r="X6" s="75" t="str">
        <f>T10</f>
        <v/>
      </c>
      <c r="Y6" s="76" t="str">
        <f>T11</f>
        <v/>
      </c>
      <c r="Z6" s="75"/>
      <c r="AA6" s="75"/>
    </row>
    <row r="7" spans="1:27" ht="20.100000000000001" customHeight="1" thickTop="1" thickBot="1" x14ac:dyDescent="0.4">
      <c r="A7" s="6">
        <v>6</v>
      </c>
      <c r="B7" s="3" t="s">
        <v>54</v>
      </c>
      <c r="C7" s="68"/>
      <c r="D7" s="68"/>
      <c r="E7" s="59"/>
      <c r="F7" s="56" t="str">
        <f t="shared" si="0"/>
        <v/>
      </c>
      <c r="G7" s="59"/>
      <c r="H7" s="56" t="str">
        <f t="shared" si="0"/>
        <v/>
      </c>
      <c r="I7" s="58"/>
      <c r="J7" s="58"/>
      <c r="K7" s="3" t="str">
        <f t="shared" si="1"/>
        <v/>
      </c>
      <c r="L7" s="3" t="str">
        <f t="shared" si="3"/>
        <v/>
      </c>
      <c r="M7" s="68"/>
      <c r="N7" s="68"/>
      <c r="O7" s="63" t="str">
        <f>K12</f>
        <v/>
      </c>
      <c r="P7" s="64"/>
      <c r="Q7" s="63" t="str">
        <f>K13</f>
        <v/>
      </c>
      <c r="R7" s="65"/>
      <c r="S7" s="65"/>
      <c r="T7" s="3" t="str">
        <f t="shared" si="2"/>
        <v/>
      </c>
      <c r="U7" s="3" t="str">
        <f t="shared" si="4"/>
        <v/>
      </c>
      <c r="V7" s="68"/>
      <c r="W7" s="68"/>
      <c r="X7" s="77"/>
      <c r="Y7" s="78"/>
      <c r="Z7" s="78"/>
      <c r="AA7" s="78"/>
    </row>
    <row r="8" spans="1:27" ht="20.100000000000001" customHeight="1" thickTop="1" thickBot="1" x14ac:dyDescent="0.4">
      <c r="A8" s="6">
        <v>7</v>
      </c>
      <c r="B8" s="3" t="s">
        <v>55</v>
      </c>
      <c r="C8" s="68"/>
      <c r="D8" s="68"/>
      <c r="E8" s="59"/>
      <c r="F8" s="56" t="str">
        <f t="shared" si="0"/>
        <v/>
      </c>
      <c r="G8" s="59"/>
      <c r="H8" s="56" t="str">
        <f t="shared" si="0"/>
        <v/>
      </c>
      <c r="I8" s="58"/>
      <c r="J8" s="58"/>
      <c r="K8" s="3" t="str">
        <f t="shared" si="1"/>
        <v/>
      </c>
      <c r="L8" s="3" t="str">
        <f t="shared" si="3"/>
        <v/>
      </c>
      <c r="M8" s="68"/>
      <c r="N8" s="68"/>
      <c r="O8" s="63" t="str">
        <f>K14</f>
        <v/>
      </c>
      <c r="P8" s="64"/>
      <c r="Q8" s="63" t="str">
        <f>K15</f>
        <v/>
      </c>
      <c r="R8" s="65"/>
      <c r="S8" s="65"/>
      <c r="T8" s="3" t="str">
        <f t="shared" si="2"/>
        <v/>
      </c>
      <c r="U8" s="3" t="str">
        <f t="shared" si="4"/>
        <v/>
      </c>
      <c r="V8" s="68"/>
      <c r="W8" s="68"/>
      <c r="X8" s="75" t="str">
        <f>T18</f>
        <v>A6</v>
      </c>
      <c r="Y8" s="76" t="str">
        <f>T19</f>
        <v>A7</v>
      </c>
      <c r="Z8" s="75"/>
      <c r="AA8" s="75"/>
    </row>
    <row r="9" spans="1:27" ht="20.100000000000001" customHeight="1" thickTop="1" thickBot="1" x14ac:dyDescent="0.4">
      <c r="A9" s="6">
        <v>8</v>
      </c>
      <c r="B9" s="3" t="s">
        <v>56</v>
      </c>
      <c r="C9" s="68"/>
      <c r="D9" s="68"/>
      <c r="E9" s="59"/>
      <c r="F9" s="56" t="str">
        <f t="shared" si="0"/>
        <v/>
      </c>
      <c r="G9" s="59"/>
      <c r="H9" s="56" t="str">
        <f t="shared" si="0"/>
        <v/>
      </c>
      <c r="I9" s="58"/>
      <c r="J9" s="58"/>
      <c r="K9" s="3" t="str">
        <f t="shared" si="1"/>
        <v/>
      </c>
      <c r="L9" s="3" t="str">
        <f t="shared" si="3"/>
        <v/>
      </c>
      <c r="M9" s="68"/>
      <c r="N9" s="68"/>
      <c r="O9" s="63" t="str">
        <f>K16</f>
        <v/>
      </c>
      <c r="P9" s="64"/>
      <c r="Q9" s="63" t="str">
        <f>K17</f>
        <v/>
      </c>
      <c r="R9" s="65"/>
      <c r="S9" s="65"/>
      <c r="T9" s="3" t="str">
        <f t="shared" si="2"/>
        <v/>
      </c>
      <c r="U9" s="3" t="str">
        <f t="shared" si="4"/>
        <v/>
      </c>
      <c r="V9" s="68"/>
      <c r="W9" s="68"/>
      <c r="X9" s="75" t="str">
        <f>T20</f>
        <v/>
      </c>
      <c r="Y9" s="76" t="str">
        <f>T21</f>
        <v/>
      </c>
      <c r="Z9" s="75"/>
      <c r="AA9" s="75"/>
    </row>
    <row r="10" spans="1:27" ht="20.100000000000001" customHeight="1" thickTop="1" thickBot="1" x14ac:dyDescent="0.4">
      <c r="A10" s="6">
        <v>9</v>
      </c>
      <c r="B10" s="3" t="s">
        <v>57</v>
      </c>
      <c r="C10" s="68"/>
      <c r="D10" s="68"/>
      <c r="E10" s="59"/>
      <c r="F10" s="56" t="str">
        <f t="shared" si="0"/>
        <v/>
      </c>
      <c r="G10" s="59"/>
      <c r="H10" s="56" t="str">
        <f t="shared" si="0"/>
        <v/>
      </c>
      <c r="I10" s="58"/>
      <c r="J10" s="58"/>
      <c r="K10" s="3" t="str">
        <f t="shared" si="1"/>
        <v/>
      </c>
      <c r="L10" s="3" t="str">
        <f t="shared" si="3"/>
        <v/>
      </c>
      <c r="M10" s="68"/>
      <c r="N10" s="68"/>
      <c r="O10" s="63" t="str">
        <f>K18</f>
        <v/>
      </c>
      <c r="P10" s="64"/>
      <c r="Q10" s="63" t="str">
        <f>K19</f>
        <v/>
      </c>
      <c r="R10" s="65"/>
      <c r="S10" s="65"/>
      <c r="T10" s="3" t="str">
        <f t="shared" si="2"/>
        <v/>
      </c>
      <c r="U10" s="3" t="str">
        <f t="shared" si="4"/>
        <v/>
      </c>
      <c r="V10" s="68"/>
      <c r="W10" s="68"/>
      <c r="X10" s="75" t="str">
        <f>T22</f>
        <v/>
      </c>
      <c r="Y10" s="76" t="str">
        <f>T23</f>
        <v/>
      </c>
      <c r="Z10" s="75"/>
      <c r="AA10" s="75"/>
    </row>
    <row r="11" spans="1:27" ht="20.100000000000001" customHeight="1" thickTop="1" thickBot="1" x14ac:dyDescent="0.4">
      <c r="A11" s="79">
        <v>10</v>
      </c>
      <c r="B11" s="3" t="s">
        <v>58</v>
      </c>
      <c r="C11" s="68"/>
      <c r="D11" s="68"/>
      <c r="E11" s="59"/>
      <c r="F11" s="56" t="str">
        <f t="shared" si="0"/>
        <v/>
      </c>
      <c r="G11" s="59"/>
      <c r="H11" s="56" t="str">
        <f t="shared" si="0"/>
        <v/>
      </c>
      <c r="I11" s="58"/>
      <c r="J11" s="58"/>
      <c r="K11" s="3" t="str">
        <f t="shared" si="1"/>
        <v/>
      </c>
      <c r="L11" s="3" t="str">
        <f t="shared" si="3"/>
        <v/>
      </c>
      <c r="M11" s="68"/>
      <c r="N11" s="68"/>
      <c r="O11" s="63" t="str">
        <f>K20</f>
        <v/>
      </c>
      <c r="P11" s="64"/>
      <c r="Q11" s="63" t="str">
        <f>K21</f>
        <v/>
      </c>
      <c r="R11" s="65"/>
      <c r="S11" s="65"/>
      <c r="T11" s="3" t="str">
        <f t="shared" si="2"/>
        <v/>
      </c>
      <c r="U11" s="3" t="str">
        <f t="shared" si="4"/>
        <v/>
      </c>
      <c r="V11" s="68"/>
      <c r="W11" s="68"/>
      <c r="X11" s="75" t="str">
        <f>T24</f>
        <v/>
      </c>
      <c r="Y11" s="76" t="str">
        <f>T25</f>
        <v/>
      </c>
      <c r="Z11" s="75"/>
      <c r="AA11" s="75"/>
    </row>
    <row r="12" spans="1:27" ht="20.100000000000001" customHeight="1" thickTop="1" thickBot="1" x14ac:dyDescent="0.4">
      <c r="A12" s="6"/>
      <c r="B12" s="3"/>
      <c r="C12" s="68"/>
      <c r="D12" s="68"/>
      <c r="E12" s="59"/>
      <c r="F12" s="56" t="str">
        <f t="shared" si="0"/>
        <v/>
      </c>
      <c r="G12" s="59"/>
      <c r="H12" s="56" t="str">
        <f t="shared" si="0"/>
        <v/>
      </c>
      <c r="I12" s="58"/>
      <c r="J12" s="58"/>
      <c r="K12" s="3" t="str">
        <f t="shared" si="1"/>
        <v/>
      </c>
      <c r="L12" s="3" t="str">
        <f t="shared" si="3"/>
        <v/>
      </c>
      <c r="M12" s="68"/>
      <c r="N12" s="68"/>
      <c r="O12" s="53"/>
      <c r="P12" s="53"/>
      <c r="Q12" s="53"/>
      <c r="R12" s="62"/>
      <c r="S12" s="62"/>
      <c r="V12" s="68"/>
      <c r="W12" s="68"/>
      <c r="X12" s="75" t="str">
        <f>T26</f>
        <v/>
      </c>
      <c r="Y12" s="76" t="str">
        <f>T27</f>
        <v/>
      </c>
      <c r="Z12" s="75"/>
      <c r="AA12" s="75"/>
    </row>
    <row r="13" spans="1:27" ht="20.100000000000001" customHeight="1" thickTop="1" thickBot="1" x14ac:dyDescent="0.35">
      <c r="A13" s="6"/>
      <c r="B13" s="3"/>
      <c r="C13" s="68"/>
      <c r="D13" s="68"/>
      <c r="E13" s="59"/>
      <c r="F13" s="56" t="str">
        <f t="shared" si="0"/>
        <v/>
      </c>
      <c r="G13" s="59"/>
      <c r="H13" s="56" t="str">
        <f t="shared" si="0"/>
        <v/>
      </c>
      <c r="I13" s="58"/>
      <c r="J13" s="58"/>
      <c r="K13" s="3" t="str">
        <f t="shared" si="1"/>
        <v/>
      </c>
      <c r="L13" s="3" t="str">
        <f t="shared" si="3"/>
        <v/>
      </c>
      <c r="M13" s="68"/>
      <c r="N13" s="68"/>
      <c r="O13" s="53"/>
      <c r="P13" s="53"/>
      <c r="Q13" s="53"/>
      <c r="R13" s="62"/>
      <c r="S13" s="62"/>
      <c r="V13" s="68"/>
      <c r="W13" s="68"/>
      <c r="X13" s="66"/>
      <c r="Y13" s="66"/>
      <c r="Z13" s="66"/>
      <c r="AA13" s="66"/>
    </row>
    <row r="14" spans="1:27" ht="20.100000000000001" customHeight="1" thickTop="1" thickBot="1" x14ac:dyDescent="0.35">
      <c r="A14" s="6"/>
      <c r="B14" s="3"/>
      <c r="C14" s="68"/>
      <c r="D14" s="68"/>
      <c r="E14" s="59"/>
      <c r="F14" s="56" t="str">
        <f t="shared" si="0"/>
        <v/>
      </c>
      <c r="G14" s="59"/>
      <c r="H14" s="56" t="str">
        <f t="shared" si="0"/>
        <v/>
      </c>
      <c r="I14" s="58"/>
      <c r="J14" s="58"/>
      <c r="K14" s="3" t="str">
        <f t="shared" si="1"/>
        <v/>
      </c>
      <c r="L14" s="3" t="str">
        <f t="shared" si="3"/>
        <v/>
      </c>
      <c r="M14" s="68"/>
      <c r="N14" s="68"/>
      <c r="O14" s="53"/>
      <c r="P14" s="53"/>
      <c r="Q14" s="53"/>
      <c r="R14" s="62"/>
      <c r="S14" s="62"/>
      <c r="V14" s="68"/>
      <c r="W14" s="68"/>
      <c r="X14" s="97" t="s">
        <v>31</v>
      </c>
      <c r="Y14" s="98" t="s">
        <v>32</v>
      </c>
      <c r="Z14" s="99" t="s">
        <v>25</v>
      </c>
      <c r="AA14" s="96" t="s">
        <v>26</v>
      </c>
    </row>
    <row r="15" spans="1:27" ht="20.100000000000001" customHeight="1" thickTop="1" thickBot="1" x14ac:dyDescent="0.35">
      <c r="A15" s="6"/>
      <c r="B15" s="3"/>
      <c r="C15" s="68"/>
      <c r="D15" s="68"/>
      <c r="E15" s="59"/>
      <c r="F15" s="56" t="str">
        <f t="shared" si="0"/>
        <v/>
      </c>
      <c r="G15" s="59"/>
      <c r="H15" s="56" t="str">
        <f t="shared" si="0"/>
        <v/>
      </c>
      <c r="I15" s="58"/>
      <c r="J15" s="58"/>
      <c r="K15" s="3" t="str">
        <f t="shared" si="1"/>
        <v/>
      </c>
      <c r="L15" s="3" t="str">
        <f t="shared" si="3"/>
        <v/>
      </c>
      <c r="M15" s="68"/>
      <c r="N15" s="68"/>
      <c r="O15" s="97" t="s">
        <v>31</v>
      </c>
      <c r="P15" s="53"/>
      <c r="Q15" s="98" t="s">
        <v>32</v>
      </c>
      <c r="R15" s="99" t="s">
        <v>25</v>
      </c>
      <c r="S15" s="96" t="s">
        <v>26</v>
      </c>
      <c r="V15" s="68"/>
      <c r="W15" s="68"/>
      <c r="X15" s="97"/>
      <c r="Y15" s="98"/>
      <c r="Z15" s="99"/>
      <c r="AA15" s="96"/>
    </row>
    <row r="16" spans="1:27" ht="20.100000000000001" customHeight="1" thickTop="1" thickBot="1" x14ac:dyDescent="0.35">
      <c r="A16" s="6"/>
      <c r="B16" s="3"/>
      <c r="C16" s="68"/>
      <c r="D16" s="68"/>
      <c r="E16" s="59"/>
      <c r="F16" s="56" t="str">
        <f t="shared" si="0"/>
        <v/>
      </c>
      <c r="G16" s="59"/>
      <c r="H16" s="56" t="str">
        <f t="shared" si="0"/>
        <v/>
      </c>
      <c r="I16" s="58"/>
      <c r="J16" s="58"/>
      <c r="K16" s="3" t="str">
        <f t="shared" si="1"/>
        <v/>
      </c>
      <c r="L16" s="3" t="str">
        <f t="shared" si="3"/>
        <v/>
      </c>
      <c r="M16" s="68"/>
      <c r="N16" s="68"/>
      <c r="O16" s="97"/>
      <c r="P16" s="53"/>
      <c r="Q16" s="98"/>
      <c r="R16" s="99"/>
      <c r="S16" s="96"/>
      <c r="T16" t="s">
        <v>33</v>
      </c>
      <c r="U16" t="s">
        <v>34</v>
      </c>
      <c r="V16" s="68"/>
      <c r="W16" s="68"/>
      <c r="X16" s="97"/>
      <c r="Y16" s="98"/>
      <c r="Z16" s="99"/>
      <c r="AA16" s="96"/>
    </row>
    <row r="17" spans="1:27" ht="20.100000000000001" customHeight="1" thickTop="1" thickBot="1" x14ac:dyDescent="0.35">
      <c r="A17" s="6"/>
      <c r="B17" s="3"/>
      <c r="C17" s="68"/>
      <c r="D17" s="68"/>
      <c r="E17" s="59"/>
      <c r="F17" s="56" t="str">
        <f t="shared" si="0"/>
        <v/>
      </c>
      <c r="G17" s="59"/>
      <c r="H17" s="56" t="str">
        <f t="shared" si="0"/>
        <v/>
      </c>
      <c r="I17" s="58"/>
      <c r="J17" s="58"/>
      <c r="K17" s="3" t="str">
        <f t="shared" si="1"/>
        <v/>
      </c>
      <c r="L17" s="3" t="str">
        <f t="shared" si="3"/>
        <v/>
      </c>
      <c r="M17" s="68"/>
      <c r="N17" s="68"/>
      <c r="O17" s="97"/>
      <c r="P17" s="53"/>
      <c r="Q17" s="98"/>
      <c r="R17" s="99"/>
      <c r="S17" s="96"/>
      <c r="V17" s="68"/>
      <c r="W17" s="68"/>
      <c r="X17" s="66"/>
      <c r="Y17" s="66"/>
      <c r="Z17" s="66"/>
      <c r="AA17" s="66"/>
    </row>
    <row r="18" spans="1:27" ht="20.100000000000001" customHeight="1" thickTop="1" thickBot="1" x14ac:dyDescent="0.4">
      <c r="A18" s="6"/>
      <c r="B18" s="3"/>
      <c r="C18" s="68"/>
      <c r="D18" s="68"/>
      <c r="E18" s="59"/>
      <c r="F18" s="56" t="str">
        <f t="shared" ref="F18:F41" si="5">IFERROR(VLOOKUP(E18,$A$2:$B$41,2,0),"")</f>
        <v/>
      </c>
      <c r="G18" s="59"/>
      <c r="H18" s="56" t="str">
        <f t="shared" ref="H18:H41" si="6">IFERROR(VLOOKUP(G18,$A$2:$B$41,2,0),"")</f>
        <v/>
      </c>
      <c r="I18" s="58"/>
      <c r="J18" s="58"/>
      <c r="K18" s="3" t="str">
        <f t="shared" si="1"/>
        <v/>
      </c>
      <c r="L18" s="3" t="str">
        <f t="shared" si="3"/>
        <v/>
      </c>
      <c r="M18" s="68"/>
      <c r="N18" s="68"/>
      <c r="O18" s="63" t="str">
        <f>+L2</f>
        <v>A9</v>
      </c>
      <c r="P18" s="64"/>
      <c r="Q18" s="63" t="str">
        <f>L3</f>
        <v>A6</v>
      </c>
      <c r="R18" s="65">
        <v>5</v>
      </c>
      <c r="S18" s="65">
        <v>13</v>
      </c>
      <c r="T18" s="61" t="str">
        <f t="shared" ref="T18:T27" si="7">IF(R18&lt;&gt;"",IF(R18&gt;S18,O18,Q18),"")</f>
        <v>A6</v>
      </c>
      <c r="U18" s="61" t="str">
        <f>IF(R18&lt;&gt;"",IF(R18&lt;S18,O18,Q18),"")</f>
        <v>A9</v>
      </c>
      <c r="V18" s="69"/>
      <c r="W18" s="68"/>
      <c r="X18" s="75" t="str">
        <f>U2</f>
        <v>A8</v>
      </c>
      <c r="Y18" s="75" t="str">
        <f>U3</f>
        <v/>
      </c>
      <c r="Z18" s="75"/>
      <c r="AA18" s="75"/>
    </row>
    <row r="19" spans="1:27" ht="20.100000000000001" customHeight="1" thickTop="1" thickBot="1" x14ac:dyDescent="0.4">
      <c r="A19" s="6"/>
      <c r="B19" s="3"/>
      <c r="C19" s="68"/>
      <c r="D19" s="68"/>
      <c r="E19" s="59"/>
      <c r="F19" s="56" t="str">
        <f t="shared" si="5"/>
        <v/>
      </c>
      <c r="G19" s="59"/>
      <c r="H19" s="56" t="str">
        <f t="shared" si="6"/>
        <v/>
      </c>
      <c r="I19" s="58"/>
      <c r="J19" s="58"/>
      <c r="K19" s="3" t="str">
        <f t="shared" si="1"/>
        <v/>
      </c>
      <c r="L19" s="3" t="str">
        <f t="shared" si="3"/>
        <v/>
      </c>
      <c r="M19" s="68"/>
      <c r="N19" s="68"/>
      <c r="O19" s="63" t="str">
        <f>+L4</f>
        <v>A3</v>
      </c>
      <c r="P19" s="64"/>
      <c r="Q19" s="63" t="str">
        <f>L5</f>
        <v>A7</v>
      </c>
      <c r="R19" s="65">
        <v>4</v>
      </c>
      <c r="S19" s="65">
        <v>13</v>
      </c>
      <c r="T19" s="61" t="str">
        <f t="shared" si="7"/>
        <v>A7</v>
      </c>
      <c r="U19" s="61" t="str">
        <f t="shared" ref="U19:U27" si="8">IF(R19&lt;&gt;"",IF(R19&lt;S19,O19,Q19),"")</f>
        <v>A3</v>
      </c>
      <c r="V19" s="69"/>
      <c r="W19" s="68"/>
      <c r="X19" s="75" t="str">
        <f>U4</f>
        <v/>
      </c>
      <c r="Y19" s="75" t="str">
        <f>U5</f>
        <v/>
      </c>
      <c r="Z19" s="75"/>
      <c r="AA19" s="75"/>
    </row>
    <row r="20" spans="1:27" ht="20.100000000000001" customHeight="1" thickTop="1" thickBot="1" x14ac:dyDescent="0.4">
      <c r="A20" s="6"/>
      <c r="B20" s="3"/>
      <c r="C20" s="68"/>
      <c r="D20" s="68"/>
      <c r="E20" s="59"/>
      <c r="F20" s="56" t="str">
        <f t="shared" si="5"/>
        <v/>
      </c>
      <c r="G20" s="59"/>
      <c r="H20" s="56" t="str">
        <f t="shared" si="6"/>
        <v/>
      </c>
      <c r="I20" s="58"/>
      <c r="J20" s="58"/>
      <c r="K20" s="3" t="str">
        <f t="shared" si="1"/>
        <v/>
      </c>
      <c r="L20" s="3" t="str">
        <f t="shared" si="3"/>
        <v/>
      </c>
      <c r="M20" s="68"/>
      <c r="N20" s="68"/>
      <c r="O20" s="63" t="str">
        <f>+L6</f>
        <v>A1</v>
      </c>
      <c r="P20" s="64"/>
      <c r="Q20" s="63" t="str">
        <f>L7</f>
        <v/>
      </c>
      <c r="R20" s="65"/>
      <c r="S20" s="65"/>
      <c r="T20" s="61" t="str">
        <f t="shared" si="7"/>
        <v/>
      </c>
      <c r="U20" s="61" t="str">
        <f t="shared" si="8"/>
        <v/>
      </c>
      <c r="V20" s="69"/>
      <c r="W20" s="68"/>
      <c r="X20" s="75" t="str">
        <f>U6</f>
        <v/>
      </c>
      <c r="Y20" s="75" t="str">
        <f>U7</f>
        <v/>
      </c>
      <c r="Z20" s="75"/>
      <c r="AA20" s="75"/>
    </row>
    <row r="21" spans="1:27" ht="20.100000000000001" customHeight="1" thickTop="1" thickBot="1" x14ac:dyDescent="0.4">
      <c r="A21" s="6"/>
      <c r="B21" s="3"/>
      <c r="C21" s="68"/>
      <c r="D21" s="68"/>
      <c r="E21" s="59"/>
      <c r="F21" s="56" t="str">
        <f t="shared" si="5"/>
        <v/>
      </c>
      <c r="G21" s="59"/>
      <c r="H21" s="56" t="str">
        <f t="shared" si="6"/>
        <v/>
      </c>
      <c r="I21" s="58"/>
      <c r="J21" s="58"/>
      <c r="K21" s="3" t="str">
        <f t="shared" si="1"/>
        <v/>
      </c>
      <c r="L21" s="3" t="str">
        <f t="shared" si="3"/>
        <v/>
      </c>
      <c r="M21" s="68"/>
      <c r="N21" s="68"/>
      <c r="O21" s="63" t="str">
        <f>+L8</f>
        <v/>
      </c>
      <c r="P21" s="64"/>
      <c r="Q21" s="63" t="str">
        <f>L9</f>
        <v/>
      </c>
      <c r="R21" s="65"/>
      <c r="S21" s="65"/>
      <c r="T21" s="61" t="str">
        <f t="shared" si="7"/>
        <v/>
      </c>
      <c r="U21" s="61" t="str">
        <f t="shared" si="8"/>
        <v/>
      </c>
      <c r="V21" s="69"/>
      <c r="W21" s="68"/>
      <c r="X21" s="75" t="str">
        <f>U8</f>
        <v/>
      </c>
      <c r="Y21" s="75" t="str">
        <f>U9</f>
        <v/>
      </c>
      <c r="Z21" s="75"/>
      <c r="AA21" s="75"/>
    </row>
    <row r="22" spans="1:27" ht="20.100000000000001" customHeight="1" thickTop="1" thickBot="1" x14ac:dyDescent="0.4">
      <c r="A22" s="6"/>
      <c r="B22" s="3"/>
      <c r="C22" s="68"/>
      <c r="D22" s="68"/>
      <c r="E22" s="72"/>
      <c r="F22" s="73" t="str">
        <f t="shared" si="5"/>
        <v/>
      </c>
      <c r="G22" s="72"/>
      <c r="H22" s="68" t="str">
        <f t="shared" si="6"/>
        <v/>
      </c>
      <c r="I22" s="72"/>
      <c r="J22" s="72"/>
      <c r="K22" s="80" t="str">
        <f t="shared" si="1"/>
        <v/>
      </c>
      <c r="L22" s="80" t="str">
        <f t="shared" si="3"/>
        <v/>
      </c>
      <c r="M22" s="68"/>
      <c r="N22" s="68"/>
      <c r="O22" s="63" t="str">
        <f>+L10</f>
        <v/>
      </c>
      <c r="P22" s="64"/>
      <c r="Q22" s="63" t="str">
        <f>L11</f>
        <v/>
      </c>
      <c r="R22" s="65"/>
      <c r="S22" s="65"/>
      <c r="T22" s="61" t="str">
        <f t="shared" si="7"/>
        <v/>
      </c>
      <c r="U22" s="61" t="str">
        <f t="shared" si="8"/>
        <v/>
      </c>
      <c r="V22" s="69"/>
      <c r="W22" s="68"/>
      <c r="X22" s="75" t="str">
        <f>U10</f>
        <v/>
      </c>
      <c r="Y22" s="75" t="str">
        <f>U11</f>
        <v/>
      </c>
      <c r="Z22" s="75"/>
      <c r="AA22" s="75"/>
    </row>
    <row r="23" spans="1:27" ht="20.100000000000001" customHeight="1" thickTop="1" thickBot="1" x14ac:dyDescent="0.4">
      <c r="A23" s="6"/>
      <c r="B23" s="3"/>
      <c r="C23" s="68"/>
      <c r="D23" s="68"/>
      <c r="E23" s="74"/>
      <c r="F23" s="68" t="str">
        <f t="shared" si="5"/>
        <v/>
      </c>
      <c r="G23" s="74"/>
      <c r="H23" s="68" t="str">
        <f t="shared" si="6"/>
        <v/>
      </c>
      <c r="I23" s="74"/>
      <c r="J23" s="74"/>
      <c r="K23" s="80" t="str">
        <f t="shared" si="1"/>
        <v/>
      </c>
      <c r="L23" s="80" t="str">
        <f t="shared" si="3"/>
        <v/>
      </c>
      <c r="M23" s="68"/>
      <c r="N23" s="68"/>
      <c r="O23" s="63" t="str">
        <f>L12</f>
        <v/>
      </c>
      <c r="P23" s="64"/>
      <c r="Q23" s="63" t="str">
        <f>L13</f>
        <v/>
      </c>
      <c r="R23" s="65"/>
      <c r="S23" s="65"/>
      <c r="T23" s="61" t="str">
        <f t="shared" si="7"/>
        <v/>
      </c>
      <c r="U23" s="61" t="str">
        <f t="shared" si="8"/>
        <v/>
      </c>
      <c r="V23" s="69"/>
      <c r="W23" s="68"/>
      <c r="X23" s="77"/>
      <c r="Y23" s="77"/>
      <c r="Z23" s="78"/>
      <c r="AA23" s="78"/>
    </row>
    <row r="24" spans="1:27" ht="20.100000000000001" customHeight="1" thickTop="1" thickBot="1" x14ac:dyDescent="0.4">
      <c r="A24" s="6"/>
      <c r="B24" s="3"/>
      <c r="C24" s="68"/>
      <c r="D24" s="68"/>
      <c r="E24" s="74"/>
      <c r="F24" s="68" t="str">
        <f t="shared" si="5"/>
        <v/>
      </c>
      <c r="G24" s="74"/>
      <c r="H24" s="68" t="str">
        <f t="shared" si="6"/>
        <v/>
      </c>
      <c r="I24" s="74"/>
      <c r="J24" s="74"/>
      <c r="K24" s="80" t="str">
        <f t="shared" si="1"/>
        <v/>
      </c>
      <c r="L24" s="80" t="str">
        <f t="shared" si="3"/>
        <v/>
      </c>
      <c r="M24" s="68"/>
      <c r="N24" s="68"/>
      <c r="O24" s="63" t="str">
        <f>L14</f>
        <v/>
      </c>
      <c r="P24" s="64"/>
      <c r="Q24" s="63" t="str">
        <f>L15</f>
        <v/>
      </c>
      <c r="R24" s="65"/>
      <c r="S24" s="65"/>
      <c r="T24" s="61" t="str">
        <f t="shared" si="7"/>
        <v/>
      </c>
      <c r="U24" s="61" t="str">
        <f t="shared" si="8"/>
        <v/>
      </c>
      <c r="V24" s="69"/>
      <c r="W24" s="68"/>
      <c r="X24" s="75" t="str">
        <f>U18</f>
        <v>A9</v>
      </c>
      <c r="Y24" s="75" t="str">
        <f>U19</f>
        <v>A3</v>
      </c>
      <c r="Z24" s="75"/>
      <c r="AA24" s="75"/>
    </row>
    <row r="25" spans="1:27" ht="20.100000000000001" customHeight="1" thickTop="1" thickBot="1" x14ac:dyDescent="0.4">
      <c r="A25" s="6"/>
      <c r="B25" s="3"/>
      <c r="C25" s="68"/>
      <c r="D25" s="68"/>
      <c r="E25" s="74"/>
      <c r="F25" s="68" t="str">
        <f t="shared" si="5"/>
        <v/>
      </c>
      <c r="G25" s="74"/>
      <c r="H25" s="68" t="str">
        <f t="shared" si="6"/>
        <v/>
      </c>
      <c r="I25" s="74"/>
      <c r="J25" s="74"/>
      <c r="K25" s="80" t="str">
        <f t="shared" si="1"/>
        <v/>
      </c>
      <c r="L25" s="80" t="str">
        <f t="shared" si="3"/>
        <v/>
      </c>
      <c r="M25" s="68"/>
      <c r="N25" s="68"/>
      <c r="O25" s="63" t="str">
        <f>L16</f>
        <v/>
      </c>
      <c r="P25" s="64"/>
      <c r="Q25" s="63" t="str">
        <f>L17</f>
        <v/>
      </c>
      <c r="R25" s="65"/>
      <c r="S25" s="65"/>
      <c r="T25" s="61" t="str">
        <f t="shared" si="7"/>
        <v/>
      </c>
      <c r="U25" s="61" t="str">
        <f t="shared" si="8"/>
        <v/>
      </c>
      <c r="V25" s="69"/>
      <c r="W25" s="68"/>
      <c r="X25" s="75" t="str">
        <f>U20</f>
        <v/>
      </c>
      <c r="Y25" s="75" t="str">
        <f>U21</f>
        <v/>
      </c>
      <c r="Z25" s="75"/>
      <c r="AA25" s="75"/>
    </row>
    <row r="26" spans="1:27" ht="20.100000000000001" customHeight="1" thickTop="1" thickBot="1" x14ac:dyDescent="0.4">
      <c r="A26" s="6"/>
      <c r="B26" s="3"/>
      <c r="C26" s="68"/>
      <c r="D26" s="68"/>
      <c r="E26" s="74"/>
      <c r="F26" s="68" t="str">
        <f t="shared" si="5"/>
        <v/>
      </c>
      <c r="G26" s="74"/>
      <c r="H26" s="68" t="str">
        <f t="shared" si="6"/>
        <v/>
      </c>
      <c r="I26" s="74"/>
      <c r="J26" s="74"/>
      <c r="K26" s="80" t="str">
        <f t="shared" si="1"/>
        <v/>
      </c>
      <c r="L26" s="80" t="str">
        <f t="shared" si="3"/>
        <v/>
      </c>
      <c r="M26" s="68"/>
      <c r="N26" s="68"/>
      <c r="O26" s="63" t="str">
        <f>L18</f>
        <v/>
      </c>
      <c r="P26" s="64"/>
      <c r="Q26" s="63" t="str">
        <f>L19</f>
        <v/>
      </c>
      <c r="R26" s="65"/>
      <c r="S26" s="65"/>
      <c r="T26" s="61" t="str">
        <f t="shared" si="7"/>
        <v/>
      </c>
      <c r="U26" s="61" t="str">
        <f t="shared" si="8"/>
        <v/>
      </c>
      <c r="V26" s="69"/>
      <c r="W26" s="68"/>
      <c r="X26" s="75" t="str">
        <f>U22</f>
        <v/>
      </c>
      <c r="Y26" s="75" t="str">
        <f>U23</f>
        <v/>
      </c>
      <c r="Z26" s="75"/>
      <c r="AA26" s="75"/>
    </row>
    <row r="27" spans="1:27" ht="20.100000000000001" customHeight="1" thickTop="1" thickBot="1" x14ac:dyDescent="0.4">
      <c r="A27" s="6"/>
      <c r="B27" s="3"/>
      <c r="C27" s="68"/>
      <c r="D27" s="68"/>
      <c r="E27" s="74"/>
      <c r="F27" s="68" t="str">
        <f t="shared" si="5"/>
        <v/>
      </c>
      <c r="G27" s="74"/>
      <c r="H27" s="68" t="str">
        <f t="shared" si="6"/>
        <v/>
      </c>
      <c r="I27" s="74"/>
      <c r="J27" s="74"/>
      <c r="K27" s="80" t="str">
        <f t="shared" si="1"/>
        <v/>
      </c>
      <c r="L27" s="80" t="str">
        <f t="shared" si="3"/>
        <v/>
      </c>
      <c r="M27" s="68"/>
      <c r="N27" s="68"/>
      <c r="O27" s="63" t="str">
        <f>L20</f>
        <v/>
      </c>
      <c r="P27" s="64"/>
      <c r="Q27" s="63" t="str">
        <f>L21</f>
        <v/>
      </c>
      <c r="R27" s="65"/>
      <c r="S27" s="65"/>
      <c r="T27" s="61" t="str">
        <f t="shared" si="7"/>
        <v/>
      </c>
      <c r="U27" s="61" t="str">
        <f t="shared" si="8"/>
        <v/>
      </c>
      <c r="V27" s="69"/>
      <c r="W27" s="68"/>
      <c r="X27" s="75" t="str">
        <f>U24</f>
        <v/>
      </c>
      <c r="Y27" s="75" t="str">
        <f>U25</f>
        <v/>
      </c>
      <c r="Z27" s="75"/>
      <c r="AA27" s="75"/>
    </row>
    <row r="28" spans="1:27" ht="20.100000000000001" customHeight="1" thickTop="1" thickBot="1" x14ac:dyDescent="0.4">
      <c r="A28" s="6"/>
      <c r="B28" s="3"/>
      <c r="C28" s="68"/>
      <c r="D28" s="68"/>
      <c r="E28" s="74"/>
      <c r="F28" s="68" t="str">
        <f t="shared" si="5"/>
        <v/>
      </c>
      <c r="G28" s="74"/>
      <c r="H28" s="68" t="str">
        <f t="shared" si="6"/>
        <v/>
      </c>
      <c r="I28" s="74"/>
      <c r="J28" s="74"/>
      <c r="K28" s="80" t="str">
        <f t="shared" si="1"/>
        <v/>
      </c>
      <c r="L28" s="80" t="str">
        <f t="shared" si="3"/>
        <v/>
      </c>
      <c r="M28" s="68"/>
      <c r="N28" s="68"/>
      <c r="O28" s="68"/>
      <c r="P28" s="68"/>
      <c r="Q28" s="68"/>
      <c r="R28" s="74"/>
      <c r="S28" s="74"/>
      <c r="V28" s="68"/>
      <c r="W28" s="68"/>
      <c r="X28" s="75" t="str">
        <f>U26</f>
        <v/>
      </c>
      <c r="Y28" s="75" t="str">
        <f>U27</f>
        <v/>
      </c>
      <c r="Z28" s="75"/>
      <c r="AA28" s="75"/>
    </row>
    <row r="29" spans="1:27" ht="20.100000000000001" customHeight="1" thickTop="1" thickBot="1" x14ac:dyDescent="0.3">
      <c r="A29" s="6"/>
      <c r="B29" s="3"/>
      <c r="C29" s="68"/>
      <c r="D29" s="68"/>
      <c r="E29" s="74"/>
      <c r="F29" s="68" t="str">
        <f t="shared" si="5"/>
        <v/>
      </c>
      <c r="G29" s="74"/>
      <c r="H29" s="68" t="str">
        <f t="shared" si="6"/>
        <v/>
      </c>
      <c r="I29" s="74"/>
      <c r="J29" s="74"/>
      <c r="K29" s="80" t="str">
        <f t="shared" si="1"/>
        <v/>
      </c>
      <c r="L29" s="80" t="str">
        <f t="shared" si="3"/>
        <v/>
      </c>
      <c r="M29" s="68"/>
      <c r="N29" s="68"/>
      <c r="O29" s="68"/>
      <c r="P29" s="68"/>
      <c r="Q29" s="68"/>
      <c r="R29" s="74"/>
      <c r="S29" s="74"/>
      <c r="V29" s="68"/>
      <c r="W29" s="68"/>
      <c r="X29" s="68"/>
      <c r="Y29" s="68"/>
      <c r="Z29" s="68"/>
      <c r="AA29" s="68"/>
    </row>
    <row r="30" spans="1:27" ht="20.100000000000001" customHeight="1" thickTop="1" thickBot="1" x14ac:dyDescent="0.3">
      <c r="A30" s="6"/>
      <c r="B30" s="3"/>
      <c r="C30" s="68"/>
      <c r="D30" s="68"/>
      <c r="E30" s="74"/>
      <c r="F30" s="68" t="str">
        <f t="shared" si="5"/>
        <v/>
      </c>
      <c r="G30" s="74"/>
      <c r="H30" s="68" t="str">
        <f t="shared" si="6"/>
        <v/>
      </c>
      <c r="I30" s="74"/>
      <c r="J30" s="74"/>
      <c r="K30" s="80" t="str">
        <f t="shared" si="1"/>
        <v/>
      </c>
      <c r="L30" s="80" t="str">
        <f t="shared" si="3"/>
        <v/>
      </c>
      <c r="M30" s="68"/>
      <c r="N30" s="68"/>
      <c r="O30" s="68"/>
      <c r="P30" s="68"/>
      <c r="Q30" s="68"/>
      <c r="R30" s="74"/>
      <c r="S30" s="74"/>
      <c r="V30" s="68"/>
      <c r="W30" s="68"/>
      <c r="X30" s="68"/>
      <c r="Y30" s="68"/>
      <c r="Z30" s="68"/>
      <c r="AA30" s="68"/>
    </row>
    <row r="31" spans="1:27" ht="20.100000000000001" customHeight="1" thickTop="1" thickBot="1" x14ac:dyDescent="0.3">
      <c r="A31" s="6"/>
      <c r="B31" s="3"/>
      <c r="C31" s="68"/>
      <c r="D31" s="68"/>
      <c r="E31" s="74"/>
      <c r="F31" s="68" t="str">
        <f t="shared" si="5"/>
        <v/>
      </c>
      <c r="G31" s="74"/>
      <c r="H31" s="68" t="str">
        <f t="shared" si="6"/>
        <v/>
      </c>
      <c r="I31" s="74"/>
      <c r="J31" s="74"/>
      <c r="K31" s="80" t="str">
        <f t="shared" si="1"/>
        <v/>
      </c>
      <c r="L31" s="80" t="str">
        <f t="shared" si="3"/>
        <v/>
      </c>
      <c r="M31" s="68"/>
      <c r="N31" s="68"/>
      <c r="O31" s="68"/>
      <c r="P31" s="68"/>
      <c r="Q31" s="68"/>
      <c r="R31" s="74"/>
      <c r="S31" s="74"/>
      <c r="V31" s="68"/>
      <c r="W31" s="68"/>
      <c r="X31" s="68"/>
      <c r="Y31" s="68"/>
      <c r="Z31" s="68"/>
      <c r="AA31" s="68"/>
    </row>
    <row r="32" spans="1:27" ht="16.5" thickTop="1" thickBot="1" x14ac:dyDescent="0.3">
      <c r="A32" s="6"/>
      <c r="B32" s="3"/>
      <c r="C32" s="68"/>
      <c r="D32" s="68"/>
      <c r="E32" s="74"/>
      <c r="F32" s="68" t="str">
        <f t="shared" si="5"/>
        <v/>
      </c>
      <c r="G32" s="74"/>
      <c r="H32" s="68" t="str">
        <f t="shared" si="6"/>
        <v/>
      </c>
      <c r="I32" s="74"/>
      <c r="J32" s="74"/>
      <c r="K32" s="80" t="str">
        <f t="shared" si="1"/>
        <v/>
      </c>
      <c r="L32" s="80" t="str">
        <f t="shared" si="3"/>
        <v/>
      </c>
      <c r="M32" s="68"/>
      <c r="N32" s="68"/>
      <c r="O32" s="68"/>
      <c r="P32" s="68"/>
      <c r="Q32" s="68"/>
      <c r="R32" s="74"/>
      <c r="S32" s="74"/>
      <c r="V32" s="68"/>
      <c r="W32" s="68"/>
      <c r="X32" s="68"/>
      <c r="Y32" s="68"/>
      <c r="Z32" s="68"/>
      <c r="AA32" s="68"/>
    </row>
    <row r="33" spans="1:27" ht="16.5" thickTop="1" thickBot="1" x14ac:dyDescent="0.3">
      <c r="A33" s="6"/>
      <c r="B33" s="3"/>
      <c r="C33" s="68"/>
      <c r="D33" s="68"/>
      <c r="E33" s="74"/>
      <c r="F33" s="68" t="str">
        <f t="shared" si="5"/>
        <v/>
      </c>
      <c r="G33" s="74"/>
      <c r="H33" s="68" t="str">
        <f t="shared" si="6"/>
        <v/>
      </c>
      <c r="I33" s="74"/>
      <c r="J33" s="74"/>
      <c r="K33" s="80" t="str">
        <f t="shared" si="1"/>
        <v/>
      </c>
      <c r="L33" s="80" t="str">
        <f t="shared" si="3"/>
        <v/>
      </c>
      <c r="M33" s="68"/>
      <c r="N33" s="68"/>
      <c r="O33" s="68"/>
      <c r="P33" s="68"/>
      <c r="Q33" s="68"/>
      <c r="R33" s="74"/>
      <c r="S33" s="74"/>
      <c r="V33" s="68"/>
      <c r="W33" s="68"/>
      <c r="X33" s="68"/>
      <c r="Y33" s="68"/>
      <c r="Z33" s="68"/>
      <c r="AA33" s="68"/>
    </row>
    <row r="34" spans="1:27" ht="16.5" thickTop="1" thickBot="1" x14ac:dyDescent="0.3">
      <c r="A34" s="6"/>
      <c r="B34" s="3"/>
      <c r="C34" s="68"/>
      <c r="D34" s="68"/>
      <c r="E34" s="74"/>
      <c r="F34" s="68" t="str">
        <f t="shared" si="5"/>
        <v/>
      </c>
      <c r="G34" s="74"/>
      <c r="H34" s="68" t="str">
        <f t="shared" si="6"/>
        <v/>
      </c>
      <c r="I34" s="74"/>
      <c r="J34" s="74"/>
      <c r="K34" s="80" t="str">
        <f t="shared" si="1"/>
        <v/>
      </c>
      <c r="L34" s="80" t="str">
        <f t="shared" si="3"/>
        <v/>
      </c>
      <c r="M34" s="68"/>
      <c r="N34" s="68"/>
      <c r="O34" s="68"/>
      <c r="P34" s="68"/>
      <c r="Q34" s="68"/>
      <c r="R34" s="74"/>
      <c r="S34" s="74"/>
      <c r="V34" s="68"/>
      <c r="W34" s="68"/>
      <c r="X34" s="68"/>
      <c r="Y34" s="68"/>
      <c r="Z34" s="68"/>
      <c r="AA34" s="68"/>
    </row>
    <row r="35" spans="1:27" ht="16.5" thickTop="1" thickBot="1" x14ac:dyDescent="0.3">
      <c r="A35" s="6"/>
      <c r="B35" s="3"/>
      <c r="C35" s="68"/>
      <c r="D35" s="68"/>
      <c r="E35" s="74"/>
      <c r="F35" s="68" t="str">
        <f t="shared" si="5"/>
        <v/>
      </c>
      <c r="G35" s="74"/>
      <c r="H35" s="68" t="str">
        <f t="shared" si="6"/>
        <v/>
      </c>
      <c r="I35" s="74"/>
      <c r="J35" s="74"/>
      <c r="K35" s="80" t="str">
        <f t="shared" si="1"/>
        <v/>
      </c>
      <c r="L35" s="80" t="str">
        <f t="shared" si="3"/>
        <v/>
      </c>
      <c r="M35" s="68"/>
      <c r="N35" s="68"/>
      <c r="O35" s="68"/>
      <c r="P35" s="68"/>
      <c r="Q35" s="68"/>
      <c r="R35" s="74"/>
      <c r="S35" s="74"/>
      <c r="V35" s="68"/>
      <c r="W35" s="68"/>
      <c r="X35" s="68"/>
      <c r="Y35" s="68"/>
      <c r="Z35" s="68"/>
      <c r="AA35" s="68"/>
    </row>
    <row r="36" spans="1:27" ht="16.5" thickTop="1" thickBot="1" x14ac:dyDescent="0.3">
      <c r="A36" s="6"/>
      <c r="B36" s="3"/>
      <c r="C36" s="68"/>
      <c r="D36" s="68"/>
      <c r="E36" s="74"/>
      <c r="F36" s="68" t="str">
        <f t="shared" si="5"/>
        <v/>
      </c>
      <c r="G36" s="74"/>
      <c r="H36" s="68" t="str">
        <f t="shared" si="6"/>
        <v/>
      </c>
      <c r="I36" s="74"/>
      <c r="J36" s="74"/>
      <c r="K36" s="80" t="str">
        <f t="shared" si="1"/>
        <v/>
      </c>
      <c r="L36" s="80" t="str">
        <f t="shared" si="3"/>
        <v/>
      </c>
      <c r="M36" s="68"/>
      <c r="N36" s="68"/>
      <c r="O36" s="68"/>
      <c r="P36" s="68"/>
      <c r="Q36" s="68"/>
      <c r="R36" s="74"/>
      <c r="S36" s="74"/>
      <c r="V36" s="68"/>
      <c r="W36" s="68"/>
      <c r="X36" s="68"/>
      <c r="Y36" s="68"/>
      <c r="Z36" s="68"/>
      <c r="AA36" s="68"/>
    </row>
    <row r="37" spans="1:27" ht="16.5" thickTop="1" thickBot="1" x14ac:dyDescent="0.3">
      <c r="A37" s="6"/>
      <c r="B37" s="3"/>
      <c r="C37" s="68"/>
      <c r="D37" s="68"/>
      <c r="E37" s="74"/>
      <c r="F37" s="68" t="str">
        <f t="shared" si="5"/>
        <v/>
      </c>
      <c r="G37" s="74"/>
      <c r="H37" s="68" t="str">
        <f t="shared" si="6"/>
        <v/>
      </c>
      <c r="I37" s="74"/>
      <c r="J37" s="74"/>
      <c r="K37" s="80" t="str">
        <f t="shared" si="1"/>
        <v/>
      </c>
      <c r="L37" s="80" t="str">
        <f t="shared" si="3"/>
        <v/>
      </c>
      <c r="M37" s="68"/>
      <c r="N37" s="68"/>
      <c r="O37" s="68"/>
      <c r="P37" s="68"/>
      <c r="Q37" s="68"/>
      <c r="R37" s="74"/>
      <c r="S37" s="74"/>
      <c r="V37" s="68"/>
      <c r="W37" s="68"/>
      <c r="X37" s="68"/>
      <c r="Y37" s="68"/>
      <c r="Z37" s="68"/>
      <c r="AA37" s="68"/>
    </row>
    <row r="38" spans="1:27" ht="16.5" thickTop="1" thickBot="1" x14ac:dyDescent="0.3">
      <c r="A38" s="6"/>
      <c r="B38" s="3"/>
      <c r="C38" s="68"/>
      <c r="D38" s="68"/>
      <c r="E38" s="74"/>
      <c r="F38" s="68" t="str">
        <f t="shared" si="5"/>
        <v/>
      </c>
      <c r="G38" s="74"/>
      <c r="H38" s="68" t="str">
        <f t="shared" si="6"/>
        <v/>
      </c>
      <c r="I38" s="74"/>
      <c r="J38" s="74"/>
      <c r="K38" s="80" t="str">
        <f t="shared" si="1"/>
        <v/>
      </c>
      <c r="L38" s="80" t="str">
        <f t="shared" si="3"/>
        <v/>
      </c>
      <c r="M38" s="68"/>
      <c r="N38" s="68"/>
      <c r="O38" s="68"/>
      <c r="P38" s="68"/>
      <c r="Q38" s="68"/>
      <c r="R38" s="74"/>
      <c r="S38" s="74"/>
      <c r="V38" s="68"/>
      <c r="W38" s="68"/>
      <c r="X38" s="68"/>
      <c r="Y38" s="68"/>
      <c r="Z38" s="68"/>
      <c r="AA38" s="68"/>
    </row>
    <row r="39" spans="1:27" ht="16.5" thickTop="1" thickBot="1" x14ac:dyDescent="0.3">
      <c r="A39" s="6"/>
      <c r="B39" s="3"/>
      <c r="C39" s="68"/>
      <c r="D39" s="68"/>
      <c r="E39" s="74"/>
      <c r="F39" s="68" t="str">
        <f t="shared" si="5"/>
        <v/>
      </c>
      <c r="G39" s="74"/>
      <c r="H39" s="68" t="str">
        <f t="shared" si="6"/>
        <v/>
      </c>
      <c r="I39" s="74"/>
      <c r="J39" s="74"/>
      <c r="K39" s="80" t="str">
        <f t="shared" si="1"/>
        <v/>
      </c>
      <c r="L39" s="80" t="str">
        <f t="shared" si="3"/>
        <v/>
      </c>
      <c r="M39" s="68"/>
      <c r="N39" s="68"/>
      <c r="O39" s="68"/>
      <c r="P39" s="68"/>
      <c r="Q39" s="68"/>
      <c r="R39" s="74"/>
      <c r="S39" s="74"/>
      <c r="V39" s="68"/>
      <c r="W39" s="68"/>
      <c r="X39" s="68"/>
      <c r="Y39" s="68"/>
      <c r="Z39" s="68"/>
      <c r="AA39" s="68"/>
    </row>
    <row r="40" spans="1:27" ht="16.5" thickTop="1" thickBot="1" x14ac:dyDescent="0.3">
      <c r="A40" s="6"/>
      <c r="B40" s="3"/>
      <c r="C40" s="68"/>
      <c r="D40" s="68"/>
      <c r="E40" s="74"/>
      <c r="F40" s="68" t="str">
        <f t="shared" si="5"/>
        <v/>
      </c>
      <c r="G40" s="74"/>
      <c r="H40" s="68" t="str">
        <f t="shared" si="6"/>
        <v/>
      </c>
      <c r="I40" s="74"/>
      <c r="J40" s="74"/>
      <c r="K40" s="80" t="str">
        <f t="shared" si="1"/>
        <v/>
      </c>
      <c r="L40" s="80" t="str">
        <f t="shared" si="3"/>
        <v/>
      </c>
      <c r="M40" s="68"/>
      <c r="N40" s="68"/>
      <c r="O40" s="68"/>
      <c r="P40" s="68"/>
      <c r="Q40" s="68"/>
      <c r="R40" s="74"/>
      <c r="S40" s="74"/>
      <c r="V40" s="68"/>
      <c r="W40" s="68"/>
      <c r="X40" s="68"/>
      <c r="Y40" s="68"/>
      <c r="Z40" s="68"/>
      <c r="AA40" s="68"/>
    </row>
    <row r="41" spans="1:27" ht="15.75" thickTop="1" x14ac:dyDescent="0.25">
      <c r="A41" s="6"/>
      <c r="B41" s="3"/>
      <c r="C41" s="68"/>
      <c r="D41" s="68"/>
      <c r="E41" s="74"/>
      <c r="F41" s="68" t="str">
        <f t="shared" si="5"/>
        <v/>
      </c>
      <c r="G41" s="74"/>
      <c r="H41" s="68" t="str">
        <f t="shared" si="6"/>
        <v/>
      </c>
      <c r="I41" s="74"/>
      <c r="J41" s="74"/>
      <c r="K41" s="80" t="str">
        <f t="shared" si="1"/>
        <v/>
      </c>
      <c r="L41" s="80" t="str">
        <f t="shared" si="3"/>
        <v/>
      </c>
      <c r="M41" s="68"/>
      <c r="N41" s="68"/>
      <c r="O41" s="68"/>
      <c r="P41" s="68"/>
      <c r="Q41" s="68"/>
      <c r="R41" s="74"/>
      <c r="S41" s="74"/>
      <c r="V41" s="68"/>
      <c r="W41" s="68"/>
      <c r="X41" s="68"/>
      <c r="Y41" s="68"/>
      <c r="Z41" s="68"/>
      <c r="AA41" s="68"/>
    </row>
    <row r="42" spans="1:27" x14ac:dyDescent="0.25">
      <c r="A42" s="68"/>
      <c r="B42" s="68"/>
      <c r="C42" s="68"/>
      <c r="D42" s="68"/>
      <c r="E42" s="74"/>
      <c r="F42" s="68"/>
      <c r="G42" s="74"/>
      <c r="H42" s="68"/>
      <c r="I42" s="74"/>
      <c r="J42" s="74"/>
      <c r="M42" s="68"/>
      <c r="N42" s="68"/>
      <c r="O42" s="68"/>
      <c r="P42" s="68"/>
      <c r="Q42" s="68"/>
      <c r="R42" s="74"/>
      <c r="S42" s="74"/>
      <c r="V42" s="68"/>
      <c r="W42" s="68"/>
      <c r="X42" s="68"/>
      <c r="Y42" s="68"/>
      <c r="Z42" s="68"/>
      <c r="AA42" s="68"/>
    </row>
  </sheetData>
  <sheetProtection algorithmName="SHA-512" hashValue="I4VfwC2wA/qZt1JBMDsIfC49lUeE89t/a3fRnajMM97B1rXMMppdPJt+Ag61sOOxg9LoHdPnQD4Izlztpkn3Wg==" saltValue="gX88PGCDWoHxVXA9cOdGMQ==" spinCount="100000" sheet="1" objects="1" scenarios="1"/>
  <protectedRanges>
    <protectedRange sqref="Z18:AA28" name="Plage7"/>
    <protectedRange sqref="A2:C41" name="Plage1"/>
    <protectedRange sqref="I2:J21" name="Plage3"/>
    <protectedRange sqref="R2:S11" name="Plage4"/>
    <protectedRange sqref="R18:S27" name="Plage5"/>
    <protectedRange sqref="Z2:AA12" name="Plage6"/>
  </protectedRanges>
  <mergeCells count="10">
    <mergeCell ref="E1:F1"/>
    <mergeCell ref="G1:H1"/>
    <mergeCell ref="O15:O17"/>
    <mergeCell ref="Q15:Q17"/>
    <mergeCell ref="Z14:Z16"/>
    <mergeCell ref="AA14:AA16"/>
    <mergeCell ref="X14:X16"/>
    <mergeCell ref="Y14:Y16"/>
    <mergeCell ref="R15:R17"/>
    <mergeCell ref="S15:S17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5" r:id="rId4" name="CommandButton3">
          <controlPr defaultSize="0" autoLine="0" autoPict="0" r:id="rId5">
            <anchor moveWithCells="1">
              <from>
                <xdr:col>2</xdr:col>
                <xdr:colOff>38100</xdr:colOff>
                <xdr:row>1</xdr:row>
                <xdr:rowOff>161925</xdr:rowOff>
              </from>
              <to>
                <xdr:col>3</xdr:col>
                <xdr:colOff>1085850</xdr:colOff>
                <xdr:row>4</xdr:row>
                <xdr:rowOff>38100</xdr:rowOff>
              </to>
            </anchor>
          </controlPr>
        </control>
      </mc:Choice>
      <mc:Fallback>
        <control shapeId="13315" r:id="rId4" name="CommandButton3"/>
      </mc:Fallback>
    </mc:AlternateContent>
    <mc:AlternateContent xmlns:mc="http://schemas.openxmlformats.org/markup-compatibility/2006">
      <mc:Choice Requires="x14">
        <control shapeId="13314" r:id="rId6" name="CommandButton2">
          <controlPr defaultSize="0" autoLine="0" autoPict="0" r:id="rId7">
            <anchor moveWithCells="1">
              <from>
                <xdr:col>2</xdr:col>
                <xdr:colOff>38100</xdr:colOff>
                <xdr:row>5</xdr:row>
                <xdr:rowOff>66675</xdr:rowOff>
              </from>
              <to>
                <xdr:col>3</xdr:col>
                <xdr:colOff>1104900</xdr:colOff>
                <xdr:row>7</xdr:row>
                <xdr:rowOff>180975</xdr:rowOff>
              </to>
            </anchor>
          </controlPr>
        </control>
      </mc:Choice>
      <mc:Fallback>
        <control shapeId="13314" r:id="rId6" name="CommandButton2"/>
      </mc:Fallback>
    </mc:AlternateContent>
    <mc:AlternateContent xmlns:mc="http://schemas.openxmlformats.org/markup-compatibility/2006">
      <mc:Choice Requires="x14">
        <control shapeId="13313" r:id="rId8" name="CommandButton1">
          <controlPr defaultSize="0" autoLine="0" r:id="rId9">
            <anchor moveWithCells="1">
              <from>
                <xdr:col>1</xdr:col>
                <xdr:colOff>152400</xdr:colOff>
                <xdr:row>0</xdr:row>
                <xdr:rowOff>133350</xdr:rowOff>
              </from>
              <to>
                <xdr:col>1</xdr:col>
                <xdr:colOff>2124075</xdr:colOff>
                <xdr:row>0</xdr:row>
                <xdr:rowOff>733425</xdr:rowOff>
              </to>
            </anchor>
          </controlPr>
        </control>
      </mc:Choice>
      <mc:Fallback>
        <control shapeId="13313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DCCDB-5364-45DA-87CA-046FB6C32545}">
  <sheetPr codeName="Feuil1"/>
  <dimension ref="A1:Y42"/>
  <sheetViews>
    <sheetView tabSelected="1" topLeftCell="C1" workbookViewId="0">
      <selection activeCell="Y2" sqref="Y2"/>
    </sheetView>
  </sheetViews>
  <sheetFormatPr defaultColWidth="11.42578125" defaultRowHeight="15" x14ac:dyDescent="0.25"/>
  <cols>
    <col min="2" max="2" width="33.28515625" customWidth="1"/>
    <col min="4" max="4" width="7.7109375" style="4" customWidth="1"/>
    <col min="5" max="5" width="7.7109375" style="83" customWidth="1"/>
    <col min="6" max="6" width="7.7109375" customWidth="1"/>
    <col min="7" max="7" width="3.7109375" customWidth="1"/>
    <col min="8" max="8" width="7.28515625" customWidth="1"/>
    <col min="9" max="9" width="7.7109375" customWidth="1"/>
    <col min="10" max="10" width="7.7109375" style="4" customWidth="1"/>
    <col min="11" max="11" width="3.42578125" customWidth="1"/>
    <col min="12" max="14" width="7.7109375" style="84" customWidth="1"/>
    <col min="15" max="15" width="4.5703125" customWidth="1"/>
    <col min="16" max="17" width="10.7109375" style="4" customWidth="1"/>
    <col min="18" max="18" width="10.7109375" style="111" customWidth="1"/>
    <col min="19" max="19" width="10.7109375" style="114" customWidth="1"/>
    <col min="20" max="20" width="4.7109375" style="4" customWidth="1"/>
    <col min="21" max="21" width="11.42578125" style="4"/>
    <col min="22" max="22" width="33.28515625" customWidth="1"/>
    <col min="23" max="23" width="11.7109375" style="1" customWidth="1"/>
    <col min="24" max="24" width="9.85546875" customWidth="1"/>
    <col min="25" max="25" width="5.42578125" style="115" bestFit="1" customWidth="1"/>
  </cols>
  <sheetData>
    <row r="1" spans="1:25" ht="64.5" customHeight="1" thickTop="1" thickBot="1" x14ac:dyDescent="0.3">
      <c r="D1" s="81" t="s">
        <v>36</v>
      </c>
      <c r="E1" s="81" t="s">
        <v>37</v>
      </c>
      <c r="F1" s="82" t="s">
        <v>40</v>
      </c>
      <c r="H1" s="51" t="s">
        <v>38</v>
      </c>
      <c r="I1" s="51" t="s">
        <v>39</v>
      </c>
      <c r="J1" s="51" t="s">
        <v>40</v>
      </c>
      <c r="L1" s="88" t="s">
        <v>41</v>
      </c>
      <c r="M1" s="89" t="s">
        <v>42</v>
      </c>
      <c r="N1" s="88" t="s">
        <v>40</v>
      </c>
      <c r="P1" s="91" t="s">
        <v>43</v>
      </c>
      <c r="Q1" s="91" t="s">
        <v>44</v>
      </c>
      <c r="R1" s="109" t="s">
        <v>45</v>
      </c>
      <c r="S1" s="112" t="s">
        <v>17</v>
      </c>
      <c r="T1" s="83"/>
      <c r="U1" s="92" t="s">
        <v>46</v>
      </c>
      <c r="V1" s="93" t="s">
        <v>47</v>
      </c>
      <c r="W1" s="94" t="s">
        <v>48</v>
      </c>
      <c r="X1" s="90" t="s">
        <v>46</v>
      </c>
      <c r="Y1" s="115" t="s">
        <v>59</v>
      </c>
    </row>
    <row r="2" spans="1:25" ht="16.5" thickTop="1" thickBot="1" x14ac:dyDescent="0.3">
      <c r="A2" s="5">
        <v>1</v>
      </c>
      <c r="B2" s="3" t="str">
        <f>TOURNOI!B2</f>
        <v>A1</v>
      </c>
      <c r="D2" s="85">
        <f>IF($B2="","",IFERROR(VLOOKUP($B2,TOURNOI!$F$2:$J$21,4,0),0)+IFERROR(VLOOKUP($B2,TOURNOI!$H$2:$J$21,3,0),0))</f>
        <v>9</v>
      </c>
      <c r="E2" s="85">
        <f>IF($B2="","",IFERROR(VLOOKUP($B2,TOURNOI!$F$2:$J$21,5,0),0)+IFERROR(VLOOKUP($B2,TOURNOI!$H$2:$J$21,2,0),0))</f>
        <v>13</v>
      </c>
      <c r="F2" s="86">
        <f>D2-E2</f>
        <v>-4</v>
      </c>
      <c r="H2" s="85">
        <f>IF($B2="","",IFERROR(VLOOKUP($B2,TOURNOI!$O$2:$R$11,4,0),0)+IFERROR(VLOOKUP($B2,TOURNOI!$Q$2:$S$11,3,0),0)+IFERROR(VLOOKUP($B2,TOURNOI!$O$18:$R$27,4,0),0)+IFERROR(VLOOKUP($B2,TOURNOI!$Q$18:$S$27,3,0),0))</f>
        <v>0</v>
      </c>
      <c r="I2" s="85">
        <f>IF($B2="","",IFERROR(VLOOKUP($B2,TOURNOI!$O$2:$S$11,5,0),0)+IFERROR(VLOOKUP($B2,TOURNOI!$Q$2:$S$11,2,0),0)+IFERROR(VLOOKUP($B2,TOURNOI!$O$18:$S$27,5,0),0)+IFERROR(VLOOKUP($B2,TOURNOI!$Q$18:$S$27,2,0),0))</f>
        <v>0</v>
      </c>
      <c r="J2" s="85">
        <f>H2-I2</f>
        <v>0</v>
      </c>
      <c r="L2" s="85">
        <f>IF($B2="","",IFERROR(VLOOKUP($B2,TOURNOI!$X$2:$Z$28,3,0),0)+IFERROR(VLOOKUP($B2,TOURNOI!$Y$2:$AA$28,3,0),0))</f>
        <v>0</v>
      </c>
      <c r="M2" s="85">
        <f>IF($B2="","",IFERROR(VLOOKUP($B2,TOURNOI!$X$2:$AA$28,4,0),0)+IFERROR(VLOOKUP($B2,TOURNOI!$Y$2:$Z$28,2,0),0))</f>
        <v>0</v>
      </c>
      <c r="N2" s="87">
        <f>L2-M2</f>
        <v>0</v>
      </c>
      <c r="P2" s="85">
        <f>D2+H2+L2</f>
        <v>9</v>
      </c>
      <c r="Q2" s="85">
        <f>E2+I2+M2</f>
        <v>13</v>
      </c>
      <c r="R2" s="110">
        <f>P2-Q2</f>
        <v>-4</v>
      </c>
      <c r="S2" s="113">
        <f>P2/13</f>
        <v>0.69230769230769229</v>
      </c>
      <c r="U2" s="85">
        <v>1</v>
      </c>
      <c r="V2" s="86" t="str" cm="1">
        <f t="array" ref="V2">IF(ISNUMBER(Y2),INDEX(B:B,Y2),"-")</f>
        <v>A5</v>
      </c>
      <c r="W2" s="95" cm="1">
        <f t="array" ref="W2">IF(ISNUMBER(Y2),INDEX(R:R,Y2)+1000*INDEX(S:S,Y2),"-")</f>
        <v>2016</v>
      </c>
      <c r="X2">
        <f>IF(ISNUMBER(Y2),RANK(W2,$W$2:$W$41),"-")</f>
        <v>1</v>
      </c>
      <c r="Y2" s="115" cm="1">
        <f t="array" ref="Y2">IFERROR(MOD(_xlfn.AGGREGATE(14,6,ROUND($R$2:$R$41+1000*$S$2:$S$41,4)+ROW($S$2:$S$41)/1000000/($S$2:$S$41&lt;&gt;0),ROW()-1)*1000000,100),"-")</f>
        <v>6</v>
      </c>
    </row>
    <row r="3" spans="1:25" ht="16.5" thickTop="1" thickBot="1" x14ac:dyDescent="0.3">
      <c r="A3" s="6">
        <v>2</v>
      </c>
      <c r="B3" s="3" t="str">
        <f>TOURNOI!B3</f>
        <v>A2</v>
      </c>
      <c r="D3" s="85">
        <f>IF(B3="","",IFERROR(VLOOKUP($B3,TOURNOI!$F$2:$J$21,4,0),0)+IFERROR(VLOOKUP($B3,TOURNOI!$H$2:$J$21,3,0),0))</f>
        <v>13</v>
      </c>
      <c r="E3" s="85">
        <f>IF(B3="","",IFERROR(VLOOKUP($B3,TOURNOI!$F$2:$J$21,5,0),0)+IFERROR(VLOOKUP($B3,TOURNOI!$H$2:$J$21,2,0),0))</f>
        <v>9</v>
      </c>
      <c r="F3" s="86">
        <f t="shared" ref="F3:F41" si="0">D3-E3</f>
        <v>4</v>
      </c>
      <c r="H3" s="85">
        <f>IF($B3="","",IFERROR(VLOOKUP($B3,TOURNOI!$O$2:$R$11,4,0),0)+IFERROR(VLOOKUP($B3,TOURNOI!$Q$2:$S$11,3,0),0)+IFERROR(VLOOKUP($B3,TOURNOI!$O$18:$R$27,4,0),0)+IFERROR(VLOOKUP($B3,TOURNOI!$Q$18:$S$27,3,0),0))</f>
        <v>0</v>
      </c>
      <c r="I3" s="85">
        <f>IF($B3="","",IFERROR(VLOOKUP($B3,TOURNOI!$O$2:$S$11,5,0),0)+IFERROR(VLOOKUP($B3,TOURNOI!$Q$2:$S$11,2,0),0)+IFERROR(VLOOKUP($B3,TOURNOI!$O$18:$S$27,5,0),0)+IFERROR(VLOOKUP($B3,TOURNOI!$Q$18:$S$27,2,0),0))</f>
        <v>0</v>
      </c>
      <c r="J3" s="85">
        <f t="shared" ref="J3:J41" si="1">H3-I3</f>
        <v>0</v>
      </c>
      <c r="L3" s="85">
        <f>IF($B3="","",IFERROR(VLOOKUP($B3,TOURNOI!$X$2:$Z$28,3,0),0)+IFERROR(VLOOKUP($B3,TOURNOI!$Y$2:$AA$28,3,0),0))</f>
        <v>0</v>
      </c>
      <c r="M3" s="85">
        <f>IF($B3="","",IFERROR(VLOOKUP($B3,TOURNOI!$X$2:$AA$28,4,0),0)+IFERROR(VLOOKUP($B3,TOURNOI!$Y$2:$Z$28,2,0),0))</f>
        <v>0</v>
      </c>
      <c r="N3" s="87">
        <f t="shared" ref="N3:N41" si="2">L3-M3</f>
        <v>0</v>
      </c>
      <c r="P3" s="85">
        <f t="shared" ref="P3:P41" si="3">D3+H3+L3</f>
        <v>13</v>
      </c>
      <c r="Q3" s="85">
        <f t="shared" ref="Q3:Q41" si="4">E3+I3+M3</f>
        <v>9</v>
      </c>
      <c r="R3" s="110">
        <f t="shared" ref="R3:R41" si="5">P3-Q3</f>
        <v>4</v>
      </c>
      <c r="S3" s="113">
        <f t="shared" ref="S3:S41" si="6">P3/13</f>
        <v>1</v>
      </c>
      <c r="U3" s="85">
        <v>2</v>
      </c>
      <c r="V3" s="86" t="str" cm="1">
        <f t="array" ref="V3">IF(ISNUMBER(Y3),INDEX(B:B,Y3),"-")</f>
        <v>A7</v>
      </c>
      <c r="W3" s="95" cm="1">
        <f t="array" ref="W3">IF(ISNUMBER(Y3),INDEX(R:R,Y3)+1000*INDEX(S:S,Y3),"-")</f>
        <v>1853.1538461538462</v>
      </c>
      <c r="X3">
        <f>IF(ISNUMBER(Y3),RANK(W3,$W$2:$W$41),"-")</f>
        <v>2</v>
      </c>
      <c r="Y3" s="115" cm="1">
        <f t="array" ref="Y3">IFERROR(MOD(_xlfn.AGGREGATE(14,6,ROUND($R$2:$R$41+1000*$S$2:$S$41,4)+ROW($S$2:$S$41)/1000000/($S$2:$S$41&lt;&gt;0),ROW()-1)*1000000,100),"-")</f>
        <v>8</v>
      </c>
    </row>
    <row r="4" spans="1:25" ht="16.5" thickTop="1" thickBot="1" x14ac:dyDescent="0.3">
      <c r="A4" s="6">
        <v>3</v>
      </c>
      <c r="B4" s="3" t="str">
        <f>TOURNOI!B4</f>
        <v>A3</v>
      </c>
      <c r="D4" s="85">
        <f>IF(B4="","",IFERROR(VLOOKUP($B4,TOURNOI!$F$2:$J$21,4,0),0)+IFERROR(VLOOKUP($B4,TOURNOI!$H$2:$J$21,3,0),0))</f>
        <v>6</v>
      </c>
      <c r="E4" s="85">
        <f>IF(B4="","",IFERROR(VLOOKUP($B4,TOURNOI!$F$2:$J$21,5,0),0)+IFERROR(VLOOKUP($B4,TOURNOI!$H$2:$J$21,2,0),0))</f>
        <v>13</v>
      </c>
      <c r="F4" s="86">
        <f t="shared" si="0"/>
        <v>-7</v>
      </c>
      <c r="H4" s="85">
        <f>IF($B4="","",IFERROR(VLOOKUP($B4,TOURNOI!$O$2:$R$11,4,0),0)+IFERROR(VLOOKUP($B4,TOURNOI!$Q$2:$S$11,3,0),0)+IFERROR(VLOOKUP($B4,TOURNOI!$O$18:$R$27,4,0),0)+IFERROR(VLOOKUP($B4,TOURNOI!$Q$18:$S$27,3,0),0))</f>
        <v>4</v>
      </c>
      <c r="I4" s="85">
        <f>IF($B4="","",IFERROR(VLOOKUP($B4,TOURNOI!$O$2:$S$11,5,0),0)+IFERROR(VLOOKUP($B4,TOURNOI!$Q$2:$S$11,2,0),0)+IFERROR(VLOOKUP($B4,TOURNOI!$O$18:$S$27,5,0),0)+IFERROR(VLOOKUP($B4,TOURNOI!$Q$18:$S$27,2,0),0))</f>
        <v>13</v>
      </c>
      <c r="J4" s="85">
        <f t="shared" si="1"/>
        <v>-9</v>
      </c>
      <c r="L4" s="85">
        <f>IF($B4="","",IFERROR(VLOOKUP($B4,TOURNOI!$X$2:$Z$28,3,0),0)+IFERROR(VLOOKUP($B4,TOURNOI!$Y$2:$AA$28,3,0),0))</f>
        <v>0</v>
      </c>
      <c r="M4" s="85">
        <f>IF($B4="","",IFERROR(VLOOKUP($B4,TOURNOI!$X$2:$AA$28,4,0),0)+IFERROR(VLOOKUP($B4,TOURNOI!$Y$2:$Z$28,2,0),0))</f>
        <v>0</v>
      </c>
      <c r="N4" s="87">
        <f t="shared" si="2"/>
        <v>0</v>
      </c>
      <c r="P4" s="85">
        <f t="shared" si="3"/>
        <v>10</v>
      </c>
      <c r="Q4" s="85">
        <f t="shared" si="4"/>
        <v>26</v>
      </c>
      <c r="R4" s="110">
        <f t="shared" si="5"/>
        <v>-16</v>
      </c>
      <c r="S4" s="113">
        <f t="shared" si="6"/>
        <v>0.76923076923076927</v>
      </c>
      <c r="U4" s="85">
        <v>3</v>
      </c>
      <c r="V4" s="86" t="str" cm="1">
        <f t="array" ref="V4">IF(ISNUMBER(Y4),INDEX(B:B,Y4),"-")</f>
        <v>A6</v>
      </c>
      <c r="W4" s="95" cm="1">
        <f t="array" ref="W4">IF(ISNUMBER(Y4),INDEX(R:R,Y4)+1000*INDEX(S:S,Y4),"-")</f>
        <v>1618.3846153846155</v>
      </c>
      <c r="X4">
        <f>IF(ISNUMBER(Y4),RANK(W4,$W$2:$W$41),"-")</f>
        <v>3</v>
      </c>
      <c r="Y4" s="115" cm="1">
        <f t="array" ref="Y4">IFERROR(MOD(_xlfn.AGGREGATE(14,6,ROUND($R$2:$R$41+1000*$S$2:$S$41,4)+ROW($S$2:$S$41)/1000000/($S$2:$S$41&lt;&gt;0),ROW()-1)*1000000,100),"-")</f>
        <v>7.0000002384185791</v>
      </c>
    </row>
    <row r="5" spans="1:25" ht="16.5" thickTop="1" thickBot="1" x14ac:dyDescent="0.3">
      <c r="A5" s="6">
        <v>4</v>
      </c>
      <c r="B5" s="3" t="str">
        <f>TOURNOI!B5</f>
        <v>A4</v>
      </c>
      <c r="D5" s="85">
        <f>IF(B5="","",IFERROR(VLOOKUP($B5,TOURNOI!$F$2:$J$21,4,0),0)+IFERROR(VLOOKUP($B5,TOURNOI!$H$2:$J$21,3,0),0))</f>
        <v>13</v>
      </c>
      <c r="E5" s="85">
        <f>IF(B5="","",IFERROR(VLOOKUP($B5,TOURNOI!$F$2:$J$21,5,0),0)+IFERROR(VLOOKUP($B5,TOURNOI!$H$2:$J$21,2,0),0))</f>
        <v>11</v>
      </c>
      <c r="F5" s="86">
        <f t="shared" si="0"/>
        <v>2</v>
      </c>
      <c r="H5" s="85">
        <f>IF($B5="","",IFERROR(VLOOKUP($B5,TOURNOI!$O$2:$R$11,4,0),0)+IFERROR(VLOOKUP($B5,TOURNOI!$Q$2:$S$11,3,0),0)+IFERROR(VLOOKUP($B5,TOURNOI!$O$18:$R$27,4,0),0)+IFERROR(VLOOKUP($B5,TOURNOI!$Q$18:$S$27,3,0),0))</f>
        <v>0</v>
      </c>
      <c r="I5" s="85">
        <f>IF($B5="","",IFERROR(VLOOKUP($B5,TOURNOI!$O$2:$S$11,5,0),0)+IFERROR(VLOOKUP($B5,TOURNOI!$Q$2:$S$11,2,0),0)+IFERROR(VLOOKUP($B5,TOURNOI!$O$18:$S$27,5,0),0)+IFERROR(VLOOKUP($B5,TOURNOI!$Q$18:$S$27,2,0),0))</f>
        <v>0</v>
      </c>
      <c r="J5" s="85">
        <f t="shared" si="1"/>
        <v>0</v>
      </c>
      <c r="L5" s="85">
        <f>IF($B5="","",IFERROR(VLOOKUP($B5,TOURNOI!$X$2:$Z$28,3,0),0)+IFERROR(VLOOKUP($B5,TOURNOI!$Y$2:$AA$28,3,0),0))</f>
        <v>0</v>
      </c>
      <c r="M5" s="85">
        <f>IF($B5="","",IFERROR(VLOOKUP($B5,TOURNOI!$X$2:$AA$28,4,0),0)+IFERROR(VLOOKUP($B5,TOURNOI!$Y$2:$Z$28,2,0),0))</f>
        <v>0</v>
      </c>
      <c r="N5" s="87">
        <f t="shared" si="2"/>
        <v>0</v>
      </c>
      <c r="P5" s="85">
        <f t="shared" si="3"/>
        <v>13</v>
      </c>
      <c r="Q5" s="85">
        <f t="shared" si="4"/>
        <v>11</v>
      </c>
      <c r="R5" s="110">
        <f t="shared" si="5"/>
        <v>2</v>
      </c>
      <c r="S5" s="113">
        <f t="shared" si="6"/>
        <v>1</v>
      </c>
      <c r="U5" s="85">
        <v>4</v>
      </c>
      <c r="V5" s="86" t="str" cm="1">
        <f t="array" ref="V5">IF(ISNUMBER(Y5),INDEX(B:B,Y5),"-")</f>
        <v>A8</v>
      </c>
      <c r="W5" s="95" cm="1">
        <f t="array" ref="W5">IF(ISNUMBER(Y5),INDEX(R:R,Y5)+1000*INDEX(S:S,Y5),"-")</f>
        <v>1150.8461538461538</v>
      </c>
      <c r="X5">
        <f>IF(ISNUMBER(Y5),RANK(W5,$W$2:$W$41),"-")</f>
        <v>4</v>
      </c>
      <c r="Y5" s="115" cm="1">
        <f t="array" ref="Y5">IFERROR(MOD(_xlfn.AGGREGATE(14,6,ROUND($R$2:$R$41+1000*$S$2:$S$41,4)+ROW($S$2:$S$41)/1000000/($S$2:$S$41&lt;&gt;0),ROW()-1)*1000000,100),"-")</f>
        <v>9</v>
      </c>
    </row>
    <row r="6" spans="1:25" ht="16.5" thickTop="1" thickBot="1" x14ac:dyDescent="0.3">
      <c r="A6" s="6">
        <v>5</v>
      </c>
      <c r="B6" s="3" t="str">
        <f>TOURNOI!B6</f>
        <v>A5</v>
      </c>
      <c r="D6" s="85">
        <f>IF(B6="","",IFERROR(VLOOKUP($B6,TOURNOI!$F$2:$J$21,4,0),0)+IFERROR(VLOOKUP($B6,TOURNOI!$H$2:$J$21,3,0),0))</f>
        <v>13</v>
      </c>
      <c r="E6" s="85">
        <f>IF(B6="","",IFERROR(VLOOKUP($B6,TOURNOI!$F$2:$J$21,5,0),0)+IFERROR(VLOOKUP($B6,TOURNOI!$H$2:$J$21,2,0),0))</f>
        <v>8</v>
      </c>
      <c r="F6" s="86">
        <f t="shared" si="0"/>
        <v>5</v>
      </c>
      <c r="H6" s="85">
        <f>IF($B6="","",IFERROR(VLOOKUP($B6,TOURNOI!$O$2:$R$11,4,0),0)+IFERROR(VLOOKUP($B6,TOURNOI!$Q$2:$S$11,3,0),0)+IFERROR(VLOOKUP($B6,TOURNOI!$O$18:$R$27,4,0),0)+IFERROR(VLOOKUP($B6,TOURNOI!$Q$18:$S$27,3,0),0))</f>
        <v>13</v>
      </c>
      <c r="I6" s="85">
        <f>IF($B6="","",IFERROR(VLOOKUP($B6,TOURNOI!$O$2:$S$11,5,0),0)+IFERROR(VLOOKUP($B6,TOURNOI!$Q$2:$S$11,2,0),0)+IFERROR(VLOOKUP($B6,TOURNOI!$O$18:$S$27,5,0),0)+IFERROR(VLOOKUP($B6,TOURNOI!$Q$18:$S$27,2,0),0))</f>
        <v>2</v>
      </c>
      <c r="J6" s="85">
        <f t="shared" si="1"/>
        <v>11</v>
      </c>
      <c r="L6" s="85">
        <f>IF($B6="","",IFERROR(VLOOKUP($B6,TOURNOI!$X$2:$Z$28,3,0),0)+IFERROR(VLOOKUP($B6,TOURNOI!$Y$2:$AA$28,3,0),0))</f>
        <v>0</v>
      </c>
      <c r="M6" s="85">
        <f>IF($B6="","",IFERROR(VLOOKUP($B6,TOURNOI!$X$2:$AA$28,4,0),0)+IFERROR(VLOOKUP($B6,TOURNOI!$Y$2:$Z$28,2,0),0))</f>
        <v>0</v>
      </c>
      <c r="N6" s="87">
        <f t="shared" si="2"/>
        <v>0</v>
      </c>
      <c r="P6" s="85">
        <f t="shared" si="3"/>
        <v>26</v>
      </c>
      <c r="Q6" s="85">
        <f t="shared" si="4"/>
        <v>10</v>
      </c>
      <c r="R6" s="110">
        <f t="shared" si="5"/>
        <v>16</v>
      </c>
      <c r="S6" s="113">
        <f t="shared" si="6"/>
        <v>2</v>
      </c>
      <c r="U6" s="85">
        <v>5</v>
      </c>
      <c r="V6" s="86" t="str" cm="1">
        <f t="array" ref="V6">IF(ISNUMBER(Y6),INDEX(B:B,Y6),"-")</f>
        <v>A10</v>
      </c>
      <c r="W6" s="95" cm="1">
        <f t="array" ref="W6">IF(ISNUMBER(Y6),INDEX(R:R,Y6)+1000*INDEX(S:S,Y6),"-")</f>
        <v>1007</v>
      </c>
      <c r="X6">
        <f>IF(ISNUMBER(Y6),RANK(W6,$W$2:$W$41),"-")</f>
        <v>5</v>
      </c>
      <c r="Y6" s="115" cm="1">
        <f t="array" ref="Y6">IFERROR(MOD(_xlfn.AGGREGATE(14,6,ROUND($R$2:$R$41+1000*$S$2:$S$41,4)+ROW($S$2:$S$41)/1000000/($S$2:$S$41&lt;&gt;0),ROW()-1)*1000000,100),"-")</f>
        <v>11</v>
      </c>
    </row>
    <row r="7" spans="1:25" ht="16.5" thickTop="1" thickBot="1" x14ac:dyDescent="0.3">
      <c r="A7" s="6">
        <v>6</v>
      </c>
      <c r="B7" s="3" t="str">
        <f>TOURNOI!B7</f>
        <v>A6</v>
      </c>
      <c r="D7" s="85">
        <f>IF(B7="","",IFERROR(VLOOKUP($B7,TOURNOI!$F$2:$J$21,4,0),0)+IFERROR(VLOOKUP($B7,TOURNOI!$H$2:$J$21,3,0),0))</f>
        <v>8</v>
      </c>
      <c r="E7" s="85">
        <f>IF(B7="","",IFERROR(VLOOKUP($B7,TOURNOI!$F$2:$J$21,5,0),0)+IFERROR(VLOOKUP($B7,TOURNOI!$H$2:$J$21,2,0),0))</f>
        <v>13</v>
      </c>
      <c r="F7" s="86">
        <f t="shared" si="0"/>
        <v>-5</v>
      </c>
      <c r="H7" s="85">
        <f>IF($B7="","",IFERROR(VLOOKUP($B7,TOURNOI!$O$2:$R$11,4,0),0)+IFERROR(VLOOKUP($B7,TOURNOI!$Q$2:$S$11,3,0),0)+IFERROR(VLOOKUP($B7,TOURNOI!$O$18:$R$27,4,0),0)+IFERROR(VLOOKUP($B7,TOURNOI!$Q$18:$S$27,3,0),0))</f>
        <v>13</v>
      </c>
      <c r="I7" s="85">
        <f>IF($B7="","",IFERROR(VLOOKUP($B7,TOURNOI!$O$2:$S$11,5,0),0)+IFERROR(VLOOKUP($B7,TOURNOI!$Q$2:$S$11,2,0),0)+IFERROR(VLOOKUP($B7,TOURNOI!$O$18:$S$27,5,0),0)+IFERROR(VLOOKUP($B7,TOURNOI!$Q$18:$S$27,2,0),0))</f>
        <v>5</v>
      </c>
      <c r="J7" s="85">
        <f t="shared" si="1"/>
        <v>8</v>
      </c>
      <c r="L7" s="85">
        <f>IF($B7="","",IFERROR(VLOOKUP($B7,TOURNOI!$X$2:$Z$28,3,0),0)+IFERROR(VLOOKUP($B7,TOURNOI!$Y$2:$AA$28,3,0),0))</f>
        <v>0</v>
      </c>
      <c r="M7" s="85">
        <f>IF($B7="","",IFERROR(VLOOKUP($B7,TOURNOI!$X$2:$AA$28,4,0),0)+IFERROR(VLOOKUP($B7,TOURNOI!$Y$2:$Z$28,2,0),0))</f>
        <v>0</v>
      </c>
      <c r="N7" s="87">
        <f t="shared" si="2"/>
        <v>0</v>
      </c>
      <c r="P7" s="85">
        <f t="shared" si="3"/>
        <v>21</v>
      </c>
      <c r="Q7" s="85">
        <f t="shared" si="4"/>
        <v>18</v>
      </c>
      <c r="R7" s="110">
        <f t="shared" si="5"/>
        <v>3</v>
      </c>
      <c r="S7" s="113">
        <f t="shared" si="6"/>
        <v>1.6153846153846154</v>
      </c>
      <c r="U7" s="85">
        <v>6</v>
      </c>
      <c r="V7" s="86" t="str" cm="1">
        <f t="array" ref="V7">IF(ISNUMBER(Y7),INDEX(B:B,Y7),"-")</f>
        <v>A2</v>
      </c>
      <c r="W7" s="95" cm="1">
        <f t="array" ref="W7">IF(ISNUMBER(Y7),INDEX(R:R,Y7)+1000*INDEX(S:S,Y7),"-")</f>
        <v>1004</v>
      </c>
      <c r="X7">
        <f>IF(ISNUMBER(Y7),RANK(W7,$W$2:$W$41),"-")</f>
        <v>6</v>
      </c>
      <c r="Y7" s="115" cm="1">
        <f t="array" ref="Y7">IFERROR(MOD(_xlfn.AGGREGATE(14,6,ROUND($R$2:$R$41+1000*$S$2:$S$41,4)+ROW($S$2:$S$41)/1000000/($S$2:$S$41&lt;&gt;0),ROW()-1)*1000000,100),"-")</f>
        <v>3</v>
      </c>
    </row>
    <row r="8" spans="1:25" ht="16.5" thickTop="1" thickBot="1" x14ac:dyDescent="0.3">
      <c r="A8" s="6">
        <v>7</v>
      </c>
      <c r="B8" s="3" t="str">
        <f>TOURNOI!B8</f>
        <v>A7</v>
      </c>
      <c r="D8" s="85">
        <f>IF(B8="","",IFERROR(VLOOKUP($B8,TOURNOI!$F$2:$J$21,4,0),0)+IFERROR(VLOOKUP($B8,TOURNOI!$H$2:$J$21,3,0),0))</f>
        <v>11</v>
      </c>
      <c r="E8" s="85">
        <f>IF(B8="","",IFERROR(VLOOKUP($B8,TOURNOI!$F$2:$J$21,5,0),0)+IFERROR(VLOOKUP($B8,TOURNOI!$H$2:$J$21,2,0),0))</f>
        <v>13</v>
      </c>
      <c r="F8" s="86">
        <f t="shared" si="0"/>
        <v>-2</v>
      </c>
      <c r="H8" s="85">
        <f>IF($B8="","",IFERROR(VLOOKUP($B8,TOURNOI!$O$2:$R$11,4,0),0)+IFERROR(VLOOKUP($B8,TOURNOI!$Q$2:$S$11,3,0),0)+IFERROR(VLOOKUP($B8,TOURNOI!$O$18:$R$27,4,0),0)+IFERROR(VLOOKUP($B8,TOURNOI!$Q$18:$S$27,3,0),0))</f>
        <v>13</v>
      </c>
      <c r="I8" s="85">
        <f>IF($B8="","",IFERROR(VLOOKUP($B8,TOURNOI!$O$2:$S$11,5,0),0)+IFERROR(VLOOKUP($B8,TOURNOI!$Q$2:$S$11,2,0),0)+IFERROR(VLOOKUP($B8,TOURNOI!$O$18:$S$27,5,0),0)+IFERROR(VLOOKUP($B8,TOURNOI!$Q$18:$S$27,2,0),0))</f>
        <v>4</v>
      </c>
      <c r="J8" s="85">
        <f t="shared" si="1"/>
        <v>9</v>
      </c>
      <c r="L8" s="85">
        <f>IF($B8="","",IFERROR(VLOOKUP($B8,TOURNOI!$X$2:$Z$28,3,0),0)+IFERROR(VLOOKUP($B8,TOURNOI!$Y$2:$AA$28,3,0),0))</f>
        <v>0</v>
      </c>
      <c r="M8" s="85">
        <f>IF($B8="","",IFERROR(VLOOKUP($B8,TOURNOI!$X$2:$AA$28,4,0),0)+IFERROR(VLOOKUP($B8,TOURNOI!$Y$2:$Z$28,2,0),0))</f>
        <v>0</v>
      </c>
      <c r="N8" s="87">
        <f t="shared" si="2"/>
        <v>0</v>
      </c>
      <c r="P8" s="85">
        <f t="shared" si="3"/>
        <v>24</v>
      </c>
      <c r="Q8" s="85">
        <f t="shared" si="4"/>
        <v>17</v>
      </c>
      <c r="R8" s="110">
        <f t="shared" si="5"/>
        <v>7</v>
      </c>
      <c r="S8" s="113">
        <f t="shared" si="6"/>
        <v>1.8461538461538463</v>
      </c>
      <c r="U8" s="85">
        <v>7</v>
      </c>
      <c r="V8" s="86" t="str" cm="1">
        <f t="array" ref="V8">IF(ISNUMBER(Y8),INDEX(B:B,Y8),"-")</f>
        <v>A4</v>
      </c>
      <c r="W8" s="95" cm="1">
        <f t="array" ref="W8">IF(ISNUMBER(Y8),INDEX(R:R,Y8)+1000*INDEX(S:S,Y8),"-")</f>
        <v>1002</v>
      </c>
      <c r="X8">
        <f>IF(ISNUMBER(Y8),RANK(W8,$W$2:$W$41),"-")</f>
        <v>7</v>
      </c>
      <c r="Y8" s="115" cm="1">
        <f t="array" ref="Y8">IFERROR(MOD(_xlfn.AGGREGATE(14,6,ROUND($R$2:$R$41+1000*$S$2:$S$41,4)+ROW($S$2:$S$41)/1000000/($S$2:$S$41&lt;&gt;0),ROW()-1)*1000000,100),"-")</f>
        <v>5</v>
      </c>
    </row>
    <row r="9" spans="1:25" ht="16.5" thickTop="1" thickBot="1" x14ac:dyDescent="0.3">
      <c r="A9" s="6">
        <v>8</v>
      </c>
      <c r="B9" s="3" t="str">
        <f>TOURNOI!B9</f>
        <v>A8</v>
      </c>
      <c r="D9" s="85">
        <f>IF(B9="","",IFERROR(VLOOKUP($B9,TOURNOI!$F$2:$J$21,4,0),0)+IFERROR(VLOOKUP($B9,TOURNOI!$H$2:$J$21,3,0),0))</f>
        <v>13</v>
      </c>
      <c r="E9" s="85">
        <f>IF(B9="","",IFERROR(VLOOKUP($B9,TOURNOI!$F$2:$J$21,5,0),0)+IFERROR(VLOOKUP($B9,TOURNOI!$H$2:$J$21,2,0),0))</f>
        <v>5</v>
      </c>
      <c r="F9" s="86">
        <f t="shared" si="0"/>
        <v>8</v>
      </c>
      <c r="H9" s="85">
        <f>IF($B9="","",IFERROR(VLOOKUP($B9,TOURNOI!$O$2:$R$11,4,0),0)+IFERROR(VLOOKUP($B9,TOURNOI!$Q$2:$S$11,3,0),0)+IFERROR(VLOOKUP($B9,TOURNOI!$O$18:$R$27,4,0),0)+IFERROR(VLOOKUP($B9,TOURNOI!$Q$18:$S$27,3,0),0))</f>
        <v>2</v>
      </c>
      <c r="I9" s="85">
        <f>IF($B9="","",IFERROR(VLOOKUP($B9,TOURNOI!$O$2:$S$11,5,0),0)+IFERROR(VLOOKUP($B9,TOURNOI!$Q$2:$S$11,2,0),0)+IFERROR(VLOOKUP($B9,TOURNOI!$O$18:$S$27,5,0),0)+IFERROR(VLOOKUP($B9,TOURNOI!$Q$18:$S$27,2,0),0))</f>
        <v>13</v>
      </c>
      <c r="J9" s="85">
        <f t="shared" si="1"/>
        <v>-11</v>
      </c>
      <c r="L9" s="85">
        <f>IF($B9="","",IFERROR(VLOOKUP($B9,TOURNOI!$X$2:$Z$28,3,0),0)+IFERROR(VLOOKUP($B9,TOURNOI!$Y$2:$AA$28,3,0),0))</f>
        <v>0</v>
      </c>
      <c r="M9" s="85">
        <f>IF($B9="","",IFERROR(VLOOKUP($B9,TOURNOI!$X$2:$AA$28,4,0),0)+IFERROR(VLOOKUP($B9,TOURNOI!$Y$2:$Z$28,2,0),0))</f>
        <v>0</v>
      </c>
      <c r="N9" s="87">
        <f t="shared" si="2"/>
        <v>0</v>
      </c>
      <c r="P9" s="85">
        <f t="shared" si="3"/>
        <v>15</v>
      </c>
      <c r="Q9" s="85">
        <f t="shared" si="4"/>
        <v>18</v>
      </c>
      <c r="R9" s="110">
        <f t="shared" si="5"/>
        <v>-3</v>
      </c>
      <c r="S9" s="113">
        <f t="shared" si="6"/>
        <v>1.1538461538461537</v>
      </c>
      <c r="U9" s="85">
        <v>8</v>
      </c>
      <c r="V9" s="86" t="str" cm="1">
        <f t="array" ref="V9">IF(ISNUMBER(Y9),INDEX(B:B,Y9),"-")</f>
        <v>A9</v>
      </c>
      <c r="W9" s="95" cm="1">
        <f t="array" ref="W9">IF(ISNUMBER(Y9),INDEX(R:R,Y9)+1000*INDEX(S:S,Y9),"-")</f>
        <v>753.23076923076928</v>
      </c>
      <c r="X9">
        <f>IF(ISNUMBER(Y9),RANK(W9,$W$2:$W$41),"-")</f>
        <v>8</v>
      </c>
      <c r="Y9" s="115" cm="1">
        <f t="array" ref="Y9">IFERROR(MOD(_xlfn.AGGREGATE(14,6,ROUND($R$2:$R$41+1000*$S$2:$S$41,4)+ROW($S$2:$S$41)/1000000/($S$2:$S$41&lt;&gt;0),ROW()-1)*1000000,100),"-")</f>
        <v>10</v>
      </c>
    </row>
    <row r="10" spans="1:25" ht="16.5" thickTop="1" thickBot="1" x14ac:dyDescent="0.3">
      <c r="A10" s="6">
        <v>9</v>
      </c>
      <c r="B10" s="3" t="str">
        <f>TOURNOI!B10</f>
        <v>A9</v>
      </c>
      <c r="D10" s="85">
        <f>IF(B10="","",IFERROR(VLOOKUP($B10,TOURNOI!$F$2:$J$21,4,0),0)+IFERROR(VLOOKUP($B10,TOURNOI!$H$2:$J$21,3,0),0))</f>
        <v>5</v>
      </c>
      <c r="E10" s="85">
        <f>IF(B10="","",IFERROR(VLOOKUP($B10,TOURNOI!$F$2:$J$21,5,0),0)+IFERROR(VLOOKUP($B10,TOURNOI!$H$2:$J$21,2,0),0))</f>
        <v>13</v>
      </c>
      <c r="F10" s="86">
        <f t="shared" si="0"/>
        <v>-8</v>
      </c>
      <c r="H10" s="85">
        <f>IF($B10="","",IFERROR(VLOOKUP($B10,TOURNOI!$O$2:$R$11,4,0),0)+IFERROR(VLOOKUP($B10,TOURNOI!$Q$2:$S$11,3,0),0)+IFERROR(VLOOKUP($B10,TOURNOI!$O$18:$R$27,4,0),0)+IFERROR(VLOOKUP($B10,TOURNOI!$Q$18:$S$27,3,0),0))</f>
        <v>5</v>
      </c>
      <c r="I10" s="85">
        <f>IF($B10="","",IFERROR(VLOOKUP($B10,TOURNOI!$O$2:$S$11,5,0),0)+IFERROR(VLOOKUP($B10,TOURNOI!$Q$2:$S$11,2,0),0)+IFERROR(VLOOKUP($B10,TOURNOI!$O$18:$S$27,5,0),0)+IFERROR(VLOOKUP($B10,TOURNOI!$Q$18:$S$27,2,0),0))</f>
        <v>13</v>
      </c>
      <c r="J10" s="85">
        <f t="shared" si="1"/>
        <v>-8</v>
      </c>
      <c r="L10" s="85">
        <f>IF($B10="","",IFERROR(VLOOKUP($B10,TOURNOI!$X$2:$Z$28,3,0),0)+IFERROR(VLOOKUP($B10,TOURNOI!$Y$2:$AA$28,3,0),0))</f>
        <v>0</v>
      </c>
      <c r="M10" s="85">
        <f>IF($B10="","",IFERROR(VLOOKUP($B10,TOURNOI!$X$2:$AA$28,4,0),0)+IFERROR(VLOOKUP($B10,TOURNOI!$Y$2:$Z$28,2,0),0))</f>
        <v>0</v>
      </c>
      <c r="N10" s="87">
        <f t="shared" si="2"/>
        <v>0</v>
      </c>
      <c r="P10" s="85">
        <f t="shared" si="3"/>
        <v>10</v>
      </c>
      <c r="Q10" s="85">
        <f t="shared" si="4"/>
        <v>26</v>
      </c>
      <c r="R10" s="110">
        <f t="shared" si="5"/>
        <v>-16</v>
      </c>
      <c r="S10" s="113">
        <f t="shared" si="6"/>
        <v>0.76923076923076927</v>
      </c>
      <c r="U10" s="85">
        <v>8</v>
      </c>
      <c r="V10" s="86" t="str" cm="1">
        <f t="array" ref="V10">IF(ISNUMBER(Y10),INDEX(B:B,Y10),"-")</f>
        <v>A3</v>
      </c>
      <c r="W10" s="95" cm="1">
        <f t="array" ref="W10">IF(ISNUMBER(Y10),INDEX(R:R,Y10)+1000*INDEX(S:S,Y10),"-")</f>
        <v>753.23076923076928</v>
      </c>
      <c r="X10">
        <f>IF(ISNUMBER(Y10),RANK(W10,$W$2:$W$41),"-")</f>
        <v>8</v>
      </c>
      <c r="Y10" s="115" cm="1">
        <f t="array" ref="Y10">IFERROR(MOD(_xlfn.AGGREGATE(14,6,ROUND($R$2:$R$41+1000*$S$2:$S$41,4)+ROW($S$2:$S$41)/1000000/($S$2:$S$41&lt;&gt;0),ROW()-1)*1000000,100),"-")</f>
        <v>4</v>
      </c>
    </row>
    <row r="11" spans="1:25" ht="16.5" thickTop="1" thickBot="1" x14ac:dyDescent="0.3">
      <c r="A11" s="79">
        <v>10</v>
      </c>
      <c r="B11" s="3" t="str">
        <f>TOURNOI!B11</f>
        <v>A10</v>
      </c>
      <c r="D11" s="85">
        <f>IF(B11="","",IFERROR(VLOOKUP($B11,TOURNOI!$F$2:$J$21,4,0),0)+IFERROR(VLOOKUP($B11,TOURNOI!$H$2:$J$21,3,0),0))</f>
        <v>13</v>
      </c>
      <c r="E11" s="85">
        <f>IF(B11="","",IFERROR(VLOOKUP($B11,TOURNOI!$F$2:$J$21,5,0),0)+IFERROR(VLOOKUP($B11,TOURNOI!$H$2:$J$21,2,0),0))</f>
        <v>6</v>
      </c>
      <c r="F11" s="86">
        <f t="shared" si="0"/>
        <v>7</v>
      </c>
      <c r="H11" s="85">
        <f>IF($B11="","",IFERROR(VLOOKUP($B11,TOURNOI!$O$2:$R$11,4,0),0)+IFERROR(VLOOKUP($B11,TOURNOI!$Q$2:$S$11,3,0),0)+IFERROR(VLOOKUP($B11,TOURNOI!$O$18:$R$27,4,0),0)+IFERROR(VLOOKUP($B11,TOURNOI!$Q$18:$S$27,3,0),0))</f>
        <v>0</v>
      </c>
      <c r="I11" s="85">
        <f>IF($B11="","",IFERROR(VLOOKUP($B11,TOURNOI!$O$2:$S$11,5,0),0)+IFERROR(VLOOKUP($B11,TOURNOI!$Q$2:$S$11,2,0),0)+IFERROR(VLOOKUP($B11,TOURNOI!$O$18:$S$27,5,0),0)+IFERROR(VLOOKUP($B11,TOURNOI!$Q$18:$S$27,2,0),0))</f>
        <v>0</v>
      </c>
      <c r="J11" s="85">
        <f t="shared" si="1"/>
        <v>0</v>
      </c>
      <c r="L11" s="85">
        <f>IF($B11="","",IFERROR(VLOOKUP($B11,TOURNOI!$X$2:$Z$28,3,0),0)+IFERROR(VLOOKUP($B11,TOURNOI!$Y$2:$AA$28,3,0),0))</f>
        <v>0</v>
      </c>
      <c r="M11" s="85">
        <f>IF($B11="","",IFERROR(VLOOKUP($B11,TOURNOI!$X$2:$AA$28,4,0),0)+IFERROR(VLOOKUP($B11,TOURNOI!$Y$2:$Z$28,2,0),0))</f>
        <v>0</v>
      </c>
      <c r="N11" s="87">
        <f t="shared" si="2"/>
        <v>0</v>
      </c>
      <c r="P11" s="85">
        <f t="shared" si="3"/>
        <v>13</v>
      </c>
      <c r="Q11" s="85">
        <f t="shared" si="4"/>
        <v>6</v>
      </c>
      <c r="R11" s="110">
        <f t="shared" si="5"/>
        <v>7</v>
      </c>
      <c r="S11" s="113">
        <f t="shared" si="6"/>
        <v>1</v>
      </c>
      <c r="U11" s="85">
        <v>10</v>
      </c>
      <c r="V11" s="86" t="str" cm="1">
        <f t="array" ref="V11">IF(ISNUMBER(Y11),INDEX(B:B,Y11),"-")</f>
        <v>A1</v>
      </c>
      <c r="W11" s="95" cm="1">
        <f t="array" ref="W11">IF(ISNUMBER(Y11),INDEX(R:R,Y11)+1000*INDEX(S:S,Y11),"-")</f>
        <v>688.30769230769226</v>
      </c>
      <c r="X11">
        <f>IF(ISNUMBER(Y11),RANK(W11,$W$2:$W$41),"-")</f>
        <v>10</v>
      </c>
      <c r="Y11" s="115" cm="1">
        <f t="array" ref="Y11">IFERROR(MOD(_xlfn.AGGREGATE(14,6,ROUND($R$2:$R$41+1000*$S$2:$S$41,4)+ROW($S$2:$S$41)/1000000/($S$2:$S$41&lt;&gt;0),ROW()-1)*1000000,100),"-")</f>
        <v>2</v>
      </c>
    </row>
    <row r="12" spans="1:25" ht="16.5" thickTop="1" thickBot="1" x14ac:dyDescent="0.3">
      <c r="A12" s="6">
        <v>11</v>
      </c>
      <c r="B12" s="3">
        <f>TOURNOI!B12</f>
        <v>0</v>
      </c>
      <c r="D12" s="85">
        <f>IF(B12="","",IFERROR(VLOOKUP($B12,TOURNOI!$F$2:$J$21,4,0),0)+IFERROR(VLOOKUP($B12,TOURNOI!$H$2:$J$21,3,0),0))</f>
        <v>0</v>
      </c>
      <c r="E12" s="85">
        <f>IF(B12="","",IFERROR(VLOOKUP($B12,TOURNOI!$F$2:$J$21,5,0),0)+IFERROR(VLOOKUP($B12,TOURNOI!$H$2:$J$21,2,0),0))</f>
        <v>0</v>
      </c>
      <c r="F12" s="86">
        <f t="shared" si="0"/>
        <v>0</v>
      </c>
      <c r="H12" s="85">
        <f>IF($B12="","",IFERROR(VLOOKUP($B12,TOURNOI!$O$2:$R$11,4,0),0)+IFERROR(VLOOKUP($B12,TOURNOI!$Q$2:$S$11,3,0),0)+IFERROR(VLOOKUP($B12,TOURNOI!$O$18:$R$27,4,0),0)+IFERROR(VLOOKUP($B12,TOURNOI!$Q$18:$S$27,3,0),0))</f>
        <v>0</v>
      </c>
      <c r="I12" s="85">
        <f>IF($B12="","",IFERROR(VLOOKUP($B12,TOURNOI!$O$2:$S$11,5,0),0)+IFERROR(VLOOKUP($B12,TOURNOI!$Q$2:$S$11,2,0),0)+IFERROR(VLOOKUP($B12,TOURNOI!$O$18:$S$27,5,0),0)+IFERROR(VLOOKUP($B12,TOURNOI!$Q$18:$S$27,2,0),0))</f>
        <v>0</v>
      </c>
      <c r="J12" s="85">
        <f t="shared" si="1"/>
        <v>0</v>
      </c>
      <c r="L12" s="85">
        <f>IF($B12="","",IFERROR(VLOOKUP($B12,TOURNOI!$X$2:$Z$28,3,0),0)+IFERROR(VLOOKUP($B12,TOURNOI!$Y$2:$AA$28,3,0),0))</f>
        <v>0</v>
      </c>
      <c r="M12" s="85">
        <f>IF($B12="","",IFERROR(VLOOKUP($B12,TOURNOI!$X$2:$AA$28,4,0),0)+IFERROR(VLOOKUP($B12,TOURNOI!$Y$2:$Z$28,2,0),0))</f>
        <v>0</v>
      </c>
      <c r="N12" s="87">
        <f t="shared" si="2"/>
        <v>0</v>
      </c>
      <c r="P12" s="85">
        <f t="shared" si="3"/>
        <v>0</v>
      </c>
      <c r="Q12" s="85">
        <f t="shared" si="4"/>
        <v>0</v>
      </c>
      <c r="R12" s="110">
        <f t="shared" si="5"/>
        <v>0</v>
      </c>
      <c r="S12" s="113">
        <f t="shared" si="6"/>
        <v>0</v>
      </c>
      <c r="U12" s="85">
        <v>11</v>
      </c>
      <c r="V12" s="86" t="str" cm="1">
        <f t="array" ref="V12">IF(ISNUMBER(Y12),INDEX(B:B,Y12),"-")</f>
        <v>-</v>
      </c>
      <c r="W12" s="95" t="str" cm="1">
        <f t="array" ref="W12">IF(ISNUMBER(Y12),INDEX(R:R,Y12)+1000*INDEX(S:S,Y12),"-")</f>
        <v>-</v>
      </c>
      <c r="X12" t="str">
        <f>IF(ISNUMBER(Y12),RANK(W12,$W$2:$W$41),"-")</f>
        <v>-</v>
      </c>
      <c r="Y12" s="115" t="str" cm="1">
        <f t="array" ref="Y12">IFERROR(MOD(_xlfn.AGGREGATE(14,6,ROUND($R$2:$R$41+1000*$S$2:$S$41,4)+ROW($S$2:$S$41)/1000000/($S$2:$S$41&lt;&gt;0),ROW()-1)*1000000,100),"-")</f>
        <v>-</v>
      </c>
    </row>
    <row r="13" spans="1:25" ht="16.5" thickTop="1" thickBot="1" x14ac:dyDescent="0.3">
      <c r="A13" s="6">
        <v>12</v>
      </c>
      <c r="B13" s="3">
        <f>TOURNOI!B13</f>
        <v>0</v>
      </c>
      <c r="D13" s="85">
        <f>IF(B13="","",IFERROR(VLOOKUP($B13,TOURNOI!$F$2:$J$21,4,0),0)+IFERROR(VLOOKUP($B13,TOURNOI!$H$2:$J$21,3,0),0))</f>
        <v>0</v>
      </c>
      <c r="E13" s="85">
        <f>IF(B13="","",IFERROR(VLOOKUP($B13,TOURNOI!$F$2:$J$21,5,0),0)+IFERROR(VLOOKUP($B13,TOURNOI!$H$2:$J$21,2,0),0))</f>
        <v>0</v>
      </c>
      <c r="F13" s="86">
        <f t="shared" si="0"/>
        <v>0</v>
      </c>
      <c r="H13" s="85">
        <f>IF($B13="","",IFERROR(VLOOKUP($B13,TOURNOI!$O$2:$R$11,4,0),0)+IFERROR(VLOOKUP($B13,TOURNOI!$Q$2:$S$11,3,0),0)+IFERROR(VLOOKUP($B13,TOURNOI!$O$18:$R$27,4,0),0)+IFERROR(VLOOKUP($B13,TOURNOI!$Q$18:$S$27,3,0),0))</f>
        <v>0</v>
      </c>
      <c r="I13" s="85">
        <f>IF($B13="","",IFERROR(VLOOKUP($B13,TOURNOI!$O$2:$S$11,5,0),0)+IFERROR(VLOOKUP($B13,TOURNOI!$Q$2:$S$11,2,0),0)+IFERROR(VLOOKUP($B13,TOURNOI!$O$18:$S$27,5,0),0)+IFERROR(VLOOKUP($B13,TOURNOI!$Q$18:$S$27,2,0),0))</f>
        <v>0</v>
      </c>
      <c r="J13" s="85">
        <f t="shared" si="1"/>
        <v>0</v>
      </c>
      <c r="L13" s="85">
        <f>IF($B13="","",IFERROR(VLOOKUP($B13,TOURNOI!$X$2:$Z$28,3,0),0)+IFERROR(VLOOKUP($B13,TOURNOI!$Y$2:$AA$28,3,0),0))</f>
        <v>0</v>
      </c>
      <c r="M13" s="85">
        <f>IF($B13="","",IFERROR(VLOOKUP($B13,TOURNOI!$X$2:$AA$28,4,0),0)+IFERROR(VLOOKUP($B13,TOURNOI!$Y$2:$Z$28,2,0),0))</f>
        <v>0</v>
      </c>
      <c r="N13" s="87">
        <f t="shared" si="2"/>
        <v>0</v>
      </c>
      <c r="P13" s="85">
        <f t="shared" si="3"/>
        <v>0</v>
      </c>
      <c r="Q13" s="85">
        <f t="shared" si="4"/>
        <v>0</v>
      </c>
      <c r="R13" s="110">
        <f t="shared" si="5"/>
        <v>0</v>
      </c>
      <c r="S13" s="113">
        <f t="shared" si="6"/>
        <v>0</v>
      </c>
      <c r="U13" s="85">
        <v>11</v>
      </c>
      <c r="V13" s="86" t="str" cm="1">
        <f t="array" ref="V13">IF(ISNUMBER(Y13),INDEX(B:B,Y13),"-")</f>
        <v>-</v>
      </c>
      <c r="W13" s="95" t="str" cm="1">
        <f t="array" ref="W13">IF(ISNUMBER(Y13),INDEX(R:R,Y13)+1000*INDEX(S:S,Y13),"-")</f>
        <v>-</v>
      </c>
      <c r="X13" t="str">
        <f>IF(ISNUMBER(Y13),RANK(W13,$W$2:$W$41),"-")</f>
        <v>-</v>
      </c>
      <c r="Y13" s="115" t="str" cm="1">
        <f t="array" ref="Y13">IFERROR(MOD(_xlfn.AGGREGATE(14,6,ROUND($R$2:$R$41+1000*$S$2:$S$41,4)+ROW($S$2:$S$41)/1000000/($S$2:$S$41&lt;&gt;0),ROW()-1)*1000000,100),"-")</f>
        <v>-</v>
      </c>
    </row>
    <row r="14" spans="1:25" ht="16.5" thickTop="1" thickBot="1" x14ac:dyDescent="0.3">
      <c r="A14" s="6">
        <v>13</v>
      </c>
      <c r="B14" s="3">
        <f>TOURNOI!B14</f>
        <v>0</v>
      </c>
      <c r="D14" s="85">
        <f>IF(B14="","",IFERROR(VLOOKUP($B14,TOURNOI!$F$2:$J$21,4,0),0)+IFERROR(VLOOKUP($B14,TOURNOI!$H$2:$J$21,3,0),0))</f>
        <v>0</v>
      </c>
      <c r="E14" s="85">
        <f>IF(B14="","",IFERROR(VLOOKUP($B14,TOURNOI!$F$2:$J$21,5,0),0)+IFERROR(VLOOKUP($B14,TOURNOI!$H$2:$J$21,2,0),0))</f>
        <v>0</v>
      </c>
      <c r="F14" s="86">
        <f t="shared" si="0"/>
        <v>0</v>
      </c>
      <c r="H14" s="85">
        <f>IF($B14="","",IFERROR(VLOOKUP($B14,TOURNOI!$O$2:$R$11,4,0),0)+IFERROR(VLOOKUP($B14,TOURNOI!$Q$2:$S$11,3,0),0)+IFERROR(VLOOKUP($B14,TOURNOI!$O$18:$R$27,4,0),0)+IFERROR(VLOOKUP($B14,TOURNOI!$Q$18:$S$27,3,0),0))</f>
        <v>0</v>
      </c>
      <c r="I14" s="85">
        <f>IF($B14="","",IFERROR(VLOOKUP($B14,TOURNOI!$O$2:$S$11,5,0),0)+IFERROR(VLOOKUP($B14,TOURNOI!$Q$2:$S$11,2,0),0)+IFERROR(VLOOKUP($B14,TOURNOI!$O$18:$S$27,5,0),0)+IFERROR(VLOOKUP($B14,TOURNOI!$Q$18:$S$27,2,0),0))</f>
        <v>0</v>
      </c>
      <c r="J14" s="85">
        <f t="shared" si="1"/>
        <v>0</v>
      </c>
      <c r="L14" s="85">
        <f>IF($B14="","",IFERROR(VLOOKUP($B14,TOURNOI!$X$2:$Z$28,3,0),0)+IFERROR(VLOOKUP($B14,TOURNOI!$Y$2:$AA$28,3,0),0))</f>
        <v>0</v>
      </c>
      <c r="M14" s="85">
        <f>IF($B14="","",IFERROR(VLOOKUP($B14,TOURNOI!$X$2:$AA$28,4,0),0)+IFERROR(VLOOKUP($B14,TOURNOI!$Y$2:$Z$28,2,0),0))</f>
        <v>0</v>
      </c>
      <c r="N14" s="87">
        <f t="shared" si="2"/>
        <v>0</v>
      </c>
      <c r="P14" s="85">
        <f t="shared" si="3"/>
        <v>0</v>
      </c>
      <c r="Q14" s="85">
        <f t="shared" si="4"/>
        <v>0</v>
      </c>
      <c r="R14" s="110">
        <f t="shared" si="5"/>
        <v>0</v>
      </c>
      <c r="S14" s="113">
        <f t="shared" si="6"/>
        <v>0</v>
      </c>
      <c r="U14" s="85">
        <v>11</v>
      </c>
      <c r="V14" s="86" t="str" cm="1">
        <f t="array" ref="V14">IF(ISNUMBER(Y14),INDEX(B:B,Y14),"-")</f>
        <v>-</v>
      </c>
      <c r="W14" s="95" t="str" cm="1">
        <f t="array" ref="W14">IF(ISNUMBER(Y14),INDEX(R:R,Y14)+1000*INDEX(S:S,Y14),"-")</f>
        <v>-</v>
      </c>
      <c r="X14" t="str">
        <f>IF(ISNUMBER(Y14),RANK(W14,$W$2:$W$41),"-")</f>
        <v>-</v>
      </c>
      <c r="Y14" s="115" t="str" cm="1">
        <f t="array" ref="Y14">IFERROR(MOD(_xlfn.AGGREGATE(14,6,ROUND($R$2:$R$41+1000*$S$2:$S$41,4)+ROW($S$2:$S$41)/1000000/($S$2:$S$41&lt;&gt;0),ROW()-1)*1000000,100),"-")</f>
        <v>-</v>
      </c>
    </row>
    <row r="15" spans="1:25" ht="16.5" thickTop="1" thickBot="1" x14ac:dyDescent="0.3">
      <c r="A15" s="6">
        <v>14</v>
      </c>
      <c r="B15" s="3">
        <f>TOURNOI!B15</f>
        <v>0</v>
      </c>
      <c r="D15" s="85">
        <f>IF(B15="","",IFERROR(VLOOKUP($B15,TOURNOI!$F$2:$J$21,4,0),0)+IFERROR(VLOOKUP($B15,TOURNOI!$H$2:$J$21,3,0),0))</f>
        <v>0</v>
      </c>
      <c r="E15" s="85">
        <f>IF(B15="","",IFERROR(VLOOKUP($B15,TOURNOI!$F$2:$J$21,5,0),0)+IFERROR(VLOOKUP($B15,TOURNOI!$H$2:$J$21,2,0),0))</f>
        <v>0</v>
      </c>
      <c r="F15" s="86">
        <f t="shared" si="0"/>
        <v>0</v>
      </c>
      <c r="H15" s="85">
        <f>IF($B15="","",IFERROR(VLOOKUP($B15,TOURNOI!$O$2:$R$11,4,0),0)+IFERROR(VLOOKUP($B15,TOURNOI!$Q$2:$S$11,3,0),0)+IFERROR(VLOOKUP($B15,TOURNOI!$O$18:$R$27,4,0),0)+IFERROR(VLOOKUP($B15,TOURNOI!$Q$18:$S$27,3,0),0))</f>
        <v>0</v>
      </c>
      <c r="I15" s="85">
        <f>IF($B15="","",IFERROR(VLOOKUP($B15,TOURNOI!$O$2:$S$11,5,0),0)+IFERROR(VLOOKUP($B15,TOURNOI!$Q$2:$S$11,2,0),0)+IFERROR(VLOOKUP($B15,TOURNOI!$O$18:$S$27,5,0),0)+IFERROR(VLOOKUP($B15,TOURNOI!$Q$18:$S$27,2,0),0))</f>
        <v>0</v>
      </c>
      <c r="J15" s="85">
        <f t="shared" si="1"/>
        <v>0</v>
      </c>
      <c r="L15" s="85">
        <f>IF($B15="","",IFERROR(VLOOKUP($B15,TOURNOI!$X$2:$Z$28,3,0),0)+IFERROR(VLOOKUP($B15,TOURNOI!$Y$2:$AA$28,3,0),0))</f>
        <v>0</v>
      </c>
      <c r="M15" s="85">
        <f>IF($B15="","",IFERROR(VLOOKUP($B15,TOURNOI!$X$2:$AA$28,4,0),0)+IFERROR(VLOOKUP($B15,TOURNOI!$Y$2:$Z$28,2,0),0))</f>
        <v>0</v>
      </c>
      <c r="N15" s="87">
        <f t="shared" si="2"/>
        <v>0</v>
      </c>
      <c r="P15" s="85">
        <f t="shared" si="3"/>
        <v>0</v>
      </c>
      <c r="Q15" s="85">
        <f t="shared" si="4"/>
        <v>0</v>
      </c>
      <c r="R15" s="110">
        <f t="shared" si="5"/>
        <v>0</v>
      </c>
      <c r="S15" s="113">
        <f t="shared" si="6"/>
        <v>0</v>
      </c>
      <c r="U15" s="85">
        <v>11</v>
      </c>
      <c r="V15" s="86" t="str" cm="1">
        <f t="array" ref="V15">IF(ISNUMBER(Y15),INDEX(B:B,Y15),"-")</f>
        <v>-</v>
      </c>
      <c r="W15" s="95" t="str" cm="1">
        <f t="array" ref="W15">IF(ISNUMBER(Y15),INDEX(R:R,Y15)+1000*INDEX(S:S,Y15),"-")</f>
        <v>-</v>
      </c>
      <c r="X15" t="str">
        <f>IF(ISNUMBER(Y15),RANK(W15,$W$2:$W$41),"-")</f>
        <v>-</v>
      </c>
      <c r="Y15" s="115" t="str" cm="1">
        <f t="array" ref="Y15">IFERROR(MOD(_xlfn.AGGREGATE(14,6,ROUND($R$2:$R$41+1000*$S$2:$S$41,4)+ROW($S$2:$S$41)/1000000/($S$2:$S$41&lt;&gt;0),ROW()-1)*1000000,100),"-")</f>
        <v>-</v>
      </c>
    </row>
    <row r="16" spans="1:25" ht="16.5" thickTop="1" thickBot="1" x14ac:dyDescent="0.3">
      <c r="A16" s="6">
        <v>15</v>
      </c>
      <c r="B16" s="3">
        <f>TOURNOI!B16</f>
        <v>0</v>
      </c>
      <c r="D16" s="85">
        <f>IF(B16="","",IFERROR(VLOOKUP($B16,TOURNOI!$F$2:$J$21,4,0),0)+IFERROR(VLOOKUP($B16,TOURNOI!$H$2:$J$21,3,0),0))</f>
        <v>0</v>
      </c>
      <c r="E16" s="85">
        <f>IF(B16="","",IFERROR(VLOOKUP($B16,TOURNOI!$F$2:$J$21,5,0),0)+IFERROR(VLOOKUP($B16,TOURNOI!$H$2:$J$21,2,0),0))</f>
        <v>0</v>
      </c>
      <c r="F16" s="86">
        <f t="shared" si="0"/>
        <v>0</v>
      </c>
      <c r="H16" s="85">
        <f>IF($B16="","",IFERROR(VLOOKUP($B16,TOURNOI!$O$2:$R$11,4,0),0)+IFERROR(VLOOKUP($B16,TOURNOI!$Q$2:$S$11,3,0),0)+IFERROR(VLOOKUP($B16,TOURNOI!$O$18:$R$27,4,0),0)+IFERROR(VLOOKUP($B16,TOURNOI!$Q$18:$S$27,3,0),0))</f>
        <v>0</v>
      </c>
      <c r="I16" s="85">
        <f>IF($B16="","",IFERROR(VLOOKUP($B16,TOURNOI!$O$2:$S$11,5,0),0)+IFERROR(VLOOKUP($B16,TOURNOI!$Q$2:$S$11,2,0),0)+IFERROR(VLOOKUP($B16,TOURNOI!$O$18:$S$27,5,0),0)+IFERROR(VLOOKUP($B16,TOURNOI!$Q$18:$S$27,2,0),0))</f>
        <v>0</v>
      </c>
      <c r="J16" s="85">
        <f t="shared" si="1"/>
        <v>0</v>
      </c>
      <c r="L16" s="85">
        <f>IF($B16="","",IFERROR(VLOOKUP($B16,TOURNOI!$X$2:$Z$28,3,0),0)+IFERROR(VLOOKUP($B16,TOURNOI!$Y$2:$AA$28,3,0),0))</f>
        <v>0</v>
      </c>
      <c r="M16" s="85">
        <f>IF($B16="","",IFERROR(VLOOKUP($B16,TOURNOI!$X$2:$AA$28,4,0),0)+IFERROR(VLOOKUP($B16,TOURNOI!$Y$2:$Z$28,2,0),0))</f>
        <v>0</v>
      </c>
      <c r="N16" s="87">
        <f t="shared" si="2"/>
        <v>0</v>
      </c>
      <c r="P16" s="85">
        <f t="shared" si="3"/>
        <v>0</v>
      </c>
      <c r="Q16" s="85">
        <f t="shared" si="4"/>
        <v>0</v>
      </c>
      <c r="R16" s="110">
        <f t="shared" si="5"/>
        <v>0</v>
      </c>
      <c r="S16" s="113">
        <f t="shared" si="6"/>
        <v>0</v>
      </c>
      <c r="U16" s="85">
        <v>11</v>
      </c>
      <c r="V16" s="86" t="str" cm="1">
        <f t="array" ref="V16">IF(ISNUMBER(Y16),INDEX(B:B,Y16),"-")</f>
        <v>-</v>
      </c>
      <c r="W16" s="95" t="str" cm="1">
        <f t="array" ref="W16">IF(ISNUMBER(Y16),INDEX(R:R,Y16)+1000*INDEX(S:S,Y16),"-")</f>
        <v>-</v>
      </c>
      <c r="X16" t="str">
        <f>IF(ISNUMBER(Y16),RANK(W16,$W$2:$W$41),"-")</f>
        <v>-</v>
      </c>
      <c r="Y16" s="115" t="str" cm="1">
        <f t="array" ref="Y16">IFERROR(MOD(_xlfn.AGGREGATE(14,6,ROUND($R$2:$R$41+1000*$S$2:$S$41,4)+ROW($S$2:$S$41)/1000000/($S$2:$S$41&lt;&gt;0),ROW()-1)*1000000,100),"-")</f>
        <v>-</v>
      </c>
    </row>
    <row r="17" spans="1:25" ht="16.5" thickTop="1" thickBot="1" x14ac:dyDescent="0.3">
      <c r="A17" s="6">
        <v>16</v>
      </c>
      <c r="B17" s="3">
        <f>TOURNOI!B17</f>
        <v>0</v>
      </c>
      <c r="D17" s="85">
        <f>IF(B17="","",IFERROR(VLOOKUP($B17,TOURNOI!$F$2:$J$21,4,0),0)+IFERROR(VLOOKUP($B17,TOURNOI!$H$2:$J$21,3,0),0))</f>
        <v>0</v>
      </c>
      <c r="E17" s="85">
        <f>IF(B17="","",IFERROR(VLOOKUP($B17,TOURNOI!$F$2:$J$21,5,0),0)+IFERROR(VLOOKUP($B17,TOURNOI!$H$2:$J$21,2,0),0))</f>
        <v>0</v>
      </c>
      <c r="F17" s="86">
        <f t="shared" si="0"/>
        <v>0</v>
      </c>
      <c r="H17" s="85">
        <f>IF($B17="","",IFERROR(VLOOKUP($B17,TOURNOI!$O$2:$R$11,4,0),0)+IFERROR(VLOOKUP($B17,TOURNOI!$Q$2:$S$11,3,0),0)+IFERROR(VLOOKUP($B17,TOURNOI!$O$18:$R$27,4,0),0)+IFERROR(VLOOKUP($B17,TOURNOI!$Q$18:$S$27,3,0),0))</f>
        <v>0</v>
      </c>
      <c r="I17" s="85">
        <f>IF($B17="","",IFERROR(VLOOKUP($B17,TOURNOI!$O$2:$S$11,5,0),0)+IFERROR(VLOOKUP($B17,TOURNOI!$Q$2:$S$11,2,0),0)+IFERROR(VLOOKUP($B17,TOURNOI!$O$18:$S$27,5,0),0)+IFERROR(VLOOKUP($B17,TOURNOI!$Q$18:$S$27,2,0),0))</f>
        <v>0</v>
      </c>
      <c r="J17" s="85">
        <f t="shared" si="1"/>
        <v>0</v>
      </c>
      <c r="L17" s="85">
        <f>IF($B17="","",IFERROR(VLOOKUP($B17,TOURNOI!$X$2:$Z$28,3,0),0)+IFERROR(VLOOKUP($B17,TOURNOI!$Y$2:$AA$28,3,0),0))</f>
        <v>0</v>
      </c>
      <c r="M17" s="85">
        <f>IF($B17="","",IFERROR(VLOOKUP($B17,TOURNOI!$X$2:$AA$28,4,0),0)+IFERROR(VLOOKUP($B17,TOURNOI!$Y$2:$Z$28,2,0),0))</f>
        <v>0</v>
      </c>
      <c r="N17" s="87">
        <f t="shared" si="2"/>
        <v>0</v>
      </c>
      <c r="P17" s="85">
        <f t="shared" si="3"/>
        <v>0</v>
      </c>
      <c r="Q17" s="85">
        <f t="shared" si="4"/>
        <v>0</v>
      </c>
      <c r="R17" s="110">
        <f t="shared" si="5"/>
        <v>0</v>
      </c>
      <c r="S17" s="113">
        <f t="shared" si="6"/>
        <v>0</v>
      </c>
      <c r="U17" s="85">
        <v>11</v>
      </c>
      <c r="V17" s="86" t="str" cm="1">
        <f t="array" ref="V17">IF(ISNUMBER(Y17),INDEX(B:B,Y17),"-")</f>
        <v>-</v>
      </c>
      <c r="W17" s="95" t="str" cm="1">
        <f t="array" ref="W17">IF(ISNUMBER(Y17),INDEX(R:R,Y17)+1000*INDEX(S:S,Y17),"-")</f>
        <v>-</v>
      </c>
      <c r="X17" t="str">
        <f>IF(ISNUMBER(Y17),RANK(W17,$W$2:$W$41),"-")</f>
        <v>-</v>
      </c>
      <c r="Y17" s="115" t="str" cm="1">
        <f t="array" ref="Y17">IFERROR(MOD(_xlfn.AGGREGATE(14,6,ROUND($R$2:$R$41+1000*$S$2:$S$41,4)+ROW($S$2:$S$41)/1000000/($S$2:$S$41&lt;&gt;0),ROW()-1)*1000000,100),"-")</f>
        <v>-</v>
      </c>
    </row>
    <row r="18" spans="1:25" ht="16.5" thickTop="1" thickBot="1" x14ac:dyDescent="0.3">
      <c r="A18" s="6">
        <v>17</v>
      </c>
      <c r="B18" s="3">
        <f>TOURNOI!B18</f>
        <v>0</v>
      </c>
      <c r="D18" s="85">
        <f>IF(B18="","",IFERROR(VLOOKUP($B18,TOURNOI!$F$2:$J$21,4,0),0)+IFERROR(VLOOKUP($B18,TOURNOI!$H$2:$J$21,3,0),0))</f>
        <v>0</v>
      </c>
      <c r="E18" s="85">
        <f>IF(B18="","",IFERROR(VLOOKUP($B18,TOURNOI!$F$2:$J$21,5,0),0)+IFERROR(VLOOKUP($B18,TOURNOI!$H$2:$J$21,2,0),0))</f>
        <v>0</v>
      </c>
      <c r="F18" s="86">
        <f t="shared" si="0"/>
        <v>0</v>
      </c>
      <c r="H18" s="85">
        <f>IF($B18="","",IFERROR(VLOOKUP($B18,TOURNOI!$O$2:$R$11,4,0),0)+IFERROR(VLOOKUP($B18,TOURNOI!$Q$2:$S$11,3,0),0)+IFERROR(VLOOKUP($B18,TOURNOI!$O$18:$R$27,4,0),0)+IFERROR(VLOOKUP($B18,TOURNOI!$Q$18:$S$27,3,0),0))</f>
        <v>0</v>
      </c>
      <c r="I18" s="85">
        <f>IF($B18="","",IFERROR(VLOOKUP($B18,TOURNOI!$O$2:$S$11,5,0),0)+IFERROR(VLOOKUP($B18,TOURNOI!$Q$2:$S$11,2,0),0)+IFERROR(VLOOKUP($B18,TOURNOI!$O$18:$S$27,5,0),0)+IFERROR(VLOOKUP($B18,TOURNOI!$Q$18:$S$27,2,0),0))</f>
        <v>0</v>
      </c>
      <c r="J18" s="85">
        <f t="shared" si="1"/>
        <v>0</v>
      </c>
      <c r="L18" s="85">
        <f>IF($B18="","",IFERROR(VLOOKUP($B18,TOURNOI!$X$2:$Z$28,3,0),0)+IFERROR(VLOOKUP($B18,TOURNOI!$Y$2:$AA$28,3,0),0))</f>
        <v>0</v>
      </c>
      <c r="M18" s="85">
        <f>IF($B18="","",IFERROR(VLOOKUP($B18,TOURNOI!$X$2:$AA$28,4,0),0)+IFERROR(VLOOKUP($B18,TOURNOI!$Y$2:$Z$28,2,0),0))</f>
        <v>0</v>
      </c>
      <c r="N18" s="87">
        <f t="shared" si="2"/>
        <v>0</v>
      </c>
      <c r="P18" s="85">
        <f t="shared" si="3"/>
        <v>0</v>
      </c>
      <c r="Q18" s="85">
        <f t="shared" si="4"/>
        <v>0</v>
      </c>
      <c r="R18" s="110">
        <f t="shared" si="5"/>
        <v>0</v>
      </c>
      <c r="S18" s="113">
        <f t="shared" si="6"/>
        <v>0</v>
      </c>
      <c r="U18" s="85">
        <v>11</v>
      </c>
      <c r="V18" s="86" t="str" cm="1">
        <f t="array" ref="V18">IF(ISNUMBER(Y18),INDEX(B:B,Y18),"-")</f>
        <v>-</v>
      </c>
      <c r="W18" s="95" t="str" cm="1">
        <f t="array" ref="W18">IF(ISNUMBER(Y18),INDEX(R:R,Y18)+1000*INDEX(S:S,Y18),"-")</f>
        <v>-</v>
      </c>
      <c r="X18" t="str">
        <f>IF(ISNUMBER(Y18),RANK(W18,$W$2:$W$41),"-")</f>
        <v>-</v>
      </c>
      <c r="Y18" s="115" t="str" cm="1">
        <f t="array" ref="Y18">IFERROR(MOD(_xlfn.AGGREGATE(14,6,ROUND($R$2:$R$41+1000*$S$2:$S$41,4)+ROW($S$2:$S$41)/1000000/($S$2:$S$41&lt;&gt;0),ROW()-1)*1000000,100),"-")</f>
        <v>-</v>
      </c>
    </row>
    <row r="19" spans="1:25" ht="16.5" thickTop="1" thickBot="1" x14ac:dyDescent="0.3">
      <c r="A19" s="6">
        <v>18</v>
      </c>
      <c r="B19" s="3">
        <f>TOURNOI!B19</f>
        <v>0</v>
      </c>
      <c r="D19" s="85">
        <f>IF(B19="","",IFERROR(VLOOKUP($B19,TOURNOI!$F$2:$J$21,4,0),0)+IFERROR(VLOOKUP($B19,TOURNOI!$H$2:$J$21,3,0),0))</f>
        <v>0</v>
      </c>
      <c r="E19" s="85">
        <f>IF(B19="","",IFERROR(VLOOKUP($B19,TOURNOI!$F$2:$J$21,5,0),0)+IFERROR(VLOOKUP($B19,TOURNOI!$H$2:$J$21,2,0),0))</f>
        <v>0</v>
      </c>
      <c r="F19" s="86">
        <f t="shared" si="0"/>
        <v>0</v>
      </c>
      <c r="H19" s="85">
        <f>IF($B19="","",IFERROR(VLOOKUP($B19,TOURNOI!$O$2:$R$11,4,0),0)+IFERROR(VLOOKUP($B19,TOURNOI!$Q$2:$S$11,3,0),0)+IFERROR(VLOOKUP($B19,TOURNOI!$O$18:$R$27,4,0),0)+IFERROR(VLOOKUP($B19,TOURNOI!$Q$18:$S$27,3,0),0))</f>
        <v>0</v>
      </c>
      <c r="I19" s="85">
        <f>IF($B19="","",IFERROR(VLOOKUP($B19,TOURNOI!$O$2:$S$11,5,0),0)+IFERROR(VLOOKUP($B19,TOURNOI!$Q$2:$S$11,2,0),0)+IFERROR(VLOOKUP($B19,TOURNOI!$O$18:$S$27,5,0),0)+IFERROR(VLOOKUP($B19,TOURNOI!$Q$18:$S$27,2,0),0))</f>
        <v>0</v>
      </c>
      <c r="J19" s="85">
        <f t="shared" si="1"/>
        <v>0</v>
      </c>
      <c r="L19" s="85">
        <f>IF($B19="","",IFERROR(VLOOKUP($B19,TOURNOI!$X$2:$Z$28,3,0),0)+IFERROR(VLOOKUP($B19,TOURNOI!$Y$2:$AA$28,3,0),0))</f>
        <v>0</v>
      </c>
      <c r="M19" s="85">
        <f>IF($B19="","",IFERROR(VLOOKUP($B19,TOURNOI!$X$2:$AA$28,4,0),0)+IFERROR(VLOOKUP($B19,TOURNOI!$Y$2:$Z$28,2,0),0))</f>
        <v>0</v>
      </c>
      <c r="N19" s="87">
        <f t="shared" si="2"/>
        <v>0</v>
      </c>
      <c r="P19" s="85">
        <f t="shared" si="3"/>
        <v>0</v>
      </c>
      <c r="Q19" s="85">
        <f t="shared" si="4"/>
        <v>0</v>
      </c>
      <c r="R19" s="110">
        <f t="shared" si="5"/>
        <v>0</v>
      </c>
      <c r="S19" s="113">
        <f t="shared" si="6"/>
        <v>0</v>
      </c>
      <c r="U19" s="85">
        <v>11</v>
      </c>
      <c r="V19" s="86" t="str" cm="1">
        <f t="array" ref="V19">IF(ISNUMBER(Y19),INDEX(B:B,Y19),"-")</f>
        <v>-</v>
      </c>
      <c r="W19" s="95" t="str" cm="1">
        <f t="array" ref="W19">IF(ISNUMBER(Y19),INDEX(R:R,Y19)+1000*INDEX(S:S,Y19),"-")</f>
        <v>-</v>
      </c>
      <c r="X19" t="str">
        <f>IF(ISNUMBER(Y19),RANK(W19,$W$2:$W$41),"-")</f>
        <v>-</v>
      </c>
      <c r="Y19" s="115" t="str" cm="1">
        <f t="array" ref="Y19">IFERROR(MOD(_xlfn.AGGREGATE(14,6,ROUND($R$2:$R$41+1000*$S$2:$S$41,4)+ROW($S$2:$S$41)/1000000/($S$2:$S$41&lt;&gt;0),ROW()-1)*1000000,100),"-")</f>
        <v>-</v>
      </c>
    </row>
    <row r="20" spans="1:25" ht="16.5" thickTop="1" thickBot="1" x14ac:dyDescent="0.3">
      <c r="A20" s="6">
        <v>19</v>
      </c>
      <c r="B20" s="3">
        <f>TOURNOI!B20</f>
        <v>0</v>
      </c>
      <c r="D20" s="85">
        <f>IF(B20="","",IFERROR(VLOOKUP($B20,TOURNOI!$F$2:$J$21,4,0),0)+IFERROR(VLOOKUP($B20,TOURNOI!$H$2:$J$21,3,0),0))</f>
        <v>0</v>
      </c>
      <c r="E20" s="85">
        <f>IF(B20="","",IFERROR(VLOOKUP($B20,TOURNOI!$F$2:$J$21,5,0),0)+IFERROR(VLOOKUP($B20,TOURNOI!$H$2:$J$21,2,0),0))</f>
        <v>0</v>
      </c>
      <c r="F20" s="86">
        <f t="shared" si="0"/>
        <v>0</v>
      </c>
      <c r="H20" s="85">
        <f>IF($B20="","",IFERROR(VLOOKUP($B20,TOURNOI!$O$2:$R$11,4,0),0)+IFERROR(VLOOKUP($B20,TOURNOI!$Q$2:$S$11,3,0),0)+IFERROR(VLOOKUP($B20,TOURNOI!$O$18:$R$27,4,0),0)+IFERROR(VLOOKUP($B20,TOURNOI!$Q$18:$S$27,3,0),0))</f>
        <v>0</v>
      </c>
      <c r="I20" s="85">
        <f>IF($B20="","",IFERROR(VLOOKUP($B20,TOURNOI!$O$2:$S$11,5,0),0)+IFERROR(VLOOKUP($B20,TOURNOI!$Q$2:$S$11,2,0),0)+IFERROR(VLOOKUP($B20,TOURNOI!$O$18:$S$27,5,0),0)+IFERROR(VLOOKUP($B20,TOURNOI!$Q$18:$S$27,2,0),0))</f>
        <v>0</v>
      </c>
      <c r="J20" s="85">
        <f t="shared" si="1"/>
        <v>0</v>
      </c>
      <c r="L20" s="85">
        <f>IF($B20="","",IFERROR(VLOOKUP($B20,TOURNOI!$X$2:$Z$28,3,0),0)+IFERROR(VLOOKUP($B20,TOURNOI!$Y$2:$AA$28,3,0),0))</f>
        <v>0</v>
      </c>
      <c r="M20" s="85">
        <f>IF($B20="","",IFERROR(VLOOKUP($B20,TOURNOI!$X$2:$AA$28,4,0),0)+IFERROR(VLOOKUP($B20,TOURNOI!$Y$2:$Z$28,2,0),0))</f>
        <v>0</v>
      </c>
      <c r="N20" s="87">
        <f t="shared" si="2"/>
        <v>0</v>
      </c>
      <c r="P20" s="85">
        <f t="shared" si="3"/>
        <v>0</v>
      </c>
      <c r="Q20" s="85">
        <f t="shared" si="4"/>
        <v>0</v>
      </c>
      <c r="R20" s="110">
        <f t="shared" si="5"/>
        <v>0</v>
      </c>
      <c r="S20" s="113">
        <f t="shared" si="6"/>
        <v>0</v>
      </c>
      <c r="U20" s="85">
        <v>11</v>
      </c>
      <c r="V20" s="86" t="str" cm="1">
        <f t="array" ref="V20">IF(ISNUMBER(Y20),INDEX(B:B,Y20),"-")</f>
        <v>-</v>
      </c>
      <c r="W20" s="95" t="str" cm="1">
        <f t="array" ref="W20">IF(ISNUMBER(Y20),INDEX(R:R,Y20)+1000*INDEX(S:S,Y20),"-")</f>
        <v>-</v>
      </c>
      <c r="X20" t="str">
        <f>IF(ISNUMBER(Y20),RANK(W20,$W$2:$W$41),"-")</f>
        <v>-</v>
      </c>
      <c r="Y20" s="115" t="str" cm="1">
        <f t="array" ref="Y20">IFERROR(MOD(_xlfn.AGGREGATE(14,6,ROUND($R$2:$R$41+1000*$S$2:$S$41,4)+ROW($S$2:$S$41)/1000000/($S$2:$S$41&lt;&gt;0),ROW()-1)*1000000,100),"-")</f>
        <v>-</v>
      </c>
    </row>
    <row r="21" spans="1:25" ht="16.5" thickTop="1" thickBot="1" x14ac:dyDescent="0.3">
      <c r="A21" s="6">
        <v>20</v>
      </c>
      <c r="B21" s="3">
        <f>TOURNOI!B21</f>
        <v>0</v>
      </c>
      <c r="D21" s="85">
        <f>IF(B21="","",IFERROR(VLOOKUP($B21,TOURNOI!$F$2:$J$21,4,0),0)+IFERROR(VLOOKUP($B21,TOURNOI!$H$2:$J$21,3,0),0))</f>
        <v>0</v>
      </c>
      <c r="E21" s="85">
        <f>IF(B21="","",IFERROR(VLOOKUP($B21,TOURNOI!$F$2:$J$21,5,0),0)+IFERROR(VLOOKUP($B21,TOURNOI!$H$2:$J$21,2,0),0))</f>
        <v>0</v>
      </c>
      <c r="F21" s="86">
        <f t="shared" si="0"/>
        <v>0</v>
      </c>
      <c r="H21" s="85">
        <f>IF($B21="","",IFERROR(VLOOKUP($B21,TOURNOI!$O$2:$R$11,4,0),0)+IFERROR(VLOOKUP($B21,TOURNOI!$Q$2:$S$11,3,0),0)+IFERROR(VLOOKUP($B21,TOURNOI!$O$18:$R$27,4,0),0)+IFERROR(VLOOKUP($B21,TOURNOI!$Q$18:$S$27,3,0),0))</f>
        <v>0</v>
      </c>
      <c r="I21" s="85">
        <f>IF($B21="","",IFERROR(VLOOKUP($B21,TOURNOI!$O$2:$S$11,5,0),0)+IFERROR(VLOOKUP($B21,TOURNOI!$Q$2:$S$11,2,0),0)+IFERROR(VLOOKUP($B21,TOURNOI!$O$18:$S$27,5,0),0)+IFERROR(VLOOKUP($B21,TOURNOI!$Q$18:$S$27,2,0),0))</f>
        <v>0</v>
      </c>
      <c r="J21" s="85">
        <f t="shared" si="1"/>
        <v>0</v>
      </c>
      <c r="L21" s="85">
        <f>IF($B21="","",IFERROR(VLOOKUP($B21,TOURNOI!$X$2:$Z$28,3,0),0)+IFERROR(VLOOKUP($B21,TOURNOI!$Y$2:$AA$28,3,0),0))</f>
        <v>0</v>
      </c>
      <c r="M21" s="85">
        <f>IF($B21="","",IFERROR(VLOOKUP($B21,TOURNOI!$X$2:$AA$28,4,0),0)+IFERROR(VLOOKUP($B21,TOURNOI!$Y$2:$Z$28,2,0),0))</f>
        <v>0</v>
      </c>
      <c r="N21" s="87">
        <f t="shared" si="2"/>
        <v>0</v>
      </c>
      <c r="P21" s="85">
        <f t="shared" si="3"/>
        <v>0</v>
      </c>
      <c r="Q21" s="85">
        <f t="shared" si="4"/>
        <v>0</v>
      </c>
      <c r="R21" s="110">
        <f t="shared" si="5"/>
        <v>0</v>
      </c>
      <c r="S21" s="113">
        <f t="shared" si="6"/>
        <v>0</v>
      </c>
      <c r="U21" s="85">
        <v>11</v>
      </c>
      <c r="V21" s="86" t="str" cm="1">
        <f t="array" ref="V21">IF(ISNUMBER(Y21),INDEX(B:B,Y21),"-")</f>
        <v>-</v>
      </c>
      <c r="W21" s="95" t="str" cm="1">
        <f t="array" ref="W21">IF(ISNUMBER(Y21),INDEX(R:R,Y21)+1000*INDEX(S:S,Y21),"-")</f>
        <v>-</v>
      </c>
      <c r="X21" t="str">
        <f>IF(ISNUMBER(Y21),RANK(W21,$W$2:$W$41),"-")</f>
        <v>-</v>
      </c>
      <c r="Y21" s="115" t="str" cm="1">
        <f t="array" ref="Y21">IFERROR(MOD(_xlfn.AGGREGATE(14,6,ROUND($R$2:$R$41+1000*$S$2:$S$41,4)+ROW($S$2:$S$41)/1000000/($S$2:$S$41&lt;&gt;0),ROW()-1)*1000000,100),"-")</f>
        <v>-</v>
      </c>
    </row>
    <row r="22" spans="1:25" ht="16.5" thickTop="1" thickBot="1" x14ac:dyDescent="0.3">
      <c r="A22" s="6">
        <v>21</v>
      </c>
      <c r="B22" s="3">
        <f>TOURNOI!B22</f>
        <v>0</v>
      </c>
      <c r="D22" s="85">
        <f>IF(B22="","",IFERROR(VLOOKUP($B22,TOURNOI!$F$2:$J$21,4,0),0)+IFERROR(VLOOKUP($B22,TOURNOI!$H$2:$J$21,3,0),0))</f>
        <v>0</v>
      </c>
      <c r="E22" s="85">
        <f>IF(B22="","",IFERROR(VLOOKUP($B22,TOURNOI!$F$2:$J$21,5,0),0)+IFERROR(VLOOKUP($B22,TOURNOI!$H$2:$J$21,2,0),0))</f>
        <v>0</v>
      </c>
      <c r="F22" s="86">
        <f t="shared" si="0"/>
        <v>0</v>
      </c>
      <c r="H22" s="85">
        <f>IF($B22="","",IFERROR(VLOOKUP($B22,TOURNOI!$O$2:$R$11,4,0),0)+IFERROR(VLOOKUP($B22,TOURNOI!$Q$2:$S$11,3,0),0)+IFERROR(VLOOKUP($B22,TOURNOI!$O$18:$R$27,4,0),0)+IFERROR(VLOOKUP($B22,TOURNOI!$Q$18:$S$27,3,0),0))</f>
        <v>0</v>
      </c>
      <c r="I22" s="85">
        <f>IF($B22="","",IFERROR(VLOOKUP($B22,TOURNOI!$O$2:$S$11,5,0),0)+IFERROR(VLOOKUP($B22,TOURNOI!$Q$2:$S$11,2,0),0)+IFERROR(VLOOKUP($B22,TOURNOI!$O$18:$S$27,5,0),0)+IFERROR(VLOOKUP($B22,TOURNOI!$Q$18:$S$27,2,0),0))</f>
        <v>0</v>
      </c>
      <c r="J22" s="85">
        <f t="shared" si="1"/>
        <v>0</v>
      </c>
      <c r="L22" s="85">
        <f>IF($B22="","",IFERROR(VLOOKUP($B22,TOURNOI!$X$2:$Z$28,3,0),0)+IFERROR(VLOOKUP($B22,TOURNOI!$Y$2:$AA$28,3,0),0))</f>
        <v>0</v>
      </c>
      <c r="M22" s="85">
        <f>IF($B22="","",IFERROR(VLOOKUP($B22,TOURNOI!$X$2:$AA$28,4,0),0)+IFERROR(VLOOKUP($B22,TOURNOI!$Y$2:$Z$28,2,0),0))</f>
        <v>0</v>
      </c>
      <c r="N22" s="87">
        <f t="shared" si="2"/>
        <v>0</v>
      </c>
      <c r="P22" s="85">
        <f t="shared" si="3"/>
        <v>0</v>
      </c>
      <c r="Q22" s="85">
        <f t="shared" si="4"/>
        <v>0</v>
      </c>
      <c r="R22" s="110">
        <f t="shared" si="5"/>
        <v>0</v>
      </c>
      <c r="S22" s="113">
        <f t="shared" si="6"/>
        <v>0</v>
      </c>
      <c r="U22" s="85">
        <v>11</v>
      </c>
      <c r="V22" s="86" t="str" cm="1">
        <f t="array" ref="V22">IF(ISNUMBER(Y22),INDEX(B:B,Y22),"-")</f>
        <v>-</v>
      </c>
      <c r="W22" s="95" t="str" cm="1">
        <f t="array" ref="W22">IF(ISNUMBER(Y22),INDEX(R:R,Y22)+1000*INDEX(S:S,Y22),"-")</f>
        <v>-</v>
      </c>
      <c r="X22" t="str">
        <f>IF(ISNUMBER(Y22),RANK(W22,$W$2:$W$41),"-")</f>
        <v>-</v>
      </c>
      <c r="Y22" s="115" t="str" cm="1">
        <f t="array" ref="Y22">IFERROR(MOD(_xlfn.AGGREGATE(14,6,ROUND($R$2:$R$41+1000*$S$2:$S$41,4)+ROW($S$2:$S$41)/1000000/($S$2:$S$41&lt;&gt;0),ROW()-1)*1000000,100),"-")</f>
        <v>-</v>
      </c>
    </row>
    <row r="23" spans="1:25" ht="16.5" thickTop="1" thickBot="1" x14ac:dyDescent="0.3">
      <c r="A23" s="6">
        <v>22</v>
      </c>
      <c r="B23" s="3">
        <f>TOURNOI!B23</f>
        <v>0</v>
      </c>
      <c r="D23" s="85">
        <f>IF(B23="","",IFERROR(VLOOKUP($B23,TOURNOI!$F$2:$J$21,4,0),0)+IFERROR(VLOOKUP($B23,TOURNOI!$H$2:$J$21,3,0),0))</f>
        <v>0</v>
      </c>
      <c r="E23" s="85">
        <f>IF(B23="","",IFERROR(VLOOKUP($B23,TOURNOI!$F$2:$J$21,5,0),0)+IFERROR(VLOOKUP($B23,TOURNOI!$H$2:$J$21,2,0),0))</f>
        <v>0</v>
      </c>
      <c r="F23" s="86">
        <f t="shared" si="0"/>
        <v>0</v>
      </c>
      <c r="H23" s="85">
        <f>IF($B23="","",IFERROR(VLOOKUP($B23,TOURNOI!$O$2:$R$11,4,0),0)+IFERROR(VLOOKUP($B23,TOURNOI!$Q$2:$S$11,3,0),0)+IFERROR(VLOOKUP($B23,TOURNOI!$O$18:$R$27,4,0),0)+IFERROR(VLOOKUP($B23,TOURNOI!$Q$18:$S$27,3,0),0))</f>
        <v>0</v>
      </c>
      <c r="I23" s="85">
        <f>IF($B23="","",IFERROR(VLOOKUP($B23,TOURNOI!$O$2:$S$11,5,0),0)+IFERROR(VLOOKUP($B23,TOURNOI!$Q$2:$S$11,2,0),0)+IFERROR(VLOOKUP($B23,TOURNOI!$O$18:$S$27,5,0),0)+IFERROR(VLOOKUP($B23,TOURNOI!$Q$18:$S$27,2,0),0))</f>
        <v>0</v>
      </c>
      <c r="J23" s="85">
        <f t="shared" si="1"/>
        <v>0</v>
      </c>
      <c r="L23" s="85">
        <f>IF($B23="","",IFERROR(VLOOKUP($B23,TOURNOI!$X$2:$Z$28,3,0),0)+IFERROR(VLOOKUP($B23,TOURNOI!$Y$2:$AA$28,3,0),0))</f>
        <v>0</v>
      </c>
      <c r="M23" s="85">
        <f>IF($B23="","",IFERROR(VLOOKUP($B23,TOURNOI!$X$2:$AA$28,4,0),0)+IFERROR(VLOOKUP($B23,TOURNOI!$Y$2:$Z$28,2,0),0))</f>
        <v>0</v>
      </c>
      <c r="N23" s="87">
        <f t="shared" si="2"/>
        <v>0</v>
      </c>
      <c r="P23" s="85">
        <f t="shared" si="3"/>
        <v>0</v>
      </c>
      <c r="Q23" s="85">
        <f t="shared" si="4"/>
        <v>0</v>
      </c>
      <c r="R23" s="110">
        <f t="shared" si="5"/>
        <v>0</v>
      </c>
      <c r="S23" s="113">
        <f t="shared" si="6"/>
        <v>0</v>
      </c>
      <c r="U23" s="85">
        <v>11</v>
      </c>
      <c r="V23" s="86" t="str" cm="1">
        <f t="array" ref="V23">IF(ISNUMBER(Y23),INDEX(B:B,Y23),"-")</f>
        <v>-</v>
      </c>
      <c r="W23" s="95" t="str" cm="1">
        <f t="array" ref="W23">IF(ISNUMBER(Y23),INDEX(R:R,Y23)+1000*INDEX(S:S,Y23),"-")</f>
        <v>-</v>
      </c>
      <c r="X23" t="str">
        <f>IF(ISNUMBER(Y23),RANK(W23,$W$2:$W$41),"-")</f>
        <v>-</v>
      </c>
      <c r="Y23" s="115" t="str" cm="1">
        <f t="array" ref="Y23">IFERROR(MOD(_xlfn.AGGREGATE(14,6,ROUND($R$2:$R$41+1000*$S$2:$S$41,4)+ROW($S$2:$S$41)/1000000/($S$2:$S$41&lt;&gt;0),ROW()-1)*1000000,100),"-")</f>
        <v>-</v>
      </c>
    </row>
    <row r="24" spans="1:25" ht="16.5" thickTop="1" thickBot="1" x14ac:dyDescent="0.3">
      <c r="A24" s="6">
        <v>23</v>
      </c>
      <c r="B24" s="3">
        <f>TOURNOI!B24</f>
        <v>0</v>
      </c>
      <c r="D24" s="85">
        <f>IF(B24="","",IFERROR(VLOOKUP($B24,TOURNOI!$F$2:$J$21,4,0),0)+IFERROR(VLOOKUP($B24,TOURNOI!$H$2:$J$21,3,0),0))</f>
        <v>0</v>
      </c>
      <c r="E24" s="85">
        <f>IF(B24="","",IFERROR(VLOOKUP($B24,TOURNOI!$F$2:$J$21,5,0),0)+IFERROR(VLOOKUP($B24,TOURNOI!$H$2:$J$21,2,0),0))</f>
        <v>0</v>
      </c>
      <c r="F24" s="86">
        <f t="shared" si="0"/>
        <v>0</v>
      </c>
      <c r="H24" s="85">
        <f>IF($B24="","",IFERROR(VLOOKUP($B24,TOURNOI!$O$2:$R$11,4,0),0)+IFERROR(VLOOKUP($B24,TOURNOI!$Q$2:$S$11,3,0),0)+IFERROR(VLOOKUP($B24,TOURNOI!$O$18:$R$27,4,0),0)+IFERROR(VLOOKUP($B24,TOURNOI!$Q$18:$S$27,3,0),0))</f>
        <v>0</v>
      </c>
      <c r="I24" s="85">
        <f>IF($B24="","",IFERROR(VLOOKUP($B24,TOURNOI!$O$2:$S$11,5,0),0)+IFERROR(VLOOKUP($B24,TOURNOI!$Q$2:$S$11,2,0),0)+IFERROR(VLOOKUP($B24,TOURNOI!$O$18:$S$27,5,0),0)+IFERROR(VLOOKUP($B24,TOURNOI!$Q$18:$S$27,2,0),0))</f>
        <v>0</v>
      </c>
      <c r="J24" s="85">
        <f t="shared" si="1"/>
        <v>0</v>
      </c>
      <c r="L24" s="85">
        <f>IF($B24="","",IFERROR(VLOOKUP($B24,TOURNOI!$X$2:$Z$28,3,0),0)+IFERROR(VLOOKUP($B24,TOURNOI!$Y$2:$AA$28,3,0),0))</f>
        <v>0</v>
      </c>
      <c r="M24" s="85">
        <f>IF($B24="","",IFERROR(VLOOKUP($B24,TOURNOI!$X$2:$AA$28,4,0),0)+IFERROR(VLOOKUP($B24,TOURNOI!$Y$2:$Z$28,2,0),0))</f>
        <v>0</v>
      </c>
      <c r="N24" s="87">
        <f t="shared" si="2"/>
        <v>0</v>
      </c>
      <c r="P24" s="85">
        <f t="shared" si="3"/>
        <v>0</v>
      </c>
      <c r="Q24" s="85">
        <f t="shared" si="4"/>
        <v>0</v>
      </c>
      <c r="R24" s="110">
        <f t="shared" si="5"/>
        <v>0</v>
      </c>
      <c r="S24" s="113">
        <f t="shared" si="6"/>
        <v>0</v>
      </c>
      <c r="U24" s="85">
        <v>11</v>
      </c>
      <c r="V24" s="86" t="str" cm="1">
        <f t="array" ref="V24">IF(ISNUMBER(Y24),INDEX(B:B,Y24),"-")</f>
        <v>-</v>
      </c>
      <c r="W24" s="95" t="str" cm="1">
        <f t="array" ref="W24">IF(ISNUMBER(Y24),INDEX(R:R,Y24)+1000*INDEX(S:S,Y24),"-")</f>
        <v>-</v>
      </c>
      <c r="X24" t="str">
        <f>IF(ISNUMBER(Y24),RANK(W24,$W$2:$W$41),"-")</f>
        <v>-</v>
      </c>
      <c r="Y24" s="115" t="str" cm="1">
        <f t="array" ref="Y24">IFERROR(MOD(_xlfn.AGGREGATE(14,6,ROUND($R$2:$R$41+1000*$S$2:$S$41,4)+ROW($S$2:$S$41)/1000000/($S$2:$S$41&lt;&gt;0),ROW()-1)*1000000,100),"-")</f>
        <v>-</v>
      </c>
    </row>
    <row r="25" spans="1:25" ht="16.5" thickTop="1" thickBot="1" x14ac:dyDescent="0.3">
      <c r="A25" s="6">
        <v>24</v>
      </c>
      <c r="B25" s="3">
        <f>TOURNOI!B25</f>
        <v>0</v>
      </c>
      <c r="D25" s="85">
        <f>IF(B25="","",IFERROR(VLOOKUP($B25,TOURNOI!$F$2:$J$21,4,0),0)+IFERROR(VLOOKUP($B25,TOURNOI!$H$2:$J$21,3,0),0))</f>
        <v>0</v>
      </c>
      <c r="E25" s="85">
        <f>IF(B25="","",IFERROR(VLOOKUP($B25,TOURNOI!$F$2:$J$21,5,0),0)+IFERROR(VLOOKUP($B25,TOURNOI!$H$2:$J$21,2,0),0))</f>
        <v>0</v>
      </c>
      <c r="F25" s="86">
        <f t="shared" si="0"/>
        <v>0</v>
      </c>
      <c r="H25" s="85">
        <f>IF($B25="","",IFERROR(VLOOKUP($B25,TOURNOI!$O$2:$R$11,4,0),0)+IFERROR(VLOOKUP($B25,TOURNOI!$Q$2:$S$11,3,0),0)+IFERROR(VLOOKUP($B25,TOURNOI!$O$18:$R$27,4,0),0)+IFERROR(VLOOKUP($B25,TOURNOI!$Q$18:$S$27,3,0),0))</f>
        <v>0</v>
      </c>
      <c r="I25" s="85">
        <f>IF($B25="","",IFERROR(VLOOKUP($B25,TOURNOI!$O$2:$S$11,5,0),0)+IFERROR(VLOOKUP($B25,TOURNOI!$Q$2:$S$11,2,0),0)+IFERROR(VLOOKUP($B25,TOURNOI!$O$18:$S$27,5,0),0)+IFERROR(VLOOKUP($B25,TOURNOI!$Q$18:$S$27,2,0),0))</f>
        <v>0</v>
      </c>
      <c r="J25" s="85">
        <f t="shared" si="1"/>
        <v>0</v>
      </c>
      <c r="L25" s="85">
        <f>IF($B25="","",IFERROR(VLOOKUP($B25,TOURNOI!$X$2:$Z$28,3,0),0)+IFERROR(VLOOKUP($B25,TOURNOI!$Y$2:$AA$28,3,0),0))</f>
        <v>0</v>
      </c>
      <c r="M25" s="85">
        <f>IF($B25="","",IFERROR(VLOOKUP($B25,TOURNOI!$X$2:$AA$28,4,0),0)+IFERROR(VLOOKUP($B25,TOURNOI!$Y$2:$Z$28,2,0),0))</f>
        <v>0</v>
      </c>
      <c r="N25" s="87">
        <f t="shared" si="2"/>
        <v>0</v>
      </c>
      <c r="P25" s="85">
        <f t="shared" si="3"/>
        <v>0</v>
      </c>
      <c r="Q25" s="85">
        <f t="shared" si="4"/>
        <v>0</v>
      </c>
      <c r="R25" s="110">
        <f t="shared" si="5"/>
        <v>0</v>
      </c>
      <c r="S25" s="113">
        <f t="shared" si="6"/>
        <v>0</v>
      </c>
      <c r="U25" s="85">
        <v>11</v>
      </c>
      <c r="V25" s="86" t="str" cm="1">
        <f t="array" ref="V25">IF(ISNUMBER(Y25),INDEX(B:B,Y25),"-")</f>
        <v>-</v>
      </c>
      <c r="W25" s="95" t="str" cm="1">
        <f t="array" ref="W25">IF(ISNUMBER(Y25),INDEX(R:R,Y25)+1000*INDEX(S:S,Y25),"-")</f>
        <v>-</v>
      </c>
      <c r="X25" t="str">
        <f>IF(ISNUMBER(Y25),RANK(W25,$W$2:$W$41),"-")</f>
        <v>-</v>
      </c>
      <c r="Y25" s="115" t="str" cm="1">
        <f t="array" ref="Y25">IFERROR(MOD(_xlfn.AGGREGATE(14,6,ROUND($R$2:$R$41+1000*$S$2:$S$41,4)+ROW($S$2:$S$41)/1000000/($S$2:$S$41&lt;&gt;0),ROW()-1)*1000000,100),"-")</f>
        <v>-</v>
      </c>
    </row>
    <row r="26" spans="1:25" ht="16.5" thickTop="1" thickBot="1" x14ac:dyDescent="0.3">
      <c r="A26" s="6">
        <v>25</v>
      </c>
      <c r="B26" s="3">
        <f>TOURNOI!B26</f>
        <v>0</v>
      </c>
      <c r="D26" s="85">
        <f>IF(B26="","",IFERROR(VLOOKUP($B26,TOURNOI!$F$2:$J$21,4,0),0)+IFERROR(VLOOKUP($B26,TOURNOI!$H$2:$J$21,3,0),0))</f>
        <v>0</v>
      </c>
      <c r="E26" s="85">
        <f>IF(B26="","",IFERROR(VLOOKUP($B26,TOURNOI!$F$2:$J$21,5,0),0)+IFERROR(VLOOKUP($B26,TOURNOI!$H$2:$J$21,2,0),0))</f>
        <v>0</v>
      </c>
      <c r="F26" s="86">
        <f t="shared" si="0"/>
        <v>0</v>
      </c>
      <c r="H26" s="85">
        <f>IF($B26="","",IFERROR(VLOOKUP($B26,TOURNOI!$O$2:$R$11,4,0),0)+IFERROR(VLOOKUP($B26,TOURNOI!$Q$2:$S$11,3,0),0)+IFERROR(VLOOKUP($B26,TOURNOI!$O$18:$R$27,4,0),0)+IFERROR(VLOOKUP($B26,TOURNOI!$Q$18:$S$27,3,0),0))</f>
        <v>0</v>
      </c>
      <c r="I26" s="85">
        <f>IF($B26="","",IFERROR(VLOOKUP($B26,TOURNOI!$O$2:$S$11,5,0),0)+IFERROR(VLOOKUP($B26,TOURNOI!$Q$2:$S$11,2,0),0)+IFERROR(VLOOKUP($B26,TOURNOI!$O$18:$S$27,5,0),0)+IFERROR(VLOOKUP($B26,TOURNOI!$Q$18:$S$27,2,0),0))</f>
        <v>0</v>
      </c>
      <c r="J26" s="85">
        <f t="shared" si="1"/>
        <v>0</v>
      </c>
      <c r="L26" s="85">
        <f>IF($B26="","",IFERROR(VLOOKUP($B26,TOURNOI!$X$2:$Z$28,3,0),0)+IFERROR(VLOOKUP($B26,TOURNOI!$Y$2:$AA$28,3,0),0))</f>
        <v>0</v>
      </c>
      <c r="M26" s="85">
        <f>IF($B26="","",IFERROR(VLOOKUP($B26,TOURNOI!$X$2:$AA$28,4,0),0)+IFERROR(VLOOKUP($B26,TOURNOI!$Y$2:$Z$28,2,0),0))</f>
        <v>0</v>
      </c>
      <c r="N26" s="87">
        <f t="shared" si="2"/>
        <v>0</v>
      </c>
      <c r="P26" s="85">
        <f t="shared" si="3"/>
        <v>0</v>
      </c>
      <c r="Q26" s="85">
        <f t="shared" si="4"/>
        <v>0</v>
      </c>
      <c r="R26" s="110">
        <f t="shared" si="5"/>
        <v>0</v>
      </c>
      <c r="S26" s="113">
        <f t="shared" si="6"/>
        <v>0</v>
      </c>
      <c r="U26" s="85">
        <v>11</v>
      </c>
      <c r="V26" s="86" t="str" cm="1">
        <f t="array" ref="V26">IF(ISNUMBER(Y26),INDEX(B:B,Y26),"-")</f>
        <v>-</v>
      </c>
      <c r="W26" s="95" t="str" cm="1">
        <f t="array" ref="W26">IF(ISNUMBER(Y26),INDEX(R:R,Y26)+1000*INDEX(S:S,Y26),"-")</f>
        <v>-</v>
      </c>
      <c r="X26" t="str">
        <f>IF(ISNUMBER(Y26),RANK(W26,$W$2:$W$41),"-")</f>
        <v>-</v>
      </c>
      <c r="Y26" s="115" t="str" cm="1">
        <f t="array" ref="Y26">IFERROR(MOD(_xlfn.AGGREGATE(14,6,ROUND($R$2:$R$41+1000*$S$2:$S$41,4)+ROW($S$2:$S$41)/1000000/($S$2:$S$41&lt;&gt;0),ROW()-1)*1000000,100),"-")</f>
        <v>-</v>
      </c>
    </row>
    <row r="27" spans="1:25" ht="16.5" thickTop="1" thickBot="1" x14ac:dyDescent="0.3">
      <c r="A27" s="6">
        <v>26</v>
      </c>
      <c r="B27" s="3">
        <f>TOURNOI!B27</f>
        <v>0</v>
      </c>
      <c r="D27" s="85">
        <f>IF(B27="","",IFERROR(VLOOKUP($B27,TOURNOI!$F$2:$J$21,4,0),0)+IFERROR(VLOOKUP($B27,TOURNOI!$H$2:$J$21,3,0),0))</f>
        <v>0</v>
      </c>
      <c r="E27" s="85">
        <f>IF(B27="","",IFERROR(VLOOKUP($B27,TOURNOI!$F$2:$J$21,5,0),0)+IFERROR(VLOOKUP($B27,TOURNOI!$H$2:$J$21,2,0),0))</f>
        <v>0</v>
      </c>
      <c r="F27" s="86">
        <f t="shared" si="0"/>
        <v>0</v>
      </c>
      <c r="H27" s="85">
        <f>IF($B27="","",IFERROR(VLOOKUP($B27,TOURNOI!$O$2:$R$11,4,0),0)+IFERROR(VLOOKUP($B27,TOURNOI!$Q$2:$S$11,3,0),0)+IFERROR(VLOOKUP($B27,TOURNOI!$O$18:$R$27,4,0),0)+IFERROR(VLOOKUP($B27,TOURNOI!$Q$18:$S$27,3,0),0))</f>
        <v>0</v>
      </c>
      <c r="I27" s="85">
        <f>IF($B27="","",IFERROR(VLOOKUP($B27,TOURNOI!$O$2:$S$11,5,0),0)+IFERROR(VLOOKUP($B27,TOURNOI!$Q$2:$S$11,2,0),0)+IFERROR(VLOOKUP($B27,TOURNOI!$O$18:$S$27,5,0),0)+IFERROR(VLOOKUP($B27,TOURNOI!$Q$18:$S$27,2,0),0))</f>
        <v>0</v>
      </c>
      <c r="J27" s="85">
        <f t="shared" si="1"/>
        <v>0</v>
      </c>
      <c r="L27" s="85">
        <f>IF($B27="","",IFERROR(VLOOKUP($B27,TOURNOI!$X$2:$Z$28,3,0),0)+IFERROR(VLOOKUP($B27,TOURNOI!$Y$2:$AA$28,3,0),0))</f>
        <v>0</v>
      </c>
      <c r="M27" s="85">
        <f>IF($B27="","",IFERROR(VLOOKUP($B27,TOURNOI!$X$2:$AA$28,4,0),0)+IFERROR(VLOOKUP($B27,TOURNOI!$Y$2:$Z$28,2,0),0))</f>
        <v>0</v>
      </c>
      <c r="N27" s="87">
        <f t="shared" si="2"/>
        <v>0</v>
      </c>
      <c r="P27" s="85">
        <f t="shared" si="3"/>
        <v>0</v>
      </c>
      <c r="Q27" s="85">
        <f t="shared" si="4"/>
        <v>0</v>
      </c>
      <c r="R27" s="110">
        <f t="shared" si="5"/>
        <v>0</v>
      </c>
      <c r="S27" s="113">
        <f t="shared" si="6"/>
        <v>0</v>
      </c>
      <c r="U27" s="85">
        <v>11</v>
      </c>
      <c r="V27" s="86" t="str" cm="1">
        <f t="array" ref="V27">IF(ISNUMBER(Y27),INDEX(B:B,Y27),"-")</f>
        <v>-</v>
      </c>
      <c r="W27" s="95" t="str" cm="1">
        <f t="array" ref="W27">IF(ISNUMBER(Y27),INDEX(R:R,Y27)+1000*INDEX(S:S,Y27),"-")</f>
        <v>-</v>
      </c>
      <c r="X27" t="str">
        <f>IF(ISNUMBER(Y27),RANK(W27,$W$2:$W$41),"-")</f>
        <v>-</v>
      </c>
      <c r="Y27" s="115" t="str" cm="1">
        <f t="array" ref="Y27">IFERROR(MOD(_xlfn.AGGREGATE(14,6,ROUND($R$2:$R$41+1000*$S$2:$S$41,4)+ROW($S$2:$S$41)/1000000/($S$2:$S$41&lt;&gt;0),ROW()-1)*1000000,100),"-")</f>
        <v>-</v>
      </c>
    </row>
    <row r="28" spans="1:25" ht="16.5" thickTop="1" thickBot="1" x14ac:dyDescent="0.3">
      <c r="A28" s="6">
        <v>27</v>
      </c>
      <c r="B28" s="3">
        <f>TOURNOI!B28</f>
        <v>0</v>
      </c>
      <c r="D28" s="85">
        <f>IF(B28="","",IFERROR(VLOOKUP($B28,TOURNOI!$F$2:$J$21,4,0),0)+IFERROR(VLOOKUP($B28,TOURNOI!$H$2:$J$21,3,0),0))</f>
        <v>0</v>
      </c>
      <c r="E28" s="85">
        <f>IF(B28="","",IFERROR(VLOOKUP($B28,TOURNOI!$F$2:$J$21,5,0),0)+IFERROR(VLOOKUP($B28,TOURNOI!$H$2:$J$21,2,0),0))</f>
        <v>0</v>
      </c>
      <c r="F28" s="86">
        <f t="shared" si="0"/>
        <v>0</v>
      </c>
      <c r="H28" s="85">
        <f>IF($B28="","",IFERROR(VLOOKUP($B28,TOURNOI!$O$2:$R$11,4,0),0)+IFERROR(VLOOKUP($B28,TOURNOI!$Q$2:$S$11,3,0),0)+IFERROR(VLOOKUP($B28,TOURNOI!$O$18:$R$27,4,0),0)+IFERROR(VLOOKUP($B28,TOURNOI!$Q$18:$S$27,3,0),0))</f>
        <v>0</v>
      </c>
      <c r="I28" s="85">
        <f>IF($B28="","",IFERROR(VLOOKUP($B28,TOURNOI!$O$2:$S$11,5,0),0)+IFERROR(VLOOKUP($B28,TOURNOI!$Q$2:$S$11,2,0),0)+IFERROR(VLOOKUP($B28,TOURNOI!$O$18:$S$27,5,0),0)+IFERROR(VLOOKUP($B28,TOURNOI!$Q$18:$S$27,2,0),0))</f>
        <v>0</v>
      </c>
      <c r="J28" s="85">
        <f t="shared" si="1"/>
        <v>0</v>
      </c>
      <c r="L28" s="85">
        <f>IF($B28="","",IFERROR(VLOOKUP($B28,TOURNOI!$X$2:$Z$28,3,0),0)+IFERROR(VLOOKUP($B28,TOURNOI!$Y$2:$AA$28,3,0),0))</f>
        <v>0</v>
      </c>
      <c r="M28" s="85">
        <f>IF($B28="","",IFERROR(VLOOKUP($B28,TOURNOI!$X$2:$AA$28,4,0),0)+IFERROR(VLOOKUP($B28,TOURNOI!$Y$2:$Z$28,2,0),0))</f>
        <v>0</v>
      </c>
      <c r="N28" s="87">
        <f t="shared" si="2"/>
        <v>0</v>
      </c>
      <c r="P28" s="85">
        <f t="shared" si="3"/>
        <v>0</v>
      </c>
      <c r="Q28" s="85">
        <f t="shared" si="4"/>
        <v>0</v>
      </c>
      <c r="R28" s="110">
        <f t="shared" si="5"/>
        <v>0</v>
      </c>
      <c r="S28" s="113">
        <f t="shared" si="6"/>
        <v>0</v>
      </c>
      <c r="U28" s="85">
        <v>11</v>
      </c>
      <c r="V28" s="86" t="str" cm="1">
        <f t="array" ref="V28">IF(ISNUMBER(Y28),INDEX(B:B,Y28),"-")</f>
        <v>-</v>
      </c>
      <c r="W28" s="95" t="str" cm="1">
        <f t="array" ref="W28">IF(ISNUMBER(Y28),INDEX(R:R,Y28)+1000*INDEX(S:S,Y28),"-")</f>
        <v>-</v>
      </c>
      <c r="X28" t="str">
        <f>IF(ISNUMBER(Y28),RANK(W28,$W$2:$W$41),"-")</f>
        <v>-</v>
      </c>
      <c r="Y28" s="115" t="str" cm="1">
        <f t="array" ref="Y28">IFERROR(MOD(_xlfn.AGGREGATE(14,6,ROUND($R$2:$R$41+1000*$S$2:$S$41,4)+ROW($S$2:$S$41)/1000000/($S$2:$S$41&lt;&gt;0),ROW()-1)*1000000,100),"-")</f>
        <v>-</v>
      </c>
    </row>
    <row r="29" spans="1:25" ht="16.5" thickTop="1" thickBot="1" x14ac:dyDescent="0.3">
      <c r="A29" s="6">
        <v>28</v>
      </c>
      <c r="B29" s="3">
        <f>TOURNOI!B29</f>
        <v>0</v>
      </c>
      <c r="D29" s="85">
        <f>IF(B29="","",IFERROR(VLOOKUP($B29,TOURNOI!$F$2:$J$21,4,0),0)+IFERROR(VLOOKUP($B29,TOURNOI!$H$2:$J$21,3,0),0))</f>
        <v>0</v>
      </c>
      <c r="E29" s="85">
        <f>IF(B29="","",IFERROR(VLOOKUP($B29,TOURNOI!$F$2:$J$21,5,0),0)+IFERROR(VLOOKUP($B29,TOURNOI!$H$2:$J$21,2,0),0))</f>
        <v>0</v>
      </c>
      <c r="F29" s="86">
        <f t="shared" si="0"/>
        <v>0</v>
      </c>
      <c r="H29" s="85">
        <f>IF($B29="","",IFERROR(VLOOKUP($B29,TOURNOI!$O$2:$R$11,4,0),0)+IFERROR(VLOOKUP($B29,TOURNOI!$Q$2:$S$11,3,0),0)+IFERROR(VLOOKUP($B29,TOURNOI!$O$18:$R$27,4,0),0)+IFERROR(VLOOKUP($B29,TOURNOI!$Q$18:$S$27,3,0),0))</f>
        <v>0</v>
      </c>
      <c r="I29" s="85">
        <f>IF($B29="","",IFERROR(VLOOKUP($B29,TOURNOI!$O$2:$S$11,5,0),0)+IFERROR(VLOOKUP($B29,TOURNOI!$Q$2:$S$11,2,0),0)+IFERROR(VLOOKUP($B29,TOURNOI!$O$18:$S$27,5,0),0)+IFERROR(VLOOKUP($B29,TOURNOI!$Q$18:$S$27,2,0),0))</f>
        <v>0</v>
      </c>
      <c r="J29" s="85">
        <f t="shared" si="1"/>
        <v>0</v>
      </c>
      <c r="L29" s="85">
        <f>IF($B29="","",IFERROR(VLOOKUP($B29,TOURNOI!$X$2:$Z$28,3,0),0)+IFERROR(VLOOKUP($B29,TOURNOI!$Y$2:$AA$28,3,0),0))</f>
        <v>0</v>
      </c>
      <c r="M29" s="85">
        <f>IF($B29="","",IFERROR(VLOOKUP($B29,TOURNOI!$X$2:$AA$28,4,0),0)+IFERROR(VLOOKUP($B29,TOURNOI!$Y$2:$Z$28,2,0),0))</f>
        <v>0</v>
      </c>
      <c r="N29" s="87">
        <f t="shared" si="2"/>
        <v>0</v>
      </c>
      <c r="P29" s="85">
        <f t="shared" si="3"/>
        <v>0</v>
      </c>
      <c r="Q29" s="85">
        <f t="shared" si="4"/>
        <v>0</v>
      </c>
      <c r="R29" s="110">
        <f t="shared" si="5"/>
        <v>0</v>
      </c>
      <c r="S29" s="113">
        <f t="shared" si="6"/>
        <v>0</v>
      </c>
      <c r="U29" s="85">
        <v>11</v>
      </c>
      <c r="V29" s="86" t="str" cm="1">
        <f t="array" ref="V29">IF(ISNUMBER(Y29),INDEX(B:B,Y29),"-")</f>
        <v>-</v>
      </c>
      <c r="W29" s="95" t="str" cm="1">
        <f t="array" ref="W29">IF(ISNUMBER(Y29),INDEX(R:R,Y29)+1000*INDEX(S:S,Y29),"-")</f>
        <v>-</v>
      </c>
      <c r="X29" t="str">
        <f>IF(ISNUMBER(Y29),RANK(W29,$W$2:$W$41),"-")</f>
        <v>-</v>
      </c>
      <c r="Y29" s="115" t="str" cm="1">
        <f t="array" ref="Y29">IFERROR(MOD(_xlfn.AGGREGATE(14,6,ROUND($R$2:$R$41+1000*$S$2:$S$41,4)+ROW($S$2:$S$41)/1000000/($S$2:$S$41&lt;&gt;0),ROW()-1)*1000000,100),"-")</f>
        <v>-</v>
      </c>
    </row>
    <row r="30" spans="1:25" ht="16.5" thickTop="1" thickBot="1" x14ac:dyDescent="0.3">
      <c r="A30" s="6">
        <v>29</v>
      </c>
      <c r="B30" s="3">
        <f>TOURNOI!B30</f>
        <v>0</v>
      </c>
      <c r="D30" s="85">
        <f>IF(B30="","",IFERROR(VLOOKUP($B30,TOURNOI!$F$2:$J$21,4,0),0)+IFERROR(VLOOKUP($B30,TOURNOI!$H$2:$J$21,3,0),0))</f>
        <v>0</v>
      </c>
      <c r="E30" s="85">
        <f>IF(B30="","",IFERROR(VLOOKUP($B30,TOURNOI!$F$2:$J$21,5,0),0)+IFERROR(VLOOKUP($B30,TOURNOI!$H$2:$J$21,2,0),0))</f>
        <v>0</v>
      </c>
      <c r="F30" s="86">
        <f t="shared" si="0"/>
        <v>0</v>
      </c>
      <c r="H30" s="85">
        <f>IF($B30="","",IFERROR(VLOOKUP($B30,TOURNOI!$O$2:$R$11,4,0),0)+IFERROR(VLOOKUP($B30,TOURNOI!$Q$2:$S$11,3,0),0)+IFERROR(VLOOKUP($B30,TOURNOI!$O$18:$R$27,4,0),0)+IFERROR(VLOOKUP($B30,TOURNOI!$Q$18:$S$27,3,0),0))</f>
        <v>0</v>
      </c>
      <c r="I30" s="85">
        <f>IF($B30="","",IFERROR(VLOOKUP($B30,TOURNOI!$O$2:$S$11,5,0),0)+IFERROR(VLOOKUP($B30,TOURNOI!$Q$2:$S$11,2,0),0)+IFERROR(VLOOKUP($B30,TOURNOI!$O$18:$S$27,5,0),0)+IFERROR(VLOOKUP($B30,TOURNOI!$Q$18:$S$27,2,0),0))</f>
        <v>0</v>
      </c>
      <c r="J30" s="85">
        <f t="shared" si="1"/>
        <v>0</v>
      </c>
      <c r="L30" s="85">
        <f>IF($B30="","",IFERROR(VLOOKUP($B30,TOURNOI!$X$2:$Z$28,3,0),0)+IFERROR(VLOOKUP($B30,TOURNOI!$Y$2:$AA$28,3,0),0))</f>
        <v>0</v>
      </c>
      <c r="M30" s="85">
        <f>IF($B30="","",IFERROR(VLOOKUP($B30,TOURNOI!$X$2:$AA$28,4,0),0)+IFERROR(VLOOKUP($B30,TOURNOI!$Y$2:$Z$28,2,0),0))</f>
        <v>0</v>
      </c>
      <c r="N30" s="87">
        <f t="shared" si="2"/>
        <v>0</v>
      </c>
      <c r="P30" s="85">
        <f t="shared" si="3"/>
        <v>0</v>
      </c>
      <c r="Q30" s="85">
        <f t="shared" si="4"/>
        <v>0</v>
      </c>
      <c r="R30" s="110">
        <f t="shared" si="5"/>
        <v>0</v>
      </c>
      <c r="S30" s="113">
        <f t="shared" si="6"/>
        <v>0</v>
      </c>
      <c r="U30" s="85">
        <v>11</v>
      </c>
      <c r="V30" s="86" t="str" cm="1">
        <f t="array" ref="V30">IF(ISNUMBER(Y30),INDEX(B:B,Y30),"-")</f>
        <v>-</v>
      </c>
      <c r="W30" s="95" t="str" cm="1">
        <f t="array" ref="W30">IF(ISNUMBER(Y30),INDEX(R:R,Y30)+1000*INDEX(S:S,Y30),"-")</f>
        <v>-</v>
      </c>
      <c r="X30" t="str">
        <f>IF(ISNUMBER(Y30),RANK(W30,$W$2:$W$41),"-")</f>
        <v>-</v>
      </c>
      <c r="Y30" s="115" t="str" cm="1">
        <f t="array" ref="Y30">IFERROR(MOD(_xlfn.AGGREGATE(14,6,ROUND($R$2:$R$41+1000*$S$2:$S$41,4)+ROW($S$2:$S$41)/1000000/($S$2:$S$41&lt;&gt;0),ROW()-1)*1000000,100),"-")</f>
        <v>-</v>
      </c>
    </row>
    <row r="31" spans="1:25" ht="16.5" thickTop="1" thickBot="1" x14ac:dyDescent="0.3">
      <c r="A31" s="6">
        <v>30</v>
      </c>
      <c r="B31" s="3">
        <f>TOURNOI!B31</f>
        <v>0</v>
      </c>
      <c r="D31" s="85">
        <f>IF(B31="","",IFERROR(VLOOKUP($B31,TOURNOI!$F$2:$J$21,4,0),0)+IFERROR(VLOOKUP($B31,TOURNOI!$H$2:$J$21,3,0),0))</f>
        <v>0</v>
      </c>
      <c r="E31" s="85">
        <f>IF(B31="","",IFERROR(VLOOKUP($B31,TOURNOI!$F$2:$J$21,5,0),0)+IFERROR(VLOOKUP($B31,TOURNOI!$H$2:$J$21,2,0),0))</f>
        <v>0</v>
      </c>
      <c r="F31" s="86">
        <f t="shared" si="0"/>
        <v>0</v>
      </c>
      <c r="H31" s="85">
        <f>IF($B31="","",IFERROR(VLOOKUP($B31,TOURNOI!$O$2:$R$11,4,0),0)+IFERROR(VLOOKUP($B31,TOURNOI!$Q$2:$S$11,3,0),0)+IFERROR(VLOOKUP($B31,TOURNOI!$O$18:$R$27,4,0),0)+IFERROR(VLOOKUP($B31,TOURNOI!$Q$18:$S$27,3,0),0))</f>
        <v>0</v>
      </c>
      <c r="I31" s="85">
        <f>IF($B31="","",IFERROR(VLOOKUP($B31,TOURNOI!$O$2:$S$11,5,0),0)+IFERROR(VLOOKUP($B31,TOURNOI!$Q$2:$S$11,2,0),0)+IFERROR(VLOOKUP($B31,TOURNOI!$O$18:$S$27,5,0),0)+IFERROR(VLOOKUP($B31,TOURNOI!$Q$18:$S$27,2,0),0))</f>
        <v>0</v>
      </c>
      <c r="J31" s="85">
        <f t="shared" si="1"/>
        <v>0</v>
      </c>
      <c r="L31" s="85">
        <f>IF($B31="","",IFERROR(VLOOKUP($B31,TOURNOI!$X$2:$Z$28,3,0),0)+IFERROR(VLOOKUP($B31,TOURNOI!$Y$2:$AA$28,3,0),0))</f>
        <v>0</v>
      </c>
      <c r="M31" s="85">
        <f>IF($B31="","",IFERROR(VLOOKUP($B31,TOURNOI!$X$2:$AA$28,4,0),0)+IFERROR(VLOOKUP($B31,TOURNOI!$Y$2:$Z$28,2,0),0))</f>
        <v>0</v>
      </c>
      <c r="N31" s="87">
        <f t="shared" si="2"/>
        <v>0</v>
      </c>
      <c r="P31" s="85">
        <f t="shared" si="3"/>
        <v>0</v>
      </c>
      <c r="Q31" s="85">
        <f t="shared" si="4"/>
        <v>0</v>
      </c>
      <c r="R31" s="110">
        <f t="shared" si="5"/>
        <v>0</v>
      </c>
      <c r="S31" s="113">
        <f t="shared" si="6"/>
        <v>0</v>
      </c>
      <c r="U31" s="85">
        <v>11</v>
      </c>
      <c r="V31" s="86" t="str" cm="1">
        <f t="array" ref="V31">IF(ISNUMBER(Y31),INDEX(B:B,Y31),"-")</f>
        <v>-</v>
      </c>
      <c r="W31" s="95" t="str" cm="1">
        <f t="array" ref="W31">IF(ISNUMBER(Y31),INDEX(R:R,Y31)+1000*INDEX(S:S,Y31),"-")</f>
        <v>-</v>
      </c>
      <c r="X31" t="str">
        <f>IF(ISNUMBER(Y31),RANK(W31,$W$2:$W$41),"-")</f>
        <v>-</v>
      </c>
      <c r="Y31" s="115" t="str" cm="1">
        <f t="array" ref="Y31">IFERROR(MOD(_xlfn.AGGREGATE(14,6,ROUND($R$2:$R$41+1000*$S$2:$S$41,4)+ROW($S$2:$S$41)/1000000/($S$2:$S$41&lt;&gt;0),ROW()-1)*1000000,100),"-")</f>
        <v>-</v>
      </c>
    </row>
    <row r="32" spans="1:25" ht="16.5" thickTop="1" thickBot="1" x14ac:dyDescent="0.3">
      <c r="A32" s="6">
        <v>31</v>
      </c>
      <c r="B32" s="3">
        <f>TOURNOI!B32</f>
        <v>0</v>
      </c>
      <c r="D32" s="85">
        <f>IF(B32="","",IFERROR(VLOOKUP($B32,TOURNOI!$F$2:$J$21,4,0),0)+IFERROR(VLOOKUP($B32,TOURNOI!$H$2:$J$21,3,0),0))</f>
        <v>0</v>
      </c>
      <c r="E32" s="85">
        <f>IF(B32="","",IFERROR(VLOOKUP($B32,TOURNOI!$F$2:$J$21,5,0),0)+IFERROR(VLOOKUP($B32,TOURNOI!$H$2:$J$21,2,0),0))</f>
        <v>0</v>
      </c>
      <c r="F32" s="86">
        <f t="shared" si="0"/>
        <v>0</v>
      </c>
      <c r="H32" s="85">
        <f>IF($B32="","",IFERROR(VLOOKUP($B32,TOURNOI!$O$2:$R$11,4,0),0)+IFERROR(VLOOKUP($B32,TOURNOI!$Q$2:$S$11,3,0),0)+IFERROR(VLOOKUP($B32,TOURNOI!$O$18:$R$27,4,0),0)+IFERROR(VLOOKUP($B32,TOURNOI!$Q$18:$S$27,3,0),0))</f>
        <v>0</v>
      </c>
      <c r="I32" s="85">
        <f>IF($B32="","",IFERROR(VLOOKUP($B32,TOURNOI!$O$2:$S$11,5,0),0)+IFERROR(VLOOKUP($B32,TOURNOI!$Q$2:$S$11,2,0),0)+IFERROR(VLOOKUP($B32,TOURNOI!$O$18:$S$27,5,0),0)+IFERROR(VLOOKUP($B32,TOURNOI!$Q$18:$S$27,2,0),0))</f>
        <v>0</v>
      </c>
      <c r="J32" s="85">
        <f t="shared" si="1"/>
        <v>0</v>
      </c>
      <c r="L32" s="85">
        <f>IF($B32="","",IFERROR(VLOOKUP($B32,TOURNOI!$X$2:$Z$28,3,0),0)+IFERROR(VLOOKUP($B32,TOURNOI!$Y$2:$AA$28,3,0),0))</f>
        <v>0</v>
      </c>
      <c r="M32" s="85">
        <f>IF($B32="","",IFERROR(VLOOKUP($B32,TOURNOI!$X$2:$AA$28,4,0),0)+IFERROR(VLOOKUP($B32,TOURNOI!$Y$2:$Z$28,2,0),0))</f>
        <v>0</v>
      </c>
      <c r="N32" s="87">
        <f t="shared" si="2"/>
        <v>0</v>
      </c>
      <c r="P32" s="85">
        <f t="shared" si="3"/>
        <v>0</v>
      </c>
      <c r="Q32" s="85">
        <f t="shared" si="4"/>
        <v>0</v>
      </c>
      <c r="R32" s="110">
        <f t="shared" si="5"/>
        <v>0</v>
      </c>
      <c r="S32" s="113">
        <f t="shared" si="6"/>
        <v>0</v>
      </c>
      <c r="U32" s="85">
        <v>11</v>
      </c>
      <c r="V32" s="86" t="str" cm="1">
        <f t="array" ref="V32">IF(ISNUMBER(Y32),INDEX(B:B,Y32),"-")</f>
        <v>-</v>
      </c>
      <c r="W32" s="95" t="str" cm="1">
        <f t="array" ref="W32">IF(ISNUMBER(Y32),INDEX(R:R,Y32)+1000*INDEX(S:S,Y32),"-")</f>
        <v>-</v>
      </c>
      <c r="X32" t="str">
        <f>IF(ISNUMBER(Y32),RANK(W32,$W$2:$W$41),"-")</f>
        <v>-</v>
      </c>
      <c r="Y32" s="115" t="str" cm="1">
        <f t="array" ref="Y32">IFERROR(MOD(_xlfn.AGGREGATE(14,6,ROUND($R$2:$R$41+1000*$S$2:$S$41,4)+ROW($S$2:$S$41)/1000000/($S$2:$S$41&lt;&gt;0),ROW()-1)*1000000,100),"-")</f>
        <v>-</v>
      </c>
    </row>
    <row r="33" spans="1:25" ht="16.5" thickTop="1" thickBot="1" x14ac:dyDescent="0.3">
      <c r="A33" s="6">
        <v>32</v>
      </c>
      <c r="B33" s="3">
        <f>TOURNOI!B33</f>
        <v>0</v>
      </c>
      <c r="D33" s="85">
        <f>IF(B33="","",IFERROR(VLOOKUP($B33,TOURNOI!$F$2:$J$21,4,0),0)+IFERROR(VLOOKUP($B33,TOURNOI!$H$2:$J$21,3,0),0))</f>
        <v>0</v>
      </c>
      <c r="E33" s="85">
        <f>IF(B33="","",IFERROR(VLOOKUP($B33,TOURNOI!$F$2:$J$21,5,0),0)+IFERROR(VLOOKUP($B33,TOURNOI!$H$2:$J$21,2,0),0))</f>
        <v>0</v>
      </c>
      <c r="F33" s="86">
        <f t="shared" si="0"/>
        <v>0</v>
      </c>
      <c r="H33" s="85">
        <f>IF($B33="","",IFERROR(VLOOKUP($B33,TOURNOI!$O$2:$R$11,4,0),0)+IFERROR(VLOOKUP($B33,TOURNOI!$Q$2:$S$11,3,0),0)+IFERROR(VLOOKUP($B33,TOURNOI!$O$18:$R$27,4,0),0)+IFERROR(VLOOKUP($B33,TOURNOI!$Q$18:$S$27,3,0),0))</f>
        <v>0</v>
      </c>
      <c r="I33" s="85">
        <f>IF($B33="","",IFERROR(VLOOKUP($B33,TOURNOI!$O$2:$S$11,5,0),0)+IFERROR(VLOOKUP($B33,TOURNOI!$Q$2:$S$11,2,0),0)+IFERROR(VLOOKUP($B33,TOURNOI!$O$18:$S$27,5,0),0)+IFERROR(VLOOKUP($B33,TOURNOI!$Q$18:$S$27,2,0),0))</f>
        <v>0</v>
      </c>
      <c r="J33" s="85">
        <f t="shared" si="1"/>
        <v>0</v>
      </c>
      <c r="L33" s="85">
        <f>IF($B33="","",IFERROR(VLOOKUP($B33,TOURNOI!$X$2:$Z$28,3,0),0)+IFERROR(VLOOKUP($B33,TOURNOI!$Y$2:$AA$28,3,0),0))</f>
        <v>0</v>
      </c>
      <c r="M33" s="85">
        <f>IF($B33="","",IFERROR(VLOOKUP($B33,TOURNOI!$X$2:$AA$28,4,0),0)+IFERROR(VLOOKUP($B33,TOURNOI!$Y$2:$Z$28,2,0),0))</f>
        <v>0</v>
      </c>
      <c r="N33" s="87">
        <f t="shared" si="2"/>
        <v>0</v>
      </c>
      <c r="P33" s="85">
        <f t="shared" si="3"/>
        <v>0</v>
      </c>
      <c r="Q33" s="85">
        <f t="shared" si="4"/>
        <v>0</v>
      </c>
      <c r="R33" s="110">
        <f t="shared" si="5"/>
        <v>0</v>
      </c>
      <c r="S33" s="113">
        <f t="shared" si="6"/>
        <v>0</v>
      </c>
      <c r="U33" s="85">
        <v>11</v>
      </c>
      <c r="V33" s="86" t="str" cm="1">
        <f t="array" ref="V33">IF(ISNUMBER(Y33),INDEX(B:B,Y33),"-")</f>
        <v>-</v>
      </c>
      <c r="W33" s="95" t="str" cm="1">
        <f t="array" ref="W33">IF(ISNUMBER(Y33),INDEX(R:R,Y33)+1000*INDEX(S:S,Y33),"-")</f>
        <v>-</v>
      </c>
      <c r="X33" t="str">
        <f>IF(ISNUMBER(Y33),RANK(W33,$W$2:$W$41),"-")</f>
        <v>-</v>
      </c>
      <c r="Y33" s="115" t="str" cm="1">
        <f t="array" ref="Y33">IFERROR(MOD(_xlfn.AGGREGATE(14,6,ROUND($R$2:$R$41+1000*$S$2:$S$41,4)+ROW($S$2:$S$41)/1000000/($S$2:$S$41&lt;&gt;0),ROW()-1)*1000000,100),"-")</f>
        <v>-</v>
      </c>
    </row>
    <row r="34" spans="1:25" ht="16.5" thickTop="1" thickBot="1" x14ac:dyDescent="0.3">
      <c r="A34" s="6">
        <v>33</v>
      </c>
      <c r="B34" s="3">
        <f>TOURNOI!B34</f>
        <v>0</v>
      </c>
      <c r="D34" s="85">
        <f>IF(B34="","",IFERROR(VLOOKUP($B34,TOURNOI!$F$2:$J$21,4,0),0)+IFERROR(VLOOKUP($B34,TOURNOI!$H$2:$J$21,3,0),0))</f>
        <v>0</v>
      </c>
      <c r="E34" s="85">
        <f>IF(B34="","",IFERROR(VLOOKUP($B34,TOURNOI!$F$2:$J$21,5,0),0)+IFERROR(VLOOKUP($B34,TOURNOI!$H$2:$J$21,2,0),0))</f>
        <v>0</v>
      </c>
      <c r="F34" s="86">
        <f t="shared" si="0"/>
        <v>0</v>
      </c>
      <c r="H34" s="85">
        <f>IF($B34="","",IFERROR(VLOOKUP($B34,TOURNOI!$O$2:$R$11,4,0),0)+IFERROR(VLOOKUP($B34,TOURNOI!$Q$2:$S$11,3,0),0)+IFERROR(VLOOKUP($B34,TOURNOI!$O$18:$R$27,4,0),0)+IFERROR(VLOOKUP($B34,TOURNOI!$Q$18:$S$27,3,0),0))</f>
        <v>0</v>
      </c>
      <c r="I34" s="85">
        <f>IF($B34="","",IFERROR(VLOOKUP($B34,TOURNOI!$O$2:$S$11,5,0),0)+IFERROR(VLOOKUP($B34,TOURNOI!$Q$2:$S$11,2,0),0)+IFERROR(VLOOKUP($B34,TOURNOI!$O$18:$S$27,5,0),0)+IFERROR(VLOOKUP($B34,TOURNOI!$Q$18:$S$27,2,0),0))</f>
        <v>0</v>
      </c>
      <c r="J34" s="85">
        <f t="shared" si="1"/>
        <v>0</v>
      </c>
      <c r="L34" s="85">
        <f>IF($B34="","",IFERROR(VLOOKUP($B34,TOURNOI!$X$2:$Z$28,3,0),0)+IFERROR(VLOOKUP($B34,TOURNOI!$Y$2:$AA$28,3,0),0))</f>
        <v>0</v>
      </c>
      <c r="M34" s="85">
        <f>IF($B34="","",IFERROR(VLOOKUP($B34,TOURNOI!$X$2:$AA$28,4,0),0)+IFERROR(VLOOKUP($B34,TOURNOI!$Y$2:$Z$28,2,0),0))</f>
        <v>0</v>
      </c>
      <c r="N34" s="87">
        <f t="shared" si="2"/>
        <v>0</v>
      </c>
      <c r="P34" s="85">
        <f t="shared" si="3"/>
        <v>0</v>
      </c>
      <c r="Q34" s="85">
        <f t="shared" si="4"/>
        <v>0</v>
      </c>
      <c r="R34" s="110">
        <f t="shared" si="5"/>
        <v>0</v>
      </c>
      <c r="S34" s="113">
        <f t="shared" si="6"/>
        <v>0</v>
      </c>
      <c r="U34" s="85">
        <v>11</v>
      </c>
      <c r="V34" s="86" t="str" cm="1">
        <f t="array" ref="V34">IF(ISNUMBER(Y34),INDEX(B:B,Y34),"-")</f>
        <v>-</v>
      </c>
      <c r="W34" s="95" t="str" cm="1">
        <f t="array" ref="W34">IF(ISNUMBER(Y34),INDEX(R:R,Y34)+1000*INDEX(S:S,Y34),"-")</f>
        <v>-</v>
      </c>
      <c r="X34" t="str">
        <f>IF(ISNUMBER(Y34),RANK(W34,$W$2:$W$41),"-")</f>
        <v>-</v>
      </c>
      <c r="Y34" s="115" t="str" cm="1">
        <f t="array" ref="Y34">IFERROR(MOD(_xlfn.AGGREGATE(14,6,ROUND($R$2:$R$41+1000*$S$2:$S$41,4)+ROW($S$2:$S$41)/1000000/($S$2:$S$41&lt;&gt;0),ROW()-1)*1000000,100),"-")</f>
        <v>-</v>
      </c>
    </row>
    <row r="35" spans="1:25" ht="16.5" thickTop="1" thickBot="1" x14ac:dyDescent="0.3">
      <c r="A35" s="6">
        <v>34</v>
      </c>
      <c r="B35" s="3">
        <f>TOURNOI!B35</f>
        <v>0</v>
      </c>
      <c r="D35" s="85">
        <f>IF(B35="","",IFERROR(VLOOKUP($B35,TOURNOI!$F$2:$J$21,4,0),0)+IFERROR(VLOOKUP($B35,TOURNOI!$H$2:$J$21,3,0),0))</f>
        <v>0</v>
      </c>
      <c r="E35" s="85">
        <f>IF(B35="","",IFERROR(VLOOKUP($B35,TOURNOI!$F$2:$J$21,5,0),0)+IFERROR(VLOOKUP($B35,TOURNOI!$H$2:$J$21,2,0),0))</f>
        <v>0</v>
      </c>
      <c r="F35" s="86">
        <f t="shared" si="0"/>
        <v>0</v>
      </c>
      <c r="H35" s="85">
        <f>IF($B35="","",IFERROR(VLOOKUP($B35,TOURNOI!$O$2:$R$11,4,0),0)+IFERROR(VLOOKUP($B35,TOURNOI!$Q$2:$S$11,3,0),0)+IFERROR(VLOOKUP($B35,TOURNOI!$O$18:$R$27,4,0),0)+IFERROR(VLOOKUP($B35,TOURNOI!$Q$18:$S$27,3,0),0))</f>
        <v>0</v>
      </c>
      <c r="I35" s="85">
        <f>IF($B35="","",IFERROR(VLOOKUP($B35,TOURNOI!$O$2:$S$11,5,0),0)+IFERROR(VLOOKUP($B35,TOURNOI!$Q$2:$S$11,2,0),0)+IFERROR(VLOOKUP($B35,TOURNOI!$O$18:$S$27,5,0),0)+IFERROR(VLOOKUP($B35,TOURNOI!$Q$18:$S$27,2,0),0))</f>
        <v>0</v>
      </c>
      <c r="J35" s="85">
        <f t="shared" si="1"/>
        <v>0</v>
      </c>
      <c r="L35" s="85">
        <f>IF($B35="","",IFERROR(VLOOKUP($B35,TOURNOI!$X$2:$Z$28,3,0),0)+IFERROR(VLOOKUP($B35,TOURNOI!$Y$2:$AA$28,3,0),0))</f>
        <v>0</v>
      </c>
      <c r="M35" s="85">
        <f>IF($B35="","",IFERROR(VLOOKUP($B35,TOURNOI!$X$2:$AA$28,4,0),0)+IFERROR(VLOOKUP($B35,TOURNOI!$Y$2:$Z$28,2,0),0))</f>
        <v>0</v>
      </c>
      <c r="N35" s="87">
        <f t="shared" si="2"/>
        <v>0</v>
      </c>
      <c r="P35" s="85">
        <f t="shared" si="3"/>
        <v>0</v>
      </c>
      <c r="Q35" s="85">
        <f t="shared" si="4"/>
        <v>0</v>
      </c>
      <c r="R35" s="110">
        <f t="shared" si="5"/>
        <v>0</v>
      </c>
      <c r="S35" s="113">
        <f t="shared" si="6"/>
        <v>0</v>
      </c>
      <c r="U35" s="85">
        <v>11</v>
      </c>
      <c r="V35" s="86" t="str" cm="1">
        <f t="array" ref="V35">IF(ISNUMBER(Y35),INDEX(B:B,Y35),"-")</f>
        <v>-</v>
      </c>
      <c r="W35" s="95" t="str" cm="1">
        <f t="array" ref="W35">IF(ISNUMBER(Y35),INDEX(R:R,Y35)+1000*INDEX(S:S,Y35),"-")</f>
        <v>-</v>
      </c>
      <c r="X35" t="str">
        <f>IF(ISNUMBER(Y35),RANK(W35,$W$2:$W$41),"-")</f>
        <v>-</v>
      </c>
      <c r="Y35" s="115" t="str" cm="1">
        <f t="array" ref="Y35">IFERROR(MOD(_xlfn.AGGREGATE(14,6,ROUND($R$2:$R$41+1000*$S$2:$S$41,4)+ROW($S$2:$S$41)/1000000/($S$2:$S$41&lt;&gt;0),ROW()-1)*1000000,100),"-")</f>
        <v>-</v>
      </c>
    </row>
    <row r="36" spans="1:25" ht="16.5" thickTop="1" thickBot="1" x14ac:dyDescent="0.3">
      <c r="A36" s="6">
        <v>35</v>
      </c>
      <c r="B36" s="3">
        <f>TOURNOI!B36</f>
        <v>0</v>
      </c>
      <c r="D36" s="85">
        <f>IF(B36="","",IFERROR(VLOOKUP($B36,TOURNOI!$F$2:$J$21,4,0),0)+IFERROR(VLOOKUP($B36,TOURNOI!$H$2:$J$21,3,0),0))</f>
        <v>0</v>
      </c>
      <c r="E36" s="85">
        <f>IF(B36="","",IFERROR(VLOOKUP($B36,TOURNOI!$F$2:$J$21,5,0),0)+IFERROR(VLOOKUP($B36,TOURNOI!$H$2:$J$21,2,0),0))</f>
        <v>0</v>
      </c>
      <c r="F36" s="86">
        <f t="shared" si="0"/>
        <v>0</v>
      </c>
      <c r="H36" s="85">
        <f>IF($B36="","",IFERROR(VLOOKUP($B36,TOURNOI!$O$2:$R$11,4,0),0)+IFERROR(VLOOKUP($B36,TOURNOI!$Q$2:$S$11,3,0),0)+IFERROR(VLOOKUP($B36,TOURNOI!$O$18:$R$27,4,0),0)+IFERROR(VLOOKUP($B36,TOURNOI!$Q$18:$S$27,3,0),0))</f>
        <v>0</v>
      </c>
      <c r="I36" s="85">
        <f>IF($B36="","",IFERROR(VLOOKUP($B36,TOURNOI!$O$2:$S$11,5,0),0)+IFERROR(VLOOKUP($B36,TOURNOI!$Q$2:$S$11,2,0),0)+IFERROR(VLOOKUP($B36,TOURNOI!$O$18:$S$27,5,0),0)+IFERROR(VLOOKUP($B36,TOURNOI!$Q$18:$S$27,2,0),0))</f>
        <v>0</v>
      </c>
      <c r="J36" s="85">
        <f t="shared" si="1"/>
        <v>0</v>
      </c>
      <c r="L36" s="85">
        <f>IF($B36="","",IFERROR(VLOOKUP($B36,TOURNOI!$X$2:$Z$28,3,0),0)+IFERROR(VLOOKUP($B36,TOURNOI!$Y$2:$AA$28,3,0),0))</f>
        <v>0</v>
      </c>
      <c r="M36" s="85">
        <f>IF($B36="","",IFERROR(VLOOKUP($B36,TOURNOI!$X$2:$AA$28,4,0),0)+IFERROR(VLOOKUP($B36,TOURNOI!$Y$2:$Z$28,2,0),0))</f>
        <v>0</v>
      </c>
      <c r="N36" s="87">
        <f t="shared" si="2"/>
        <v>0</v>
      </c>
      <c r="P36" s="85">
        <f t="shared" si="3"/>
        <v>0</v>
      </c>
      <c r="Q36" s="85">
        <f t="shared" si="4"/>
        <v>0</v>
      </c>
      <c r="R36" s="110">
        <f t="shared" si="5"/>
        <v>0</v>
      </c>
      <c r="S36" s="113">
        <f t="shared" si="6"/>
        <v>0</v>
      </c>
      <c r="U36" s="85">
        <v>11</v>
      </c>
      <c r="V36" s="86" t="str" cm="1">
        <f t="array" ref="V36">IF(ISNUMBER(Y36),INDEX(B:B,Y36),"-")</f>
        <v>-</v>
      </c>
      <c r="W36" s="95" t="str" cm="1">
        <f t="array" ref="W36">IF(ISNUMBER(Y36),INDEX(R:R,Y36)+1000*INDEX(S:S,Y36),"-")</f>
        <v>-</v>
      </c>
      <c r="X36" t="str">
        <f>IF(ISNUMBER(Y36),RANK(W36,$W$2:$W$41),"-")</f>
        <v>-</v>
      </c>
      <c r="Y36" s="115" t="str" cm="1">
        <f t="array" ref="Y36">IFERROR(MOD(_xlfn.AGGREGATE(14,6,ROUND($R$2:$R$41+1000*$S$2:$S$41,4)+ROW($S$2:$S$41)/1000000/($S$2:$S$41&lt;&gt;0),ROW()-1)*1000000,100),"-")</f>
        <v>-</v>
      </c>
    </row>
    <row r="37" spans="1:25" ht="16.5" thickTop="1" thickBot="1" x14ac:dyDescent="0.3">
      <c r="A37" s="6">
        <v>36</v>
      </c>
      <c r="B37" s="3">
        <f>TOURNOI!B37</f>
        <v>0</v>
      </c>
      <c r="D37" s="85">
        <f>IF(B37="","",IFERROR(VLOOKUP($B37,TOURNOI!$F$2:$J$21,4,0),0)+IFERROR(VLOOKUP($B37,TOURNOI!$H$2:$J$21,3,0),0))</f>
        <v>0</v>
      </c>
      <c r="E37" s="85">
        <f>IF(B37="","",IFERROR(VLOOKUP($B37,TOURNOI!$F$2:$J$21,5,0),0)+IFERROR(VLOOKUP($B37,TOURNOI!$H$2:$J$21,2,0),0))</f>
        <v>0</v>
      </c>
      <c r="F37" s="86">
        <f t="shared" si="0"/>
        <v>0</v>
      </c>
      <c r="H37" s="85">
        <f>IF($B37="","",IFERROR(VLOOKUP($B37,TOURNOI!$O$2:$R$11,4,0),0)+IFERROR(VLOOKUP($B37,TOURNOI!$Q$2:$S$11,3,0),0)+IFERROR(VLOOKUP($B37,TOURNOI!$O$18:$R$27,4,0),0)+IFERROR(VLOOKUP($B37,TOURNOI!$Q$18:$S$27,3,0),0))</f>
        <v>0</v>
      </c>
      <c r="I37" s="85">
        <f>IF($B37="","",IFERROR(VLOOKUP($B37,TOURNOI!$O$2:$S$11,5,0),0)+IFERROR(VLOOKUP($B37,TOURNOI!$Q$2:$S$11,2,0),0)+IFERROR(VLOOKUP($B37,TOURNOI!$O$18:$S$27,5,0),0)+IFERROR(VLOOKUP($B37,TOURNOI!$Q$18:$S$27,2,0),0))</f>
        <v>0</v>
      </c>
      <c r="J37" s="85">
        <f t="shared" si="1"/>
        <v>0</v>
      </c>
      <c r="L37" s="85">
        <f>IF($B37="","",IFERROR(VLOOKUP($B37,TOURNOI!$X$2:$Z$28,3,0),0)+IFERROR(VLOOKUP($B37,TOURNOI!$Y$2:$AA$28,3,0),0))</f>
        <v>0</v>
      </c>
      <c r="M37" s="85">
        <f>IF($B37="","",IFERROR(VLOOKUP($B37,TOURNOI!$X$2:$AA$28,4,0),0)+IFERROR(VLOOKUP($B37,TOURNOI!$Y$2:$Z$28,2,0),0))</f>
        <v>0</v>
      </c>
      <c r="N37" s="87">
        <f t="shared" si="2"/>
        <v>0</v>
      </c>
      <c r="P37" s="85">
        <f t="shared" si="3"/>
        <v>0</v>
      </c>
      <c r="Q37" s="85">
        <f t="shared" si="4"/>
        <v>0</v>
      </c>
      <c r="R37" s="110">
        <f t="shared" si="5"/>
        <v>0</v>
      </c>
      <c r="S37" s="113">
        <f t="shared" si="6"/>
        <v>0</v>
      </c>
      <c r="U37" s="85">
        <v>11</v>
      </c>
      <c r="V37" s="86" t="str" cm="1">
        <f t="array" ref="V37">IF(ISNUMBER(Y37),INDEX(B:B,Y37),"-")</f>
        <v>-</v>
      </c>
      <c r="W37" s="95" t="str" cm="1">
        <f t="array" ref="W37">IF(ISNUMBER(Y37),INDEX(R:R,Y37)+1000*INDEX(S:S,Y37),"-")</f>
        <v>-</v>
      </c>
      <c r="X37" t="str">
        <f>IF(ISNUMBER(Y37),RANK(W37,$W$2:$W$41),"-")</f>
        <v>-</v>
      </c>
      <c r="Y37" s="115" t="str" cm="1">
        <f t="array" ref="Y37">IFERROR(MOD(_xlfn.AGGREGATE(14,6,ROUND($R$2:$R$41+1000*$S$2:$S$41,4)+ROW($S$2:$S$41)/1000000/($S$2:$S$41&lt;&gt;0),ROW()-1)*1000000,100),"-")</f>
        <v>-</v>
      </c>
    </row>
    <row r="38" spans="1:25" ht="16.5" thickTop="1" thickBot="1" x14ac:dyDescent="0.3">
      <c r="A38" s="6">
        <v>37</v>
      </c>
      <c r="B38" s="3">
        <f>TOURNOI!B38</f>
        <v>0</v>
      </c>
      <c r="D38" s="85">
        <f>IF(B38="","",IFERROR(VLOOKUP($B38,TOURNOI!$F$2:$J$21,4,0),0)+IFERROR(VLOOKUP($B38,TOURNOI!$H$2:$J$21,3,0),0))</f>
        <v>0</v>
      </c>
      <c r="E38" s="85">
        <f>IF(B38="","",IFERROR(VLOOKUP($B38,TOURNOI!$F$2:$J$21,5,0),0)+IFERROR(VLOOKUP($B38,TOURNOI!$H$2:$J$21,2,0),0))</f>
        <v>0</v>
      </c>
      <c r="F38" s="86">
        <f t="shared" si="0"/>
        <v>0</v>
      </c>
      <c r="H38" s="85">
        <f>IF($B38="","",IFERROR(VLOOKUP($B38,TOURNOI!$O$2:$R$11,4,0),0)+IFERROR(VLOOKUP($B38,TOURNOI!$Q$2:$S$11,3,0),0)+IFERROR(VLOOKUP($B38,TOURNOI!$O$18:$R$27,4,0),0)+IFERROR(VLOOKUP($B38,TOURNOI!$Q$18:$S$27,3,0),0))</f>
        <v>0</v>
      </c>
      <c r="I38" s="85">
        <f>IF($B38="","",IFERROR(VLOOKUP($B38,TOURNOI!$O$2:$S$11,5,0),0)+IFERROR(VLOOKUP($B38,TOURNOI!$Q$2:$S$11,2,0),0)+IFERROR(VLOOKUP($B38,TOURNOI!$O$18:$S$27,5,0),0)+IFERROR(VLOOKUP($B38,TOURNOI!$Q$18:$S$27,2,0),0))</f>
        <v>0</v>
      </c>
      <c r="J38" s="85">
        <f t="shared" si="1"/>
        <v>0</v>
      </c>
      <c r="L38" s="85">
        <f>IF($B38="","",IFERROR(VLOOKUP($B38,TOURNOI!$X$2:$Z$28,3,0),0)+IFERROR(VLOOKUP($B38,TOURNOI!$Y$2:$AA$28,3,0),0))</f>
        <v>0</v>
      </c>
      <c r="M38" s="85">
        <f>IF($B38="","",IFERROR(VLOOKUP($B38,TOURNOI!$X$2:$AA$28,4,0),0)+IFERROR(VLOOKUP($B38,TOURNOI!$Y$2:$Z$28,2,0),0))</f>
        <v>0</v>
      </c>
      <c r="N38" s="87">
        <f t="shared" si="2"/>
        <v>0</v>
      </c>
      <c r="P38" s="85">
        <f t="shared" si="3"/>
        <v>0</v>
      </c>
      <c r="Q38" s="85">
        <f t="shared" si="4"/>
        <v>0</v>
      </c>
      <c r="R38" s="110">
        <f t="shared" si="5"/>
        <v>0</v>
      </c>
      <c r="S38" s="113">
        <f t="shared" si="6"/>
        <v>0</v>
      </c>
      <c r="U38" s="85">
        <v>11</v>
      </c>
      <c r="V38" s="86" t="str" cm="1">
        <f t="array" ref="V38">IF(ISNUMBER(Y38),INDEX(B:B,Y38),"-")</f>
        <v>-</v>
      </c>
      <c r="W38" s="95" t="str" cm="1">
        <f t="array" ref="W38">IF(ISNUMBER(Y38),INDEX(R:R,Y38)+1000*INDEX(S:S,Y38),"-")</f>
        <v>-</v>
      </c>
      <c r="X38" t="str">
        <f>IF(ISNUMBER(Y38),RANK(W38,$W$2:$W$41),"-")</f>
        <v>-</v>
      </c>
      <c r="Y38" s="115" t="str" cm="1">
        <f t="array" ref="Y38">IFERROR(MOD(_xlfn.AGGREGATE(14,6,ROUND($R$2:$R$41+1000*$S$2:$S$41,4)+ROW($S$2:$S$41)/1000000/($S$2:$S$41&lt;&gt;0),ROW()-1)*1000000,100),"-")</f>
        <v>-</v>
      </c>
    </row>
    <row r="39" spans="1:25" ht="16.5" thickTop="1" thickBot="1" x14ac:dyDescent="0.3">
      <c r="A39" s="6">
        <v>38</v>
      </c>
      <c r="B39" s="3">
        <f>TOURNOI!B39</f>
        <v>0</v>
      </c>
      <c r="D39" s="85">
        <f>IF(B39="","",IFERROR(VLOOKUP($B39,TOURNOI!$F$2:$J$21,4,0),0)+IFERROR(VLOOKUP($B39,TOURNOI!$H$2:$J$21,3,0),0))</f>
        <v>0</v>
      </c>
      <c r="E39" s="85">
        <f>IF(B39="","",IFERROR(VLOOKUP($B39,TOURNOI!$F$2:$J$21,5,0),0)+IFERROR(VLOOKUP($B39,TOURNOI!$H$2:$J$21,2,0),0))</f>
        <v>0</v>
      </c>
      <c r="F39" s="86">
        <f t="shared" si="0"/>
        <v>0</v>
      </c>
      <c r="H39" s="85">
        <f>IF($B39="","",IFERROR(VLOOKUP($B39,TOURNOI!$O$2:$R$11,4,0),0)+IFERROR(VLOOKUP($B39,TOURNOI!$Q$2:$S$11,3,0),0)+IFERROR(VLOOKUP($B39,TOURNOI!$O$18:$R$27,4,0),0)+IFERROR(VLOOKUP($B39,TOURNOI!$Q$18:$S$27,3,0),0))</f>
        <v>0</v>
      </c>
      <c r="I39" s="85">
        <f>IF($B39="","",IFERROR(VLOOKUP($B39,TOURNOI!$O$2:$S$11,5,0),0)+IFERROR(VLOOKUP($B39,TOURNOI!$Q$2:$S$11,2,0),0)+IFERROR(VLOOKUP($B39,TOURNOI!$O$18:$S$27,5,0),0)+IFERROR(VLOOKUP($B39,TOURNOI!$Q$18:$S$27,2,0),0))</f>
        <v>0</v>
      </c>
      <c r="J39" s="85">
        <f t="shared" si="1"/>
        <v>0</v>
      </c>
      <c r="L39" s="85">
        <f>IF($B39="","",IFERROR(VLOOKUP($B39,TOURNOI!$X$2:$Z$28,3,0),0)+IFERROR(VLOOKUP($B39,TOURNOI!$Y$2:$AA$28,3,0),0))</f>
        <v>0</v>
      </c>
      <c r="M39" s="85">
        <f>IF($B39="","",IFERROR(VLOOKUP($B39,TOURNOI!$X$2:$AA$28,4,0),0)+IFERROR(VLOOKUP($B39,TOURNOI!$Y$2:$Z$28,2,0),0))</f>
        <v>0</v>
      </c>
      <c r="N39" s="87">
        <f t="shared" si="2"/>
        <v>0</v>
      </c>
      <c r="P39" s="85">
        <f t="shared" si="3"/>
        <v>0</v>
      </c>
      <c r="Q39" s="85">
        <f t="shared" si="4"/>
        <v>0</v>
      </c>
      <c r="R39" s="110">
        <f t="shared" si="5"/>
        <v>0</v>
      </c>
      <c r="S39" s="113">
        <f t="shared" si="6"/>
        <v>0</v>
      </c>
      <c r="U39" s="85">
        <v>11</v>
      </c>
      <c r="V39" s="86" t="str" cm="1">
        <f t="array" ref="V39">IF(ISNUMBER(Y39),INDEX(B:B,Y39),"-")</f>
        <v>-</v>
      </c>
      <c r="W39" s="95" t="str" cm="1">
        <f t="array" ref="W39">IF(ISNUMBER(Y39),INDEX(R:R,Y39)+1000*INDEX(S:S,Y39),"-")</f>
        <v>-</v>
      </c>
      <c r="X39" t="str">
        <f>IF(ISNUMBER(Y39),RANK(W39,$W$2:$W$41),"-")</f>
        <v>-</v>
      </c>
      <c r="Y39" s="115" t="str" cm="1">
        <f t="array" ref="Y39">IFERROR(MOD(_xlfn.AGGREGATE(14,6,ROUND($R$2:$R$41+1000*$S$2:$S$41,4)+ROW($S$2:$S$41)/1000000/($S$2:$S$41&lt;&gt;0),ROW()-1)*1000000,100),"-")</f>
        <v>-</v>
      </c>
    </row>
    <row r="40" spans="1:25" ht="16.5" thickTop="1" thickBot="1" x14ac:dyDescent="0.3">
      <c r="A40" s="6">
        <v>39</v>
      </c>
      <c r="B40" s="3">
        <f>TOURNOI!B40</f>
        <v>0</v>
      </c>
      <c r="D40" s="85">
        <f>IF(B40="","",IFERROR(VLOOKUP($B40,TOURNOI!$F$2:$J$21,4,0),0)+IFERROR(VLOOKUP($B40,TOURNOI!$H$2:$J$21,3,0),0))</f>
        <v>0</v>
      </c>
      <c r="E40" s="85">
        <f>IF(B40="","",IFERROR(VLOOKUP($B40,TOURNOI!$F$2:$J$21,5,0),0)+IFERROR(VLOOKUP($B40,TOURNOI!$H$2:$J$21,2,0),0))</f>
        <v>0</v>
      </c>
      <c r="F40" s="86">
        <f t="shared" si="0"/>
        <v>0</v>
      </c>
      <c r="H40" s="85">
        <f>IF($B40="","",IFERROR(VLOOKUP($B40,TOURNOI!$O$2:$R$11,4,0),0)+IFERROR(VLOOKUP($B40,TOURNOI!$Q$2:$S$11,3,0),0)+IFERROR(VLOOKUP($B40,TOURNOI!$O$18:$R$27,4,0),0)+IFERROR(VLOOKUP($B40,TOURNOI!$Q$18:$S$27,3,0),0))</f>
        <v>0</v>
      </c>
      <c r="I40" s="85">
        <f>IF($B40="","",IFERROR(VLOOKUP($B40,TOURNOI!$O$2:$S$11,5,0),0)+IFERROR(VLOOKUP($B40,TOURNOI!$Q$2:$S$11,2,0),0)+IFERROR(VLOOKUP($B40,TOURNOI!$O$18:$S$27,5,0),0)+IFERROR(VLOOKUP($B40,TOURNOI!$Q$18:$S$27,2,0),0))</f>
        <v>0</v>
      </c>
      <c r="J40" s="85">
        <f t="shared" si="1"/>
        <v>0</v>
      </c>
      <c r="L40" s="85">
        <f>IF($B40="","",IFERROR(VLOOKUP($B40,TOURNOI!$X$2:$Z$28,3,0),0)+IFERROR(VLOOKUP($B40,TOURNOI!$Y$2:$AA$28,3,0),0))</f>
        <v>0</v>
      </c>
      <c r="M40" s="85">
        <f>IF($B40="","",IFERROR(VLOOKUP($B40,TOURNOI!$X$2:$AA$28,4,0),0)+IFERROR(VLOOKUP($B40,TOURNOI!$Y$2:$Z$28,2,0),0))</f>
        <v>0</v>
      </c>
      <c r="N40" s="87">
        <f t="shared" si="2"/>
        <v>0</v>
      </c>
      <c r="P40" s="85">
        <f t="shared" si="3"/>
        <v>0</v>
      </c>
      <c r="Q40" s="85">
        <f t="shared" si="4"/>
        <v>0</v>
      </c>
      <c r="R40" s="110">
        <f t="shared" si="5"/>
        <v>0</v>
      </c>
      <c r="S40" s="113">
        <f t="shared" si="6"/>
        <v>0</v>
      </c>
      <c r="U40" s="85">
        <v>11</v>
      </c>
      <c r="V40" s="86" t="str" cm="1">
        <f t="array" ref="V40">IF(ISNUMBER(Y40),INDEX(B:B,Y40),"-")</f>
        <v>-</v>
      </c>
      <c r="W40" s="95" t="str" cm="1">
        <f t="array" ref="W40">IF(ISNUMBER(Y40),INDEX(R:R,Y40)+1000*INDEX(S:S,Y40),"-")</f>
        <v>-</v>
      </c>
      <c r="X40" t="str">
        <f>IF(ISNUMBER(Y40),RANK(W40,$W$2:$W$41),"-")</f>
        <v>-</v>
      </c>
      <c r="Y40" s="115" t="str" cm="1">
        <f t="array" ref="Y40">IFERROR(MOD(_xlfn.AGGREGATE(14,6,ROUND($R$2:$R$41+1000*$S$2:$S$41,4)+ROW($S$2:$S$41)/1000000/($S$2:$S$41&lt;&gt;0),ROW()-1)*1000000,100),"-")</f>
        <v>-</v>
      </c>
    </row>
    <row r="41" spans="1:25" ht="16.5" thickTop="1" thickBot="1" x14ac:dyDescent="0.3">
      <c r="A41" s="6">
        <v>40</v>
      </c>
      <c r="B41" s="3">
        <f>TOURNOI!B41</f>
        <v>0</v>
      </c>
      <c r="D41" s="85">
        <f>IF(B41="","",IFERROR(VLOOKUP($B41,TOURNOI!$F$2:$J$21,4,0),0)+IFERROR(VLOOKUP($B41,TOURNOI!$H$2:$J$21,3,0),0))</f>
        <v>0</v>
      </c>
      <c r="E41" s="85">
        <f>IF(B41="","",IFERROR(VLOOKUP($B41,TOURNOI!$F$2:$J$21,5,0),0)+IFERROR(VLOOKUP($B41,TOURNOI!$H$2:$J$21,2,0),0))</f>
        <v>0</v>
      </c>
      <c r="F41" s="86">
        <f t="shared" si="0"/>
        <v>0</v>
      </c>
      <c r="H41" s="85">
        <f>IF($B41="","",IFERROR(VLOOKUP($B41,TOURNOI!$O$2:$R$11,4,0),0)+IFERROR(VLOOKUP($B41,TOURNOI!$Q$2:$S$11,3,0),0)+IFERROR(VLOOKUP($B41,TOURNOI!$O$18:$R$27,4,0),0)+IFERROR(VLOOKUP($B41,TOURNOI!$Q$18:$S$27,3,0),0))</f>
        <v>0</v>
      </c>
      <c r="I41" s="85">
        <f>IF($B41="","",IFERROR(VLOOKUP($B41,TOURNOI!$O$2:$S$11,5,0),0)+IFERROR(VLOOKUP($B41,TOURNOI!$Q$2:$S$11,2,0),0)+IFERROR(VLOOKUP($B41,TOURNOI!$O$18:$S$27,5,0),0)+IFERROR(VLOOKUP($B41,TOURNOI!$Q$18:$S$27,2,0),0))</f>
        <v>0</v>
      </c>
      <c r="J41" s="85">
        <f t="shared" si="1"/>
        <v>0</v>
      </c>
      <c r="L41" s="85">
        <f>IF($B41="","",IFERROR(VLOOKUP($B41,TOURNOI!$X$2:$Z$28,3,0),0)+IFERROR(VLOOKUP($B41,TOURNOI!$Y$2:$AA$28,3,0),0))</f>
        <v>0</v>
      </c>
      <c r="M41" s="85">
        <f>IF($B41="","",IFERROR(VLOOKUP($B41,TOURNOI!$X$2:$AA$28,4,0),0)+IFERROR(VLOOKUP($B41,TOURNOI!$Y$2:$Z$28,2,0),0))</f>
        <v>0</v>
      </c>
      <c r="N41" s="87">
        <f t="shared" si="2"/>
        <v>0</v>
      </c>
      <c r="P41" s="85">
        <f t="shared" si="3"/>
        <v>0</v>
      </c>
      <c r="Q41" s="85">
        <f t="shared" si="4"/>
        <v>0</v>
      </c>
      <c r="R41" s="110">
        <f t="shared" si="5"/>
        <v>0</v>
      </c>
      <c r="S41" s="113">
        <f t="shared" si="6"/>
        <v>0</v>
      </c>
      <c r="U41" s="85">
        <v>11</v>
      </c>
      <c r="V41" s="86" t="str" cm="1">
        <f t="array" ref="V41">IF(ISNUMBER(Y41),INDEX(B:B,Y41),"-")</f>
        <v>-</v>
      </c>
      <c r="W41" s="95" t="str" cm="1">
        <f t="array" ref="W41">IF(ISNUMBER(Y41),INDEX(R:R,Y41)+1000*INDEX(S:S,Y41),"-")</f>
        <v>-</v>
      </c>
      <c r="X41" t="str">
        <f>IF(ISNUMBER(Y41),RANK(W41,$W$2:$W$41),"-")</f>
        <v>-</v>
      </c>
      <c r="Y41" s="115" t="str" cm="1">
        <f t="array" ref="Y41">IFERROR(MOD(_xlfn.AGGREGATE(14,6,ROUND($R$2:$R$41+1000*$S$2:$S$41,4)+ROW($S$2:$S$41)/1000000/($S$2:$S$41&lt;&gt;0),ROW()-1)*1000000,100),"-")</f>
        <v>-</v>
      </c>
    </row>
    <row r="42" spans="1:25" ht="15.75" thickTop="1" x14ac:dyDescent="0.25"/>
  </sheetData>
  <protectedRanges>
    <protectedRange sqref="B2:B41 V2:V41" name="Plage1"/>
    <protectedRange sqref="B2:B41 V2:V41" name="Plage2"/>
    <protectedRange sqref="A2:A41" name="Plage1_2"/>
  </protectedRanges>
  <sortState xmlns:xlrd2="http://schemas.microsoft.com/office/spreadsheetml/2017/richdata2" ref="U2:X41">
    <sortCondition ref="U1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3E882-BF00-44B8-A797-F273A6822CF7}">
  <sheetPr codeName="Feuil3"/>
  <dimension ref="A1:V32"/>
  <sheetViews>
    <sheetView showGridLines="0" showRowColHeaders="0" workbookViewId="0">
      <selection activeCell="U8" sqref="U8"/>
    </sheetView>
  </sheetViews>
  <sheetFormatPr defaultColWidth="11.42578125" defaultRowHeight="15" x14ac:dyDescent="0.25"/>
  <cols>
    <col min="1" max="1" width="3.7109375" customWidth="1"/>
    <col min="2" max="2" width="22.5703125" customWidth="1"/>
    <col min="3" max="4" width="2" customWidth="1"/>
    <col min="5" max="6" width="4.7109375" style="4" customWidth="1"/>
    <col min="7" max="7" width="25.7109375" customWidth="1"/>
    <col min="8" max="8" width="5.28515625" customWidth="1"/>
    <col min="9" max="9" width="25.7109375" customWidth="1"/>
    <col min="10" max="10" width="6.85546875" style="1" customWidth="1"/>
    <col min="11" max="11" width="6" style="1" customWidth="1"/>
    <col min="12" max="19" width="4.7109375" style="1" customWidth="1"/>
  </cols>
  <sheetData>
    <row r="1" spans="1:22" s="21" customFormat="1" ht="31.5" customHeight="1" thickTop="1" thickBot="1" x14ac:dyDescent="0.3">
      <c r="B1" s="22" t="s">
        <v>1</v>
      </c>
      <c r="C1" s="23"/>
      <c r="D1" s="23"/>
      <c r="E1" s="107" t="s">
        <v>4</v>
      </c>
      <c r="F1" s="107"/>
      <c r="G1" s="24" t="s">
        <v>7</v>
      </c>
      <c r="H1" s="25" t="s">
        <v>3</v>
      </c>
      <c r="I1" s="24" t="s">
        <v>8</v>
      </c>
      <c r="J1" s="106" t="s">
        <v>2</v>
      </c>
      <c r="K1" s="106"/>
      <c r="L1" s="24">
        <v>1</v>
      </c>
      <c r="M1" s="24">
        <v>2</v>
      </c>
      <c r="N1" s="24">
        <v>3</v>
      </c>
      <c r="O1" s="24">
        <v>4</v>
      </c>
      <c r="P1" s="24">
        <v>5</v>
      </c>
      <c r="Q1" s="24">
        <v>6</v>
      </c>
      <c r="R1" s="24">
        <v>7</v>
      </c>
      <c r="S1" s="24">
        <v>8</v>
      </c>
    </row>
    <row r="2" spans="1:22" ht="15.95" customHeight="1" thickTop="1" thickBot="1" x14ac:dyDescent="0.3">
      <c r="A2">
        <v>1</v>
      </c>
      <c r="B2" s="2" t="e">
        <f>#REF!</f>
        <v>#REF!</v>
      </c>
      <c r="C2" s="7"/>
      <c r="D2" s="7"/>
      <c r="E2" s="9">
        <v>1</v>
      </c>
      <c r="F2" s="17">
        <v>8</v>
      </c>
      <c r="G2" s="8" t="str">
        <f>IFERROR(VLOOKUP(E2,$A$2:$B$9,2,0),"")</f>
        <v/>
      </c>
      <c r="H2" s="8" t="s">
        <v>5</v>
      </c>
      <c r="I2" s="8" t="str">
        <f>IFERROR(VLOOKUP(F2,$A$2:$B$9,2,0),"")</f>
        <v/>
      </c>
      <c r="J2" s="29"/>
      <c r="K2" s="29"/>
      <c r="L2" s="9">
        <f>IF($J2=13,1,0)</f>
        <v>0</v>
      </c>
      <c r="M2" s="10"/>
      <c r="N2" s="10"/>
      <c r="O2" s="10"/>
      <c r="P2" s="10"/>
      <c r="Q2" s="10"/>
      <c r="R2" s="10"/>
      <c r="S2" s="9">
        <f>IF($K2=13,1,0)</f>
        <v>0</v>
      </c>
    </row>
    <row r="3" spans="1:22" ht="15.95" customHeight="1" thickTop="1" thickBot="1" x14ac:dyDescent="0.3">
      <c r="A3">
        <v>2</v>
      </c>
      <c r="B3" s="2" t="e">
        <f>#REF!</f>
        <v>#REF!</v>
      </c>
      <c r="C3" s="7"/>
      <c r="D3" s="7"/>
      <c r="E3" s="12">
        <v>2</v>
      </c>
      <c r="F3" s="18">
        <v>7</v>
      </c>
      <c r="G3" s="8" t="str">
        <f t="shared" ref="G3:G29" si="0">IFERROR(VLOOKUP(E3,$A$2:$B$9,2,0),"")</f>
        <v/>
      </c>
      <c r="H3" s="8" t="s">
        <v>5</v>
      </c>
      <c r="I3" s="8" t="str">
        <f t="shared" ref="I3:I29" si="1">IFERROR(VLOOKUP(F3,$A$2:$B$9,2,0),"")</f>
        <v/>
      </c>
      <c r="J3" s="29"/>
      <c r="K3" s="29"/>
      <c r="L3" s="11"/>
      <c r="M3" s="9">
        <f>IF($J3=13,1,0)</f>
        <v>0</v>
      </c>
      <c r="N3" s="11"/>
      <c r="O3" s="11"/>
      <c r="P3" s="11"/>
      <c r="Q3" s="11"/>
      <c r="R3" s="9">
        <f>IF($K3=13,1,0)</f>
        <v>0</v>
      </c>
      <c r="S3" s="11"/>
    </row>
    <row r="4" spans="1:22" ht="15.95" customHeight="1" thickTop="1" thickBot="1" x14ac:dyDescent="0.3">
      <c r="A4">
        <v>3</v>
      </c>
      <c r="B4" s="2" t="e">
        <f>#REF!</f>
        <v>#REF!</v>
      </c>
      <c r="C4" s="7"/>
      <c r="D4" s="7"/>
      <c r="E4" s="12">
        <v>3</v>
      </c>
      <c r="F4" s="18">
        <v>6</v>
      </c>
      <c r="G4" s="8" t="str">
        <f t="shared" si="0"/>
        <v/>
      </c>
      <c r="H4" s="8" t="s">
        <v>5</v>
      </c>
      <c r="I4" s="8" t="str">
        <f t="shared" si="1"/>
        <v/>
      </c>
      <c r="J4" s="29"/>
      <c r="K4" s="29"/>
      <c r="L4" s="11"/>
      <c r="M4" s="11"/>
      <c r="N4" s="9">
        <f>IF($J4=13,1,0)</f>
        <v>0</v>
      </c>
      <c r="O4" s="11"/>
      <c r="P4" s="11"/>
      <c r="Q4" s="9">
        <f>IF($K4=13,1,0)</f>
        <v>0</v>
      </c>
      <c r="R4" s="11"/>
      <c r="S4" s="11"/>
    </row>
    <row r="5" spans="1:22" ht="15.95" customHeight="1" thickTop="1" thickBot="1" x14ac:dyDescent="0.3">
      <c r="A5">
        <v>4</v>
      </c>
      <c r="B5" s="2" t="e">
        <f>#REF!</f>
        <v>#REF!</v>
      </c>
      <c r="C5" s="7"/>
      <c r="D5" s="7"/>
      <c r="E5" s="12">
        <v>4</v>
      </c>
      <c r="F5" s="18">
        <v>5</v>
      </c>
      <c r="G5" s="8" t="str">
        <f t="shared" si="0"/>
        <v/>
      </c>
      <c r="H5" s="8" t="s">
        <v>5</v>
      </c>
      <c r="I5" s="8" t="str">
        <f t="shared" si="1"/>
        <v/>
      </c>
      <c r="J5" s="29"/>
      <c r="K5" s="29"/>
      <c r="L5" s="11"/>
      <c r="M5" s="11"/>
      <c r="N5" s="11"/>
      <c r="O5" s="9">
        <f>IF($J5=13,1,0)</f>
        <v>0</v>
      </c>
      <c r="P5" s="9">
        <f>IF($K5=13,1,0)</f>
        <v>0</v>
      </c>
      <c r="Q5" s="11"/>
      <c r="R5" s="11"/>
      <c r="S5" s="11"/>
    </row>
    <row r="6" spans="1:22" ht="15.95" customHeight="1" thickTop="1" thickBot="1" x14ac:dyDescent="0.3">
      <c r="A6">
        <v>5</v>
      </c>
      <c r="B6" s="2" t="e">
        <f>#REF!</f>
        <v>#REF!</v>
      </c>
      <c r="C6" s="7"/>
      <c r="D6" s="7"/>
      <c r="E6" s="12">
        <v>1</v>
      </c>
      <c r="F6" s="18">
        <v>7</v>
      </c>
      <c r="G6" s="8" t="str">
        <f t="shared" si="0"/>
        <v/>
      </c>
      <c r="H6" s="8" t="s">
        <v>5</v>
      </c>
      <c r="I6" s="8" t="str">
        <f t="shared" si="1"/>
        <v/>
      </c>
      <c r="J6" s="29"/>
      <c r="K6" s="29"/>
      <c r="L6" s="9">
        <f>IF($J6=13,1,0)</f>
        <v>0</v>
      </c>
      <c r="M6" s="11"/>
      <c r="N6" s="11"/>
      <c r="O6" s="11"/>
      <c r="P6" s="11"/>
      <c r="Q6" s="11"/>
      <c r="R6" s="9">
        <f>IF($K6=13,1,0)</f>
        <v>0</v>
      </c>
      <c r="S6" s="11"/>
    </row>
    <row r="7" spans="1:22" ht="15.95" customHeight="1" thickTop="1" thickBot="1" x14ac:dyDescent="0.3">
      <c r="A7">
        <v>6</v>
      </c>
      <c r="B7" s="2" t="e">
        <f>#REF!</f>
        <v>#REF!</v>
      </c>
      <c r="C7" s="7"/>
      <c r="D7" s="7"/>
      <c r="E7" s="12">
        <v>6</v>
      </c>
      <c r="F7" s="18">
        <v>8</v>
      </c>
      <c r="G7" s="8" t="str">
        <f t="shared" si="0"/>
        <v/>
      </c>
      <c r="H7" s="8" t="s">
        <v>5</v>
      </c>
      <c r="I7" s="8" t="str">
        <f t="shared" si="1"/>
        <v/>
      </c>
      <c r="J7" s="29"/>
      <c r="K7" s="29"/>
      <c r="L7" s="11"/>
      <c r="M7" s="11"/>
      <c r="N7" s="11"/>
      <c r="O7" s="11"/>
      <c r="P7" s="11"/>
      <c r="Q7" s="9">
        <f>IF($J7=13,1,0)</f>
        <v>0</v>
      </c>
      <c r="R7" s="11"/>
      <c r="S7" s="9">
        <f>IF($K7=13,1,0)</f>
        <v>0</v>
      </c>
    </row>
    <row r="8" spans="1:22" ht="15.95" customHeight="1" thickTop="1" thickBot="1" x14ac:dyDescent="0.35">
      <c r="A8">
        <v>7</v>
      </c>
      <c r="B8" s="2" t="e">
        <f>#REF!</f>
        <v>#REF!</v>
      </c>
      <c r="C8" s="7"/>
      <c r="D8" s="7"/>
      <c r="E8" s="12">
        <v>2</v>
      </c>
      <c r="F8" s="18">
        <v>5</v>
      </c>
      <c r="G8" s="8" t="str">
        <f t="shared" si="0"/>
        <v/>
      </c>
      <c r="H8" s="8" t="s">
        <v>5</v>
      </c>
      <c r="I8" s="8" t="str">
        <f t="shared" si="1"/>
        <v/>
      </c>
      <c r="J8" s="29"/>
      <c r="K8" s="29"/>
      <c r="L8" s="11"/>
      <c r="M8" s="9">
        <f>IF($J8=13,1,0)</f>
        <v>0</v>
      </c>
      <c r="N8" s="11"/>
      <c r="O8" s="11"/>
      <c r="P8" s="9">
        <f>IF($K8=13,1,0)</f>
        <v>0</v>
      </c>
      <c r="Q8" s="11"/>
      <c r="R8" s="11"/>
      <c r="S8" s="11"/>
      <c r="V8" s="26"/>
    </row>
    <row r="9" spans="1:22" ht="15.95" customHeight="1" thickTop="1" thickBot="1" x14ac:dyDescent="0.3">
      <c r="A9">
        <v>8</v>
      </c>
      <c r="B9" s="2" t="e">
        <f>#REF!</f>
        <v>#REF!</v>
      </c>
      <c r="C9" s="7"/>
      <c r="D9" s="7"/>
      <c r="E9" s="12">
        <v>3</v>
      </c>
      <c r="F9" s="18">
        <v>4</v>
      </c>
      <c r="G9" s="8" t="str">
        <f t="shared" si="0"/>
        <v/>
      </c>
      <c r="H9" s="8" t="s">
        <v>5</v>
      </c>
      <c r="I9" s="8" t="str">
        <f t="shared" si="1"/>
        <v/>
      </c>
      <c r="J9" s="29"/>
      <c r="K9" s="29"/>
      <c r="L9" s="11"/>
      <c r="M9" s="11"/>
      <c r="N9" s="9">
        <f>IF($J9=13,1,0)</f>
        <v>0</v>
      </c>
      <c r="O9" s="9">
        <f>IF($K9=13,1,0)</f>
        <v>0</v>
      </c>
      <c r="P9" s="11"/>
      <c r="Q9" s="11"/>
      <c r="R9" s="11"/>
      <c r="S9" s="11"/>
    </row>
    <row r="10" spans="1:22" ht="15.95" customHeight="1" thickBot="1" x14ac:dyDescent="0.3">
      <c r="E10" s="12">
        <v>1</v>
      </c>
      <c r="F10" s="18">
        <v>6</v>
      </c>
      <c r="G10" s="8" t="str">
        <f t="shared" si="0"/>
        <v/>
      </c>
      <c r="H10" s="8" t="s">
        <v>5</v>
      </c>
      <c r="I10" s="8" t="str">
        <f t="shared" si="1"/>
        <v/>
      </c>
      <c r="J10" s="29"/>
      <c r="K10" s="29"/>
      <c r="L10" s="9">
        <f>IF($J10=13,1,0)</f>
        <v>0</v>
      </c>
      <c r="M10" s="11"/>
      <c r="N10" s="11"/>
      <c r="O10" s="11"/>
      <c r="P10" s="11"/>
      <c r="Q10" s="9">
        <f>IF($K10=13,1,0)</f>
        <v>0</v>
      </c>
      <c r="R10" s="11"/>
      <c r="S10" s="11"/>
    </row>
    <row r="11" spans="1:22" ht="15.95" customHeight="1" thickBot="1" x14ac:dyDescent="0.3">
      <c r="E11" s="12">
        <v>5</v>
      </c>
      <c r="F11" s="18">
        <v>7</v>
      </c>
      <c r="G11" s="8" t="str">
        <f t="shared" si="0"/>
        <v/>
      </c>
      <c r="H11" s="8" t="s">
        <v>5</v>
      </c>
      <c r="I11" s="8" t="str">
        <f t="shared" si="1"/>
        <v/>
      </c>
      <c r="J11" s="29"/>
      <c r="K11" s="29"/>
      <c r="L11" s="11"/>
      <c r="M11" s="11"/>
      <c r="N11" s="11"/>
      <c r="O11" s="11"/>
      <c r="P11" s="9">
        <f>IF($J11=13,1,0)</f>
        <v>0</v>
      </c>
      <c r="Q11" s="11"/>
      <c r="R11" s="9">
        <f>IF($K11=13,1,0)</f>
        <v>0</v>
      </c>
      <c r="S11" s="11"/>
    </row>
    <row r="12" spans="1:22" ht="15.95" customHeight="1" thickBot="1" x14ac:dyDescent="0.3">
      <c r="B12" s="28"/>
      <c r="C12" s="28"/>
      <c r="D12" s="16"/>
      <c r="E12" s="12">
        <v>4</v>
      </c>
      <c r="F12" s="18">
        <v>8</v>
      </c>
      <c r="G12" s="8" t="str">
        <f t="shared" si="0"/>
        <v/>
      </c>
      <c r="H12" s="8" t="s">
        <v>5</v>
      </c>
      <c r="I12" s="8" t="str">
        <f t="shared" si="1"/>
        <v/>
      </c>
      <c r="J12" s="29"/>
      <c r="K12" s="29"/>
      <c r="L12" s="11"/>
      <c r="M12" s="11"/>
      <c r="N12" s="11"/>
      <c r="O12" s="9">
        <f>IF($J12=13,1,0)</f>
        <v>0</v>
      </c>
      <c r="P12" s="11"/>
      <c r="Q12" s="11"/>
      <c r="R12" s="11"/>
      <c r="S12" s="9">
        <f>IF($K12=13,1,0)</f>
        <v>0</v>
      </c>
    </row>
    <row r="13" spans="1:22" ht="15.95" customHeight="1" thickBot="1" x14ac:dyDescent="0.3">
      <c r="B13" s="28"/>
      <c r="C13" s="28"/>
      <c r="D13" s="16"/>
      <c r="E13" s="12">
        <v>2</v>
      </c>
      <c r="F13" s="18">
        <v>3</v>
      </c>
      <c r="G13" s="8" t="str">
        <f t="shared" si="0"/>
        <v/>
      </c>
      <c r="H13" s="8" t="s">
        <v>5</v>
      </c>
      <c r="I13" s="8" t="str">
        <f t="shared" si="1"/>
        <v/>
      </c>
      <c r="J13" s="29"/>
      <c r="K13" s="29"/>
      <c r="L13" s="11"/>
      <c r="M13" s="9">
        <f>IF($J13=13,1,0)</f>
        <v>0</v>
      </c>
      <c r="N13" s="9">
        <f>IF($K13=13,1,0)</f>
        <v>0</v>
      </c>
      <c r="O13" s="11"/>
      <c r="P13" s="11"/>
      <c r="Q13" s="11"/>
      <c r="R13" s="11"/>
      <c r="S13" s="11"/>
    </row>
    <row r="14" spans="1:22" ht="15.95" customHeight="1" thickBot="1" x14ac:dyDescent="0.3">
      <c r="B14" s="28"/>
      <c r="C14" s="28"/>
      <c r="D14" s="16"/>
      <c r="E14" s="12">
        <v>1</v>
      </c>
      <c r="F14" s="18">
        <v>5</v>
      </c>
      <c r="G14" s="8" t="str">
        <f t="shared" si="0"/>
        <v/>
      </c>
      <c r="H14" s="8" t="s">
        <v>5</v>
      </c>
      <c r="I14" s="8" t="str">
        <f t="shared" si="1"/>
        <v/>
      </c>
      <c r="J14" s="29"/>
      <c r="K14" s="29"/>
      <c r="L14" s="9">
        <f>IF($J14=13,1,0)</f>
        <v>0</v>
      </c>
      <c r="M14" s="14"/>
      <c r="N14" s="14"/>
      <c r="O14" s="14"/>
      <c r="P14" s="9">
        <f>IF($K14=13,1,0)</f>
        <v>0</v>
      </c>
      <c r="Q14" s="14"/>
      <c r="R14" s="14"/>
      <c r="S14" s="14"/>
    </row>
    <row r="15" spans="1:22" ht="15.95" customHeight="1" thickBot="1" x14ac:dyDescent="0.3">
      <c r="B15" s="28"/>
      <c r="C15" s="28"/>
      <c r="D15" s="16"/>
      <c r="E15" s="12">
        <v>4</v>
      </c>
      <c r="F15" s="18">
        <v>6</v>
      </c>
      <c r="G15" s="8" t="str">
        <f t="shared" si="0"/>
        <v/>
      </c>
      <c r="H15" s="8" t="s">
        <v>5</v>
      </c>
      <c r="I15" s="8" t="str">
        <f t="shared" si="1"/>
        <v/>
      </c>
      <c r="J15" s="29"/>
      <c r="K15" s="29"/>
      <c r="L15" s="14"/>
      <c r="M15" s="14"/>
      <c r="N15" s="14"/>
      <c r="O15" s="9">
        <f>IF($J15=13,1,0)</f>
        <v>0</v>
      </c>
      <c r="P15" s="14"/>
      <c r="Q15" s="9">
        <f>IF($K15=13,1,0)</f>
        <v>0</v>
      </c>
      <c r="R15" s="14"/>
      <c r="S15" s="14"/>
    </row>
    <row r="16" spans="1:22" ht="15.95" customHeight="1" thickBot="1" x14ac:dyDescent="0.3">
      <c r="B16" s="28"/>
      <c r="C16" s="28"/>
      <c r="D16" s="16"/>
      <c r="E16" s="12">
        <v>3</v>
      </c>
      <c r="F16" s="18">
        <v>7</v>
      </c>
      <c r="G16" s="8" t="str">
        <f t="shared" si="0"/>
        <v/>
      </c>
      <c r="H16" s="8" t="s">
        <v>5</v>
      </c>
      <c r="I16" s="8" t="str">
        <f t="shared" si="1"/>
        <v/>
      </c>
      <c r="J16" s="29"/>
      <c r="K16" s="29"/>
      <c r="L16" s="14"/>
      <c r="M16" s="14"/>
      <c r="N16" s="9">
        <f>IF($J16=13,1,0)</f>
        <v>0</v>
      </c>
      <c r="O16" s="14"/>
      <c r="P16" s="14"/>
      <c r="Q16" s="14"/>
      <c r="R16" s="9">
        <f>IF($K16=13,1,0)</f>
        <v>0</v>
      </c>
      <c r="S16" s="14"/>
    </row>
    <row r="17" spans="2:19" ht="15.95" customHeight="1" thickBot="1" x14ac:dyDescent="0.3">
      <c r="B17" s="28"/>
      <c r="C17" s="28"/>
      <c r="D17" s="16"/>
      <c r="E17" s="12">
        <v>2</v>
      </c>
      <c r="F17" s="18">
        <v>8</v>
      </c>
      <c r="G17" s="8" t="str">
        <f t="shared" si="0"/>
        <v/>
      </c>
      <c r="H17" s="8" t="s">
        <v>5</v>
      </c>
      <c r="I17" s="8" t="str">
        <f t="shared" si="1"/>
        <v/>
      </c>
      <c r="J17" s="29"/>
      <c r="K17" s="29"/>
      <c r="L17" s="14"/>
      <c r="M17" s="9">
        <f>IF($J17=13,1,0)</f>
        <v>0</v>
      </c>
      <c r="N17" s="14"/>
      <c r="O17" s="14"/>
      <c r="P17" s="14"/>
      <c r="Q17" s="14"/>
      <c r="R17" s="14"/>
      <c r="S17" s="9">
        <f>IF($K17=13,1,0)</f>
        <v>0</v>
      </c>
    </row>
    <row r="18" spans="2:19" ht="15.95" customHeight="1" thickBot="1" x14ac:dyDescent="0.3">
      <c r="B18" s="28"/>
      <c r="C18" s="28"/>
      <c r="D18" s="16"/>
      <c r="E18" s="12">
        <v>1</v>
      </c>
      <c r="F18" s="18">
        <v>4</v>
      </c>
      <c r="G18" s="8" t="str">
        <f t="shared" si="0"/>
        <v/>
      </c>
      <c r="H18" s="8" t="s">
        <v>5</v>
      </c>
      <c r="I18" s="8" t="str">
        <f t="shared" si="1"/>
        <v/>
      </c>
      <c r="J18" s="29"/>
      <c r="K18" s="29"/>
      <c r="L18" s="9">
        <f>IF($J18=13,1,0)</f>
        <v>0</v>
      </c>
      <c r="M18" s="14"/>
      <c r="N18" s="14"/>
      <c r="O18" s="9">
        <f>IF($K18=13,1,0)</f>
        <v>0</v>
      </c>
      <c r="P18" s="14"/>
      <c r="Q18" s="14"/>
      <c r="R18" s="14"/>
      <c r="S18" s="14"/>
    </row>
    <row r="19" spans="2:19" ht="15.95" customHeight="1" thickBot="1" x14ac:dyDescent="0.3">
      <c r="B19" s="28"/>
      <c r="C19" s="28"/>
      <c r="D19" s="16"/>
      <c r="E19" s="12">
        <v>3</v>
      </c>
      <c r="F19" s="18">
        <v>5</v>
      </c>
      <c r="G19" s="8" t="str">
        <f t="shared" si="0"/>
        <v/>
      </c>
      <c r="H19" s="8" t="s">
        <v>5</v>
      </c>
      <c r="I19" s="8" t="str">
        <f t="shared" si="1"/>
        <v/>
      </c>
      <c r="J19" s="29"/>
      <c r="K19" s="29"/>
      <c r="L19" s="14"/>
      <c r="M19" s="14"/>
      <c r="N19" s="9">
        <f>IF($J19=13,1,0)</f>
        <v>0</v>
      </c>
      <c r="O19" s="14"/>
      <c r="P19" s="9">
        <f>IF($K19=13,1,0)</f>
        <v>0</v>
      </c>
      <c r="Q19" s="14"/>
      <c r="R19" s="14"/>
      <c r="S19" s="14"/>
    </row>
    <row r="20" spans="2:19" ht="15.95" customHeight="1" thickBot="1" x14ac:dyDescent="0.3">
      <c r="E20" s="12">
        <v>2</v>
      </c>
      <c r="F20" s="18">
        <v>6</v>
      </c>
      <c r="G20" s="8" t="str">
        <f t="shared" si="0"/>
        <v/>
      </c>
      <c r="H20" s="8" t="s">
        <v>5</v>
      </c>
      <c r="I20" s="8" t="str">
        <f t="shared" si="1"/>
        <v/>
      </c>
      <c r="J20" s="29"/>
      <c r="K20" s="29"/>
      <c r="L20" s="14"/>
      <c r="M20" s="9">
        <f>IF($J20=13,1,0)</f>
        <v>0</v>
      </c>
      <c r="N20" s="14"/>
      <c r="O20" s="14"/>
      <c r="P20" s="14"/>
      <c r="Q20" s="9">
        <f>IF($K20=13,1,0)</f>
        <v>0</v>
      </c>
      <c r="R20" s="14"/>
      <c r="S20" s="14"/>
    </row>
    <row r="21" spans="2:19" ht="15.95" customHeight="1" thickBot="1" x14ac:dyDescent="0.3">
      <c r="E21" s="12">
        <v>7</v>
      </c>
      <c r="F21" s="18">
        <v>8</v>
      </c>
      <c r="G21" s="8" t="str">
        <f t="shared" si="0"/>
        <v/>
      </c>
      <c r="H21" s="8" t="s">
        <v>5</v>
      </c>
      <c r="I21" s="8" t="str">
        <f t="shared" si="1"/>
        <v/>
      </c>
      <c r="J21" s="29"/>
      <c r="K21" s="29"/>
      <c r="L21" s="14"/>
      <c r="M21" s="14"/>
      <c r="N21" s="14"/>
      <c r="O21" s="14"/>
      <c r="P21" s="14"/>
      <c r="Q21" s="14"/>
      <c r="R21" s="9">
        <f>IF($J21=13,1,0)</f>
        <v>0</v>
      </c>
      <c r="S21" s="9">
        <f>IF($K21=13,1,0)</f>
        <v>0</v>
      </c>
    </row>
    <row r="22" spans="2:19" ht="15.95" customHeight="1" thickBot="1" x14ac:dyDescent="0.3">
      <c r="E22" s="12">
        <v>1</v>
      </c>
      <c r="F22" s="18">
        <v>3</v>
      </c>
      <c r="G22" s="8" t="str">
        <f t="shared" si="0"/>
        <v/>
      </c>
      <c r="H22" s="8" t="s">
        <v>5</v>
      </c>
      <c r="I22" s="8" t="str">
        <f t="shared" si="1"/>
        <v/>
      </c>
      <c r="J22" s="29"/>
      <c r="K22" s="29"/>
      <c r="L22" s="9">
        <f>IF($J22=13,1,0)</f>
        <v>0</v>
      </c>
      <c r="M22" s="14"/>
      <c r="N22" s="9">
        <f>IF($K22=13,1,0)</f>
        <v>0</v>
      </c>
      <c r="O22" s="14"/>
      <c r="P22" s="14"/>
      <c r="Q22" s="14"/>
      <c r="R22" s="14"/>
      <c r="S22" s="14"/>
    </row>
    <row r="23" spans="2:19" ht="15.95" customHeight="1" thickBot="1" x14ac:dyDescent="0.3">
      <c r="E23" s="12">
        <v>2</v>
      </c>
      <c r="F23" s="18">
        <v>4</v>
      </c>
      <c r="G23" s="8" t="str">
        <f t="shared" si="0"/>
        <v/>
      </c>
      <c r="H23" s="8" t="s">
        <v>5</v>
      </c>
      <c r="I23" s="8" t="str">
        <f t="shared" si="1"/>
        <v/>
      </c>
      <c r="J23" s="29"/>
      <c r="K23" s="29"/>
      <c r="L23" s="14"/>
      <c r="M23" s="9">
        <f>IF($J23=13,1,0)</f>
        <v>0</v>
      </c>
      <c r="N23" s="14"/>
      <c r="O23" s="9">
        <f>IF($K23=13,1,0)</f>
        <v>0</v>
      </c>
      <c r="P23" s="14"/>
      <c r="Q23" s="14"/>
      <c r="R23" s="14"/>
      <c r="S23" s="14"/>
    </row>
    <row r="24" spans="2:19" ht="15.95" customHeight="1" thickBot="1" x14ac:dyDescent="0.3">
      <c r="E24" s="12">
        <v>5</v>
      </c>
      <c r="F24" s="18">
        <v>8</v>
      </c>
      <c r="G24" s="8" t="str">
        <f t="shared" si="0"/>
        <v/>
      </c>
      <c r="H24" s="8" t="s">
        <v>5</v>
      </c>
      <c r="I24" s="8" t="str">
        <f t="shared" si="1"/>
        <v/>
      </c>
      <c r="J24" s="29"/>
      <c r="K24" s="29"/>
      <c r="L24" s="14"/>
      <c r="M24" s="14"/>
      <c r="N24" s="14"/>
      <c r="O24" s="14"/>
      <c r="P24" s="9">
        <f>IF($J24=13,1,0)</f>
        <v>0</v>
      </c>
      <c r="Q24" s="14"/>
      <c r="R24" s="14"/>
      <c r="S24" s="9">
        <f>IF($K24=13,1,0)</f>
        <v>0</v>
      </c>
    </row>
    <row r="25" spans="2:19" ht="15.95" customHeight="1" thickBot="1" x14ac:dyDescent="0.3">
      <c r="E25" s="12">
        <v>6</v>
      </c>
      <c r="F25" s="18">
        <v>7</v>
      </c>
      <c r="G25" s="8" t="str">
        <f t="shared" si="0"/>
        <v/>
      </c>
      <c r="H25" s="8" t="s">
        <v>5</v>
      </c>
      <c r="I25" s="8" t="str">
        <f t="shared" si="1"/>
        <v/>
      </c>
      <c r="J25" s="29"/>
      <c r="K25" s="29"/>
      <c r="L25" s="14"/>
      <c r="M25" s="14"/>
      <c r="N25" s="14"/>
      <c r="O25" s="14"/>
      <c r="P25" s="14"/>
      <c r="Q25" s="9">
        <f>IF($J25=13,1,0)</f>
        <v>0</v>
      </c>
      <c r="R25" s="9">
        <f>IF($K25=13,1,0)</f>
        <v>0</v>
      </c>
      <c r="S25" s="14"/>
    </row>
    <row r="26" spans="2:19" ht="15.95" customHeight="1" thickBot="1" x14ac:dyDescent="0.3">
      <c r="E26" s="12">
        <v>1</v>
      </c>
      <c r="F26" s="18">
        <v>2</v>
      </c>
      <c r="G26" s="8" t="str">
        <f t="shared" si="0"/>
        <v/>
      </c>
      <c r="H26" s="8" t="s">
        <v>5</v>
      </c>
      <c r="I26" s="8" t="str">
        <f t="shared" si="1"/>
        <v/>
      </c>
      <c r="J26" s="29"/>
      <c r="K26" s="29"/>
      <c r="L26" s="9">
        <f>IF($J26=13,1,0)</f>
        <v>0</v>
      </c>
      <c r="M26" s="9">
        <f>IF($K26=13,1,0)</f>
        <v>0</v>
      </c>
      <c r="N26" s="14"/>
      <c r="O26" s="14"/>
      <c r="P26" s="14"/>
      <c r="Q26" s="14"/>
      <c r="R26" s="14"/>
      <c r="S26" s="14"/>
    </row>
    <row r="27" spans="2:19" ht="15.95" customHeight="1" thickBot="1" x14ac:dyDescent="0.3">
      <c r="E27" s="12">
        <v>3</v>
      </c>
      <c r="F27" s="18">
        <v>8</v>
      </c>
      <c r="G27" s="8" t="str">
        <f t="shared" si="0"/>
        <v/>
      </c>
      <c r="H27" s="8" t="s">
        <v>5</v>
      </c>
      <c r="I27" s="8" t="str">
        <f t="shared" si="1"/>
        <v/>
      </c>
      <c r="J27" s="29"/>
      <c r="K27" s="29"/>
      <c r="L27" s="14"/>
      <c r="M27" s="14"/>
      <c r="N27" s="9">
        <f>IF($J27=13,1,0)</f>
        <v>0</v>
      </c>
      <c r="O27" s="14"/>
      <c r="P27" s="14"/>
      <c r="Q27" s="14"/>
      <c r="R27" s="14"/>
      <c r="S27" s="9">
        <f>IF($K27=13,1,0)</f>
        <v>0</v>
      </c>
    </row>
    <row r="28" spans="2:19" ht="15.95" customHeight="1" thickBot="1" x14ac:dyDescent="0.3">
      <c r="E28" s="12">
        <v>4</v>
      </c>
      <c r="F28" s="18">
        <v>7</v>
      </c>
      <c r="G28" s="8" t="str">
        <f t="shared" si="0"/>
        <v/>
      </c>
      <c r="H28" s="8" t="s">
        <v>5</v>
      </c>
      <c r="I28" s="8" t="str">
        <f t="shared" si="1"/>
        <v/>
      </c>
      <c r="J28" s="29"/>
      <c r="K28" s="29"/>
      <c r="L28" s="14"/>
      <c r="M28" s="14"/>
      <c r="N28" s="14"/>
      <c r="O28" s="9">
        <f>IF($J28=13,1,0)</f>
        <v>0</v>
      </c>
      <c r="P28" s="14"/>
      <c r="Q28" s="14"/>
      <c r="R28" s="9">
        <f>IF($K28=13,1,0)</f>
        <v>0</v>
      </c>
      <c r="S28" s="14"/>
    </row>
    <row r="29" spans="2:19" ht="15.95" customHeight="1" thickBot="1" x14ac:dyDescent="0.3">
      <c r="E29" s="19">
        <v>5</v>
      </c>
      <c r="F29" s="20">
        <v>6</v>
      </c>
      <c r="G29" s="13" t="str">
        <f t="shared" si="0"/>
        <v/>
      </c>
      <c r="H29" s="13" t="s">
        <v>5</v>
      </c>
      <c r="I29" s="13" t="str">
        <f t="shared" si="1"/>
        <v/>
      </c>
      <c r="J29" s="29"/>
      <c r="K29" s="30"/>
      <c r="L29" s="15"/>
      <c r="M29" s="15"/>
      <c r="N29" s="15"/>
      <c r="O29" s="15"/>
      <c r="P29" s="9">
        <f>IF($J29=13,1,0)</f>
        <v>0</v>
      </c>
      <c r="Q29" s="9">
        <f>IF($K29=13,1,0)</f>
        <v>0</v>
      </c>
      <c r="R29" s="15"/>
      <c r="S29" s="15"/>
    </row>
    <row r="30" spans="2:19" ht="15.95" customHeight="1" thickTop="1" thickBot="1" x14ac:dyDescent="0.3">
      <c r="J30" s="104" t="s">
        <v>6</v>
      </c>
      <c r="K30" s="108"/>
      <c r="L30" s="31">
        <f>SUM(L2:L29)</f>
        <v>0</v>
      </c>
      <c r="M30" s="31">
        <f t="shared" ref="M30:S30" si="2">SUM(M2:M29)</f>
        <v>0</v>
      </c>
      <c r="N30" s="31">
        <f t="shared" si="2"/>
        <v>0</v>
      </c>
      <c r="O30" s="31">
        <f t="shared" si="2"/>
        <v>0</v>
      </c>
      <c r="P30" s="31">
        <f t="shared" si="2"/>
        <v>0</v>
      </c>
      <c r="Q30" s="31">
        <f t="shared" si="2"/>
        <v>0</v>
      </c>
      <c r="R30" s="31">
        <f t="shared" si="2"/>
        <v>0</v>
      </c>
      <c r="S30" s="31">
        <f t="shared" si="2"/>
        <v>0</v>
      </c>
    </row>
    <row r="31" spans="2:19" ht="16.5" thickTop="1" thickBot="1" x14ac:dyDescent="0.3">
      <c r="J31" s="104" t="s">
        <v>9</v>
      </c>
      <c r="K31" s="105"/>
      <c r="L31" s="31">
        <f>(J2+J6+J10+J14+J18+J22+J26)-(K2+K6+K10+K14+K18+K22+K26)</f>
        <v>0</v>
      </c>
      <c r="M31" s="31">
        <f>(J3+J8+J13+J17+J20+J23+K26)-(K3+K8+K13+K17+K20+K23+J26)</f>
        <v>0</v>
      </c>
      <c r="N31" s="31">
        <f>(J4+J9+K13+J16+J19+K22+J27)-(K4+K9+J13+K16+K19+J22+K27)</f>
        <v>0</v>
      </c>
      <c r="O31" s="31">
        <f>(J5+K9+J12+J15+K18+J23+J28)-(K5+J9+K12+K15+J18+K23+K28)</f>
        <v>0</v>
      </c>
      <c r="P31" s="31">
        <f>(K5+K8+J11+K14+K19+J24+J29)-(J5+J8+K11+J14+J19+K24+K29)</f>
        <v>0</v>
      </c>
      <c r="Q31" s="31">
        <f>(K4+J7+K10+K15+K20+J25+K29)-(J4+K7+J10+J15+J20+K25+J29)</f>
        <v>0</v>
      </c>
      <c r="R31" s="31">
        <f>(K6+K11+K16+J21+K25+K28+K3)-(J3+J6+J11+J16+K21+J25+J28)</f>
        <v>0</v>
      </c>
      <c r="S31" s="31">
        <f>(K2+K7+K12+K17+K21+K24+K27)-(J2+J7+J12+J17+J21+J24+J27)</f>
        <v>0</v>
      </c>
    </row>
    <row r="32" spans="2:19" ht="15.75" thickTop="1" x14ac:dyDescent="0.25"/>
  </sheetData>
  <sheetProtection algorithmName="SHA-512" hashValue="syWI2kM5fpfnWZe8ywh+3T48h39tQ8sd5wggvPzHRLyzRNGPH8JfQGKqInnRQVGap77KvxdW0EqI9PQau1FnvQ==" saltValue="Mx1IArbwBZ3Ty1GboejEfQ==" spinCount="100000" sheet="1" objects="1" scenarios="1"/>
  <protectedRanges>
    <protectedRange sqref="J2:K29" name="Plage1"/>
  </protectedRanges>
  <mergeCells count="4">
    <mergeCell ref="J31:K31"/>
    <mergeCell ref="J1:K1"/>
    <mergeCell ref="E1:F1"/>
    <mergeCell ref="J30:K3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1</xdr:col>
                <xdr:colOff>19050</xdr:colOff>
                <xdr:row>12</xdr:row>
                <xdr:rowOff>114300</xdr:rowOff>
              </from>
              <to>
                <xdr:col>1</xdr:col>
                <xdr:colOff>1476375</xdr:colOff>
                <xdr:row>14</xdr:row>
                <xdr:rowOff>190500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3805-B837-421A-972E-139E59D5F06A}">
  <sheetPr codeName="Feuil4"/>
  <dimension ref="A1:V32"/>
  <sheetViews>
    <sheetView showGridLines="0" showRowColHeaders="0" workbookViewId="0">
      <selection activeCell="B18" sqref="B18"/>
    </sheetView>
  </sheetViews>
  <sheetFormatPr defaultColWidth="11.42578125" defaultRowHeight="15" x14ac:dyDescent="0.25"/>
  <cols>
    <col min="1" max="1" width="3.7109375" customWidth="1"/>
    <col min="2" max="2" width="22.5703125" customWidth="1"/>
    <col min="3" max="4" width="2" customWidth="1"/>
    <col min="5" max="6" width="4.7109375" style="4" customWidth="1"/>
    <col min="7" max="7" width="25.7109375" customWidth="1"/>
    <col min="8" max="8" width="5.28515625" customWidth="1"/>
    <col min="9" max="9" width="25.7109375" customWidth="1"/>
    <col min="10" max="10" width="6.85546875" style="1" customWidth="1"/>
    <col min="11" max="11" width="6" style="1" customWidth="1"/>
    <col min="12" max="19" width="4.7109375" style="1" customWidth="1"/>
  </cols>
  <sheetData>
    <row r="1" spans="1:22" s="21" customFormat="1" ht="31.5" customHeight="1" thickTop="1" thickBot="1" x14ac:dyDescent="0.3">
      <c r="B1" s="22" t="s">
        <v>10</v>
      </c>
      <c r="C1" s="23"/>
      <c r="D1" s="23"/>
      <c r="E1" s="107" t="s">
        <v>4</v>
      </c>
      <c r="F1" s="107"/>
      <c r="G1" s="24" t="s">
        <v>7</v>
      </c>
      <c r="H1" s="25" t="s">
        <v>3</v>
      </c>
      <c r="I1" s="24" t="s">
        <v>8</v>
      </c>
      <c r="J1" s="106" t="s">
        <v>2</v>
      </c>
      <c r="K1" s="106"/>
      <c r="L1" s="24">
        <v>1</v>
      </c>
      <c r="M1" s="24">
        <v>2</v>
      </c>
      <c r="N1" s="24">
        <v>3</v>
      </c>
      <c r="O1" s="24">
        <v>4</v>
      </c>
      <c r="P1" s="24">
        <v>5</v>
      </c>
      <c r="Q1" s="24">
        <v>6</v>
      </c>
      <c r="R1" s="24">
        <v>7</v>
      </c>
      <c r="S1" s="24">
        <v>8</v>
      </c>
    </row>
    <row r="2" spans="1:22" ht="15.95" customHeight="1" thickTop="1" thickBot="1" x14ac:dyDescent="0.3">
      <c r="A2">
        <v>1</v>
      </c>
      <c r="B2" s="2" t="e">
        <f>#REF!</f>
        <v>#REF!</v>
      </c>
      <c r="C2" s="7"/>
      <c r="D2" s="7"/>
      <c r="E2" s="9">
        <v>1</v>
      </c>
      <c r="F2" s="17">
        <v>8</v>
      </c>
      <c r="G2" s="8" t="str">
        <f>IFERROR(VLOOKUP(E2,$A$2:$B$9,2,0),"")</f>
        <v/>
      </c>
      <c r="H2" s="8" t="s">
        <v>5</v>
      </c>
      <c r="I2" s="8" t="str">
        <f>IFERROR(VLOOKUP(F2,$A$2:$B$9,2,0),"")</f>
        <v/>
      </c>
      <c r="J2" s="29"/>
      <c r="K2" s="29"/>
      <c r="L2" s="9">
        <f>IF($J2=13,1,0)</f>
        <v>0</v>
      </c>
      <c r="M2" s="10"/>
      <c r="N2" s="10"/>
      <c r="O2" s="10"/>
      <c r="P2" s="10"/>
      <c r="Q2" s="10"/>
      <c r="R2" s="10"/>
      <c r="S2" s="9">
        <f>IF($K2=13,1,0)</f>
        <v>0</v>
      </c>
    </row>
    <row r="3" spans="1:22" ht="15.95" customHeight="1" thickTop="1" thickBot="1" x14ac:dyDescent="0.3">
      <c r="A3">
        <v>2</v>
      </c>
      <c r="B3" s="2" t="e">
        <f>#REF!</f>
        <v>#REF!</v>
      </c>
      <c r="C3" s="7"/>
      <c r="D3" s="7"/>
      <c r="E3" s="12">
        <v>2</v>
      </c>
      <c r="F3" s="18">
        <v>7</v>
      </c>
      <c r="G3" s="8" t="str">
        <f t="shared" ref="G3:G29" si="0">IFERROR(VLOOKUP(E3,$A$2:$B$9,2,0),"")</f>
        <v/>
      </c>
      <c r="H3" s="8" t="s">
        <v>5</v>
      </c>
      <c r="I3" s="8" t="str">
        <f t="shared" ref="I3:I29" si="1">IFERROR(VLOOKUP(F3,$A$2:$B$9,2,0),"")</f>
        <v/>
      </c>
      <c r="J3" s="29"/>
      <c r="K3" s="29"/>
      <c r="L3" s="11"/>
      <c r="M3" s="9">
        <f>IF($J3=13,1,0)</f>
        <v>0</v>
      </c>
      <c r="N3" s="11"/>
      <c r="O3" s="11"/>
      <c r="P3" s="11"/>
      <c r="Q3" s="11"/>
      <c r="R3" s="9">
        <f>IF($K3=13,1,0)</f>
        <v>0</v>
      </c>
      <c r="S3" s="11"/>
    </row>
    <row r="4" spans="1:22" ht="15.95" customHeight="1" thickTop="1" thickBot="1" x14ac:dyDescent="0.3">
      <c r="A4">
        <v>3</v>
      </c>
      <c r="B4" s="2" t="e">
        <f>#REF!</f>
        <v>#REF!</v>
      </c>
      <c r="C4" s="7"/>
      <c r="D4" s="7"/>
      <c r="E4" s="12">
        <v>3</v>
      </c>
      <c r="F4" s="18">
        <v>6</v>
      </c>
      <c r="G4" s="8" t="str">
        <f t="shared" si="0"/>
        <v/>
      </c>
      <c r="H4" s="8" t="s">
        <v>5</v>
      </c>
      <c r="I4" s="8" t="str">
        <f t="shared" si="1"/>
        <v/>
      </c>
      <c r="J4" s="29"/>
      <c r="K4" s="29"/>
      <c r="L4" s="11"/>
      <c r="M4" s="11"/>
      <c r="N4" s="9">
        <f>IF($J4=13,1,0)</f>
        <v>0</v>
      </c>
      <c r="O4" s="11"/>
      <c r="P4" s="11"/>
      <c r="Q4" s="9">
        <f>IF($K4=13,1,0)</f>
        <v>0</v>
      </c>
      <c r="R4" s="11"/>
      <c r="S4" s="11"/>
    </row>
    <row r="5" spans="1:22" ht="15.95" customHeight="1" thickTop="1" thickBot="1" x14ac:dyDescent="0.3">
      <c r="A5">
        <v>4</v>
      </c>
      <c r="B5" s="2" t="e">
        <f>#REF!</f>
        <v>#REF!</v>
      </c>
      <c r="C5" s="7"/>
      <c r="D5" s="7"/>
      <c r="E5" s="12">
        <v>4</v>
      </c>
      <c r="F5" s="18">
        <v>5</v>
      </c>
      <c r="G5" s="8" t="str">
        <f t="shared" si="0"/>
        <v/>
      </c>
      <c r="H5" s="8" t="s">
        <v>5</v>
      </c>
      <c r="I5" s="8" t="str">
        <f t="shared" si="1"/>
        <v/>
      </c>
      <c r="J5" s="29"/>
      <c r="K5" s="29"/>
      <c r="L5" s="11"/>
      <c r="M5" s="11"/>
      <c r="N5" s="11"/>
      <c r="O5" s="9">
        <f>IF($J5=13,1,0)</f>
        <v>0</v>
      </c>
      <c r="P5" s="9">
        <f>IF($K5=13,1,0)</f>
        <v>0</v>
      </c>
      <c r="Q5" s="11"/>
      <c r="R5" s="11"/>
      <c r="S5" s="11"/>
    </row>
    <row r="6" spans="1:22" ht="15.95" customHeight="1" thickTop="1" thickBot="1" x14ac:dyDescent="0.3">
      <c r="A6">
        <v>5</v>
      </c>
      <c r="B6" s="2" t="e">
        <f>#REF!</f>
        <v>#REF!</v>
      </c>
      <c r="C6" s="7"/>
      <c r="D6" s="7"/>
      <c r="E6" s="12">
        <v>1</v>
      </c>
      <c r="F6" s="18">
        <v>7</v>
      </c>
      <c r="G6" s="8" t="str">
        <f t="shared" si="0"/>
        <v/>
      </c>
      <c r="H6" s="8" t="s">
        <v>5</v>
      </c>
      <c r="I6" s="8" t="str">
        <f t="shared" si="1"/>
        <v/>
      </c>
      <c r="J6" s="29"/>
      <c r="K6" s="29"/>
      <c r="L6" s="9">
        <f>IF($J6=13,1,0)</f>
        <v>0</v>
      </c>
      <c r="M6" s="11"/>
      <c r="N6" s="11"/>
      <c r="O6" s="11"/>
      <c r="P6" s="11"/>
      <c r="Q6" s="11"/>
      <c r="R6" s="9">
        <f>IF($K6=13,1,0)</f>
        <v>0</v>
      </c>
      <c r="S6" s="11"/>
    </row>
    <row r="7" spans="1:22" ht="15.95" customHeight="1" thickTop="1" thickBot="1" x14ac:dyDescent="0.3">
      <c r="A7">
        <v>6</v>
      </c>
      <c r="B7" s="2" t="e">
        <f>#REF!</f>
        <v>#REF!</v>
      </c>
      <c r="C7" s="7"/>
      <c r="D7" s="7"/>
      <c r="E7" s="12">
        <v>6</v>
      </c>
      <c r="F7" s="18">
        <v>8</v>
      </c>
      <c r="G7" s="8" t="str">
        <f t="shared" si="0"/>
        <v/>
      </c>
      <c r="H7" s="8" t="s">
        <v>5</v>
      </c>
      <c r="I7" s="8" t="str">
        <f t="shared" si="1"/>
        <v/>
      </c>
      <c r="J7" s="29"/>
      <c r="K7" s="29"/>
      <c r="L7" s="11"/>
      <c r="M7" s="11"/>
      <c r="N7" s="11"/>
      <c r="O7" s="11"/>
      <c r="P7" s="11"/>
      <c r="Q7" s="9">
        <f>IF($J7=13,1,0)</f>
        <v>0</v>
      </c>
      <c r="R7" s="11"/>
      <c r="S7" s="9">
        <f>IF($K7=13,1,0)</f>
        <v>0</v>
      </c>
    </row>
    <row r="8" spans="1:22" ht="15.95" customHeight="1" thickTop="1" thickBot="1" x14ac:dyDescent="0.35">
      <c r="A8">
        <v>7</v>
      </c>
      <c r="B8" s="2" t="e">
        <f>#REF!</f>
        <v>#REF!</v>
      </c>
      <c r="C8" s="7"/>
      <c r="D8" s="7"/>
      <c r="E8" s="12">
        <v>2</v>
      </c>
      <c r="F8" s="18">
        <v>5</v>
      </c>
      <c r="G8" s="8" t="str">
        <f t="shared" si="0"/>
        <v/>
      </c>
      <c r="H8" s="8" t="s">
        <v>5</v>
      </c>
      <c r="I8" s="8" t="str">
        <f t="shared" si="1"/>
        <v/>
      </c>
      <c r="J8" s="29"/>
      <c r="K8" s="29"/>
      <c r="L8" s="11"/>
      <c r="M8" s="9">
        <f>IF($J8=13,1,0)</f>
        <v>0</v>
      </c>
      <c r="N8" s="11"/>
      <c r="O8" s="11"/>
      <c r="P8" s="9">
        <f>IF($K8=13,1,0)</f>
        <v>0</v>
      </c>
      <c r="Q8" s="11"/>
      <c r="R8" s="11"/>
      <c r="S8" s="11"/>
      <c r="V8" s="26"/>
    </row>
    <row r="9" spans="1:22" ht="15.95" customHeight="1" thickTop="1" thickBot="1" x14ac:dyDescent="0.3">
      <c r="A9">
        <v>8</v>
      </c>
      <c r="B9" s="27" t="e">
        <f>#REF!</f>
        <v>#REF!</v>
      </c>
      <c r="C9" s="7"/>
      <c r="D9" s="7"/>
      <c r="E9" s="12">
        <v>3</v>
      </c>
      <c r="F9" s="18">
        <v>4</v>
      </c>
      <c r="G9" s="8" t="str">
        <f t="shared" si="0"/>
        <v/>
      </c>
      <c r="H9" s="8" t="s">
        <v>5</v>
      </c>
      <c r="I9" s="8" t="str">
        <f t="shared" si="1"/>
        <v/>
      </c>
      <c r="J9" s="29"/>
      <c r="K9" s="29"/>
      <c r="L9" s="11"/>
      <c r="M9" s="11"/>
      <c r="N9" s="9">
        <f>IF($J9=13,1,0)</f>
        <v>0</v>
      </c>
      <c r="O9" s="9">
        <f>IF($K9=13,1,0)</f>
        <v>0</v>
      </c>
      <c r="P9" s="11"/>
      <c r="Q9" s="11"/>
      <c r="R9" s="11"/>
      <c r="S9" s="11"/>
    </row>
    <row r="10" spans="1:22" ht="15.95" customHeight="1" thickTop="1" thickBot="1" x14ac:dyDescent="0.3">
      <c r="E10" s="12">
        <v>1</v>
      </c>
      <c r="F10" s="18">
        <v>6</v>
      </c>
      <c r="G10" s="8" t="str">
        <f t="shared" si="0"/>
        <v/>
      </c>
      <c r="H10" s="8" t="s">
        <v>5</v>
      </c>
      <c r="I10" s="8" t="str">
        <f t="shared" si="1"/>
        <v/>
      </c>
      <c r="J10" s="29"/>
      <c r="K10" s="29"/>
      <c r="L10" s="9">
        <f>IF($J10=13,1,0)</f>
        <v>0</v>
      </c>
      <c r="M10" s="11"/>
      <c r="N10" s="11"/>
      <c r="O10" s="11"/>
      <c r="P10" s="11"/>
      <c r="Q10" s="9">
        <f>IF($K10=13,1,0)</f>
        <v>0</v>
      </c>
      <c r="R10" s="11"/>
      <c r="S10" s="11"/>
    </row>
    <row r="11" spans="1:22" ht="15.95" customHeight="1" thickBot="1" x14ac:dyDescent="0.3">
      <c r="E11" s="12">
        <v>5</v>
      </c>
      <c r="F11" s="18">
        <v>7</v>
      </c>
      <c r="G11" s="8" t="str">
        <f t="shared" si="0"/>
        <v/>
      </c>
      <c r="H11" s="8" t="s">
        <v>5</v>
      </c>
      <c r="I11" s="8" t="str">
        <f t="shared" si="1"/>
        <v/>
      </c>
      <c r="J11" s="29"/>
      <c r="K11" s="29"/>
      <c r="L11" s="11"/>
      <c r="M11" s="11"/>
      <c r="N11" s="11"/>
      <c r="O11" s="11"/>
      <c r="P11" s="9">
        <f>IF($J11=13,1,0)</f>
        <v>0</v>
      </c>
      <c r="Q11" s="11"/>
      <c r="R11" s="9">
        <f>IF($K11=13,1,0)</f>
        <v>0</v>
      </c>
      <c r="S11" s="11"/>
    </row>
    <row r="12" spans="1:22" ht="15.95" customHeight="1" thickBot="1" x14ac:dyDescent="0.3">
      <c r="B12" s="28"/>
      <c r="C12" s="28"/>
      <c r="D12" s="16"/>
      <c r="E12" s="12">
        <v>4</v>
      </c>
      <c r="F12" s="18">
        <v>8</v>
      </c>
      <c r="G12" s="8" t="str">
        <f t="shared" si="0"/>
        <v/>
      </c>
      <c r="H12" s="8" t="s">
        <v>5</v>
      </c>
      <c r="I12" s="8" t="str">
        <f t="shared" si="1"/>
        <v/>
      </c>
      <c r="J12" s="29"/>
      <c r="K12" s="29"/>
      <c r="L12" s="11"/>
      <c r="M12" s="11"/>
      <c r="N12" s="11"/>
      <c r="O12" s="9">
        <f>IF($J12=13,1,0)</f>
        <v>0</v>
      </c>
      <c r="P12" s="11"/>
      <c r="Q12" s="11"/>
      <c r="R12" s="11"/>
      <c r="S12" s="9">
        <f>IF($K12=13,1,0)</f>
        <v>0</v>
      </c>
    </row>
    <row r="13" spans="1:22" ht="15.95" customHeight="1" thickBot="1" x14ac:dyDescent="0.3">
      <c r="B13" s="28"/>
      <c r="C13" s="28"/>
      <c r="D13" s="16"/>
      <c r="E13" s="12">
        <v>2</v>
      </c>
      <c r="F13" s="18">
        <v>3</v>
      </c>
      <c r="G13" s="8" t="str">
        <f t="shared" si="0"/>
        <v/>
      </c>
      <c r="H13" s="8" t="s">
        <v>5</v>
      </c>
      <c r="I13" s="8" t="str">
        <f t="shared" si="1"/>
        <v/>
      </c>
      <c r="J13" s="29"/>
      <c r="K13" s="29"/>
      <c r="L13" s="11"/>
      <c r="M13" s="9">
        <f>IF($J13=13,1,0)</f>
        <v>0</v>
      </c>
      <c r="N13" s="9">
        <f>IF($K13=13,1,0)</f>
        <v>0</v>
      </c>
      <c r="O13" s="11"/>
      <c r="P13" s="11"/>
      <c r="Q13" s="11"/>
      <c r="R13" s="11"/>
      <c r="S13" s="11"/>
    </row>
    <row r="14" spans="1:22" ht="15.95" customHeight="1" thickBot="1" x14ac:dyDescent="0.3">
      <c r="B14" s="28"/>
      <c r="C14" s="28"/>
      <c r="D14" s="16"/>
      <c r="E14" s="12">
        <v>1</v>
      </c>
      <c r="F14" s="18">
        <v>5</v>
      </c>
      <c r="G14" s="8" t="str">
        <f t="shared" si="0"/>
        <v/>
      </c>
      <c r="H14" s="8" t="s">
        <v>5</v>
      </c>
      <c r="I14" s="8" t="str">
        <f t="shared" si="1"/>
        <v/>
      </c>
      <c r="J14" s="29"/>
      <c r="K14" s="29"/>
      <c r="L14" s="9">
        <f>IF($J14=13,1,0)</f>
        <v>0</v>
      </c>
      <c r="M14" s="14"/>
      <c r="N14" s="14"/>
      <c r="O14" s="14"/>
      <c r="P14" s="9">
        <f>IF($K14=13,1,0)</f>
        <v>0</v>
      </c>
      <c r="Q14" s="14"/>
      <c r="R14" s="14"/>
      <c r="S14" s="14"/>
    </row>
    <row r="15" spans="1:22" ht="15.95" customHeight="1" thickBot="1" x14ac:dyDescent="0.3">
      <c r="B15" s="28"/>
      <c r="C15" s="28"/>
      <c r="D15" s="16"/>
      <c r="E15" s="12">
        <v>4</v>
      </c>
      <c r="F15" s="18">
        <v>6</v>
      </c>
      <c r="G15" s="8" t="str">
        <f t="shared" si="0"/>
        <v/>
      </c>
      <c r="H15" s="8" t="s">
        <v>5</v>
      </c>
      <c r="I15" s="8" t="str">
        <f t="shared" si="1"/>
        <v/>
      </c>
      <c r="J15" s="29"/>
      <c r="K15" s="29"/>
      <c r="L15" s="14"/>
      <c r="M15" s="14"/>
      <c r="N15" s="14"/>
      <c r="O15" s="9">
        <f>IF($J15=13,1,0)</f>
        <v>0</v>
      </c>
      <c r="P15" s="14"/>
      <c r="Q15" s="9">
        <f>IF($K15=13,1,0)</f>
        <v>0</v>
      </c>
      <c r="R15" s="14"/>
      <c r="S15" s="14"/>
    </row>
    <row r="16" spans="1:22" ht="15.95" customHeight="1" thickBot="1" x14ac:dyDescent="0.3">
      <c r="B16" s="28"/>
      <c r="C16" s="28"/>
      <c r="D16" s="16"/>
      <c r="E16" s="12">
        <v>3</v>
      </c>
      <c r="F16" s="18">
        <v>7</v>
      </c>
      <c r="G16" s="8" t="str">
        <f t="shared" si="0"/>
        <v/>
      </c>
      <c r="H16" s="8" t="s">
        <v>5</v>
      </c>
      <c r="I16" s="8" t="str">
        <f t="shared" si="1"/>
        <v/>
      </c>
      <c r="J16" s="29"/>
      <c r="K16" s="29"/>
      <c r="L16" s="14"/>
      <c r="M16" s="14"/>
      <c r="N16" s="9">
        <f>IF($J16=13,1,0)</f>
        <v>0</v>
      </c>
      <c r="O16" s="14"/>
      <c r="P16" s="14"/>
      <c r="Q16" s="14"/>
      <c r="R16" s="9">
        <f>IF($K16=13,1,0)</f>
        <v>0</v>
      </c>
      <c r="S16" s="14"/>
    </row>
    <row r="17" spans="2:19" ht="15.95" customHeight="1" thickBot="1" x14ac:dyDescent="0.3">
      <c r="B17" s="28"/>
      <c r="C17" s="28"/>
      <c r="D17" s="16"/>
      <c r="E17" s="12">
        <v>2</v>
      </c>
      <c r="F17" s="18">
        <v>8</v>
      </c>
      <c r="G17" s="8" t="str">
        <f t="shared" si="0"/>
        <v/>
      </c>
      <c r="H17" s="8" t="s">
        <v>5</v>
      </c>
      <c r="I17" s="8" t="str">
        <f t="shared" si="1"/>
        <v/>
      </c>
      <c r="J17" s="29"/>
      <c r="K17" s="29"/>
      <c r="L17" s="14"/>
      <c r="M17" s="9">
        <f>IF($J17=13,1,0)</f>
        <v>0</v>
      </c>
      <c r="N17" s="14"/>
      <c r="O17" s="14"/>
      <c r="P17" s="14"/>
      <c r="Q17" s="14"/>
      <c r="R17" s="14"/>
      <c r="S17" s="9">
        <f>IF($K17=13,1,0)</f>
        <v>0</v>
      </c>
    </row>
    <row r="18" spans="2:19" ht="15.95" customHeight="1" thickBot="1" x14ac:dyDescent="0.3">
      <c r="B18" s="28"/>
      <c r="C18" s="28"/>
      <c r="D18" s="16"/>
      <c r="E18" s="12">
        <v>1</v>
      </c>
      <c r="F18" s="18">
        <v>4</v>
      </c>
      <c r="G18" s="8" t="str">
        <f t="shared" si="0"/>
        <v/>
      </c>
      <c r="H18" s="8" t="s">
        <v>5</v>
      </c>
      <c r="I18" s="8" t="str">
        <f t="shared" si="1"/>
        <v/>
      </c>
      <c r="J18" s="29"/>
      <c r="K18" s="29"/>
      <c r="L18" s="9">
        <f>IF($J18=13,1,0)</f>
        <v>0</v>
      </c>
      <c r="M18" s="14"/>
      <c r="N18" s="14"/>
      <c r="O18" s="9">
        <f>IF($K18=13,1,0)</f>
        <v>0</v>
      </c>
      <c r="P18" s="14"/>
      <c r="Q18" s="14"/>
      <c r="R18" s="14"/>
      <c r="S18" s="14"/>
    </row>
    <row r="19" spans="2:19" ht="15.95" customHeight="1" thickBot="1" x14ac:dyDescent="0.3">
      <c r="B19" s="28"/>
      <c r="C19" s="28"/>
      <c r="D19" s="16"/>
      <c r="E19" s="12">
        <v>3</v>
      </c>
      <c r="F19" s="18">
        <v>5</v>
      </c>
      <c r="G19" s="8" t="str">
        <f t="shared" si="0"/>
        <v/>
      </c>
      <c r="H19" s="8" t="s">
        <v>5</v>
      </c>
      <c r="I19" s="8" t="str">
        <f t="shared" si="1"/>
        <v/>
      </c>
      <c r="J19" s="29"/>
      <c r="K19" s="29"/>
      <c r="L19" s="14"/>
      <c r="M19" s="14"/>
      <c r="N19" s="9">
        <f>IF($J19=13,1,0)</f>
        <v>0</v>
      </c>
      <c r="O19" s="14"/>
      <c r="P19" s="9">
        <f>IF($K19=13,1,0)</f>
        <v>0</v>
      </c>
      <c r="Q19" s="14"/>
      <c r="R19" s="14"/>
      <c r="S19" s="14"/>
    </row>
    <row r="20" spans="2:19" ht="15.95" customHeight="1" thickBot="1" x14ac:dyDescent="0.3">
      <c r="E20" s="12">
        <v>2</v>
      </c>
      <c r="F20" s="18">
        <v>6</v>
      </c>
      <c r="G20" s="8" t="str">
        <f t="shared" si="0"/>
        <v/>
      </c>
      <c r="H20" s="8" t="s">
        <v>5</v>
      </c>
      <c r="I20" s="8" t="str">
        <f t="shared" si="1"/>
        <v/>
      </c>
      <c r="J20" s="29"/>
      <c r="K20" s="29"/>
      <c r="L20" s="14"/>
      <c r="M20" s="9">
        <f>IF($J20=13,1,0)</f>
        <v>0</v>
      </c>
      <c r="N20" s="14"/>
      <c r="O20" s="14"/>
      <c r="P20" s="14"/>
      <c r="Q20" s="9">
        <f>IF($K20=13,1,0)</f>
        <v>0</v>
      </c>
      <c r="R20" s="14"/>
      <c r="S20" s="14"/>
    </row>
    <row r="21" spans="2:19" ht="15.95" customHeight="1" thickBot="1" x14ac:dyDescent="0.3">
      <c r="E21" s="12">
        <v>7</v>
      </c>
      <c r="F21" s="18">
        <v>8</v>
      </c>
      <c r="G21" s="8" t="str">
        <f t="shared" si="0"/>
        <v/>
      </c>
      <c r="H21" s="8" t="s">
        <v>5</v>
      </c>
      <c r="I21" s="8" t="str">
        <f t="shared" si="1"/>
        <v/>
      </c>
      <c r="J21" s="29"/>
      <c r="K21" s="29"/>
      <c r="L21" s="14"/>
      <c r="M21" s="14"/>
      <c r="N21" s="14"/>
      <c r="O21" s="14"/>
      <c r="P21" s="14"/>
      <c r="Q21" s="14"/>
      <c r="R21" s="9">
        <f>IF($J21=13,1,0)</f>
        <v>0</v>
      </c>
      <c r="S21" s="9">
        <f>IF($K21=13,1,0)</f>
        <v>0</v>
      </c>
    </row>
    <row r="22" spans="2:19" ht="15.95" customHeight="1" thickBot="1" x14ac:dyDescent="0.3">
      <c r="E22" s="12">
        <v>1</v>
      </c>
      <c r="F22" s="18">
        <v>3</v>
      </c>
      <c r="G22" s="8" t="str">
        <f t="shared" si="0"/>
        <v/>
      </c>
      <c r="H22" s="8" t="s">
        <v>5</v>
      </c>
      <c r="I22" s="8" t="str">
        <f t="shared" si="1"/>
        <v/>
      </c>
      <c r="J22" s="29"/>
      <c r="K22" s="29"/>
      <c r="L22" s="9">
        <f>IF($J22=13,1,0)</f>
        <v>0</v>
      </c>
      <c r="M22" s="14"/>
      <c r="N22" s="9">
        <f>IF($K22=13,1,0)</f>
        <v>0</v>
      </c>
      <c r="O22" s="14"/>
      <c r="P22" s="14"/>
      <c r="Q22" s="14"/>
      <c r="R22" s="14"/>
      <c r="S22" s="14"/>
    </row>
    <row r="23" spans="2:19" ht="15.95" customHeight="1" thickBot="1" x14ac:dyDescent="0.3">
      <c r="E23" s="12">
        <v>2</v>
      </c>
      <c r="F23" s="18">
        <v>4</v>
      </c>
      <c r="G23" s="8" t="str">
        <f t="shared" si="0"/>
        <v/>
      </c>
      <c r="H23" s="8" t="s">
        <v>5</v>
      </c>
      <c r="I23" s="8" t="str">
        <f t="shared" si="1"/>
        <v/>
      </c>
      <c r="J23" s="29"/>
      <c r="K23" s="29"/>
      <c r="L23" s="14"/>
      <c r="M23" s="9">
        <f>IF($J23=13,1,0)</f>
        <v>0</v>
      </c>
      <c r="N23" s="14"/>
      <c r="O23" s="9">
        <f>IF($K23=13,1,0)</f>
        <v>0</v>
      </c>
      <c r="P23" s="14"/>
      <c r="Q23" s="14"/>
      <c r="R23" s="14"/>
      <c r="S23" s="14"/>
    </row>
    <row r="24" spans="2:19" ht="15.95" customHeight="1" thickBot="1" x14ac:dyDescent="0.3">
      <c r="E24" s="12">
        <v>5</v>
      </c>
      <c r="F24" s="18">
        <v>8</v>
      </c>
      <c r="G24" s="8" t="str">
        <f t="shared" si="0"/>
        <v/>
      </c>
      <c r="H24" s="8" t="s">
        <v>5</v>
      </c>
      <c r="I24" s="8" t="str">
        <f t="shared" si="1"/>
        <v/>
      </c>
      <c r="J24" s="29"/>
      <c r="K24" s="29"/>
      <c r="L24" s="14"/>
      <c r="M24" s="14"/>
      <c r="N24" s="14"/>
      <c r="O24" s="14"/>
      <c r="P24" s="9">
        <f>IF($J24=13,1,0)</f>
        <v>0</v>
      </c>
      <c r="Q24" s="14"/>
      <c r="R24" s="14"/>
      <c r="S24" s="9">
        <f>IF($K24=13,1,0)</f>
        <v>0</v>
      </c>
    </row>
    <row r="25" spans="2:19" ht="15.95" customHeight="1" thickBot="1" x14ac:dyDescent="0.3">
      <c r="E25" s="12">
        <v>6</v>
      </c>
      <c r="F25" s="18">
        <v>7</v>
      </c>
      <c r="G25" s="8" t="str">
        <f t="shared" si="0"/>
        <v/>
      </c>
      <c r="H25" s="8" t="s">
        <v>5</v>
      </c>
      <c r="I25" s="8" t="str">
        <f t="shared" si="1"/>
        <v/>
      </c>
      <c r="J25" s="29"/>
      <c r="K25" s="29"/>
      <c r="L25" s="14"/>
      <c r="M25" s="14"/>
      <c r="N25" s="14"/>
      <c r="O25" s="14"/>
      <c r="P25" s="14"/>
      <c r="Q25" s="9">
        <f>IF($J25=13,1,0)</f>
        <v>0</v>
      </c>
      <c r="R25" s="9">
        <f>IF($K25=13,1,0)</f>
        <v>0</v>
      </c>
      <c r="S25" s="14"/>
    </row>
    <row r="26" spans="2:19" ht="15.95" customHeight="1" thickBot="1" x14ac:dyDescent="0.3">
      <c r="E26" s="12">
        <v>1</v>
      </c>
      <c r="F26" s="18">
        <v>2</v>
      </c>
      <c r="G26" s="8" t="str">
        <f t="shared" si="0"/>
        <v/>
      </c>
      <c r="H26" s="8" t="s">
        <v>5</v>
      </c>
      <c r="I26" s="8" t="str">
        <f t="shared" si="1"/>
        <v/>
      </c>
      <c r="J26" s="29"/>
      <c r="K26" s="29"/>
      <c r="L26" s="9">
        <f>IF($J26=13,1,0)</f>
        <v>0</v>
      </c>
      <c r="M26" s="9">
        <f>IF($K26=13,1,0)</f>
        <v>0</v>
      </c>
      <c r="N26" s="14"/>
      <c r="O26" s="14"/>
      <c r="P26" s="14"/>
      <c r="Q26" s="14"/>
      <c r="R26" s="14"/>
      <c r="S26" s="14"/>
    </row>
    <row r="27" spans="2:19" ht="15.95" customHeight="1" thickBot="1" x14ac:dyDescent="0.3">
      <c r="E27" s="12">
        <v>3</v>
      </c>
      <c r="F27" s="18">
        <v>8</v>
      </c>
      <c r="G27" s="8" t="str">
        <f t="shared" si="0"/>
        <v/>
      </c>
      <c r="H27" s="8" t="s">
        <v>5</v>
      </c>
      <c r="I27" s="8" t="str">
        <f t="shared" si="1"/>
        <v/>
      </c>
      <c r="J27" s="29"/>
      <c r="K27" s="29"/>
      <c r="L27" s="14"/>
      <c r="M27" s="14"/>
      <c r="N27" s="9">
        <f>IF($J27=13,1,0)</f>
        <v>0</v>
      </c>
      <c r="O27" s="14"/>
      <c r="P27" s="14"/>
      <c r="Q27" s="14"/>
      <c r="R27" s="14"/>
      <c r="S27" s="9">
        <f>IF($K27=13,1,0)</f>
        <v>0</v>
      </c>
    </row>
    <row r="28" spans="2:19" ht="15.95" customHeight="1" thickBot="1" x14ac:dyDescent="0.3">
      <c r="E28" s="12">
        <v>4</v>
      </c>
      <c r="F28" s="18">
        <v>7</v>
      </c>
      <c r="G28" s="8" t="str">
        <f t="shared" si="0"/>
        <v/>
      </c>
      <c r="H28" s="8" t="s">
        <v>5</v>
      </c>
      <c r="I28" s="8" t="str">
        <f t="shared" si="1"/>
        <v/>
      </c>
      <c r="J28" s="29"/>
      <c r="K28" s="29"/>
      <c r="L28" s="14"/>
      <c r="M28" s="14"/>
      <c r="N28" s="14"/>
      <c r="O28" s="9">
        <f>IF($J28=13,1,0)</f>
        <v>0</v>
      </c>
      <c r="P28" s="14"/>
      <c r="Q28" s="14"/>
      <c r="R28" s="9">
        <f>IF($K28=13,1,0)</f>
        <v>0</v>
      </c>
      <c r="S28" s="14"/>
    </row>
    <row r="29" spans="2:19" ht="15.95" customHeight="1" thickBot="1" x14ac:dyDescent="0.3">
      <c r="E29" s="19">
        <v>5</v>
      </c>
      <c r="F29" s="20">
        <v>6</v>
      </c>
      <c r="G29" s="13" t="str">
        <f t="shared" si="0"/>
        <v/>
      </c>
      <c r="H29" s="13" t="s">
        <v>5</v>
      </c>
      <c r="I29" s="13" t="str">
        <f t="shared" si="1"/>
        <v/>
      </c>
      <c r="J29" s="29"/>
      <c r="K29" s="30"/>
      <c r="L29" s="15"/>
      <c r="M29" s="15"/>
      <c r="N29" s="15"/>
      <c r="O29" s="15"/>
      <c r="P29" s="9">
        <f>IF($J29=13,1,0)</f>
        <v>0</v>
      </c>
      <c r="Q29" s="9">
        <f>IF($K29=13,1,0)</f>
        <v>0</v>
      </c>
      <c r="R29" s="15"/>
      <c r="S29" s="15"/>
    </row>
    <row r="30" spans="2:19" ht="15.95" customHeight="1" thickTop="1" thickBot="1" x14ac:dyDescent="0.3">
      <c r="J30" s="104" t="s">
        <v>6</v>
      </c>
      <c r="K30" s="108"/>
      <c r="L30" s="31">
        <f>SUM(L2:L29)</f>
        <v>0</v>
      </c>
      <c r="M30" s="31">
        <f t="shared" ref="M30:S30" si="2">SUM(M2:M29)</f>
        <v>0</v>
      </c>
      <c r="N30" s="31">
        <f t="shared" si="2"/>
        <v>0</v>
      </c>
      <c r="O30" s="31">
        <f t="shared" si="2"/>
        <v>0</v>
      </c>
      <c r="P30" s="31">
        <f t="shared" si="2"/>
        <v>0</v>
      </c>
      <c r="Q30" s="31">
        <f t="shared" si="2"/>
        <v>0</v>
      </c>
      <c r="R30" s="31">
        <f t="shared" si="2"/>
        <v>0</v>
      </c>
      <c r="S30" s="31">
        <f t="shared" si="2"/>
        <v>0</v>
      </c>
    </row>
    <row r="31" spans="2:19" ht="16.5" thickTop="1" thickBot="1" x14ac:dyDescent="0.3">
      <c r="J31" s="104" t="s">
        <v>9</v>
      </c>
      <c r="K31" s="105"/>
      <c r="L31" s="31">
        <f>(J2+J6+J10+J14+J18+J22+J26)-(K2+K6+K10+K14+K18+K22+K26)</f>
        <v>0</v>
      </c>
      <c r="M31" s="31">
        <f>(J3+J8+J13+J17+J20+J23+K26)-(K3+K8+K13+K17+K20+K23+J26)</f>
        <v>0</v>
      </c>
      <c r="N31" s="31">
        <f>(J4+J9+K13+J16+J19+K22+J27)-(K4+K9+J13+K16+K19+J22+K27)</f>
        <v>0</v>
      </c>
      <c r="O31" s="31">
        <f>(J5+K9+J12+J15+K18+J23+J28)-(K5+J9+K12+K15+J18+K23+K28)</f>
        <v>0</v>
      </c>
      <c r="P31" s="31">
        <f>(K5+K8+J11+K14+K19+J24+J29)-(J5+J8+K11+J14+J19+K24+K29)</f>
        <v>0</v>
      </c>
      <c r="Q31" s="31">
        <f>(K4+J7+K10+K15+K20+J25+K29)-(J4+K7+J10+J15+J20+K25+J29)</f>
        <v>0</v>
      </c>
      <c r="R31" s="31">
        <f>(K6+K11+K16+J21+K25+K28+K3)-(J3+J6+J11+J16+K21+J25+J28)</f>
        <v>0</v>
      </c>
      <c r="S31" s="31">
        <f>(K2+K7+K12+K17+K21+K24+K27)-(J2+J7+J12+J17+J21+J24+J27)</f>
        <v>0</v>
      </c>
    </row>
    <row r="32" spans="2:19" ht="15.75" thickTop="1" x14ac:dyDescent="0.25"/>
  </sheetData>
  <sheetProtection algorithmName="SHA-512" hashValue="ADd6cR1Ls1WhZl6VrJHr5ThOjwC63DodkNJ4b15HuJ0+z717n9wFQ3b3e83d0smYljePcQRUe2cbv20+nxmuBQ==" saltValue="dQEFRVG1FKIg0SCUY98sXg==" spinCount="100000" sheet="1" objects="1" scenarios="1"/>
  <protectedRanges>
    <protectedRange sqref="J2:K29" name="Plage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1</xdr:col>
                <xdr:colOff>28575</xdr:colOff>
                <xdr:row>12</xdr:row>
                <xdr:rowOff>123825</xdr:rowOff>
              </from>
              <to>
                <xdr:col>1</xdr:col>
                <xdr:colOff>1485900</xdr:colOff>
                <xdr:row>15</xdr:row>
                <xdr:rowOff>0</xdr:rowOff>
              </to>
            </anchor>
          </controlPr>
        </control>
      </mc:Choice>
      <mc:Fallback>
        <control shapeId="3074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911B5-4394-4627-957E-419983A786F9}">
  <sheetPr codeName="Feuil5"/>
  <dimension ref="A1:V32"/>
  <sheetViews>
    <sheetView showGridLines="0" showRowColHeaders="0" workbookViewId="0">
      <selection activeCell="B19" sqref="B19"/>
    </sheetView>
  </sheetViews>
  <sheetFormatPr defaultColWidth="11.42578125" defaultRowHeight="15" x14ac:dyDescent="0.25"/>
  <cols>
    <col min="1" max="1" width="3.7109375" customWidth="1"/>
    <col min="2" max="2" width="22.5703125" customWidth="1"/>
    <col min="3" max="4" width="2" customWidth="1"/>
    <col min="5" max="6" width="4.7109375" style="4" customWidth="1"/>
    <col min="7" max="7" width="25.7109375" customWidth="1"/>
    <col min="8" max="8" width="5.28515625" customWidth="1"/>
    <col min="9" max="9" width="25.7109375" customWidth="1"/>
    <col min="10" max="10" width="6.85546875" style="1" customWidth="1"/>
    <col min="11" max="11" width="6" style="1" customWidth="1"/>
    <col min="12" max="19" width="4.7109375" style="1" customWidth="1"/>
  </cols>
  <sheetData>
    <row r="1" spans="1:22" s="21" customFormat="1" ht="31.5" customHeight="1" thickTop="1" thickBot="1" x14ac:dyDescent="0.3">
      <c r="B1" s="22" t="s">
        <v>11</v>
      </c>
      <c r="C1" s="23"/>
      <c r="D1" s="23"/>
      <c r="E1" s="107" t="s">
        <v>4</v>
      </c>
      <c r="F1" s="107"/>
      <c r="G1" s="24" t="s">
        <v>7</v>
      </c>
      <c r="H1" s="25" t="s">
        <v>3</v>
      </c>
      <c r="I1" s="24" t="s">
        <v>8</v>
      </c>
      <c r="J1" s="106" t="s">
        <v>2</v>
      </c>
      <c r="K1" s="106"/>
      <c r="L1" s="24">
        <v>1</v>
      </c>
      <c r="M1" s="24">
        <v>2</v>
      </c>
      <c r="N1" s="24">
        <v>3</v>
      </c>
      <c r="O1" s="24">
        <v>4</v>
      </c>
      <c r="P1" s="24">
        <v>5</v>
      </c>
      <c r="Q1" s="24">
        <v>6</v>
      </c>
      <c r="R1" s="24">
        <v>7</v>
      </c>
      <c r="S1" s="24">
        <v>8</v>
      </c>
    </row>
    <row r="2" spans="1:22" ht="15.95" customHeight="1" thickTop="1" thickBot="1" x14ac:dyDescent="0.3">
      <c r="A2">
        <v>1</v>
      </c>
      <c r="B2" s="2" t="e">
        <f>#REF!</f>
        <v>#REF!</v>
      </c>
      <c r="C2" s="7"/>
      <c r="D2" s="7"/>
      <c r="E2" s="9">
        <v>1</v>
      </c>
      <c r="F2" s="17">
        <v>8</v>
      </c>
      <c r="G2" s="8" t="str">
        <f>IFERROR(VLOOKUP(E2,$A$2:$B$9,2,0),"")</f>
        <v/>
      </c>
      <c r="H2" s="8" t="s">
        <v>5</v>
      </c>
      <c r="I2" s="8" t="str">
        <f>IFERROR(VLOOKUP(F2,$A$2:$B$9,2,0),"")</f>
        <v/>
      </c>
      <c r="J2" s="29"/>
      <c r="K2" s="29"/>
      <c r="L2" s="9">
        <f>IF($J2=13,1,0)</f>
        <v>0</v>
      </c>
      <c r="M2" s="10"/>
      <c r="N2" s="10"/>
      <c r="O2" s="10"/>
      <c r="P2" s="10"/>
      <c r="Q2" s="10"/>
      <c r="R2" s="10"/>
      <c r="S2" s="9">
        <f>IF($K2=13,1,0)</f>
        <v>0</v>
      </c>
    </row>
    <row r="3" spans="1:22" ht="15.95" customHeight="1" thickTop="1" thickBot="1" x14ac:dyDescent="0.3">
      <c r="A3">
        <v>2</v>
      </c>
      <c r="B3" s="2" t="e">
        <f>#REF!</f>
        <v>#REF!</v>
      </c>
      <c r="C3" s="7"/>
      <c r="D3" s="7"/>
      <c r="E3" s="12">
        <v>2</v>
      </c>
      <c r="F3" s="18">
        <v>7</v>
      </c>
      <c r="G3" s="8" t="str">
        <f t="shared" ref="G3:G29" si="0">IFERROR(VLOOKUP(E3,$A$2:$B$9,2,0),"")</f>
        <v/>
      </c>
      <c r="H3" s="8" t="s">
        <v>5</v>
      </c>
      <c r="I3" s="8" t="str">
        <f t="shared" ref="I3:I29" si="1">IFERROR(VLOOKUP(F3,$A$2:$B$9,2,0),"")</f>
        <v/>
      </c>
      <c r="J3" s="29"/>
      <c r="K3" s="29"/>
      <c r="L3" s="11"/>
      <c r="M3" s="9">
        <f>IF($J3=13,1,0)</f>
        <v>0</v>
      </c>
      <c r="N3" s="11"/>
      <c r="O3" s="11"/>
      <c r="P3" s="11"/>
      <c r="Q3" s="11"/>
      <c r="R3" s="9">
        <f>IF($K3=13,1,0)</f>
        <v>0</v>
      </c>
      <c r="S3" s="11"/>
    </row>
    <row r="4" spans="1:22" ht="15.95" customHeight="1" thickTop="1" thickBot="1" x14ac:dyDescent="0.3">
      <c r="A4">
        <v>3</v>
      </c>
      <c r="B4" s="2" t="e">
        <f>#REF!</f>
        <v>#REF!</v>
      </c>
      <c r="C4" s="7"/>
      <c r="D4" s="7"/>
      <c r="E4" s="12">
        <v>3</v>
      </c>
      <c r="F4" s="18">
        <v>6</v>
      </c>
      <c r="G4" s="8" t="str">
        <f t="shared" si="0"/>
        <v/>
      </c>
      <c r="H4" s="8" t="s">
        <v>5</v>
      </c>
      <c r="I4" s="8" t="str">
        <f t="shared" si="1"/>
        <v/>
      </c>
      <c r="J4" s="29"/>
      <c r="K4" s="29"/>
      <c r="L4" s="11"/>
      <c r="M4" s="11"/>
      <c r="N4" s="9">
        <f>IF($J4=13,1,0)</f>
        <v>0</v>
      </c>
      <c r="O4" s="11"/>
      <c r="P4" s="11"/>
      <c r="Q4" s="9">
        <f>IF($K4=13,1,0)</f>
        <v>0</v>
      </c>
      <c r="R4" s="11"/>
      <c r="S4" s="11"/>
    </row>
    <row r="5" spans="1:22" ht="15.95" customHeight="1" thickTop="1" thickBot="1" x14ac:dyDescent="0.3">
      <c r="A5">
        <v>4</v>
      </c>
      <c r="B5" s="2" t="e">
        <f>#REF!</f>
        <v>#REF!</v>
      </c>
      <c r="C5" s="7"/>
      <c r="D5" s="7"/>
      <c r="E5" s="12">
        <v>4</v>
      </c>
      <c r="F5" s="18">
        <v>5</v>
      </c>
      <c r="G5" s="8" t="str">
        <f t="shared" si="0"/>
        <v/>
      </c>
      <c r="H5" s="8" t="s">
        <v>5</v>
      </c>
      <c r="I5" s="8" t="str">
        <f t="shared" si="1"/>
        <v/>
      </c>
      <c r="J5" s="29"/>
      <c r="K5" s="29"/>
      <c r="L5" s="11"/>
      <c r="M5" s="11"/>
      <c r="N5" s="11"/>
      <c r="O5" s="9">
        <f>IF($J5=13,1,0)</f>
        <v>0</v>
      </c>
      <c r="P5" s="9">
        <f>IF($K5=13,1,0)</f>
        <v>0</v>
      </c>
      <c r="Q5" s="11"/>
      <c r="R5" s="11"/>
      <c r="S5" s="11"/>
    </row>
    <row r="6" spans="1:22" ht="15.95" customHeight="1" thickTop="1" thickBot="1" x14ac:dyDescent="0.3">
      <c r="A6">
        <v>5</v>
      </c>
      <c r="B6" s="2" t="e">
        <f>#REF!</f>
        <v>#REF!</v>
      </c>
      <c r="C6" s="7"/>
      <c r="D6" s="7"/>
      <c r="E6" s="12">
        <v>1</v>
      </c>
      <c r="F6" s="18">
        <v>7</v>
      </c>
      <c r="G6" s="8" t="str">
        <f t="shared" si="0"/>
        <v/>
      </c>
      <c r="H6" s="8" t="s">
        <v>5</v>
      </c>
      <c r="I6" s="8" t="str">
        <f t="shared" si="1"/>
        <v/>
      </c>
      <c r="J6" s="29"/>
      <c r="K6" s="29"/>
      <c r="L6" s="9">
        <f>IF($J6=13,1,0)</f>
        <v>0</v>
      </c>
      <c r="M6" s="11"/>
      <c r="N6" s="11"/>
      <c r="O6" s="11"/>
      <c r="P6" s="11"/>
      <c r="Q6" s="11"/>
      <c r="R6" s="9">
        <f>IF($K6=13,1,0)</f>
        <v>0</v>
      </c>
      <c r="S6" s="11"/>
    </row>
    <row r="7" spans="1:22" ht="15.95" customHeight="1" thickTop="1" thickBot="1" x14ac:dyDescent="0.3">
      <c r="A7">
        <v>6</v>
      </c>
      <c r="B7" s="2" t="e">
        <f>#REF!</f>
        <v>#REF!</v>
      </c>
      <c r="C7" s="7"/>
      <c r="D7" s="7"/>
      <c r="E7" s="12">
        <v>6</v>
      </c>
      <c r="F7" s="18">
        <v>8</v>
      </c>
      <c r="G7" s="8" t="str">
        <f t="shared" si="0"/>
        <v/>
      </c>
      <c r="H7" s="8" t="s">
        <v>5</v>
      </c>
      <c r="I7" s="8" t="str">
        <f t="shared" si="1"/>
        <v/>
      </c>
      <c r="J7" s="29"/>
      <c r="K7" s="29"/>
      <c r="L7" s="11"/>
      <c r="M7" s="11"/>
      <c r="N7" s="11"/>
      <c r="O7" s="11"/>
      <c r="P7" s="11"/>
      <c r="Q7" s="9">
        <f>IF($J7=13,1,0)</f>
        <v>0</v>
      </c>
      <c r="R7" s="11"/>
      <c r="S7" s="9">
        <f>IF($K7=13,1,0)</f>
        <v>0</v>
      </c>
    </row>
    <row r="8" spans="1:22" ht="15.95" customHeight="1" thickTop="1" thickBot="1" x14ac:dyDescent="0.35">
      <c r="A8">
        <v>7</v>
      </c>
      <c r="B8" s="2" t="e">
        <f>#REF!</f>
        <v>#REF!</v>
      </c>
      <c r="C8" s="7"/>
      <c r="D8" s="7"/>
      <c r="E8" s="12">
        <v>2</v>
      </c>
      <c r="F8" s="18">
        <v>5</v>
      </c>
      <c r="G8" s="8" t="str">
        <f t="shared" si="0"/>
        <v/>
      </c>
      <c r="H8" s="8" t="s">
        <v>5</v>
      </c>
      <c r="I8" s="8" t="str">
        <f t="shared" si="1"/>
        <v/>
      </c>
      <c r="J8" s="29"/>
      <c r="K8" s="29"/>
      <c r="L8" s="11"/>
      <c r="M8" s="9">
        <f>IF($J8=13,1,0)</f>
        <v>0</v>
      </c>
      <c r="N8" s="11"/>
      <c r="O8" s="11"/>
      <c r="P8" s="9">
        <f>IF($K8=13,1,0)</f>
        <v>0</v>
      </c>
      <c r="Q8" s="11"/>
      <c r="R8" s="11"/>
      <c r="S8" s="11"/>
      <c r="V8" s="26"/>
    </row>
    <row r="9" spans="1:22" ht="15.95" customHeight="1" thickTop="1" thickBot="1" x14ac:dyDescent="0.3">
      <c r="A9">
        <v>8</v>
      </c>
      <c r="B9" s="27" t="e">
        <f>#REF!</f>
        <v>#REF!</v>
      </c>
      <c r="C9" s="7"/>
      <c r="D9" s="7"/>
      <c r="E9" s="12">
        <v>3</v>
      </c>
      <c r="F9" s="18">
        <v>4</v>
      </c>
      <c r="G9" s="8" t="str">
        <f t="shared" si="0"/>
        <v/>
      </c>
      <c r="H9" s="8" t="s">
        <v>5</v>
      </c>
      <c r="I9" s="8" t="str">
        <f t="shared" si="1"/>
        <v/>
      </c>
      <c r="J9" s="29"/>
      <c r="K9" s="29"/>
      <c r="L9" s="11"/>
      <c r="M9" s="11"/>
      <c r="N9" s="9">
        <f>IF($J9=13,1,0)</f>
        <v>0</v>
      </c>
      <c r="O9" s="9">
        <f>IF($K9=13,1,0)</f>
        <v>0</v>
      </c>
      <c r="P9" s="11"/>
      <c r="Q9" s="11"/>
      <c r="R9" s="11"/>
      <c r="S9" s="11"/>
    </row>
    <row r="10" spans="1:22" ht="15.95" customHeight="1" thickTop="1" thickBot="1" x14ac:dyDescent="0.3">
      <c r="E10" s="12">
        <v>1</v>
      </c>
      <c r="F10" s="18">
        <v>6</v>
      </c>
      <c r="G10" s="8" t="str">
        <f t="shared" si="0"/>
        <v/>
      </c>
      <c r="H10" s="8" t="s">
        <v>5</v>
      </c>
      <c r="I10" s="8" t="str">
        <f t="shared" si="1"/>
        <v/>
      </c>
      <c r="J10" s="29"/>
      <c r="K10" s="29"/>
      <c r="L10" s="9">
        <f>IF($J10=13,1,0)</f>
        <v>0</v>
      </c>
      <c r="M10" s="11"/>
      <c r="N10" s="11"/>
      <c r="O10" s="11"/>
      <c r="P10" s="11"/>
      <c r="Q10" s="9">
        <f>IF($K10=13,1,0)</f>
        <v>0</v>
      </c>
      <c r="R10" s="11"/>
      <c r="S10" s="11"/>
    </row>
    <row r="11" spans="1:22" ht="15.95" customHeight="1" thickBot="1" x14ac:dyDescent="0.3">
      <c r="E11" s="12">
        <v>5</v>
      </c>
      <c r="F11" s="18">
        <v>7</v>
      </c>
      <c r="G11" s="8" t="str">
        <f t="shared" si="0"/>
        <v/>
      </c>
      <c r="H11" s="8" t="s">
        <v>5</v>
      </c>
      <c r="I11" s="8" t="str">
        <f t="shared" si="1"/>
        <v/>
      </c>
      <c r="J11" s="29"/>
      <c r="K11" s="29"/>
      <c r="L11" s="11"/>
      <c r="M11" s="11"/>
      <c r="N11" s="11"/>
      <c r="O11" s="11"/>
      <c r="P11" s="9">
        <f>IF($J11=13,1,0)</f>
        <v>0</v>
      </c>
      <c r="Q11" s="11"/>
      <c r="R11" s="9">
        <f>IF($K11=13,1,0)</f>
        <v>0</v>
      </c>
      <c r="S11" s="11"/>
    </row>
    <row r="12" spans="1:22" ht="15.95" customHeight="1" thickBot="1" x14ac:dyDescent="0.3">
      <c r="B12" s="28"/>
      <c r="C12" s="28"/>
      <c r="D12" s="16"/>
      <c r="E12" s="12">
        <v>4</v>
      </c>
      <c r="F12" s="18">
        <v>8</v>
      </c>
      <c r="G12" s="8" t="str">
        <f t="shared" si="0"/>
        <v/>
      </c>
      <c r="H12" s="8" t="s">
        <v>5</v>
      </c>
      <c r="I12" s="8" t="str">
        <f t="shared" si="1"/>
        <v/>
      </c>
      <c r="J12" s="29"/>
      <c r="K12" s="29"/>
      <c r="L12" s="11"/>
      <c r="M12" s="11"/>
      <c r="N12" s="11"/>
      <c r="O12" s="9">
        <f>IF($J12=13,1,0)</f>
        <v>0</v>
      </c>
      <c r="P12" s="11"/>
      <c r="Q12" s="11"/>
      <c r="R12" s="11"/>
      <c r="S12" s="9">
        <f>IF($K12=13,1,0)</f>
        <v>0</v>
      </c>
    </row>
    <row r="13" spans="1:22" ht="15.95" customHeight="1" thickBot="1" x14ac:dyDescent="0.3">
      <c r="B13" s="28"/>
      <c r="C13" s="28"/>
      <c r="D13" s="16"/>
      <c r="E13" s="12">
        <v>2</v>
      </c>
      <c r="F13" s="18">
        <v>3</v>
      </c>
      <c r="G13" s="8" t="str">
        <f t="shared" si="0"/>
        <v/>
      </c>
      <c r="H13" s="8" t="s">
        <v>5</v>
      </c>
      <c r="I13" s="8" t="str">
        <f t="shared" si="1"/>
        <v/>
      </c>
      <c r="J13" s="29"/>
      <c r="K13" s="29"/>
      <c r="L13" s="11"/>
      <c r="M13" s="9">
        <f>IF($J13=13,1,0)</f>
        <v>0</v>
      </c>
      <c r="N13" s="9">
        <f>IF($K13=13,1,0)</f>
        <v>0</v>
      </c>
      <c r="O13" s="11"/>
      <c r="P13" s="11"/>
      <c r="Q13" s="11"/>
      <c r="R13" s="11"/>
      <c r="S13" s="11"/>
    </row>
    <row r="14" spans="1:22" ht="15.95" customHeight="1" thickBot="1" x14ac:dyDescent="0.3">
      <c r="B14" s="28"/>
      <c r="C14" s="28"/>
      <c r="D14" s="16"/>
      <c r="E14" s="12">
        <v>1</v>
      </c>
      <c r="F14" s="18">
        <v>5</v>
      </c>
      <c r="G14" s="8" t="str">
        <f t="shared" si="0"/>
        <v/>
      </c>
      <c r="H14" s="8" t="s">
        <v>5</v>
      </c>
      <c r="I14" s="8" t="str">
        <f t="shared" si="1"/>
        <v/>
      </c>
      <c r="J14" s="29"/>
      <c r="K14" s="29"/>
      <c r="L14" s="9">
        <f>IF($J14=13,1,0)</f>
        <v>0</v>
      </c>
      <c r="M14" s="14"/>
      <c r="N14" s="14"/>
      <c r="O14" s="14"/>
      <c r="P14" s="9">
        <f>IF($K14=13,1,0)</f>
        <v>0</v>
      </c>
      <c r="Q14" s="14"/>
      <c r="R14" s="14"/>
      <c r="S14" s="14"/>
    </row>
    <row r="15" spans="1:22" ht="15.95" customHeight="1" thickBot="1" x14ac:dyDescent="0.3">
      <c r="B15" s="28"/>
      <c r="C15" s="28"/>
      <c r="D15" s="16"/>
      <c r="E15" s="12">
        <v>4</v>
      </c>
      <c r="F15" s="18">
        <v>6</v>
      </c>
      <c r="G15" s="8" t="str">
        <f t="shared" si="0"/>
        <v/>
      </c>
      <c r="H15" s="8" t="s">
        <v>5</v>
      </c>
      <c r="I15" s="8" t="str">
        <f t="shared" si="1"/>
        <v/>
      </c>
      <c r="J15" s="29"/>
      <c r="K15" s="29"/>
      <c r="L15" s="14"/>
      <c r="M15" s="14"/>
      <c r="N15" s="14"/>
      <c r="O15" s="9">
        <f>IF($J15=13,1,0)</f>
        <v>0</v>
      </c>
      <c r="P15" s="14"/>
      <c r="Q15" s="9">
        <f>IF($K15=13,1,0)</f>
        <v>0</v>
      </c>
      <c r="R15" s="14"/>
      <c r="S15" s="14"/>
    </row>
    <row r="16" spans="1:22" ht="15.95" customHeight="1" thickBot="1" x14ac:dyDescent="0.3">
      <c r="B16" s="28"/>
      <c r="C16" s="28"/>
      <c r="D16" s="16"/>
      <c r="E16" s="12">
        <v>3</v>
      </c>
      <c r="F16" s="18">
        <v>7</v>
      </c>
      <c r="G16" s="8" t="str">
        <f t="shared" si="0"/>
        <v/>
      </c>
      <c r="H16" s="8" t="s">
        <v>5</v>
      </c>
      <c r="I16" s="8" t="str">
        <f t="shared" si="1"/>
        <v/>
      </c>
      <c r="J16" s="29"/>
      <c r="K16" s="29"/>
      <c r="L16" s="14"/>
      <c r="M16" s="14"/>
      <c r="N16" s="9">
        <f>IF($J16=13,1,0)</f>
        <v>0</v>
      </c>
      <c r="O16" s="14"/>
      <c r="P16" s="14"/>
      <c r="Q16" s="14"/>
      <c r="R16" s="9">
        <f>IF($K16=13,1,0)</f>
        <v>0</v>
      </c>
      <c r="S16" s="14"/>
    </row>
    <row r="17" spans="2:19" ht="15.95" customHeight="1" thickBot="1" x14ac:dyDescent="0.3">
      <c r="B17" s="28"/>
      <c r="C17" s="28"/>
      <c r="D17" s="16"/>
      <c r="E17" s="12">
        <v>2</v>
      </c>
      <c r="F17" s="18">
        <v>8</v>
      </c>
      <c r="G17" s="8" t="str">
        <f t="shared" si="0"/>
        <v/>
      </c>
      <c r="H17" s="8" t="s">
        <v>5</v>
      </c>
      <c r="I17" s="8" t="str">
        <f t="shared" si="1"/>
        <v/>
      </c>
      <c r="J17" s="29"/>
      <c r="K17" s="29"/>
      <c r="L17" s="14"/>
      <c r="M17" s="9">
        <f>IF($J17=13,1,0)</f>
        <v>0</v>
      </c>
      <c r="N17" s="14"/>
      <c r="O17" s="14"/>
      <c r="P17" s="14"/>
      <c r="Q17" s="14"/>
      <c r="R17" s="14"/>
      <c r="S17" s="9">
        <f>IF($K17=13,1,0)</f>
        <v>0</v>
      </c>
    </row>
    <row r="18" spans="2:19" ht="15.95" customHeight="1" thickBot="1" x14ac:dyDescent="0.3">
      <c r="B18" s="28"/>
      <c r="C18" s="28"/>
      <c r="D18" s="16"/>
      <c r="E18" s="12">
        <v>1</v>
      </c>
      <c r="F18" s="18">
        <v>4</v>
      </c>
      <c r="G18" s="8" t="str">
        <f t="shared" si="0"/>
        <v/>
      </c>
      <c r="H18" s="8" t="s">
        <v>5</v>
      </c>
      <c r="I18" s="8" t="str">
        <f t="shared" si="1"/>
        <v/>
      </c>
      <c r="J18" s="29"/>
      <c r="K18" s="29"/>
      <c r="L18" s="9">
        <f>IF($J18=13,1,0)</f>
        <v>0</v>
      </c>
      <c r="M18" s="14"/>
      <c r="N18" s="14"/>
      <c r="O18" s="9">
        <f>IF($K18=13,1,0)</f>
        <v>0</v>
      </c>
      <c r="P18" s="14"/>
      <c r="Q18" s="14"/>
      <c r="R18" s="14"/>
      <c r="S18" s="14"/>
    </row>
    <row r="19" spans="2:19" ht="15.95" customHeight="1" thickBot="1" x14ac:dyDescent="0.3">
      <c r="B19" s="28"/>
      <c r="C19" s="28"/>
      <c r="D19" s="16"/>
      <c r="E19" s="12">
        <v>3</v>
      </c>
      <c r="F19" s="18">
        <v>5</v>
      </c>
      <c r="G19" s="8" t="str">
        <f t="shared" si="0"/>
        <v/>
      </c>
      <c r="H19" s="8" t="s">
        <v>5</v>
      </c>
      <c r="I19" s="8" t="str">
        <f t="shared" si="1"/>
        <v/>
      </c>
      <c r="J19" s="29"/>
      <c r="K19" s="29"/>
      <c r="L19" s="14"/>
      <c r="M19" s="14"/>
      <c r="N19" s="9">
        <f>IF($J19=13,1,0)</f>
        <v>0</v>
      </c>
      <c r="O19" s="14"/>
      <c r="P19" s="9">
        <f>IF($K19=13,1,0)</f>
        <v>0</v>
      </c>
      <c r="Q19" s="14"/>
      <c r="R19" s="14"/>
      <c r="S19" s="14"/>
    </row>
    <row r="20" spans="2:19" ht="15.95" customHeight="1" thickBot="1" x14ac:dyDescent="0.3">
      <c r="E20" s="12">
        <v>2</v>
      </c>
      <c r="F20" s="18">
        <v>6</v>
      </c>
      <c r="G20" s="8" t="str">
        <f t="shared" si="0"/>
        <v/>
      </c>
      <c r="H20" s="8" t="s">
        <v>5</v>
      </c>
      <c r="I20" s="8" t="str">
        <f t="shared" si="1"/>
        <v/>
      </c>
      <c r="J20" s="29"/>
      <c r="K20" s="29"/>
      <c r="L20" s="14"/>
      <c r="M20" s="9">
        <f>IF($J20=13,1,0)</f>
        <v>0</v>
      </c>
      <c r="N20" s="14"/>
      <c r="O20" s="14"/>
      <c r="P20" s="14"/>
      <c r="Q20" s="9">
        <f>IF($K20=13,1,0)</f>
        <v>0</v>
      </c>
      <c r="R20" s="14"/>
      <c r="S20" s="14"/>
    </row>
    <row r="21" spans="2:19" ht="15.95" customHeight="1" thickBot="1" x14ac:dyDescent="0.3">
      <c r="E21" s="12">
        <v>7</v>
      </c>
      <c r="F21" s="18">
        <v>8</v>
      </c>
      <c r="G21" s="8" t="str">
        <f t="shared" si="0"/>
        <v/>
      </c>
      <c r="H21" s="8" t="s">
        <v>5</v>
      </c>
      <c r="I21" s="8" t="str">
        <f t="shared" si="1"/>
        <v/>
      </c>
      <c r="J21" s="29"/>
      <c r="K21" s="29"/>
      <c r="L21" s="14"/>
      <c r="M21" s="14"/>
      <c r="N21" s="14"/>
      <c r="O21" s="14"/>
      <c r="P21" s="14"/>
      <c r="Q21" s="14"/>
      <c r="R21" s="9">
        <f>IF($J21=13,1,0)</f>
        <v>0</v>
      </c>
      <c r="S21" s="9">
        <f>IF($K21=13,1,0)</f>
        <v>0</v>
      </c>
    </row>
    <row r="22" spans="2:19" ht="15.95" customHeight="1" thickBot="1" x14ac:dyDescent="0.3">
      <c r="E22" s="12">
        <v>1</v>
      </c>
      <c r="F22" s="18">
        <v>3</v>
      </c>
      <c r="G22" s="8" t="str">
        <f t="shared" si="0"/>
        <v/>
      </c>
      <c r="H22" s="8" t="s">
        <v>5</v>
      </c>
      <c r="I22" s="8" t="str">
        <f t="shared" si="1"/>
        <v/>
      </c>
      <c r="J22" s="29"/>
      <c r="K22" s="29"/>
      <c r="L22" s="9">
        <f>IF($J22=13,1,0)</f>
        <v>0</v>
      </c>
      <c r="M22" s="14"/>
      <c r="N22" s="9">
        <f>IF($K22=13,1,0)</f>
        <v>0</v>
      </c>
      <c r="O22" s="14"/>
      <c r="P22" s="14"/>
      <c r="Q22" s="14"/>
      <c r="R22" s="14"/>
      <c r="S22" s="14"/>
    </row>
    <row r="23" spans="2:19" ht="15.95" customHeight="1" thickBot="1" x14ac:dyDescent="0.3">
      <c r="E23" s="12">
        <v>2</v>
      </c>
      <c r="F23" s="18">
        <v>4</v>
      </c>
      <c r="G23" s="8" t="str">
        <f t="shared" si="0"/>
        <v/>
      </c>
      <c r="H23" s="8" t="s">
        <v>5</v>
      </c>
      <c r="I23" s="8" t="str">
        <f t="shared" si="1"/>
        <v/>
      </c>
      <c r="J23" s="29"/>
      <c r="K23" s="29"/>
      <c r="L23" s="14"/>
      <c r="M23" s="9">
        <f>IF($J23=13,1,0)</f>
        <v>0</v>
      </c>
      <c r="N23" s="14"/>
      <c r="O23" s="9">
        <f>IF($K23=13,1,0)</f>
        <v>0</v>
      </c>
      <c r="P23" s="14"/>
      <c r="Q23" s="14"/>
      <c r="R23" s="14"/>
      <c r="S23" s="14"/>
    </row>
    <row r="24" spans="2:19" ht="15.95" customHeight="1" thickBot="1" x14ac:dyDescent="0.3">
      <c r="E24" s="12">
        <v>5</v>
      </c>
      <c r="F24" s="18">
        <v>8</v>
      </c>
      <c r="G24" s="8" t="str">
        <f t="shared" si="0"/>
        <v/>
      </c>
      <c r="H24" s="8" t="s">
        <v>5</v>
      </c>
      <c r="I24" s="8" t="str">
        <f t="shared" si="1"/>
        <v/>
      </c>
      <c r="J24" s="29"/>
      <c r="K24" s="29"/>
      <c r="L24" s="14"/>
      <c r="M24" s="14"/>
      <c r="N24" s="14"/>
      <c r="O24" s="14"/>
      <c r="P24" s="9">
        <f>IF($J24=13,1,0)</f>
        <v>0</v>
      </c>
      <c r="Q24" s="14"/>
      <c r="R24" s="14"/>
      <c r="S24" s="9">
        <f>IF($K24=13,1,0)</f>
        <v>0</v>
      </c>
    </row>
    <row r="25" spans="2:19" ht="15.95" customHeight="1" thickBot="1" x14ac:dyDescent="0.3">
      <c r="E25" s="12">
        <v>6</v>
      </c>
      <c r="F25" s="18">
        <v>7</v>
      </c>
      <c r="G25" s="8" t="str">
        <f t="shared" si="0"/>
        <v/>
      </c>
      <c r="H25" s="8" t="s">
        <v>5</v>
      </c>
      <c r="I25" s="8" t="str">
        <f t="shared" si="1"/>
        <v/>
      </c>
      <c r="J25" s="29"/>
      <c r="K25" s="29"/>
      <c r="L25" s="14"/>
      <c r="M25" s="14"/>
      <c r="N25" s="14"/>
      <c r="O25" s="14"/>
      <c r="P25" s="14"/>
      <c r="Q25" s="9">
        <f>IF($J25=13,1,0)</f>
        <v>0</v>
      </c>
      <c r="R25" s="9">
        <f>IF($K25=13,1,0)</f>
        <v>0</v>
      </c>
      <c r="S25" s="14"/>
    </row>
    <row r="26" spans="2:19" ht="15.95" customHeight="1" thickBot="1" x14ac:dyDescent="0.3">
      <c r="E26" s="12">
        <v>1</v>
      </c>
      <c r="F26" s="18">
        <v>2</v>
      </c>
      <c r="G26" s="8" t="str">
        <f t="shared" si="0"/>
        <v/>
      </c>
      <c r="H26" s="8" t="s">
        <v>5</v>
      </c>
      <c r="I26" s="8" t="str">
        <f t="shared" si="1"/>
        <v/>
      </c>
      <c r="J26" s="29"/>
      <c r="K26" s="29"/>
      <c r="L26" s="9">
        <f>IF($J26=13,1,0)</f>
        <v>0</v>
      </c>
      <c r="M26" s="9">
        <f>IF($K26=13,1,0)</f>
        <v>0</v>
      </c>
      <c r="N26" s="14"/>
      <c r="O26" s="14"/>
      <c r="P26" s="14"/>
      <c r="Q26" s="14"/>
      <c r="R26" s="14"/>
      <c r="S26" s="14"/>
    </row>
    <row r="27" spans="2:19" ht="15.95" customHeight="1" thickBot="1" x14ac:dyDescent="0.3">
      <c r="E27" s="12">
        <v>3</v>
      </c>
      <c r="F27" s="18">
        <v>8</v>
      </c>
      <c r="G27" s="8" t="str">
        <f t="shared" si="0"/>
        <v/>
      </c>
      <c r="H27" s="8" t="s">
        <v>5</v>
      </c>
      <c r="I27" s="8" t="str">
        <f t="shared" si="1"/>
        <v/>
      </c>
      <c r="J27" s="29"/>
      <c r="K27" s="29"/>
      <c r="L27" s="14"/>
      <c r="M27" s="14"/>
      <c r="N27" s="9">
        <f>IF($J27=13,1,0)</f>
        <v>0</v>
      </c>
      <c r="O27" s="14"/>
      <c r="P27" s="14"/>
      <c r="Q27" s="14"/>
      <c r="R27" s="14"/>
      <c r="S27" s="9">
        <f>IF($K27=13,1,0)</f>
        <v>0</v>
      </c>
    </row>
    <row r="28" spans="2:19" ht="15.95" customHeight="1" thickBot="1" x14ac:dyDescent="0.3">
      <c r="E28" s="12">
        <v>4</v>
      </c>
      <c r="F28" s="18">
        <v>7</v>
      </c>
      <c r="G28" s="8" t="str">
        <f t="shared" si="0"/>
        <v/>
      </c>
      <c r="H28" s="8" t="s">
        <v>5</v>
      </c>
      <c r="I28" s="8" t="str">
        <f t="shared" si="1"/>
        <v/>
      </c>
      <c r="J28" s="29"/>
      <c r="K28" s="29"/>
      <c r="L28" s="14"/>
      <c r="M28" s="14"/>
      <c r="N28" s="14"/>
      <c r="O28" s="9">
        <f>IF($J28=13,1,0)</f>
        <v>0</v>
      </c>
      <c r="P28" s="14"/>
      <c r="Q28" s="14"/>
      <c r="R28" s="9">
        <f>IF($K28=13,1,0)</f>
        <v>0</v>
      </c>
      <c r="S28" s="14"/>
    </row>
    <row r="29" spans="2:19" ht="15.95" customHeight="1" thickBot="1" x14ac:dyDescent="0.3">
      <c r="E29" s="19">
        <v>5</v>
      </c>
      <c r="F29" s="20">
        <v>6</v>
      </c>
      <c r="G29" s="13" t="str">
        <f t="shared" si="0"/>
        <v/>
      </c>
      <c r="H29" s="13" t="s">
        <v>5</v>
      </c>
      <c r="I29" s="13" t="str">
        <f t="shared" si="1"/>
        <v/>
      </c>
      <c r="J29" s="29"/>
      <c r="K29" s="30"/>
      <c r="L29" s="15"/>
      <c r="M29" s="15"/>
      <c r="N29" s="15"/>
      <c r="O29" s="15"/>
      <c r="P29" s="9">
        <f>IF($J29=13,1,0)</f>
        <v>0</v>
      </c>
      <c r="Q29" s="9">
        <f>IF($K29=13,1,0)</f>
        <v>0</v>
      </c>
      <c r="R29" s="15"/>
      <c r="S29" s="15"/>
    </row>
    <row r="30" spans="2:19" ht="15.95" customHeight="1" thickTop="1" thickBot="1" x14ac:dyDescent="0.3">
      <c r="J30" s="104" t="s">
        <v>6</v>
      </c>
      <c r="K30" s="108"/>
      <c r="L30" s="31">
        <f>SUM(L2:L29)</f>
        <v>0</v>
      </c>
      <c r="M30" s="31">
        <f t="shared" ref="M30:S30" si="2">SUM(M2:M29)</f>
        <v>0</v>
      </c>
      <c r="N30" s="31">
        <f t="shared" si="2"/>
        <v>0</v>
      </c>
      <c r="O30" s="31">
        <f t="shared" si="2"/>
        <v>0</v>
      </c>
      <c r="P30" s="31">
        <f t="shared" si="2"/>
        <v>0</v>
      </c>
      <c r="Q30" s="31">
        <f t="shared" si="2"/>
        <v>0</v>
      </c>
      <c r="R30" s="31">
        <f t="shared" si="2"/>
        <v>0</v>
      </c>
      <c r="S30" s="31">
        <f t="shared" si="2"/>
        <v>0</v>
      </c>
    </row>
    <row r="31" spans="2:19" ht="16.5" thickTop="1" thickBot="1" x14ac:dyDescent="0.3">
      <c r="J31" s="104" t="s">
        <v>9</v>
      </c>
      <c r="K31" s="105"/>
      <c r="L31" s="31">
        <f>(J2+J6+J10+J14+J18+J22+J26)-(K2+K6+K10+K14+K18+K22+K26)</f>
        <v>0</v>
      </c>
      <c r="M31" s="31">
        <f>(J3+J8+J13+J17+J20+J23+K26)-(K3+K8+K13+K17+K20+K23+J26)</f>
        <v>0</v>
      </c>
      <c r="N31" s="31">
        <f>(J4+J9+K13+J16+J19+K22+J27)-(K4+K9+J13+K16+K19+J22+K27)</f>
        <v>0</v>
      </c>
      <c r="O31" s="31">
        <f>(J5+K9+J12+J15+K18+J23+J28)-(K5+J9+K12+K15+J18+K23+K28)</f>
        <v>0</v>
      </c>
      <c r="P31" s="31">
        <f>(K5+K8+J11+K14+K19+J24+J29)-(J5+J8+K11+J14+J19+K24+K29)</f>
        <v>0</v>
      </c>
      <c r="Q31" s="31">
        <f>(K4+J7+K10+K15+K20+J25+K29)-(J4+K7+J10+J15+J20+K25+J29)</f>
        <v>0</v>
      </c>
      <c r="R31" s="31">
        <f>(K6+K11+K16+J21+K25+K28+K3)-(J3+J6+J11+J16+K21+J25+J28)</f>
        <v>0</v>
      </c>
      <c r="S31" s="31">
        <f>(K2+K7+K12+K17+K21+K24+K27)-(J2+J7+J12+J17+J21+J24+J27)</f>
        <v>0</v>
      </c>
    </row>
    <row r="32" spans="2:19" ht="15.75" thickTop="1" x14ac:dyDescent="0.25"/>
  </sheetData>
  <sheetProtection algorithmName="SHA-512" hashValue="464vTzSRIemYKR6vZeRxoC5C2ln6V/GHaoMzoJKA3kcTVT/R91c1M4uCHtz1IlQpmL92RVxC44jlkmRhetdNVA==" saltValue="DJX6BiS6nR5lIB4ndtwFVg==" spinCount="100000" sheet="1" objects="1" scenarios="1"/>
  <protectedRanges>
    <protectedRange sqref="J2:K29" name="Plage1_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</xdr:col>
                <xdr:colOff>38100</xdr:colOff>
                <xdr:row>12</xdr:row>
                <xdr:rowOff>114300</xdr:rowOff>
              </from>
              <to>
                <xdr:col>1</xdr:col>
                <xdr:colOff>1495425</xdr:colOff>
                <xdr:row>14</xdr:row>
                <xdr:rowOff>190500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AF3C-9F31-4AAD-A618-F520841AAD72}">
  <sheetPr codeName="Feuil6"/>
  <dimension ref="A1:V32"/>
  <sheetViews>
    <sheetView showGridLines="0" showRowColHeaders="0" workbookViewId="0">
      <selection activeCell="B19" sqref="B19"/>
    </sheetView>
  </sheetViews>
  <sheetFormatPr defaultColWidth="11.42578125" defaultRowHeight="15" x14ac:dyDescent="0.25"/>
  <cols>
    <col min="1" max="1" width="3.7109375" customWidth="1"/>
    <col min="2" max="2" width="22.5703125" customWidth="1"/>
    <col min="3" max="4" width="2" customWidth="1"/>
    <col min="5" max="6" width="4.7109375" style="4" customWidth="1"/>
    <col min="7" max="7" width="25.7109375" customWidth="1"/>
    <col min="8" max="8" width="5.28515625" customWidth="1"/>
    <col min="9" max="9" width="25.7109375" customWidth="1"/>
    <col min="10" max="10" width="6.85546875" style="1" customWidth="1"/>
    <col min="11" max="11" width="6" style="1" customWidth="1"/>
    <col min="12" max="19" width="4.7109375" style="1" customWidth="1"/>
  </cols>
  <sheetData>
    <row r="1" spans="1:22" s="21" customFormat="1" ht="31.5" customHeight="1" thickTop="1" thickBot="1" x14ac:dyDescent="0.3">
      <c r="B1" s="22" t="s">
        <v>12</v>
      </c>
      <c r="C1" s="23"/>
      <c r="D1" s="23"/>
      <c r="E1" s="107" t="s">
        <v>4</v>
      </c>
      <c r="F1" s="107"/>
      <c r="G1" s="24" t="s">
        <v>7</v>
      </c>
      <c r="H1" s="25" t="s">
        <v>3</v>
      </c>
      <c r="I1" s="24" t="s">
        <v>8</v>
      </c>
      <c r="J1" s="106" t="s">
        <v>2</v>
      </c>
      <c r="K1" s="106"/>
      <c r="L1" s="24">
        <v>1</v>
      </c>
      <c r="M1" s="24">
        <v>2</v>
      </c>
      <c r="N1" s="24">
        <v>3</v>
      </c>
      <c r="O1" s="24">
        <v>4</v>
      </c>
      <c r="P1" s="24">
        <v>5</v>
      </c>
      <c r="Q1" s="24">
        <v>6</v>
      </c>
      <c r="R1" s="24">
        <v>7</v>
      </c>
      <c r="S1" s="24">
        <v>8</v>
      </c>
    </row>
    <row r="2" spans="1:22" ht="15.95" customHeight="1" thickTop="1" thickBot="1" x14ac:dyDescent="0.3">
      <c r="A2">
        <v>1</v>
      </c>
      <c r="B2" s="2" t="e">
        <f>#REF!</f>
        <v>#REF!</v>
      </c>
      <c r="C2" s="7"/>
      <c r="D2" s="7"/>
      <c r="E2" s="9">
        <v>1</v>
      </c>
      <c r="F2" s="17">
        <v>8</v>
      </c>
      <c r="G2" s="8" t="str">
        <f>IFERROR(VLOOKUP(E2,$A$2:$B$9,2,0),"")</f>
        <v/>
      </c>
      <c r="H2" s="8" t="s">
        <v>5</v>
      </c>
      <c r="I2" s="8" t="str">
        <f>IFERROR(VLOOKUP(F2,$A$2:$B$9,2,0),"")</f>
        <v/>
      </c>
      <c r="J2" s="29"/>
      <c r="K2" s="29"/>
      <c r="L2" s="9">
        <f>IF($J2=13,1,0)</f>
        <v>0</v>
      </c>
      <c r="M2" s="10"/>
      <c r="N2" s="10"/>
      <c r="O2" s="10"/>
      <c r="P2" s="10"/>
      <c r="Q2" s="10"/>
      <c r="R2" s="10"/>
      <c r="S2" s="9">
        <f>IF($K2=13,1,0)</f>
        <v>0</v>
      </c>
    </row>
    <row r="3" spans="1:22" ht="15.95" customHeight="1" thickTop="1" thickBot="1" x14ac:dyDescent="0.3">
      <c r="A3">
        <v>2</v>
      </c>
      <c r="B3" s="2" t="e">
        <f>#REF!</f>
        <v>#REF!</v>
      </c>
      <c r="C3" s="7"/>
      <c r="D3" s="7"/>
      <c r="E3" s="12">
        <v>2</v>
      </c>
      <c r="F3" s="18">
        <v>7</v>
      </c>
      <c r="G3" s="8" t="str">
        <f t="shared" ref="G3:G29" si="0">IFERROR(VLOOKUP(E3,$A$2:$B$9,2,0),"")</f>
        <v/>
      </c>
      <c r="H3" s="8" t="s">
        <v>5</v>
      </c>
      <c r="I3" s="8" t="str">
        <f t="shared" ref="I3:I29" si="1">IFERROR(VLOOKUP(F3,$A$2:$B$9,2,0),"")</f>
        <v/>
      </c>
      <c r="J3" s="29"/>
      <c r="K3" s="29"/>
      <c r="L3" s="11"/>
      <c r="M3" s="9">
        <f>IF($J3=13,1,0)</f>
        <v>0</v>
      </c>
      <c r="N3" s="11"/>
      <c r="O3" s="11"/>
      <c r="P3" s="11"/>
      <c r="Q3" s="11"/>
      <c r="R3" s="9">
        <f>IF($K3=13,1,0)</f>
        <v>0</v>
      </c>
      <c r="S3" s="11"/>
    </row>
    <row r="4" spans="1:22" ht="15.95" customHeight="1" thickTop="1" thickBot="1" x14ac:dyDescent="0.3">
      <c r="A4">
        <v>3</v>
      </c>
      <c r="B4" s="2" t="e">
        <f>#REF!</f>
        <v>#REF!</v>
      </c>
      <c r="C4" s="7"/>
      <c r="D4" s="7"/>
      <c r="E4" s="12">
        <v>3</v>
      </c>
      <c r="F4" s="18">
        <v>6</v>
      </c>
      <c r="G4" s="8" t="str">
        <f t="shared" si="0"/>
        <v/>
      </c>
      <c r="H4" s="8" t="s">
        <v>5</v>
      </c>
      <c r="I4" s="8" t="str">
        <f t="shared" si="1"/>
        <v/>
      </c>
      <c r="J4" s="29"/>
      <c r="K4" s="29"/>
      <c r="L4" s="11"/>
      <c r="M4" s="11"/>
      <c r="N4" s="9">
        <f>IF($J4=13,1,0)</f>
        <v>0</v>
      </c>
      <c r="O4" s="11"/>
      <c r="P4" s="11"/>
      <c r="Q4" s="9">
        <f>IF($K4=13,1,0)</f>
        <v>0</v>
      </c>
      <c r="R4" s="11"/>
      <c r="S4" s="11"/>
    </row>
    <row r="5" spans="1:22" ht="15.95" customHeight="1" thickTop="1" thickBot="1" x14ac:dyDescent="0.3">
      <c r="A5">
        <v>4</v>
      </c>
      <c r="B5" s="2" t="e">
        <f>#REF!</f>
        <v>#REF!</v>
      </c>
      <c r="C5" s="7"/>
      <c r="D5" s="7"/>
      <c r="E5" s="12">
        <v>4</v>
      </c>
      <c r="F5" s="18">
        <v>5</v>
      </c>
      <c r="G5" s="8" t="str">
        <f t="shared" si="0"/>
        <v/>
      </c>
      <c r="H5" s="8" t="s">
        <v>5</v>
      </c>
      <c r="I5" s="8" t="str">
        <f t="shared" si="1"/>
        <v/>
      </c>
      <c r="J5" s="29"/>
      <c r="K5" s="29"/>
      <c r="L5" s="11"/>
      <c r="M5" s="11"/>
      <c r="N5" s="11"/>
      <c r="O5" s="9">
        <f>IF($J5=13,1,0)</f>
        <v>0</v>
      </c>
      <c r="P5" s="9">
        <f>IF($K5=13,1,0)</f>
        <v>0</v>
      </c>
      <c r="Q5" s="11"/>
      <c r="R5" s="11"/>
      <c r="S5" s="11"/>
    </row>
    <row r="6" spans="1:22" ht="15.95" customHeight="1" thickTop="1" thickBot="1" x14ac:dyDescent="0.3">
      <c r="A6">
        <v>5</v>
      </c>
      <c r="B6" s="2" t="e">
        <f>#REF!</f>
        <v>#REF!</v>
      </c>
      <c r="C6" s="7"/>
      <c r="D6" s="7"/>
      <c r="E6" s="12">
        <v>1</v>
      </c>
      <c r="F6" s="18">
        <v>7</v>
      </c>
      <c r="G6" s="8" t="str">
        <f t="shared" si="0"/>
        <v/>
      </c>
      <c r="H6" s="8" t="s">
        <v>5</v>
      </c>
      <c r="I6" s="8" t="str">
        <f t="shared" si="1"/>
        <v/>
      </c>
      <c r="J6" s="29"/>
      <c r="K6" s="29"/>
      <c r="L6" s="9">
        <f>IF($J6=13,1,0)</f>
        <v>0</v>
      </c>
      <c r="M6" s="11"/>
      <c r="N6" s="11"/>
      <c r="O6" s="11"/>
      <c r="P6" s="11"/>
      <c r="Q6" s="11"/>
      <c r="R6" s="9">
        <f>IF($K6=13,1,0)</f>
        <v>0</v>
      </c>
      <c r="S6" s="11"/>
    </row>
    <row r="7" spans="1:22" ht="15.95" customHeight="1" thickTop="1" thickBot="1" x14ac:dyDescent="0.3">
      <c r="A7">
        <v>6</v>
      </c>
      <c r="B7" s="2" t="e">
        <f>#REF!</f>
        <v>#REF!</v>
      </c>
      <c r="C7" s="7"/>
      <c r="D7" s="7"/>
      <c r="E7" s="12">
        <v>6</v>
      </c>
      <c r="F7" s="18">
        <v>8</v>
      </c>
      <c r="G7" s="8" t="str">
        <f t="shared" si="0"/>
        <v/>
      </c>
      <c r="H7" s="8" t="s">
        <v>5</v>
      </c>
      <c r="I7" s="8" t="str">
        <f t="shared" si="1"/>
        <v/>
      </c>
      <c r="J7" s="29"/>
      <c r="K7" s="29"/>
      <c r="L7" s="11"/>
      <c r="M7" s="11"/>
      <c r="N7" s="11"/>
      <c r="O7" s="11"/>
      <c r="P7" s="11"/>
      <c r="Q7" s="9">
        <f>IF($J7=13,1,0)</f>
        <v>0</v>
      </c>
      <c r="R7" s="11"/>
      <c r="S7" s="9">
        <f>IF($K7=13,1,0)</f>
        <v>0</v>
      </c>
    </row>
    <row r="8" spans="1:22" ht="15.95" customHeight="1" thickTop="1" thickBot="1" x14ac:dyDescent="0.35">
      <c r="A8">
        <v>7</v>
      </c>
      <c r="B8" s="2" t="e">
        <f>#REF!</f>
        <v>#REF!</v>
      </c>
      <c r="C8" s="7"/>
      <c r="D8" s="7"/>
      <c r="E8" s="12">
        <v>2</v>
      </c>
      <c r="F8" s="18">
        <v>5</v>
      </c>
      <c r="G8" s="8" t="str">
        <f t="shared" si="0"/>
        <v/>
      </c>
      <c r="H8" s="8" t="s">
        <v>5</v>
      </c>
      <c r="I8" s="8" t="str">
        <f t="shared" si="1"/>
        <v/>
      </c>
      <c r="J8" s="29"/>
      <c r="K8" s="29"/>
      <c r="L8" s="11"/>
      <c r="M8" s="9">
        <f>IF($J8=13,1,0)</f>
        <v>0</v>
      </c>
      <c r="N8" s="11"/>
      <c r="O8" s="11"/>
      <c r="P8" s="9">
        <f>IF($K8=13,1,0)</f>
        <v>0</v>
      </c>
      <c r="Q8" s="11"/>
      <c r="R8" s="11"/>
      <c r="S8" s="11"/>
      <c r="V8" s="26"/>
    </row>
    <row r="9" spans="1:22" ht="15.95" customHeight="1" thickTop="1" thickBot="1" x14ac:dyDescent="0.3">
      <c r="A9">
        <v>8</v>
      </c>
      <c r="B9" s="27" t="e">
        <f>#REF!</f>
        <v>#REF!</v>
      </c>
      <c r="C9" s="7"/>
      <c r="D9" s="7"/>
      <c r="E9" s="12">
        <v>3</v>
      </c>
      <c r="F9" s="18">
        <v>4</v>
      </c>
      <c r="G9" s="8" t="str">
        <f t="shared" si="0"/>
        <v/>
      </c>
      <c r="H9" s="8" t="s">
        <v>5</v>
      </c>
      <c r="I9" s="8" t="str">
        <f t="shared" si="1"/>
        <v/>
      </c>
      <c r="J9" s="29"/>
      <c r="K9" s="29"/>
      <c r="L9" s="11"/>
      <c r="M9" s="11"/>
      <c r="N9" s="9">
        <f>IF($J9=13,1,0)</f>
        <v>0</v>
      </c>
      <c r="O9" s="9">
        <f>IF($K9=13,1,0)</f>
        <v>0</v>
      </c>
      <c r="P9" s="11"/>
      <c r="Q9" s="11"/>
      <c r="R9" s="11"/>
      <c r="S9" s="11"/>
    </row>
    <row r="10" spans="1:22" ht="15.95" customHeight="1" thickTop="1" thickBot="1" x14ac:dyDescent="0.3">
      <c r="E10" s="12">
        <v>1</v>
      </c>
      <c r="F10" s="18">
        <v>6</v>
      </c>
      <c r="G10" s="8" t="str">
        <f t="shared" si="0"/>
        <v/>
      </c>
      <c r="H10" s="8" t="s">
        <v>5</v>
      </c>
      <c r="I10" s="8" t="str">
        <f t="shared" si="1"/>
        <v/>
      </c>
      <c r="J10" s="29"/>
      <c r="K10" s="29"/>
      <c r="L10" s="9">
        <f>IF($J10=13,1,0)</f>
        <v>0</v>
      </c>
      <c r="M10" s="11"/>
      <c r="N10" s="11"/>
      <c r="O10" s="11"/>
      <c r="P10" s="11"/>
      <c r="Q10" s="9">
        <f>IF($K10=13,1,0)</f>
        <v>0</v>
      </c>
      <c r="R10" s="11"/>
      <c r="S10" s="11"/>
    </row>
    <row r="11" spans="1:22" ht="15.95" customHeight="1" thickBot="1" x14ac:dyDescent="0.3">
      <c r="E11" s="12">
        <v>5</v>
      </c>
      <c r="F11" s="18">
        <v>7</v>
      </c>
      <c r="G11" s="8" t="str">
        <f t="shared" si="0"/>
        <v/>
      </c>
      <c r="H11" s="8" t="s">
        <v>5</v>
      </c>
      <c r="I11" s="8" t="str">
        <f t="shared" si="1"/>
        <v/>
      </c>
      <c r="J11" s="29"/>
      <c r="K11" s="29"/>
      <c r="L11" s="11"/>
      <c r="M11" s="11"/>
      <c r="N11" s="11"/>
      <c r="O11" s="11"/>
      <c r="P11" s="9">
        <f>IF($J11=13,1,0)</f>
        <v>0</v>
      </c>
      <c r="Q11" s="11"/>
      <c r="R11" s="9">
        <f>IF($K11=13,1,0)</f>
        <v>0</v>
      </c>
      <c r="S11" s="11"/>
    </row>
    <row r="12" spans="1:22" ht="15.95" customHeight="1" thickBot="1" x14ac:dyDescent="0.3">
      <c r="B12" s="28"/>
      <c r="C12" s="28"/>
      <c r="D12" s="16"/>
      <c r="E12" s="12">
        <v>4</v>
      </c>
      <c r="F12" s="18">
        <v>8</v>
      </c>
      <c r="G12" s="8" t="str">
        <f t="shared" si="0"/>
        <v/>
      </c>
      <c r="H12" s="8" t="s">
        <v>5</v>
      </c>
      <c r="I12" s="8" t="str">
        <f t="shared" si="1"/>
        <v/>
      </c>
      <c r="J12" s="29"/>
      <c r="K12" s="29"/>
      <c r="L12" s="11"/>
      <c r="M12" s="11"/>
      <c r="N12" s="11"/>
      <c r="O12" s="9">
        <f>IF($J12=13,1,0)</f>
        <v>0</v>
      </c>
      <c r="P12" s="11"/>
      <c r="Q12" s="11"/>
      <c r="R12" s="11"/>
      <c r="S12" s="9">
        <f>IF($K12=13,1,0)</f>
        <v>0</v>
      </c>
    </row>
    <row r="13" spans="1:22" ht="15.95" customHeight="1" thickBot="1" x14ac:dyDescent="0.3">
      <c r="B13" s="28"/>
      <c r="C13" s="28"/>
      <c r="D13" s="16"/>
      <c r="E13" s="12">
        <v>2</v>
      </c>
      <c r="F13" s="18">
        <v>3</v>
      </c>
      <c r="G13" s="8" t="str">
        <f t="shared" si="0"/>
        <v/>
      </c>
      <c r="H13" s="8" t="s">
        <v>5</v>
      </c>
      <c r="I13" s="8" t="str">
        <f t="shared" si="1"/>
        <v/>
      </c>
      <c r="J13" s="29"/>
      <c r="K13" s="29"/>
      <c r="L13" s="11"/>
      <c r="M13" s="9">
        <f>IF($J13=13,1,0)</f>
        <v>0</v>
      </c>
      <c r="N13" s="9">
        <f>IF($K13=13,1,0)</f>
        <v>0</v>
      </c>
      <c r="O13" s="11"/>
      <c r="P13" s="11"/>
      <c r="Q13" s="11"/>
      <c r="R13" s="11"/>
      <c r="S13" s="11"/>
    </row>
    <row r="14" spans="1:22" ht="15.95" customHeight="1" thickBot="1" x14ac:dyDescent="0.3">
      <c r="B14" s="28"/>
      <c r="C14" s="28"/>
      <c r="D14" s="16"/>
      <c r="E14" s="12">
        <v>1</v>
      </c>
      <c r="F14" s="18">
        <v>5</v>
      </c>
      <c r="G14" s="8" t="str">
        <f t="shared" si="0"/>
        <v/>
      </c>
      <c r="H14" s="8" t="s">
        <v>5</v>
      </c>
      <c r="I14" s="8" t="str">
        <f t="shared" si="1"/>
        <v/>
      </c>
      <c r="J14" s="29"/>
      <c r="K14" s="29"/>
      <c r="L14" s="9">
        <f>IF($J14=13,1,0)</f>
        <v>0</v>
      </c>
      <c r="M14" s="14"/>
      <c r="N14" s="14"/>
      <c r="O14" s="14"/>
      <c r="P14" s="9">
        <f>IF($K14=13,1,0)</f>
        <v>0</v>
      </c>
      <c r="Q14" s="14"/>
      <c r="R14" s="14"/>
      <c r="S14" s="14"/>
    </row>
    <row r="15" spans="1:22" ht="15.95" customHeight="1" thickBot="1" x14ac:dyDescent="0.3">
      <c r="B15" s="28"/>
      <c r="C15" s="28"/>
      <c r="D15" s="16"/>
      <c r="E15" s="12">
        <v>4</v>
      </c>
      <c r="F15" s="18">
        <v>6</v>
      </c>
      <c r="G15" s="8" t="str">
        <f t="shared" si="0"/>
        <v/>
      </c>
      <c r="H15" s="8" t="s">
        <v>5</v>
      </c>
      <c r="I15" s="8" t="str">
        <f t="shared" si="1"/>
        <v/>
      </c>
      <c r="J15" s="29"/>
      <c r="K15" s="29"/>
      <c r="L15" s="14"/>
      <c r="M15" s="14"/>
      <c r="N15" s="14"/>
      <c r="O15" s="9">
        <f>IF($J15=13,1,0)</f>
        <v>0</v>
      </c>
      <c r="P15" s="14"/>
      <c r="Q15" s="9">
        <f>IF($K15=13,1,0)</f>
        <v>0</v>
      </c>
      <c r="R15" s="14"/>
      <c r="S15" s="14"/>
    </row>
    <row r="16" spans="1:22" ht="15.95" customHeight="1" thickBot="1" x14ac:dyDescent="0.3">
      <c r="B16" s="28"/>
      <c r="C16" s="28"/>
      <c r="D16" s="16"/>
      <c r="E16" s="12">
        <v>3</v>
      </c>
      <c r="F16" s="18">
        <v>7</v>
      </c>
      <c r="G16" s="8" t="str">
        <f t="shared" si="0"/>
        <v/>
      </c>
      <c r="H16" s="8" t="s">
        <v>5</v>
      </c>
      <c r="I16" s="8" t="str">
        <f t="shared" si="1"/>
        <v/>
      </c>
      <c r="J16" s="29"/>
      <c r="K16" s="29"/>
      <c r="L16" s="14"/>
      <c r="M16" s="14"/>
      <c r="N16" s="9">
        <f>IF($J16=13,1,0)</f>
        <v>0</v>
      </c>
      <c r="O16" s="14"/>
      <c r="P16" s="14"/>
      <c r="Q16" s="14"/>
      <c r="R16" s="9">
        <f>IF($K16=13,1,0)</f>
        <v>0</v>
      </c>
      <c r="S16" s="14"/>
    </row>
    <row r="17" spans="2:19" ht="15.95" customHeight="1" thickBot="1" x14ac:dyDescent="0.3">
      <c r="B17" s="28"/>
      <c r="C17" s="28"/>
      <c r="D17" s="16"/>
      <c r="E17" s="12">
        <v>2</v>
      </c>
      <c r="F17" s="18">
        <v>8</v>
      </c>
      <c r="G17" s="8" t="str">
        <f t="shared" si="0"/>
        <v/>
      </c>
      <c r="H17" s="8" t="s">
        <v>5</v>
      </c>
      <c r="I17" s="8" t="str">
        <f t="shared" si="1"/>
        <v/>
      </c>
      <c r="J17" s="29"/>
      <c r="K17" s="29"/>
      <c r="L17" s="14"/>
      <c r="M17" s="9">
        <f>IF($J17=13,1,0)</f>
        <v>0</v>
      </c>
      <c r="N17" s="14"/>
      <c r="O17" s="14"/>
      <c r="P17" s="14"/>
      <c r="Q17" s="14"/>
      <c r="R17" s="14"/>
      <c r="S17" s="9">
        <f>IF($K17=13,1,0)</f>
        <v>0</v>
      </c>
    </row>
    <row r="18" spans="2:19" ht="15.95" customHeight="1" thickBot="1" x14ac:dyDescent="0.3">
      <c r="B18" s="28"/>
      <c r="C18" s="28"/>
      <c r="D18" s="16"/>
      <c r="E18" s="12">
        <v>1</v>
      </c>
      <c r="F18" s="18">
        <v>4</v>
      </c>
      <c r="G18" s="8" t="str">
        <f t="shared" si="0"/>
        <v/>
      </c>
      <c r="H18" s="8" t="s">
        <v>5</v>
      </c>
      <c r="I18" s="8" t="str">
        <f t="shared" si="1"/>
        <v/>
      </c>
      <c r="J18" s="29"/>
      <c r="K18" s="29"/>
      <c r="L18" s="9">
        <f>IF($J18=13,1,0)</f>
        <v>0</v>
      </c>
      <c r="M18" s="14"/>
      <c r="N18" s="14"/>
      <c r="O18" s="9">
        <f>IF($K18=13,1,0)</f>
        <v>0</v>
      </c>
      <c r="P18" s="14"/>
      <c r="Q18" s="14"/>
      <c r="R18" s="14"/>
      <c r="S18" s="14"/>
    </row>
    <row r="19" spans="2:19" ht="15.95" customHeight="1" thickBot="1" x14ac:dyDescent="0.3">
      <c r="B19" s="28"/>
      <c r="C19" s="28"/>
      <c r="D19" s="16"/>
      <c r="E19" s="12">
        <v>3</v>
      </c>
      <c r="F19" s="18">
        <v>5</v>
      </c>
      <c r="G19" s="8" t="str">
        <f t="shared" si="0"/>
        <v/>
      </c>
      <c r="H19" s="8" t="s">
        <v>5</v>
      </c>
      <c r="I19" s="8" t="str">
        <f t="shared" si="1"/>
        <v/>
      </c>
      <c r="J19" s="29"/>
      <c r="K19" s="29"/>
      <c r="L19" s="14"/>
      <c r="M19" s="14"/>
      <c r="N19" s="9">
        <f>IF($J19=13,1,0)</f>
        <v>0</v>
      </c>
      <c r="O19" s="14"/>
      <c r="P19" s="9">
        <f>IF($K19=13,1,0)</f>
        <v>0</v>
      </c>
      <c r="Q19" s="14"/>
      <c r="R19" s="14"/>
      <c r="S19" s="14"/>
    </row>
    <row r="20" spans="2:19" ht="15.95" customHeight="1" thickBot="1" x14ac:dyDescent="0.3">
      <c r="E20" s="12">
        <v>2</v>
      </c>
      <c r="F20" s="18">
        <v>6</v>
      </c>
      <c r="G20" s="8" t="str">
        <f t="shared" si="0"/>
        <v/>
      </c>
      <c r="H20" s="8" t="s">
        <v>5</v>
      </c>
      <c r="I20" s="8" t="str">
        <f t="shared" si="1"/>
        <v/>
      </c>
      <c r="J20" s="29"/>
      <c r="K20" s="29"/>
      <c r="L20" s="14"/>
      <c r="M20" s="9">
        <f>IF($J20=13,1,0)</f>
        <v>0</v>
      </c>
      <c r="N20" s="14"/>
      <c r="O20" s="14"/>
      <c r="P20" s="14"/>
      <c r="Q20" s="9">
        <f>IF($K20=13,1,0)</f>
        <v>0</v>
      </c>
      <c r="R20" s="14"/>
      <c r="S20" s="14"/>
    </row>
    <row r="21" spans="2:19" ht="15.95" customHeight="1" thickBot="1" x14ac:dyDescent="0.3">
      <c r="E21" s="12">
        <v>7</v>
      </c>
      <c r="F21" s="18">
        <v>8</v>
      </c>
      <c r="G21" s="8" t="str">
        <f t="shared" si="0"/>
        <v/>
      </c>
      <c r="H21" s="8" t="s">
        <v>5</v>
      </c>
      <c r="I21" s="8" t="str">
        <f t="shared" si="1"/>
        <v/>
      </c>
      <c r="J21" s="29"/>
      <c r="K21" s="29"/>
      <c r="L21" s="14"/>
      <c r="M21" s="14"/>
      <c r="N21" s="14"/>
      <c r="O21" s="14"/>
      <c r="P21" s="14"/>
      <c r="Q21" s="14"/>
      <c r="R21" s="9">
        <f>IF($J21=13,1,0)</f>
        <v>0</v>
      </c>
      <c r="S21" s="9">
        <f>IF($K21=13,1,0)</f>
        <v>0</v>
      </c>
    </row>
    <row r="22" spans="2:19" ht="15.95" customHeight="1" thickBot="1" x14ac:dyDescent="0.3">
      <c r="E22" s="12">
        <v>1</v>
      </c>
      <c r="F22" s="18">
        <v>3</v>
      </c>
      <c r="G22" s="8" t="str">
        <f t="shared" si="0"/>
        <v/>
      </c>
      <c r="H22" s="8" t="s">
        <v>5</v>
      </c>
      <c r="I22" s="8" t="str">
        <f t="shared" si="1"/>
        <v/>
      </c>
      <c r="J22" s="29"/>
      <c r="K22" s="29"/>
      <c r="L22" s="9">
        <f>IF($J22=13,1,0)</f>
        <v>0</v>
      </c>
      <c r="M22" s="14"/>
      <c r="N22" s="9">
        <f>IF($K22=13,1,0)</f>
        <v>0</v>
      </c>
      <c r="O22" s="14"/>
      <c r="P22" s="14"/>
      <c r="Q22" s="14"/>
      <c r="R22" s="14"/>
      <c r="S22" s="14"/>
    </row>
    <row r="23" spans="2:19" ht="15.95" customHeight="1" thickBot="1" x14ac:dyDescent="0.3">
      <c r="E23" s="12">
        <v>2</v>
      </c>
      <c r="F23" s="18">
        <v>4</v>
      </c>
      <c r="G23" s="8" t="str">
        <f t="shared" si="0"/>
        <v/>
      </c>
      <c r="H23" s="8" t="s">
        <v>5</v>
      </c>
      <c r="I23" s="8" t="str">
        <f t="shared" si="1"/>
        <v/>
      </c>
      <c r="J23" s="29"/>
      <c r="K23" s="29"/>
      <c r="L23" s="14"/>
      <c r="M23" s="9">
        <f>IF($J23=13,1,0)</f>
        <v>0</v>
      </c>
      <c r="N23" s="14"/>
      <c r="O23" s="9">
        <f>IF($K23=13,1,0)</f>
        <v>0</v>
      </c>
      <c r="P23" s="14"/>
      <c r="Q23" s="14"/>
      <c r="R23" s="14"/>
      <c r="S23" s="14"/>
    </row>
    <row r="24" spans="2:19" ht="15.95" customHeight="1" thickBot="1" x14ac:dyDescent="0.3">
      <c r="E24" s="12">
        <v>5</v>
      </c>
      <c r="F24" s="18">
        <v>8</v>
      </c>
      <c r="G24" s="8" t="str">
        <f t="shared" si="0"/>
        <v/>
      </c>
      <c r="H24" s="8" t="s">
        <v>5</v>
      </c>
      <c r="I24" s="8" t="str">
        <f t="shared" si="1"/>
        <v/>
      </c>
      <c r="J24" s="29"/>
      <c r="K24" s="29"/>
      <c r="L24" s="14"/>
      <c r="M24" s="14"/>
      <c r="N24" s="14"/>
      <c r="O24" s="14"/>
      <c r="P24" s="9">
        <f>IF($J24=13,1,0)</f>
        <v>0</v>
      </c>
      <c r="Q24" s="14"/>
      <c r="R24" s="14"/>
      <c r="S24" s="9">
        <f>IF($K24=13,1,0)</f>
        <v>0</v>
      </c>
    </row>
    <row r="25" spans="2:19" ht="15.95" customHeight="1" thickBot="1" x14ac:dyDescent="0.3">
      <c r="E25" s="12">
        <v>6</v>
      </c>
      <c r="F25" s="18">
        <v>7</v>
      </c>
      <c r="G25" s="8" t="str">
        <f t="shared" si="0"/>
        <v/>
      </c>
      <c r="H25" s="8" t="s">
        <v>5</v>
      </c>
      <c r="I25" s="8" t="str">
        <f t="shared" si="1"/>
        <v/>
      </c>
      <c r="J25" s="29"/>
      <c r="K25" s="29"/>
      <c r="L25" s="14"/>
      <c r="M25" s="14"/>
      <c r="N25" s="14"/>
      <c r="O25" s="14"/>
      <c r="P25" s="14"/>
      <c r="Q25" s="9">
        <f>IF($J25=13,1,0)</f>
        <v>0</v>
      </c>
      <c r="R25" s="9">
        <f>IF($K25=13,1,0)</f>
        <v>0</v>
      </c>
      <c r="S25" s="14"/>
    </row>
    <row r="26" spans="2:19" ht="15.95" customHeight="1" thickBot="1" x14ac:dyDescent="0.3">
      <c r="E26" s="12">
        <v>1</v>
      </c>
      <c r="F26" s="18">
        <v>2</v>
      </c>
      <c r="G26" s="8" t="str">
        <f t="shared" si="0"/>
        <v/>
      </c>
      <c r="H26" s="8" t="s">
        <v>5</v>
      </c>
      <c r="I26" s="8" t="str">
        <f t="shared" si="1"/>
        <v/>
      </c>
      <c r="J26" s="29"/>
      <c r="K26" s="29"/>
      <c r="L26" s="9">
        <f>IF($J26=13,1,0)</f>
        <v>0</v>
      </c>
      <c r="M26" s="9">
        <f>IF($K26=13,1,0)</f>
        <v>0</v>
      </c>
      <c r="N26" s="14"/>
      <c r="O26" s="14"/>
      <c r="P26" s="14"/>
      <c r="Q26" s="14"/>
      <c r="R26" s="14"/>
      <c r="S26" s="14"/>
    </row>
    <row r="27" spans="2:19" ht="15.95" customHeight="1" thickBot="1" x14ac:dyDescent="0.3">
      <c r="E27" s="12">
        <v>3</v>
      </c>
      <c r="F27" s="18">
        <v>8</v>
      </c>
      <c r="G27" s="8" t="str">
        <f t="shared" si="0"/>
        <v/>
      </c>
      <c r="H27" s="8" t="s">
        <v>5</v>
      </c>
      <c r="I27" s="8" t="str">
        <f t="shared" si="1"/>
        <v/>
      </c>
      <c r="J27" s="29"/>
      <c r="K27" s="29"/>
      <c r="L27" s="14"/>
      <c r="M27" s="14"/>
      <c r="N27" s="9">
        <f>IF($J27=13,1,0)</f>
        <v>0</v>
      </c>
      <c r="O27" s="14"/>
      <c r="P27" s="14"/>
      <c r="Q27" s="14"/>
      <c r="R27" s="14"/>
      <c r="S27" s="9">
        <f>IF($K27=13,1,0)</f>
        <v>0</v>
      </c>
    </row>
    <row r="28" spans="2:19" ht="15.95" customHeight="1" thickBot="1" x14ac:dyDescent="0.3">
      <c r="E28" s="12">
        <v>4</v>
      </c>
      <c r="F28" s="18">
        <v>7</v>
      </c>
      <c r="G28" s="8" t="str">
        <f t="shared" si="0"/>
        <v/>
      </c>
      <c r="H28" s="8" t="s">
        <v>5</v>
      </c>
      <c r="I28" s="8" t="str">
        <f t="shared" si="1"/>
        <v/>
      </c>
      <c r="J28" s="29"/>
      <c r="K28" s="29"/>
      <c r="L28" s="14"/>
      <c r="M28" s="14"/>
      <c r="N28" s="14"/>
      <c r="O28" s="9">
        <f>IF($J28=13,1,0)</f>
        <v>0</v>
      </c>
      <c r="P28" s="14"/>
      <c r="Q28" s="14"/>
      <c r="R28" s="9">
        <f>IF($K28=13,1,0)</f>
        <v>0</v>
      </c>
      <c r="S28" s="14"/>
    </row>
    <row r="29" spans="2:19" ht="15.95" customHeight="1" thickBot="1" x14ac:dyDescent="0.3">
      <c r="E29" s="19">
        <v>5</v>
      </c>
      <c r="F29" s="20">
        <v>6</v>
      </c>
      <c r="G29" s="13" t="str">
        <f t="shared" si="0"/>
        <v/>
      </c>
      <c r="H29" s="13" t="s">
        <v>5</v>
      </c>
      <c r="I29" s="13" t="str">
        <f t="shared" si="1"/>
        <v/>
      </c>
      <c r="J29" s="29"/>
      <c r="K29" s="30"/>
      <c r="L29" s="15"/>
      <c r="M29" s="15"/>
      <c r="N29" s="15"/>
      <c r="O29" s="15"/>
      <c r="P29" s="9">
        <f>IF($J29=13,1,0)</f>
        <v>0</v>
      </c>
      <c r="Q29" s="9">
        <f>IF($K29=13,1,0)</f>
        <v>0</v>
      </c>
      <c r="R29" s="15"/>
      <c r="S29" s="15"/>
    </row>
    <row r="30" spans="2:19" ht="15.95" customHeight="1" thickTop="1" thickBot="1" x14ac:dyDescent="0.3">
      <c r="J30" s="104" t="s">
        <v>6</v>
      </c>
      <c r="K30" s="108"/>
      <c r="L30" s="31">
        <f>SUM(L2:L29)</f>
        <v>0</v>
      </c>
      <c r="M30" s="31">
        <f t="shared" ref="M30:S30" si="2">SUM(M2:M29)</f>
        <v>0</v>
      </c>
      <c r="N30" s="31">
        <f t="shared" si="2"/>
        <v>0</v>
      </c>
      <c r="O30" s="31">
        <f t="shared" si="2"/>
        <v>0</v>
      </c>
      <c r="P30" s="31">
        <f t="shared" si="2"/>
        <v>0</v>
      </c>
      <c r="Q30" s="31">
        <f t="shared" si="2"/>
        <v>0</v>
      </c>
      <c r="R30" s="31">
        <f t="shared" si="2"/>
        <v>0</v>
      </c>
      <c r="S30" s="31">
        <f t="shared" si="2"/>
        <v>0</v>
      </c>
    </row>
    <row r="31" spans="2:19" ht="16.5" thickTop="1" thickBot="1" x14ac:dyDescent="0.3">
      <c r="J31" s="104" t="s">
        <v>9</v>
      </c>
      <c r="K31" s="105"/>
      <c r="L31" s="31">
        <f>(J2+J6+J10+J14+J18+J22+J26)-(K2+K6+K10+K14+K18+K22+K26)</f>
        <v>0</v>
      </c>
      <c r="M31" s="31">
        <f>(J3+J8+J13+J17+J20+J23+K26)-(K3+K8+K13+K17+K20+K23+J26)</f>
        <v>0</v>
      </c>
      <c r="N31" s="31">
        <f>(J4+J9+K13+J16+J19+K22+J27)-(K4+K9+J13+K16+K19+J22+K27)</f>
        <v>0</v>
      </c>
      <c r="O31" s="31">
        <f>(J5+K9+J12+J15+K18+J23+J28)-(K5+J9+K12+K15+J18+K23+K28)</f>
        <v>0</v>
      </c>
      <c r="P31" s="31">
        <f>(K5+K8+J11+K14+K19+J24+J29)-(J5+J8+K11+J14+J19+K24+K29)</f>
        <v>0</v>
      </c>
      <c r="Q31" s="31">
        <f>(K4+J7+K10+K15+K20+J25+K29)-(J4+K7+J10+J15+J20+K25+J29)</f>
        <v>0</v>
      </c>
      <c r="R31" s="31">
        <f>(K6+K11+K16+J21+K25+K28+K3)-(J3+J6+J11+J16+K21+J25+J28)</f>
        <v>0</v>
      </c>
      <c r="S31" s="31">
        <f>(K2+K7+K12+K17+K21+K24+K27)-(J2+J7+J12+J17+J21+J24+J27)</f>
        <v>0</v>
      </c>
    </row>
    <row r="32" spans="2:19" ht="15.75" thickTop="1" x14ac:dyDescent="0.25"/>
  </sheetData>
  <sheetProtection algorithmName="SHA-512" hashValue="G1ESvKUUVAzUy6j06KYtxQwh63fL+ITmqgmIr/NNPJ5zynooTFujtgPS4GrwIaSr4fILmeR4FbC4klY7b6bB4w==" saltValue="4mzWsTGbtaklJEuICc8vgw==" spinCount="100000" sheet="1" objects="1" scenarios="1"/>
  <protectedRanges>
    <protectedRange sqref="J2:K29" name="Plage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</xdr:col>
                <xdr:colOff>28575</xdr:colOff>
                <xdr:row>12</xdr:row>
                <xdr:rowOff>123825</xdr:rowOff>
              </from>
              <to>
                <xdr:col>1</xdr:col>
                <xdr:colOff>1485900</xdr:colOff>
                <xdr:row>15</xdr:row>
                <xdr:rowOff>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E9640-085D-4E93-B0A6-17D0BA172A50}">
  <sheetPr codeName="Feuil7"/>
  <dimension ref="A1:V32"/>
  <sheetViews>
    <sheetView showGridLines="0" showRowColHeaders="0" workbookViewId="0">
      <selection activeCell="B18" sqref="B18"/>
    </sheetView>
  </sheetViews>
  <sheetFormatPr defaultColWidth="11.42578125" defaultRowHeight="15" x14ac:dyDescent="0.25"/>
  <cols>
    <col min="1" max="1" width="3.7109375" customWidth="1"/>
    <col min="2" max="2" width="22.5703125" customWidth="1"/>
    <col min="3" max="4" width="2" customWidth="1"/>
    <col min="5" max="6" width="4.7109375" style="4" customWidth="1"/>
    <col min="7" max="7" width="25.7109375" customWidth="1"/>
    <col min="8" max="8" width="5.28515625" customWidth="1"/>
    <col min="9" max="9" width="25.7109375" customWidth="1"/>
    <col min="10" max="10" width="6.85546875" style="1" customWidth="1"/>
    <col min="11" max="11" width="6" style="1" customWidth="1"/>
    <col min="12" max="19" width="4.7109375" style="1" customWidth="1"/>
  </cols>
  <sheetData>
    <row r="1" spans="1:22" s="21" customFormat="1" ht="31.5" customHeight="1" thickTop="1" thickBot="1" x14ac:dyDescent="0.3">
      <c r="B1" s="22" t="s">
        <v>13</v>
      </c>
      <c r="C1" s="23"/>
      <c r="D1" s="23"/>
      <c r="E1" s="107" t="s">
        <v>4</v>
      </c>
      <c r="F1" s="107"/>
      <c r="G1" s="24" t="s">
        <v>7</v>
      </c>
      <c r="H1" s="25" t="s">
        <v>3</v>
      </c>
      <c r="I1" s="24" t="s">
        <v>8</v>
      </c>
      <c r="J1" s="106" t="s">
        <v>2</v>
      </c>
      <c r="K1" s="106"/>
      <c r="L1" s="24">
        <v>1</v>
      </c>
      <c r="M1" s="24">
        <v>2</v>
      </c>
      <c r="N1" s="24">
        <v>3</v>
      </c>
      <c r="O1" s="24">
        <v>4</v>
      </c>
      <c r="P1" s="24">
        <v>5</v>
      </c>
      <c r="Q1" s="24">
        <v>6</v>
      </c>
      <c r="R1" s="24">
        <v>7</v>
      </c>
      <c r="S1" s="24">
        <v>8</v>
      </c>
    </row>
    <row r="2" spans="1:22" ht="15.95" customHeight="1" thickTop="1" thickBot="1" x14ac:dyDescent="0.3">
      <c r="A2">
        <v>1</v>
      </c>
      <c r="B2" s="2" t="e">
        <f>#REF!</f>
        <v>#REF!</v>
      </c>
      <c r="C2" s="7"/>
      <c r="D2" s="7"/>
      <c r="E2" s="9">
        <v>1</v>
      </c>
      <c r="F2" s="17">
        <v>8</v>
      </c>
      <c r="G2" s="8" t="str">
        <f>IFERROR(VLOOKUP(E2,$A$2:$B$9,2,0),"")</f>
        <v/>
      </c>
      <c r="H2" s="8" t="s">
        <v>5</v>
      </c>
      <c r="I2" s="8" t="str">
        <f>IFERROR(VLOOKUP(F2,$A$2:$B$9,2,0),"")</f>
        <v/>
      </c>
      <c r="J2" s="29"/>
      <c r="K2" s="29"/>
      <c r="L2" s="9">
        <f>IF($J2=13,1,0)</f>
        <v>0</v>
      </c>
      <c r="M2" s="10"/>
      <c r="N2" s="10"/>
      <c r="O2" s="10"/>
      <c r="P2" s="10"/>
      <c r="Q2" s="10"/>
      <c r="R2" s="10"/>
      <c r="S2" s="9">
        <f>IF($K2=13,1,0)</f>
        <v>0</v>
      </c>
    </row>
    <row r="3" spans="1:22" ht="15.95" customHeight="1" thickTop="1" thickBot="1" x14ac:dyDescent="0.3">
      <c r="A3">
        <v>2</v>
      </c>
      <c r="B3" s="2" t="e">
        <f>#REF!</f>
        <v>#REF!</v>
      </c>
      <c r="C3" s="7"/>
      <c r="D3" s="7"/>
      <c r="E3" s="12">
        <v>2</v>
      </c>
      <c r="F3" s="18">
        <v>7</v>
      </c>
      <c r="G3" s="8" t="str">
        <f t="shared" ref="G3:G29" si="0">IFERROR(VLOOKUP(E3,$A$2:$B$9,2,0),"")</f>
        <v/>
      </c>
      <c r="H3" s="8" t="s">
        <v>5</v>
      </c>
      <c r="I3" s="8" t="str">
        <f t="shared" ref="I3:I29" si="1">IFERROR(VLOOKUP(F3,$A$2:$B$9,2,0),"")</f>
        <v/>
      </c>
      <c r="J3" s="29"/>
      <c r="K3" s="29"/>
      <c r="L3" s="11"/>
      <c r="M3" s="9">
        <f>IF($J3=13,1,0)</f>
        <v>0</v>
      </c>
      <c r="N3" s="11"/>
      <c r="O3" s="11"/>
      <c r="P3" s="11"/>
      <c r="Q3" s="11"/>
      <c r="R3" s="9">
        <f>IF($K3=13,1,0)</f>
        <v>0</v>
      </c>
      <c r="S3" s="11"/>
    </row>
    <row r="4" spans="1:22" ht="15.95" customHeight="1" thickTop="1" thickBot="1" x14ac:dyDescent="0.3">
      <c r="A4">
        <v>3</v>
      </c>
      <c r="B4" s="2" t="e">
        <f>#REF!</f>
        <v>#REF!</v>
      </c>
      <c r="C4" s="7"/>
      <c r="D4" s="7"/>
      <c r="E4" s="12">
        <v>3</v>
      </c>
      <c r="F4" s="18">
        <v>6</v>
      </c>
      <c r="G4" s="8" t="str">
        <f t="shared" si="0"/>
        <v/>
      </c>
      <c r="H4" s="8" t="s">
        <v>5</v>
      </c>
      <c r="I4" s="8" t="str">
        <f t="shared" si="1"/>
        <v/>
      </c>
      <c r="J4" s="29"/>
      <c r="K4" s="29"/>
      <c r="L4" s="11"/>
      <c r="M4" s="11"/>
      <c r="N4" s="9">
        <f>IF($J4=13,1,0)</f>
        <v>0</v>
      </c>
      <c r="O4" s="11"/>
      <c r="P4" s="11"/>
      <c r="Q4" s="9">
        <f>IF($K4=13,1,0)</f>
        <v>0</v>
      </c>
      <c r="R4" s="11"/>
      <c r="S4" s="11"/>
    </row>
    <row r="5" spans="1:22" ht="15.95" customHeight="1" thickTop="1" thickBot="1" x14ac:dyDescent="0.3">
      <c r="A5">
        <v>4</v>
      </c>
      <c r="B5" s="2" t="e">
        <f>#REF!</f>
        <v>#REF!</v>
      </c>
      <c r="C5" s="7"/>
      <c r="D5" s="7"/>
      <c r="E5" s="12">
        <v>4</v>
      </c>
      <c r="F5" s="18">
        <v>5</v>
      </c>
      <c r="G5" s="8" t="str">
        <f t="shared" si="0"/>
        <v/>
      </c>
      <c r="H5" s="8" t="s">
        <v>5</v>
      </c>
      <c r="I5" s="8" t="str">
        <f t="shared" si="1"/>
        <v/>
      </c>
      <c r="J5" s="29"/>
      <c r="K5" s="29"/>
      <c r="L5" s="11"/>
      <c r="M5" s="11"/>
      <c r="N5" s="11"/>
      <c r="O5" s="9">
        <f>IF($J5=13,1,0)</f>
        <v>0</v>
      </c>
      <c r="P5" s="9">
        <f>IF($K5=13,1,0)</f>
        <v>0</v>
      </c>
      <c r="Q5" s="11"/>
      <c r="R5" s="11"/>
      <c r="S5" s="11"/>
    </row>
    <row r="6" spans="1:22" ht="15.95" customHeight="1" thickTop="1" thickBot="1" x14ac:dyDescent="0.3">
      <c r="A6">
        <v>5</v>
      </c>
      <c r="B6" s="2" t="e">
        <f>#REF!</f>
        <v>#REF!</v>
      </c>
      <c r="C6" s="7"/>
      <c r="D6" s="7"/>
      <c r="E6" s="12">
        <v>1</v>
      </c>
      <c r="F6" s="18">
        <v>7</v>
      </c>
      <c r="G6" s="8" t="str">
        <f t="shared" si="0"/>
        <v/>
      </c>
      <c r="H6" s="8" t="s">
        <v>5</v>
      </c>
      <c r="I6" s="8" t="str">
        <f t="shared" si="1"/>
        <v/>
      </c>
      <c r="J6" s="29"/>
      <c r="K6" s="29"/>
      <c r="L6" s="9">
        <f>IF($J6=13,1,0)</f>
        <v>0</v>
      </c>
      <c r="M6" s="11"/>
      <c r="N6" s="11"/>
      <c r="O6" s="11"/>
      <c r="P6" s="11"/>
      <c r="Q6" s="11"/>
      <c r="R6" s="9">
        <f>IF($K6=13,1,0)</f>
        <v>0</v>
      </c>
      <c r="S6" s="11"/>
    </row>
    <row r="7" spans="1:22" ht="15.95" customHeight="1" thickTop="1" thickBot="1" x14ac:dyDescent="0.3">
      <c r="A7">
        <v>6</v>
      </c>
      <c r="B7" s="2" t="e">
        <f>#REF!</f>
        <v>#REF!</v>
      </c>
      <c r="C7" s="7"/>
      <c r="D7" s="7"/>
      <c r="E7" s="12">
        <v>6</v>
      </c>
      <c r="F7" s="18">
        <v>8</v>
      </c>
      <c r="G7" s="8" t="str">
        <f t="shared" si="0"/>
        <v/>
      </c>
      <c r="H7" s="8" t="s">
        <v>5</v>
      </c>
      <c r="I7" s="8" t="str">
        <f t="shared" si="1"/>
        <v/>
      </c>
      <c r="J7" s="29"/>
      <c r="K7" s="29"/>
      <c r="L7" s="11"/>
      <c r="M7" s="11"/>
      <c r="N7" s="11"/>
      <c r="O7" s="11"/>
      <c r="P7" s="11"/>
      <c r="Q7" s="9">
        <f>IF($J7=13,1,0)</f>
        <v>0</v>
      </c>
      <c r="R7" s="11"/>
      <c r="S7" s="9">
        <f>IF($K7=13,1,0)</f>
        <v>0</v>
      </c>
    </row>
    <row r="8" spans="1:22" ht="15.95" customHeight="1" thickTop="1" thickBot="1" x14ac:dyDescent="0.35">
      <c r="A8">
        <v>7</v>
      </c>
      <c r="B8" s="2" t="e">
        <f>#REF!</f>
        <v>#REF!</v>
      </c>
      <c r="C8" s="7"/>
      <c r="D8" s="7"/>
      <c r="E8" s="12">
        <v>2</v>
      </c>
      <c r="F8" s="18">
        <v>5</v>
      </c>
      <c r="G8" s="8" t="str">
        <f t="shared" si="0"/>
        <v/>
      </c>
      <c r="H8" s="8" t="s">
        <v>5</v>
      </c>
      <c r="I8" s="8" t="str">
        <f t="shared" si="1"/>
        <v/>
      </c>
      <c r="J8" s="29"/>
      <c r="K8" s="29"/>
      <c r="L8" s="11"/>
      <c r="M8" s="9">
        <f>IF($J8=13,1,0)</f>
        <v>0</v>
      </c>
      <c r="N8" s="11"/>
      <c r="O8" s="11"/>
      <c r="P8" s="9">
        <f>IF($K8=13,1,0)</f>
        <v>0</v>
      </c>
      <c r="Q8" s="11"/>
      <c r="R8" s="11"/>
      <c r="S8" s="11"/>
      <c r="V8" s="26"/>
    </row>
    <row r="9" spans="1:22" ht="15.95" customHeight="1" thickTop="1" thickBot="1" x14ac:dyDescent="0.3">
      <c r="A9">
        <v>8</v>
      </c>
      <c r="B9" s="27" t="e">
        <f>#REF!</f>
        <v>#REF!</v>
      </c>
      <c r="C9" s="7"/>
      <c r="D9" s="7"/>
      <c r="E9" s="12">
        <v>3</v>
      </c>
      <c r="F9" s="18">
        <v>4</v>
      </c>
      <c r="G9" s="8" t="str">
        <f t="shared" si="0"/>
        <v/>
      </c>
      <c r="H9" s="8" t="s">
        <v>5</v>
      </c>
      <c r="I9" s="8" t="str">
        <f t="shared" si="1"/>
        <v/>
      </c>
      <c r="J9" s="29"/>
      <c r="K9" s="29"/>
      <c r="L9" s="11"/>
      <c r="M9" s="11"/>
      <c r="N9" s="9">
        <f>IF($J9=13,1,0)</f>
        <v>0</v>
      </c>
      <c r="O9" s="9">
        <f>IF($K9=13,1,0)</f>
        <v>0</v>
      </c>
      <c r="P9" s="11"/>
      <c r="Q9" s="11"/>
      <c r="R9" s="11"/>
      <c r="S9" s="11"/>
    </row>
    <row r="10" spans="1:22" ht="15.95" customHeight="1" thickTop="1" thickBot="1" x14ac:dyDescent="0.3">
      <c r="E10" s="12">
        <v>1</v>
      </c>
      <c r="F10" s="18">
        <v>6</v>
      </c>
      <c r="G10" s="8" t="str">
        <f t="shared" si="0"/>
        <v/>
      </c>
      <c r="H10" s="8" t="s">
        <v>5</v>
      </c>
      <c r="I10" s="8" t="str">
        <f t="shared" si="1"/>
        <v/>
      </c>
      <c r="J10" s="29"/>
      <c r="K10" s="29"/>
      <c r="L10" s="9">
        <f>IF($J10=13,1,0)</f>
        <v>0</v>
      </c>
      <c r="M10" s="11"/>
      <c r="N10" s="11"/>
      <c r="O10" s="11"/>
      <c r="P10" s="11"/>
      <c r="Q10" s="9">
        <f>IF($K10=13,1,0)</f>
        <v>0</v>
      </c>
      <c r="R10" s="11"/>
      <c r="S10" s="11"/>
    </row>
    <row r="11" spans="1:22" ht="15.95" customHeight="1" thickBot="1" x14ac:dyDescent="0.3">
      <c r="E11" s="12">
        <v>5</v>
      </c>
      <c r="F11" s="18">
        <v>7</v>
      </c>
      <c r="G11" s="8" t="str">
        <f t="shared" si="0"/>
        <v/>
      </c>
      <c r="H11" s="8" t="s">
        <v>5</v>
      </c>
      <c r="I11" s="8" t="str">
        <f t="shared" si="1"/>
        <v/>
      </c>
      <c r="J11" s="29"/>
      <c r="K11" s="29"/>
      <c r="L11" s="11"/>
      <c r="M11" s="11"/>
      <c r="N11" s="11"/>
      <c r="O11" s="11"/>
      <c r="P11" s="9">
        <f>IF($J11=13,1,0)</f>
        <v>0</v>
      </c>
      <c r="Q11" s="11"/>
      <c r="R11" s="9">
        <f>IF($K11=13,1,0)</f>
        <v>0</v>
      </c>
      <c r="S11" s="11"/>
    </row>
    <row r="12" spans="1:22" ht="15.95" customHeight="1" thickBot="1" x14ac:dyDescent="0.3">
      <c r="B12" s="28"/>
      <c r="C12" s="28"/>
      <c r="D12" s="16"/>
      <c r="E12" s="12">
        <v>4</v>
      </c>
      <c r="F12" s="18">
        <v>8</v>
      </c>
      <c r="G12" s="8" t="str">
        <f t="shared" si="0"/>
        <v/>
      </c>
      <c r="H12" s="8" t="s">
        <v>5</v>
      </c>
      <c r="I12" s="8" t="str">
        <f t="shared" si="1"/>
        <v/>
      </c>
      <c r="J12" s="29"/>
      <c r="K12" s="29"/>
      <c r="L12" s="11"/>
      <c r="M12" s="11"/>
      <c r="N12" s="11"/>
      <c r="O12" s="9">
        <f>IF($J12=13,1,0)</f>
        <v>0</v>
      </c>
      <c r="P12" s="11"/>
      <c r="Q12" s="11"/>
      <c r="R12" s="11"/>
      <c r="S12" s="9">
        <f>IF($K12=13,1,0)</f>
        <v>0</v>
      </c>
    </row>
    <row r="13" spans="1:22" ht="15.95" customHeight="1" thickBot="1" x14ac:dyDescent="0.3">
      <c r="B13" s="28"/>
      <c r="C13" s="28"/>
      <c r="D13" s="16"/>
      <c r="E13" s="12">
        <v>2</v>
      </c>
      <c r="F13" s="18">
        <v>3</v>
      </c>
      <c r="G13" s="8" t="str">
        <f t="shared" si="0"/>
        <v/>
      </c>
      <c r="H13" s="8" t="s">
        <v>5</v>
      </c>
      <c r="I13" s="8" t="str">
        <f t="shared" si="1"/>
        <v/>
      </c>
      <c r="J13" s="29"/>
      <c r="K13" s="29"/>
      <c r="L13" s="11"/>
      <c r="M13" s="9">
        <f>IF($J13=13,1,0)</f>
        <v>0</v>
      </c>
      <c r="N13" s="9">
        <f>IF($K13=13,1,0)</f>
        <v>0</v>
      </c>
      <c r="O13" s="11"/>
      <c r="P13" s="11"/>
      <c r="Q13" s="11"/>
      <c r="R13" s="11"/>
      <c r="S13" s="11"/>
    </row>
    <row r="14" spans="1:22" ht="15.95" customHeight="1" thickBot="1" x14ac:dyDescent="0.3">
      <c r="B14" s="28"/>
      <c r="C14" s="28"/>
      <c r="D14" s="16"/>
      <c r="E14" s="12">
        <v>1</v>
      </c>
      <c r="F14" s="18">
        <v>5</v>
      </c>
      <c r="G14" s="8" t="str">
        <f t="shared" si="0"/>
        <v/>
      </c>
      <c r="H14" s="8" t="s">
        <v>5</v>
      </c>
      <c r="I14" s="8" t="str">
        <f t="shared" si="1"/>
        <v/>
      </c>
      <c r="J14" s="29"/>
      <c r="K14" s="29"/>
      <c r="L14" s="9">
        <f>IF($J14=13,1,0)</f>
        <v>0</v>
      </c>
      <c r="M14" s="14"/>
      <c r="N14" s="14"/>
      <c r="O14" s="14"/>
      <c r="P14" s="9">
        <f>IF($K14=13,1,0)</f>
        <v>0</v>
      </c>
      <c r="Q14" s="14"/>
      <c r="R14" s="14"/>
      <c r="S14" s="14"/>
    </row>
    <row r="15" spans="1:22" ht="15.95" customHeight="1" thickBot="1" x14ac:dyDescent="0.3">
      <c r="B15" s="28"/>
      <c r="C15" s="28"/>
      <c r="D15" s="16"/>
      <c r="E15" s="12">
        <v>4</v>
      </c>
      <c r="F15" s="18">
        <v>6</v>
      </c>
      <c r="G15" s="8" t="str">
        <f t="shared" si="0"/>
        <v/>
      </c>
      <c r="H15" s="8" t="s">
        <v>5</v>
      </c>
      <c r="I15" s="8" t="str">
        <f t="shared" si="1"/>
        <v/>
      </c>
      <c r="J15" s="29"/>
      <c r="K15" s="29"/>
      <c r="L15" s="14"/>
      <c r="M15" s="14"/>
      <c r="N15" s="14"/>
      <c r="O15" s="9">
        <f>IF($J15=13,1,0)</f>
        <v>0</v>
      </c>
      <c r="P15" s="14"/>
      <c r="Q15" s="9">
        <f>IF($K15=13,1,0)</f>
        <v>0</v>
      </c>
      <c r="R15" s="14"/>
      <c r="S15" s="14"/>
    </row>
    <row r="16" spans="1:22" ht="15.95" customHeight="1" thickBot="1" x14ac:dyDescent="0.3">
      <c r="B16" s="28"/>
      <c r="C16" s="28"/>
      <c r="D16" s="16"/>
      <c r="E16" s="12">
        <v>3</v>
      </c>
      <c r="F16" s="18">
        <v>7</v>
      </c>
      <c r="G16" s="8" t="str">
        <f t="shared" si="0"/>
        <v/>
      </c>
      <c r="H16" s="8" t="s">
        <v>5</v>
      </c>
      <c r="I16" s="8" t="str">
        <f t="shared" si="1"/>
        <v/>
      </c>
      <c r="J16" s="29"/>
      <c r="K16" s="29"/>
      <c r="L16" s="14"/>
      <c r="M16" s="14"/>
      <c r="N16" s="9">
        <f>IF($J16=13,1,0)</f>
        <v>0</v>
      </c>
      <c r="O16" s="14"/>
      <c r="P16" s="14"/>
      <c r="Q16" s="14"/>
      <c r="R16" s="9">
        <f>IF($K16=13,1,0)</f>
        <v>0</v>
      </c>
      <c r="S16" s="14"/>
    </row>
    <row r="17" spans="2:19" ht="15.95" customHeight="1" thickBot="1" x14ac:dyDescent="0.3">
      <c r="B17" s="28"/>
      <c r="C17" s="28"/>
      <c r="D17" s="16"/>
      <c r="E17" s="12">
        <v>2</v>
      </c>
      <c r="F17" s="18">
        <v>8</v>
      </c>
      <c r="G17" s="8" t="str">
        <f t="shared" si="0"/>
        <v/>
      </c>
      <c r="H17" s="8" t="s">
        <v>5</v>
      </c>
      <c r="I17" s="8" t="str">
        <f t="shared" si="1"/>
        <v/>
      </c>
      <c r="J17" s="29"/>
      <c r="K17" s="29"/>
      <c r="L17" s="14"/>
      <c r="M17" s="9">
        <f>IF($J17=13,1,0)</f>
        <v>0</v>
      </c>
      <c r="N17" s="14"/>
      <c r="O17" s="14"/>
      <c r="P17" s="14"/>
      <c r="Q17" s="14"/>
      <c r="R17" s="14"/>
      <c r="S17" s="9">
        <f>IF($K17=13,1,0)</f>
        <v>0</v>
      </c>
    </row>
    <row r="18" spans="2:19" ht="15.95" customHeight="1" thickBot="1" x14ac:dyDescent="0.3">
      <c r="B18" s="28"/>
      <c r="C18" s="28"/>
      <c r="D18" s="16"/>
      <c r="E18" s="12">
        <v>1</v>
      </c>
      <c r="F18" s="18">
        <v>4</v>
      </c>
      <c r="G18" s="8" t="str">
        <f t="shared" si="0"/>
        <v/>
      </c>
      <c r="H18" s="8" t="s">
        <v>5</v>
      </c>
      <c r="I18" s="8" t="str">
        <f t="shared" si="1"/>
        <v/>
      </c>
      <c r="J18" s="29"/>
      <c r="K18" s="29"/>
      <c r="L18" s="9">
        <f>IF($J18=13,1,0)</f>
        <v>0</v>
      </c>
      <c r="M18" s="14"/>
      <c r="N18" s="14"/>
      <c r="O18" s="9">
        <f>IF($K18=13,1,0)</f>
        <v>0</v>
      </c>
      <c r="P18" s="14"/>
      <c r="Q18" s="14"/>
      <c r="R18" s="14"/>
      <c r="S18" s="14"/>
    </row>
    <row r="19" spans="2:19" ht="15.95" customHeight="1" thickBot="1" x14ac:dyDescent="0.3">
      <c r="B19" s="28"/>
      <c r="C19" s="28"/>
      <c r="D19" s="16"/>
      <c r="E19" s="12">
        <v>3</v>
      </c>
      <c r="F19" s="18">
        <v>5</v>
      </c>
      <c r="G19" s="8" t="str">
        <f t="shared" si="0"/>
        <v/>
      </c>
      <c r="H19" s="8" t="s">
        <v>5</v>
      </c>
      <c r="I19" s="8" t="str">
        <f t="shared" si="1"/>
        <v/>
      </c>
      <c r="J19" s="29"/>
      <c r="K19" s="29"/>
      <c r="L19" s="14"/>
      <c r="M19" s="14"/>
      <c r="N19" s="9">
        <f>IF($J19=13,1,0)</f>
        <v>0</v>
      </c>
      <c r="O19" s="14"/>
      <c r="P19" s="9">
        <f>IF($K19=13,1,0)</f>
        <v>0</v>
      </c>
      <c r="Q19" s="14"/>
      <c r="R19" s="14"/>
      <c r="S19" s="14"/>
    </row>
    <row r="20" spans="2:19" ht="15.95" customHeight="1" thickBot="1" x14ac:dyDescent="0.3">
      <c r="E20" s="12">
        <v>2</v>
      </c>
      <c r="F20" s="18">
        <v>6</v>
      </c>
      <c r="G20" s="8" t="str">
        <f t="shared" si="0"/>
        <v/>
      </c>
      <c r="H20" s="8" t="s">
        <v>5</v>
      </c>
      <c r="I20" s="8" t="str">
        <f t="shared" si="1"/>
        <v/>
      </c>
      <c r="J20" s="29"/>
      <c r="K20" s="29"/>
      <c r="L20" s="14"/>
      <c r="M20" s="9">
        <f>IF($J20=13,1,0)</f>
        <v>0</v>
      </c>
      <c r="N20" s="14"/>
      <c r="O20" s="14"/>
      <c r="P20" s="14"/>
      <c r="Q20" s="9">
        <f>IF($K20=13,1,0)</f>
        <v>0</v>
      </c>
      <c r="R20" s="14"/>
      <c r="S20" s="14"/>
    </row>
    <row r="21" spans="2:19" ht="15.95" customHeight="1" thickBot="1" x14ac:dyDescent="0.3">
      <c r="E21" s="12">
        <v>7</v>
      </c>
      <c r="F21" s="18">
        <v>8</v>
      </c>
      <c r="G21" s="8" t="str">
        <f t="shared" si="0"/>
        <v/>
      </c>
      <c r="H21" s="8" t="s">
        <v>5</v>
      </c>
      <c r="I21" s="8" t="str">
        <f t="shared" si="1"/>
        <v/>
      </c>
      <c r="J21" s="29"/>
      <c r="K21" s="29"/>
      <c r="L21" s="14"/>
      <c r="M21" s="14"/>
      <c r="N21" s="14"/>
      <c r="O21" s="14"/>
      <c r="P21" s="14"/>
      <c r="Q21" s="14"/>
      <c r="R21" s="9">
        <f>IF($J21=13,1,0)</f>
        <v>0</v>
      </c>
      <c r="S21" s="9">
        <f>IF($K21=13,1,0)</f>
        <v>0</v>
      </c>
    </row>
    <row r="22" spans="2:19" ht="15.95" customHeight="1" thickBot="1" x14ac:dyDescent="0.3">
      <c r="E22" s="12">
        <v>1</v>
      </c>
      <c r="F22" s="18">
        <v>3</v>
      </c>
      <c r="G22" s="8" t="str">
        <f t="shared" si="0"/>
        <v/>
      </c>
      <c r="H22" s="8" t="s">
        <v>5</v>
      </c>
      <c r="I22" s="8" t="str">
        <f t="shared" si="1"/>
        <v/>
      </c>
      <c r="J22" s="29"/>
      <c r="K22" s="29"/>
      <c r="L22" s="9">
        <f>IF($J22=13,1,0)</f>
        <v>0</v>
      </c>
      <c r="M22" s="14"/>
      <c r="N22" s="9">
        <f>IF($K22=13,1,0)</f>
        <v>0</v>
      </c>
      <c r="O22" s="14"/>
      <c r="P22" s="14"/>
      <c r="Q22" s="14"/>
      <c r="R22" s="14"/>
      <c r="S22" s="14"/>
    </row>
    <row r="23" spans="2:19" ht="15.95" customHeight="1" thickBot="1" x14ac:dyDescent="0.3">
      <c r="E23" s="12">
        <v>2</v>
      </c>
      <c r="F23" s="18">
        <v>4</v>
      </c>
      <c r="G23" s="8" t="str">
        <f t="shared" si="0"/>
        <v/>
      </c>
      <c r="H23" s="8" t="s">
        <v>5</v>
      </c>
      <c r="I23" s="8" t="str">
        <f t="shared" si="1"/>
        <v/>
      </c>
      <c r="J23" s="29"/>
      <c r="K23" s="29"/>
      <c r="L23" s="14"/>
      <c r="M23" s="9">
        <f>IF($J23=13,1,0)</f>
        <v>0</v>
      </c>
      <c r="N23" s="14"/>
      <c r="O23" s="9">
        <f>IF($K23=13,1,0)</f>
        <v>0</v>
      </c>
      <c r="P23" s="14"/>
      <c r="Q23" s="14"/>
      <c r="R23" s="14"/>
      <c r="S23" s="14"/>
    </row>
    <row r="24" spans="2:19" ht="15.95" customHeight="1" thickBot="1" x14ac:dyDescent="0.3">
      <c r="E24" s="12">
        <v>5</v>
      </c>
      <c r="F24" s="18">
        <v>8</v>
      </c>
      <c r="G24" s="8" t="str">
        <f t="shared" si="0"/>
        <v/>
      </c>
      <c r="H24" s="8" t="s">
        <v>5</v>
      </c>
      <c r="I24" s="8" t="str">
        <f t="shared" si="1"/>
        <v/>
      </c>
      <c r="J24" s="29"/>
      <c r="K24" s="29"/>
      <c r="L24" s="14"/>
      <c r="M24" s="14"/>
      <c r="N24" s="14"/>
      <c r="O24" s="14"/>
      <c r="P24" s="9">
        <f>IF($J24=13,1,0)</f>
        <v>0</v>
      </c>
      <c r="Q24" s="14"/>
      <c r="R24" s="14"/>
      <c r="S24" s="9">
        <f>IF($K24=13,1,0)</f>
        <v>0</v>
      </c>
    </row>
    <row r="25" spans="2:19" ht="15.95" customHeight="1" thickBot="1" x14ac:dyDescent="0.3">
      <c r="E25" s="12">
        <v>6</v>
      </c>
      <c r="F25" s="18">
        <v>7</v>
      </c>
      <c r="G25" s="8" t="str">
        <f t="shared" si="0"/>
        <v/>
      </c>
      <c r="H25" s="8" t="s">
        <v>5</v>
      </c>
      <c r="I25" s="8" t="str">
        <f t="shared" si="1"/>
        <v/>
      </c>
      <c r="J25" s="29"/>
      <c r="K25" s="29"/>
      <c r="L25" s="14"/>
      <c r="M25" s="14"/>
      <c r="N25" s="14"/>
      <c r="O25" s="14"/>
      <c r="P25" s="14"/>
      <c r="Q25" s="9">
        <f>IF($J25=13,1,0)</f>
        <v>0</v>
      </c>
      <c r="R25" s="9">
        <f>IF($K25=13,1,0)</f>
        <v>0</v>
      </c>
      <c r="S25" s="14"/>
    </row>
    <row r="26" spans="2:19" ht="15.95" customHeight="1" thickBot="1" x14ac:dyDescent="0.3">
      <c r="E26" s="12">
        <v>1</v>
      </c>
      <c r="F26" s="18">
        <v>2</v>
      </c>
      <c r="G26" s="8" t="str">
        <f t="shared" si="0"/>
        <v/>
      </c>
      <c r="H26" s="8" t="s">
        <v>5</v>
      </c>
      <c r="I26" s="8" t="str">
        <f t="shared" si="1"/>
        <v/>
      </c>
      <c r="J26" s="29"/>
      <c r="K26" s="29"/>
      <c r="L26" s="9">
        <f>IF($J26=13,1,0)</f>
        <v>0</v>
      </c>
      <c r="M26" s="9">
        <f>IF($K26=13,1,0)</f>
        <v>0</v>
      </c>
      <c r="N26" s="14"/>
      <c r="O26" s="14"/>
      <c r="P26" s="14"/>
      <c r="Q26" s="14"/>
      <c r="R26" s="14"/>
      <c r="S26" s="14"/>
    </row>
    <row r="27" spans="2:19" ht="15.95" customHeight="1" thickBot="1" x14ac:dyDescent="0.3">
      <c r="E27" s="12">
        <v>3</v>
      </c>
      <c r="F27" s="18">
        <v>8</v>
      </c>
      <c r="G27" s="8" t="str">
        <f t="shared" si="0"/>
        <v/>
      </c>
      <c r="H27" s="8" t="s">
        <v>5</v>
      </c>
      <c r="I27" s="8" t="str">
        <f t="shared" si="1"/>
        <v/>
      </c>
      <c r="J27" s="29"/>
      <c r="K27" s="29"/>
      <c r="L27" s="14"/>
      <c r="M27" s="14"/>
      <c r="N27" s="9">
        <f>IF($J27=13,1,0)</f>
        <v>0</v>
      </c>
      <c r="O27" s="14"/>
      <c r="P27" s="14"/>
      <c r="Q27" s="14"/>
      <c r="R27" s="14"/>
      <c r="S27" s="9">
        <f>IF($K27=13,1,0)</f>
        <v>0</v>
      </c>
    </row>
    <row r="28" spans="2:19" ht="15.95" customHeight="1" thickBot="1" x14ac:dyDescent="0.3">
      <c r="E28" s="12">
        <v>4</v>
      </c>
      <c r="F28" s="18">
        <v>7</v>
      </c>
      <c r="G28" s="8" t="str">
        <f t="shared" si="0"/>
        <v/>
      </c>
      <c r="H28" s="8" t="s">
        <v>5</v>
      </c>
      <c r="I28" s="8" t="str">
        <f t="shared" si="1"/>
        <v/>
      </c>
      <c r="J28" s="29"/>
      <c r="K28" s="29"/>
      <c r="L28" s="14"/>
      <c r="M28" s="14"/>
      <c r="N28" s="14"/>
      <c r="O28" s="9">
        <f>IF($J28=13,1,0)</f>
        <v>0</v>
      </c>
      <c r="P28" s="14"/>
      <c r="Q28" s="14"/>
      <c r="R28" s="9">
        <f>IF($K28=13,1,0)</f>
        <v>0</v>
      </c>
      <c r="S28" s="14"/>
    </row>
    <row r="29" spans="2:19" ht="15.95" customHeight="1" thickBot="1" x14ac:dyDescent="0.3">
      <c r="E29" s="19">
        <v>5</v>
      </c>
      <c r="F29" s="20">
        <v>6</v>
      </c>
      <c r="G29" s="13" t="str">
        <f t="shared" si="0"/>
        <v/>
      </c>
      <c r="H29" s="13" t="s">
        <v>5</v>
      </c>
      <c r="I29" s="13" t="str">
        <f t="shared" si="1"/>
        <v/>
      </c>
      <c r="J29" s="29"/>
      <c r="K29" s="30"/>
      <c r="L29" s="15"/>
      <c r="M29" s="15"/>
      <c r="N29" s="15"/>
      <c r="O29" s="15"/>
      <c r="P29" s="9">
        <f>IF($J29=13,1,0)</f>
        <v>0</v>
      </c>
      <c r="Q29" s="9">
        <f>IF($K29=13,1,0)</f>
        <v>0</v>
      </c>
      <c r="R29" s="15"/>
      <c r="S29" s="15"/>
    </row>
    <row r="30" spans="2:19" ht="15.95" customHeight="1" thickTop="1" thickBot="1" x14ac:dyDescent="0.3">
      <c r="J30" s="104" t="s">
        <v>6</v>
      </c>
      <c r="K30" s="108"/>
      <c r="L30" s="31">
        <f>SUM(L2:L29)</f>
        <v>0</v>
      </c>
      <c r="M30" s="31">
        <f t="shared" ref="M30:S30" si="2">SUM(M2:M29)</f>
        <v>0</v>
      </c>
      <c r="N30" s="31">
        <f t="shared" si="2"/>
        <v>0</v>
      </c>
      <c r="O30" s="31">
        <f t="shared" si="2"/>
        <v>0</v>
      </c>
      <c r="P30" s="31">
        <f t="shared" si="2"/>
        <v>0</v>
      </c>
      <c r="Q30" s="31">
        <f t="shared" si="2"/>
        <v>0</v>
      </c>
      <c r="R30" s="31">
        <f t="shared" si="2"/>
        <v>0</v>
      </c>
      <c r="S30" s="31">
        <f t="shared" si="2"/>
        <v>0</v>
      </c>
    </row>
    <row r="31" spans="2:19" ht="16.5" thickTop="1" thickBot="1" x14ac:dyDescent="0.3">
      <c r="J31" s="104" t="s">
        <v>9</v>
      </c>
      <c r="K31" s="105"/>
      <c r="L31" s="31">
        <f>(J2+J6+J10+J14+J18+J22+J26)-(K2+K6+K10+K14+K18+K22+K26)</f>
        <v>0</v>
      </c>
      <c r="M31" s="31">
        <f>(J3+J8+J13+J17+J20+J23+K26)-(K3+K8+K13+K17+K20+K23+J26)</f>
        <v>0</v>
      </c>
      <c r="N31" s="31">
        <f>(J4+J9+K13+J16+J19+K22+J27)-(K4+K9+J13+K16+K19+J22+K27)</f>
        <v>0</v>
      </c>
      <c r="O31" s="31">
        <f>(J5+K9+J12+J15+K18+J23+J28)-(K5+J9+K12+K15+J18+K23+K28)</f>
        <v>0</v>
      </c>
      <c r="P31" s="31">
        <f>(K5+K8+J11+K14+K19+J24+J29)-(J5+J8+K11+J14+J19+K24+K29)</f>
        <v>0</v>
      </c>
      <c r="Q31" s="31">
        <f>(K4+J7+K10+K15+K20+J25+K29)-(J4+K7+J10+J15+J20+K25+J29)</f>
        <v>0</v>
      </c>
      <c r="R31" s="31">
        <f>(K6+K11+K16+J21+K25+K28+K3)-(J3+J6+J11+J16+K21+J25+J28)</f>
        <v>0</v>
      </c>
      <c r="S31" s="31">
        <f>(K2+K7+K12+K17+K21+K24+K27)-(J2+J7+J12+J17+J21+J24+J27)</f>
        <v>0</v>
      </c>
    </row>
    <row r="32" spans="2:19" ht="15.75" thickTop="1" x14ac:dyDescent="0.25"/>
  </sheetData>
  <sheetProtection algorithmName="SHA-512" hashValue="C0cECFnVwyZzRv9T3FstFSpucF20Kg19EhZkq6LAGYmU7NQaHFsBvQRWcuoyMxsSEU62HGGiiSty3wdx0ENigA==" saltValue="w1l/9F2ibGfWvxPAtMe1Dw==" spinCount="100000" sheet="1" objects="1" scenarios="1"/>
  <protectedRanges>
    <protectedRange sqref="J2:K29" name="Plage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r:id="rId4">
            <anchor moveWithCells="1">
              <from>
                <xdr:col>1</xdr:col>
                <xdr:colOff>28575</xdr:colOff>
                <xdr:row>12</xdr:row>
                <xdr:rowOff>123825</xdr:rowOff>
              </from>
              <to>
                <xdr:col>1</xdr:col>
                <xdr:colOff>1485900</xdr:colOff>
                <xdr:row>15</xdr:row>
                <xdr:rowOff>0</xdr:rowOff>
              </to>
            </anchor>
          </controlPr>
        </control>
      </mc:Choice>
      <mc:Fallback>
        <control shapeId="6146" r:id="rId3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81D5C-BB33-41BF-91D1-E58972F087D1}">
  <sheetPr codeName="Feuil8"/>
  <dimension ref="A1:V32"/>
  <sheetViews>
    <sheetView showGridLines="0" showRowColHeaders="0" workbookViewId="0">
      <selection activeCell="B21" sqref="B21"/>
    </sheetView>
  </sheetViews>
  <sheetFormatPr defaultColWidth="11.42578125" defaultRowHeight="15" x14ac:dyDescent="0.25"/>
  <cols>
    <col min="1" max="1" width="3.7109375" customWidth="1"/>
    <col min="2" max="2" width="22.5703125" customWidth="1"/>
    <col min="3" max="4" width="2" customWidth="1"/>
    <col min="5" max="6" width="4.7109375" style="4" customWidth="1"/>
    <col min="7" max="7" width="25.7109375" customWidth="1"/>
    <col min="8" max="8" width="5.28515625" customWidth="1"/>
    <col min="9" max="9" width="25.7109375" customWidth="1"/>
    <col min="10" max="10" width="6.85546875" style="1" customWidth="1"/>
    <col min="11" max="11" width="6" style="1" customWidth="1"/>
    <col min="12" max="19" width="4.7109375" style="1" customWidth="1"/>
  </cols>
  <sheetData>
    <row r="1" spans="1:22" s="21" customFormat="1" ht="31.5" customHeight="1" thickTop="1" thickBot="1" x14ac:dyDescent="0.3">
      <c r="B1" s="22" t="s">
        <v>14</v>
      </c>
      <c r="C1" s="23"/>
      <c r="D1" s="23"/>
      <c r="E1" s="107" t="s">
        <v>4</v>
      </c>
      <c r="F1" s="107"/>
      <c r="G1" s="24" t="s">
        <v>7</v>
      </c>
      <c r="H1" s="25" t="s">
        <v>3</v>
      </c>
      <c r="I1" s="24" t="s">
        <v>8</v>
      </c>
      <c r="J1" s="106" t="s">
        <v>2</v>
      </c>
      <c r="K1" s="106"/>
      <c r="L1" s="24">
        <v>1</v>
      </c>
      <c r="M1" s="24">
        <v>2</v>
      </c>
      <c r="N1" s="24">
        <v>3</v>
      </c>
      <c r="O1" s="24">
        <v>4</v>
      </c>
      <c r="P1" s="24">
        <v>5</v>
      </c>
      <c r="Q1" s="24">
        <v>6</v>
      </c>
      <c r="R1" s="24">
        <v>7</v>
      </c>
      <c r="S1" s="24">
        <v>8</v>
      </c>
    </row>
    <row r="2" spans="1:22" ht="15.95" customHeight="1" thickTop="1" thickBot="1" x14ac:dyDescent="0.3">
      <c r="A2">
        <v>1</v>
      </c>
      <c r="B2" s="2" t="e">
        <f>#REF!</f>
        <v>#REF!</v>
      </c>
      <c r="C2" s="7"/>
      <c r="D2" s="7"/>
      <c r="E2" s="9">
        <v>1</v>
      </c>
      <c r="F2" s="17">
        <v>8</v>
      </c>
      <c r="G2" s="8" t="str">
        <f>IFERROR(VLOOKUP(E2,$A$2:$B$9,2,0),"")</f>
        <v/>
      </c>
      <c r="H2" s="8" t="s">
        <v>5</v>
      </c>
      <c r="I2" s="8" t="str">
        <f>IFERROR(VLOOKUP(F2,$A$2:$B$9,2,0),"")</f>
        <v/>
      </c>
      <c r="J2" s="29"/>
      <c r="K2" s="29"/>
      <c r="L2" s="9">
        <f>IF($J2=13,1,0)</f>
        <v>0</v>
      </c>
      <c r="M2" s="10"/>
      <c r="N2" s="10"/>
      <c r="O2" s="10"/>
      <c r="P2" s="10"/>
      <c r="Q2" s="10"/>
      <c r="R2" s="10"/>
      <c r="S2" s="9">
        <f>IF($K2=13,1,0)</f>
        <v>0</v>
      </c>
    </row>
    <row r="3" spans="1:22" ht="15.95" customHeight="1" thickTop="1" thickBot="1" x14ac:dyDescent="0.3">
      <c r="A3">
        <v>2</v>
      </c>
      <c r="B3" s="2" t="e">
        <f>#REF!</f>
        <v>#REF!</v>
      </c>
      <c r="C3" s="7"/>
      <c r="D3" s="7"/>
      <c r="E3" s="12">
        <v>2</v>
      </c>
      <c r="F3" s="18">
        <v>7</v>
      </c>
      <c r="G3" s="8" t="str">
        <f t="shared" ref="G3:G29" si="0">IFERROR(VLOOKUP(E3,$A$2:$B$9,2,0),"")</f>
        <v/>
      </c>
      <c r="H3" s="8" t="s">
        <v>5</v>
      </c>
      <c r="I3" s="8" t="str">
        <f t="shared" ref="I3:I29" si="1">IFERROR(VLOOKUP(F3,$A$2:$B$9,2,0),"")</f>
        <v/>
      </c>
      <c r="J3" s="29"/>
      <c r="K3" s="29"/>
      <c r="L3" s="11"/>
      <c r="M3" s="9">
        <f>IF($J3=13,1,0)</f>
        <v>0</v>
      </c>
      <c r="N3" s="11"/>
      <c r="O3" s="11"/>
      <c r="P3" s="11"/>
      <c r="Q3" s="11"/>
      <c r="R3" s="9">
        <f>IF($K3=13,1,0)</f>
        <v>0</v>
      </c>
      <c r="S3" s="11"/>
    </row>
    <row r="4" spans="1:22" ht="15.95" customHeight="1" thickTop="1" thickBot="1" x14ac:dyDescent="0.3">
      <c r="A4">
        <v>3</v>
      </c>
      <c r="B4" s="2" t="e">
        <f>#REF!</f>
        <v>#REF!</v>
      </c>
      <c r="C4" s="7"/>
      <c r="D4" s="7"/>
      <c r="E4" s="12">
        <v>3</v>
      </c>
      <c r="F4" s="18">
        <v>6</v>
      </c>
      <c r="G4" s="8" t="str">
        <f t="shared" si="0"/>
        <v/>
      </c>
      <c r="H4" s="8" t="s">
        <v>5</v>
      </c>
      <c r="I4" s="8" t="str">
        <f t="shared" si="1"/>
        <v/>
      </c>
      <c r="J4" s="29"/>
      <c r="K4" s="29"/>
      <c r="L4" s="11"/>
      <c r="M4" s="11"/>
      <c r="N4" s="9">
        <f>IF($J4=13,1,0)</f>
        <v>0</v>
      </c>
      <c r="O4" s="11"/>
      <c r="P4" s="11"/>
      <c r="Q4" s="9">
        <f>IF($K4=13,1,0)</f>
        <v>0</v>
      </c>
      <c r="R4" s="11"/>
      <c r="S4" s="11"/>
    </row>
    <row r="5" spans="1:22" ht="15.95" customHeight="1" thickTop="1" thickBot="1" x14ac:dyDescent="0.3">
      <c r="A5">
        <v>4</v>
      </c>
      <c r="B5" s="2" t="e">
        <f>#REF!</f>
        <v>#REF!</v>
      </c>
      <c r="C5" s="7"/>
      <c r="D5" s="7"/>
      <c r="E5" s="12">
        <v>4</v>
      </c>
      <c r="F5" s="18">
        <v>5</v>
      </c>
      <c r="G5" s="8" t="str">
        <f t="shared" si="0"/>
        <v/>
      </c>
      <c r="H5" s="8" t="s">
        <v>5</v>
      </c>
      <c r="I5" s="8" t="str">
        <f t="shared" si="1"/>
        <v/>
      </c>
      <c r="J5" s="29"/>
      <c r="K5" s="29"/>
      <c r="L5" s="11"/>
      <c r="M5" s="11"/>
      <c r="N5" s="11"/>
      <c r="O5" s="9">
        <f>IF($J5=13,1,0)</f>
        <v>0</v>
      </c>
      <c r="P5" s="9">
        <f>IF($K5=13,1,0)</f>
        <v>0</v>
      </c>
      <c r="Q5" s="11"/>
      <c r="R5" s="11"/>
      <c r="S5" s="11"/>
    </row>
    <row r="6" spans="1:22" ht="15.95" customHeight="1" thickTop="1" thickBot="1" x14ac:dyDescent="0.3">
      <c r="A6">
        <v>5</v>
      </c>
      <c r="B6" s="2" t="e">
        <f>#REF!</f>
        <v>#REF!</v>
      </c>
      <c r="C6" s="7"/>
      <c r="D6" s="7"/>
      <c r="E6" s="12">
        <v>1</v>
      </c>
      <c r="F6" s="18">
        <v>7</v>
      </c>
      <c r="G6" s="8" t="str">
        <f t="shared" si="0"/>
        <v/>
      </c>
      <c r="H6" s="8" t="s">
        <v>5</v>
      </c>
      <c r="I6" s="8" t="str">
        <f t="shared" si="1"/>
        <v/>
      </c>
      <c r="J6" s="29"/>
      <c r="K6" s="29"/>
      <c r="L6" s="9">
        <f>IF($J6=13,1,0)</f>
        <v>0</v>
      </c>
      <c r="M6" s="11"/>
      <c r="N6" s="11"/>
      <c r="O6" s="11"/>
      <c r="P6" s="11"/>
      <c r="Q6" s="11"/>
      <c r="R6" s="9">
        <f>IF($K6=13,1,0)</f>
        <v>0</v>
      </c>
      <c r="S6" s="11"/>
    </row>
    <row r="7" spans="1:22" ht="15.95" customHeight="1" thickTop="1" thickBot="1" x14ac:dyDescent="0.3">
      <c r="A7">
        <v>6</v>
      </c>
      <c r="B7" s="2" t="e">
        <f>#REF!</f>
        <v>#REF!</v>
      </c>
      <c r="C7" s="7"/>
      <c r="D7" s="7"/>
      <c r="E7" s="12">
        <v>6</v>
      </c>
      <c r="F7" s="18">
        <v>8</v>
      </c>
      <c r="G7" s="8" t="str">
        <f t="shared" si="0"/>
        <v/>
      </c>
      <c r="H7" s="8" t="s">
        <v>5</v>
      </c>
      <c r="I7" s="8" t="str">
        <f t="shared" si="1"/>
        <v/>
      </c>
      <c r="J7" s="29"/>
      <c r="K7" s="29"/>
      <c r="L7" s="11"/>
      <c r="M7" s="11"/>
      <c r="N7" s="11"/>
      <c r="O7" s="11"/>
      <c r="P7" s="11"/>
      <c r="Q7" s="9">
        <f>IF($J7=13,1,0)</f>
        <v>0</v>
      </c>
      <c r="R7" s="11"/>
      <c r="S7" s="9">
        <f>IF($K7=13,1,0)</f>
        <v>0</v>
      </c>
    </row>
    <row r="8" spans="1:22" ht="15.95" customHeight="1" thickTop="1" thickBot="1" x14ac:dyDescent="0.35">
      <c r="A8">
        <v>7</v>
      </c>
      <c r="B8" s="2" t="e">
        <f>#REF!</f>
        <v>#REF!</v>
      </c>
      <c r="C8" s="7"/>
      <c r="D8" s="7"/>
      <c r="E8" s="12">
        <v>2</v>
      </c>
      <c r="F8" s="18">
        <v>5</v>
      </c>
      <c r="G8" s="8" t="str">
        <f t="shared" si="0"/>
        <v/>
      </c>
      <c r="H8" s="8" t="s">
        <v>5</v>
      </c>
      <c r="I8" s="8" t="str">
        <f t="shared" si="1"/>
        <v/>
      </c>
      <c r="J8" s="29"/>
      <c r="K8" s="29"/>
      <c r="L8" s="11"/>
      <c r="M8" s="9">
        <f>IF($J8=13,1,0)</f>
        <v>0</v>
      </c>
      <c r="N8" s="11"/>
      <c r="O8" s="11"/>
      <c r="P8" s="9">
        <f>IF($K8=13,1,0)</f>
        <v>0</v>
      </c>
      <c r="Q8" s="11"/>
      <c r="R8" s="11"/>
      <c r="S8" s="11"/>
      <c r="V8" s="26"/>
    </row>
    <row r="9" spans="1:22" ht="15.95" customHeight="1" thickTop="1" thickBot="1" x14ac:dyDescent="0.3">
      <c r="A9">
        <v>8</v>
      </c>
      <c r="B9" s="27" t="e">
        <f>#REF!</f>
        <v>#REF!</v>
      </c>
      <c r="C9" s="7"/>
      <c r="D9" s="7"/>
      <c r="E9" s="12">
        <v>3</v>
      </c>
      <c r="F9" s="18">
        <v>4</v>
      </c>
      <c r="G9" s="8" t="str">
        <f t="shared" si="0"/>
        <v/>
      </c>
      <c r="H9" s="8" t="s">
        <v>5</v>
      </c>
      <c r="I9" s="8" t="str">
        <f t="shared" si="1"/>
        <v/>
      </c>
      <c r="J9" s="29"/>
      <c r="K9" s="29"/>
      <c r="L9" s="11"/>
      <c r="M9" s="11"/>
      <c r="N9" s="9">
        <f>IF($J9=13,1,0)</f>
        <v>0</v>
      </c>
      <c r="O9" s="9">
        <f>IF($K9=13,1,0)</f>
        <v>0</v>
      </c>
      <c r="P9" s="11"/>
      <c r="Q9" s="11"/>
      <c r="R9" s="11"/>
      <c r="S9" s="11"/>
    </row>
    <row r="10" spans="1:22" ht="15.95" customHeight="1" thickTop="1" thickBot="1" x14ac:dyDescent="0.3">
      <c r="E10" s="12">
        <v>1</v>
      </c>
      <c r="F10" s="18">
        <v>6</v>
      </c>
      <c r="G10" s="8" t="str">
        <f t="shared" si="0"/>
        <v/>
      </c>
      <c r="H10" s="8" t="s">
        <v>5</v>
      </c>
      <c r="I10" s="8" t="str">
        <f t="shared" si="1"/>
        <v/>
      </c>
      <c r="J10" s="29"/>
      <c r="K10" s="29"/>
      <c r="L10" s="9">
        <f>IF($J10=13,1,0)</f>
        <v>0</v>
      </c>
      <c r="M10" s="11"/>
      <c r="N10" s="11"/>
      <c r="O10" s="11"/>
      <c r="P10" s="11"/>
      <c r="Q10" s="9">
        <f>IF($K10=13,1,0)</f>
        <v>0</v>
      </c>
      <c r="R10" s="11"/>
      <c r="S10" s="11"/>
    </row>
    <row r="11" spans="1:22" ht="15.95" customHeight="1" thickBot="1" x14ac:dyDescent="0.3">
      <c r="E11" s="12">
        <v>5</v>
      </c>
      <c r="F11" s="18">
        <v>7</v>
      </c>
      <c r="G11" s="8" t="str">
        <f t="shared" si="0"/>
        <v/>
      </c>
      <c r="H11" s="8" t="s">
        <v>5</v>
      </c>
      <c r="I11" s="8" t="str">
        <f t="shared" si="1"/>
        <v/>
      </c>
      <c r="J11" s="29"/>
      <c r="K11" s="29"/>
      <c r="L11" s="11"/>
      <c r="M11" s="11"/>
      <c r="N11" s="11"/>
      <c r="O11" s="11"/>
      <c r="P11" s="9">
        <f>IF($J11=13,1,0)</f>
        <v>0</v>
      </c>
      <c r="Q11" s="11"/>
      <c r="R11" s="9">
        <f>IF($K11=13,1,0)</f>
        <v>0</v>
      </c>
      <c r="S11" s="11"/>
    </row>
    <row r="12" spans="1:22" ht="15.95" customHeight="1" thickBot="1" x14ac:dyDescent="0.3">
      <c r="B12" s="28"/>
      <c r="C12" s="28"/>
      <c r="D12" s="16"/>
      <c r="E12" s="12">
        <v>4</v>
      </c>
      <c r="F12" s="18">
        <v>8</v>
      </c>
      <c r="G12" s="8" t="str">
        <f t="shared" si="0"/>
        <v/>
      </c>
      <c r="H12" s="8" t="s">
        <v>5</v>
      </c>
      <c r="I12" s="8" t="str">
        <f t="shared" si="1"/>
        <v/>
      </c>
      <c r="J12" s="29"/>
      <c r="K12" s="29"/>
      <c r="L12" s="11"/>
      <c r="M12" s="11"/>
      <c r="N12" s="11"/>
      <c r="O12" s="9">
        <f>IF($J12=13,1,0)</f>
        <v>0</v>
      </c>
      <c r="P12" s="11"/>
      <c r="Q12" s="11"/>
      <c r="R12" s="11"/>
      <c r="S12" s="9">
        <f>IF($K12=13,1,0)</f>
        <v>0</v>
      </c>
    </row>
    <row r="13" spans="1:22" ht="15.95" customHeight="1" thickBot="1" x14ac:dyDescent="0.3">
      <c r="B13" s="28"/>
      <c r="C13" s="28"/>
      <c r="D13" s="16"/>
      <c r="E13" s="12">
        <v>2</v>
      </c>
      <c r="F13" s="18">
        <v>3</v>
      </c>
      <c r="G13" s="8" t="str">
        <f t="shared" si="0"/>
        <v/>
      </c>
      <c r="H13" s="8" t="s">
        <v>5</v>
      </c>
      <c r="I13" s="8" t="str">
        <f t="shared" si="1"/>
        <v/>
      </c>
      <c r="J13" s="29"/>
      <c r="K13" s="29"/>
      <c r="L13" s="11"/>
      <c r="M13" s="9">
        <f>IF($J13=13,1,0)</f>
        <v>0</v>
      </c>
      <c r="N13" s="9">
        <f>IF($K13=13,1,0)</f>
        <v>0</v>
      </c>
      <c r="O13" s="11"/>
      <c r="P13" s="11"/>
      <c r="Q13" s="11"/>
      <c r="R13" s="11"/>
      <c r="S13" s="11"/>
    </row>
    <row r="14" spans="1:22" ht="15.95" customHeight="1" thickBot="1" x14ac:dyDescent="0.3">
      <c r="B14" s="28"/>
      <c r="C14" s="28"/>
      <c r="D14" s="16"/>
      <c r="E14" s="12">
        <v>1</v>
      </c>
      <c r="F14" s="18">
        <v>5</v>
      </c>
      <c r="G14" s="8" t="str">
        <f t="shared" si="0"/>
        <v/>
      </c>
      <c r="H14" s="8" t="s">
        <v>5</v>
      </c>
      <c r="I14" s="8" t="str">
        <f t="shared" si="1"/>
        <v/>
      </c>
      <c r="J14" s="29"/>
      <c r="K14" s="29"/>
      <c r="L14" s="9">
        <f>IF($J14=13,1,0)</f>
        <v>0</v>
      </c>
      <c r="M14" s="14"/>
      <c r="N14" s="14"/>
      <c r="O14" s="14"/>
      <c r="P14" s="9">
        <f>IF($K14=13,1,0)</f>
        <v>0</v>
      </c>
      <c r="Q14" s="14"/>
      <c r="R14" s="14"/>
      <c r="S14" s="14"/>
    </row>
    <row r="15" spans="1:22" ht="15.95" customHeight="1" thickBot="1" x14ac:dyDescent="0.3">
      <c r="B15" s="28"/>
      <c r="C15" s="28"/>
      <c r="D15" s="16"/>
      <c r="E15" s="12">
        <v>4</v>
      </c>
      <c r="F15" s="18">
        <v>6</v>
      </c>
      <c r="G15" s="8" t="str">
        <f t="shared" si="0"/>
        <v/>
      </c>
      <c r="H15" s="8" t="s">
        <v>5</v>
      </c>
      <c r="I15" s="8" t="str">
        <f t="shared" si="1"/>
        <v/>
      </c>
      <c r="J15" s="29"/>
      <c r="K15" s="29"/>
      <c r="L15" s="14"/>
      <c r="M15" s="14"/>
      <c r="N15" s="14"/>
      <c r="O15" s="9">
        <f>IF($J15=13,1,0)</f>
        <v>0</v>
      </c>
      <c r="P15" s="14"/>
      <c r="Q15" s="9">
        <f>IF($K15=13,1,0)</f>
        <v>0</v>
      </c>
      <c r="R15" s="14"/>
      <c r="S15" s="14"/>
    </row>
    <row r="16" spans="1:22" ht="15.95" customHeight="1" thickBot="1" x14ac:dyDescent="0.3">
      <c r="B16" s="28"/>
      <c r="C16" s="28"/>
      <c r="D16" s="16"/>
      <c r="E16" s="12">
        <v>3</v>
      </c>
      <c r="F16" s="18">
        <v>7</v>
      </c>
      <c r="G16" s="8" t="str">
        <f t="shared" si="0"/>
        <v/>
      </c>
      <c r="H16" s="8" t="s">
        <v>5</v>
      </c>
      <c r="I16" s="8" t="str">
        <f t="shared" si="1"/>
        <v/>
      </c>
      <c r="J16" s="29"/>
      <c r="K16" s="29"/>
      <c r="L16" s="14"/>
      <c r="M16" s="14"/>
      <c r="N16" s="9">
        <f>IF($J16=13,1,0)</f>
        <v>0</v>
      </c>
      <c r="O16" s="14"/>
      <c r="P16" s="14"/>
      <c r="Q16" s="14"/>
      <c r="R16" s="9">
        <f>IF($K16=13,1,0)</f>
        <v>0</v>
      </c>
      <c r="S16" s="14"/>
    </row>
    <row r="17" spans="2:19" ht="15.95" customHeight="1" thickBot="1" x14ac:dyDescent="0.3">
      <c r="B17" s="28"/>
      <c r="C17" s="28"/>
      <c r="D17" s="16"/>
      <c r="E17" s="12">
        <v>2</v>
      </c>
      <c r="F17" s="18">
        <v>8</v>
      </c>
      <c r="G17" s="8" t="str">
        <f t="shared" si="0"/>
        <v/>
      </c>
      <c r="H17" s="8" t="s">
        <v>5</v>
      </c>
      <c r="I17" s="8" t="str">
        <f t="shared" si="1"/>
        <v/>
      </c>
      <c r="J17" s="29"/>
      <c r="K17" s="29"/>
      <c r="L17" s="14"/>
      <c r="M17" s="9">
        <f>IF($J17=13,1,0)</f>
        <v>0</v>
      </c>
      <c r="N17" s="14"/>
      <c r="O17" s="14"/>
      <c r="P17" s="14"/>
      <c r="Q17" s="14"/>
      <c r="R17" s="14"/>
      <c r="S17" s="9">
        <f>IF($K17=13,1,0)</f>
        <v>0</v>
      </c>
    </row>
    <row r="18" spans="2:19" ht="15.95" customHeight="1" thickBot="1" x14ac:dyDescent="0.3">
      <c r="B18" s="28"/>
      <c r="C18" s="28"/>
      <c r="D18" s="16"/>
      <c r="E18" s="12">
        <v>1</v>
      </c>
      <c r="F18" s="18">
        <v>4</v>
      </c>
      <c r="G18" s="8" t="str">
        <f t="shared" si="0"/>
        <v/>
      </c>
      <c r="H18" s="8" t="s">
        <v>5</v>
      </c>
      <c r="I18" s="8" t="str">
        <f t="shared" si="1"/>
        <v/>
      </c>
      <c r="J18" s="29"/>
      <c r="K18" s="29"/>
      <c r="L18" s="9">
        <f>IF($J18=13,1,0)</f>
        <v>0</v>
      </c>
      <c r="M18" s="14"/>
      <c r="N18" s="14"/>
      <c r="O18" s="9">
        <f>IF($K18=13,1,0)</f>
        <v>0</v>
      </c>
      <c r="P18" s="14"/>
      <c r="Q18" s="14"/>
      <c r="R18" s="14"/>
      <c r="S18" s="14"/>
    </row>
    <row r="19" spans="2:19" ht="15.95" customHeight="1" thickBot="1" x14ac:dyDescent="0.3">
      <c r="B19" s="28"/>
      <c r="C19" s="28"/>
      <c r="D19" s="16"/>
      <c r="E19" s="12">
        <v>3</v>
      </c>
      <c r="F19" s="18">
        <v>5</v>
      </c>
      <c r="G19" s="8" t="str">
        <f t="shared" si="0"/>
        <v/>
      </c>
      <c r="H19" s="8" t="s">
        <v>5</v>
      </c>
      <c r="I19" s="8" t="str">
        <f t="shared" si="1"/>
        <v/>
      </c>
      <c r="J19" s="29"/>
      <c r="K19" s="29"/>
      <c r="L19" s="14"/>
      <c r="M19" s="14"/>
      <c r="N19" s="9">
        <f>IF($J19=13,1,0)</f>
        <v>0</v>
      </c>
      <c r="O19" s="14"/>
      <c r="P19" s="9">
        <f>IF($K19=13,1,0)</f>
        <v>0</v>
      </c>
      <c r="Q19" s="14"/>
      <c r="R19" s="14"/>
      <c r="S19" s="14"/>
    </row>
    <row r="20" spans="2:19" ht="15.95" customHeight="1" thickBot="1" x14ac:dyDescent="0.3">
      <c r="E20" s="12">
        <v>2</v>
      </c>
      <c r="F20" s="18">
        <v>6</v>
      </c>
      <c r="G20" s="8" t="str">
        <f t="shared" si="0"/>
        <v/>
      </c>
      <c r="H20" s="8" t="s">
        <v>5</v>
      </c>
      <c r="I20" s="8" t="str">
        <f t="shared" si="1"/>
        <v/>
      </c>
      <c r="J20" s="29"/>
      <c r="K20" s="29"/>
      <c r="L20" s="14"/>
      <c r="M20" s="9">
        <f>IF($J20=13,1,0)</f>
        <v>0</v>
      </c>
      <c r="N20" s="14"/>
      <c r="O20" s="14"/>
      <c r="P20" s="14"/>
      <c r="Q20" s="9">
        <f>IF($K20=13,1,0)</f>
        <v>0</v>
      </c>
      <c r="R20" s="14"/>
      <c r="S20" s="14"/>
    </row>
    <row r="21" spans="2:19" ht="15.95" customHeight="1" thickBot="1" x14ac:dyDescent="0.3">
      <c r="E21" s="12">
        <v>7</v>
      </c>
      <c r="F21" s="18">
        <v>8</v>
      </c>
      <c r="G21" s="8" t="str">
        <f t="shared" si="0"/>
        <v/>
      </c>
      <c r="H21" s="8" t="s">
        <v>5</v>
      </c>
      <c r="I21" s="8" t="str">
        <f t="shared" si="1"/>
        <v/>
      </c>
      <c r="J21" s="29"/>
      <c r="K21" s="29"/>
      <c r="L21" s="14"/>
      <c r="M21" s="14"/>
      <c r="N21" s="14"/>
      <c r="O21" s="14"/>
      <c r="P21" s="14"/>
      <c r="Q21" s="14"/>
      <c r="R21" s="9">
        <f>IF($J21=13,1,0)</f>
        <v>0</v>
      </c>
      <c r="S21" s="9">
        <f>IF($K21=13,1,0)</f>
        <v>0</v>
      </c>
    </row>
    <row r="22" spans="2:19" ht="15.95" customHeight="1" thickBot="1" x14ac:dyDescent="0.3">
      <c r="E22" s="12">
        <v>1</v>
      </c>
      <c r="F22" s="18">
        <v>3</v>
      </c>
      <c r="G22" s="8" t="str">
        <f t="shared" si="0"/>
        <v/>
      </c>
      <c r="H22" s="8" t="s">
        <v>5</v>
      </c>
      <c r="I22" s="8" t="str">
        <f t="shared" si="1"/>
        <v/>
      </c>
      <c r="J22" s="29"/>
      <c r="K22" s="29"/>
      <c r="L22" s="9">
        <f>IF($J22=13,1,0)</f>
        <v>0</v>
      </c>
      <c r="M22" s="14"/>
      <c r="N22" s="9">
        <f>IF($K22=13,1,0)</f>
        <v>0</v>
      </c>
      <c r="O22" s="14"/>
      <c r="P22" s="14"/>
      <c r="Q22" s="14"/>
      <c r="R22" s="14"/>
      <c r="S22" s="14"/>
    </row>
    <row r="23" spans="2:19" ht="15.95" customHeight="1" thickBot="1" x14ac:dyDescent="0.3">
      <c r="E23" s="12">
        <v>2</v>
      </c>
      <c r="F23" s="18">
        <v>4</v>
      </c>
      <c r="G23" s="8" t="str">
        <f t="shared" si="0"/>
        <v/>
      </c>
      <c r="H23" s="8" t="s">
        <v>5</v>
      </c>
      <c r="I23" s="8" t="str">
        <f t="shared" si="1"/>
        <v/>
      </c>
      <c r="J23" s="29"/>
      <c r="K23" s="29"/>
      <c r="L23" s="14"/>
      <c r="M23" s="9">
        <f>IF($J23=13,1,0)</f>
        <v>0</v>
      </c>
      <c r="N23" s="14"/>
      <c r="O23" s="9">
        <f>IF($K23=13,1,0)</f>
        <v>0</v>
      </c>
      <c r="P23" s="14"/>
      <c r="Q23" s="14"/>
      <c r="R23" s="14"/>
      <c r="S23" s="14"/>
    </row>
    <row r="24" spans="2:19" ht="15.95" customHeight="1" thickBot="1" x14ac:dyDescent="0.3">
      <c r="E24" s="12">
        <v>5</v>
      </c>
      <c r="F24" s="18">
        <v>8</v>
      </c>
      <c r="G24" s="8" t="str">
        <f t="shared" si="0"/>
        <v/>
      </c>
      <c r="H24" s="8" t="s">
        <v>5</v>
      </c>
      <c r="I24" s="8" t="str">
        <f t="shared" si="1"/>
        <v/>
      </c>
      <c r="J24" s="29"/>
      <c r="K24" s="29"/>
      <c r="L24" s="14"/>
      <c r="M24" s="14"/>
      <c r="N24" s="14"/>
      <c r="O24" s="14"/>
      <c r="P24" s="9">
        <f>IF($J24=13,1,0)</f>
        <v>0</v>
      </c>
      <c r="Q24" s="14"/>
      <c r="R24" s="14"/>
      <c r="S24" s="9">
        <f>IF($K24=13,1,0)</f>
        <v>0</v>
      </c>
    </row>
    <row r="25" spans="2:19" ht="15.95" customHeight="1" thickBot="1" x14ac:dyDescent="0.3">
      <c r="E25" s="12">
        <v>6</v>
      </c>
      <c r="F25" s="18">
        <v>7</v>
      </c>
      <c r="G25" s="8" t="str">
        <f t="shared" si="0"/>
        <v/>
      </c>
      <c r="H25" s="8" t="s">
        <v>5</v>
      </c>
      <c r="I25" s="8" t="str">
        <f t="shared" si="1"/>
        <v/>
      </c>
      <c r="J25" s="29"/>
      <c r="K25" s="29"/>
      <c r="L25" s="14"/>
      <c r="M25" s="14"/>
      <c r="N25" s="14"/>
      <c r="O25" s="14"/>
      <c r="P25" s="14"/>
      <c r="Q25" s="9">
        <f>IF($J25=13,1,0)</f>
        <v>0</v>
      </c>
      <c r="R25" s="9">
        <f>IF($K25=13,1,0)</f>
        <v>0</v>
      </c>
      <c r="S25" s="14"/>
    </row>
    <row r="26" spans="2:19" ht="15.95" customHeight="1" thickBot="1" x14ac:dyDescent="0.3">
      <c r="E26" s="12">
        <v>1</v>
      </c>
      <c r="F26" s="18">
        <v>2</v>
      </c>
      <c r="G26" s="8" t="str">
        <f t="shared" si="0"/>
        <v/>
      </c>
      <c r="H26" s="8" t="s">
        <v>5</v>
      </c>
      <c r="I26" s="8" t="str">
        <f t="shared" si="1"/>
        <v/>
      </c>
      <c r="J26" s="29"/>
      <c r="K26" s="29"/>
      <c r="L26" s="9">
        <f>IF($J26=13,1,0)</f>
        <v>0</v>
      </c>
      <c r="M26" s="9">
        <f>IF($K26=13,1,0)</f>
        <v>0</v>
      </c>
      <c r="N26" s="14"/>
      <c r="O26" s="14"/>
      <c r="P26" s="14"/>
      <c r="Q26" s="14"/>
      <c r="R26" s="14"/>
      <c r="S26" s="14"/>
    </row>
    <row r="27" spans="2:19" ht="15.95" customHeight="1" thickBot="1" x14ac:dyDescent="0.3">
      <c r="E27" s="12">
        <v>3</v>
      </c>
      <c r="F27" s="18">
        <v>8</v>
      </c>
      <c r="G27" s="8" t="str">
        <f t="shared" si="0"/>
        <v/>
      </c>
      <c r="H27" s="8" t="s">
        <v>5</v>
      </c>
      <c r="I27" s="8" t="str">
        <f t="shared" si="1"/>
        <v/>
      </c>
      <c r="J27" s="29"/>
      <c r="K27" s="29"/>
      <c r="L27" s="14"/>
      <c r="M27" s="14"/>
      <c r="N27" s="9">
        <f>IF($J27=13,1,0)</f>
        <v>0</v>
      </c>
      <c r="O27" s="14"/>
      <c r="P27" s="14"/>
      <c r="Q27" s="14"/>
      <c r="R27" s="14"/>
      <c r="S27" s="9">
        <f>IF($K27=13,1,0)</f>
        <v>0</v>
      </c>
    </row>
    <row r="28" spans="2:19" ht="15.95" customHeight="1" thickBot="1" x14ac:dyDescent="0.3">
      <c r="E28" s="12">
        <v>4</v>
      </c>
      <c r="F28" s="18">
        <v>7</v>
      </c>
      <c r="G28" s="8" t="str">
        <f t="shared" si="0"/>
        <v/>
      </c>
      <c r="H28" s="8" t="s">
        <v>5</v>
      </c>
      <c r="I28" s="8" t="str">
        <f t="shared" si="1"/>
        <v/>
      </c>
      <c r="J28" s="29"/>
      <c r="K28" s="29"/>
      <c r="L28" s="14"/>
      <c r="M28" s="14"/>
      <c r="N28" s="14"/>
      <c r="O28" s="9">
        <f>IF($J28=13,1,0)</f>
        <v>0</v>
      </c>
      <c r="P28" s="14"/>
      <c r="Q28" s="14"/>
      <c r="R28" s="9">
        <f>IF($K28=13,1,0)</f>
        <v>0</v>
      </c>
      <c r="S28" s="14"/>
    </row>
    <row r="29" spans="2:19" ht="15.95" customHeight="1" thickBot="1" x14ac:dyDescent="0.3">
      <c r="E29" s="19">
        <v>5</v>
      </c>
      <c r="F29" s="20">
        <v>6</v>
      </c>
      <c r="G29" s="13" t="str">
        <f t="shared" si="0"/>
        <v/>
      </c>
      <c r="H29" s="13" t="s">
        <v>5</v>
      </c>
      <c r="I29" s="13" t="str">
        <f t="shared" si="1"/>
        <v/>
      </c>
      <c r="J29" s="29"/>
      <c r="K29" s="30"/>
      <c r="L29" s="15"/>
      <c r="M29" s="15"/>
      <c r="N29" s="15"/>
      <c r="O29" s="15"/>
      <c r="P29" s="9">
        <f>IF($J29=13,1,0)</f>
        <v>0</v>
      </c>
      <c r="Q29" s="9">
        <f>IF($K29=13,1,0)</f>
        <v>0</v>
      </c>
      <c r="R29" s="15"/>
      <c r="S29" s="15"/>
    </row>
    <row r="30" spans="2:19" ht="15.95" customHeight="1" thickTop="1" thickBot="1" x14ac:dyDescent="0.3">
      <c r="J30" s="104" t="s">
        <v>6</v>
      </c>
      <c r="K30" s="108"/>
      <c r="L30" s="31">
        <f>SUM(L2:L29)</f>
        <v>0</v>
      </c>
      <c r="M30" s="31">
        <f t="shared" ref="M30:S30" si="2">SUM(M2:M29)</f>
        <v>0</v>
      </c>
      <c r="N30" s="31">
        <f t="shared" si="2"/>
        <v>0</v>
      </c>
      <c r="O30" s="31">
        <f t="shared" si="2"/>
        <v>0</v>
      </c>
      <c r="P30" s="31">
        <f t="shared" si="2"/>
        <v>0</v>
      </c>
      <c r="Q30" s="31">
        <f t="shared" si="2"/>
        <v>0</v>
      </c>
      <c r="R30" s="31">
        <f t="shared" si="2"/>
        <v>0</v>
      </c>
      <c r="S30" s="31">
        <f t="shared" si="2"/>
        <v>0</v>
      </c>
    </row>
    <row r="31" spans="2:19" ht="16.5" thickTop="1" thickBot="1" x14ac:dyDescent="0.3">
      <c r="J31" s="104" t="s">
        <v>9</v>
      </c>
      <c r="K31" s="105"/>
      <c r="L31" s="31">
        <f>(J2+J6+J10+J14+J18+J22+J26)-(K2+K6+K10+K14+K18+K22+K26)</f>
        <v>0</v>
      </c>
      <c r="M31" s="31">
        <f>(J3+J8+J13+J17+J20+J23+K26)-(K3+K8+K13+K17+K20+K23+J26)</f>
        <v>0</v>
      </c>
      <c r="N31" s="31">
        <f>(J4+J9+K13+J16+J19+K22+J27)-(K4+K9+J13+K16+K19+J22+K27)</f>
        <v>0</v>
      </c>
      <c r="O31" s="31">
        <f>(J5+K9+J12+J15+K18+J23+J28)-(K5+J9+K12+K15+J18+K23+K28)</f>
        <v>0</v>
      </c>
      <c r="P31" s="31">
        <f>(K5+K8+J11+K14+K19+J24+J29)-(J5+J8+K11+J14+J19+K24+K29)</f>
        <v>0</v>
      </c>
      <c r="Q31" s="31">
        <f>(K4+J7+K10+K15+K20+J25+K29)-(J4+K7+J10+J15+J20+K25+J29)</f>
        <v>0</v>
      </c>
      <c r="R31" s="31">
        <f>(K6+K11+K16+J21+K25+K28+K3)-(J3+J6+J11+J16+K21+J25+J28)</f>
        <v>0</v>
      </c>
      <c r="S31" s="31">
        <f>(K2+K7+K12+K17+K21+K24+K27)-(J2+J7+J12+J17+J21+J24+J27)</f>
        <v>0</v>
      </c>
    </row>
    <row r="32" spans="2:19" ht="15.75" thickTop="1" x14ac:dyDescent="0.25"/>
  </sheetData>
  <sheetProtection algorithmName="SHA-512" hashValue="kkNKVlXf/k93KuJNt3ml0dGKBe+9j5XFQ+jJbJierXCLQeOJkHouzWX5GMzLir759QpGQUY5arQyOUZfU1Vlrw==" saltValue="OcPYp89H31vdS3rrhXKlZw==" spinCount="100000" sheet="1" objects="1" scenarios="1"/>
  <protectedRanges>
    <protectedRange sqref="J2:K29" name="Plage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1">
          <controlPr defaultSize="0" autoLine="0" autoPict="0" r:id="rId4">
            <anchor moveWithCells="1">
              <from>
                <xdr:col>1</xdr:col>
                <xdr:colOff>19050</xdr:colOff>
                <xdr:row>12</xdr:row>
                <xdr:rowOff>114300</xdr:rowOff>
              </from>
              <to>
                <xdr:col>1</xdr:col>
                <xdr:colOff>1476375</xdr:colOff>
                <xdr:row>14</xdr:row>
                <xdr:rowOff>190500</xdr:rowOff>
              </to>
            </anchor>
          </controlPr>
        </control>
      </mc:Choice>
      <mc:Fallback>
        <control shapeId="7170" r:id="rId3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31EFE-784A-4508-BD31-EF795EDB44B6}">
  <sheetPr codeName="Feuil9"/>
  <dimension ref="A1:V32"/>
  <sheetViews>
    <sheetView showGridLines="0" showRowColHeaders="0" workbookViewId="0">
      <selection activeCell="B25" sqref="B25"/>
    </sheetView>
  </sheetViews>
  <sheetFormatPr defaultColWidth="11.42578125" defaultRowHeight="15" x14ac:dyDescent="0.25"/>
  <cols>
    <col min="1" max="1" width="3.7109375" customWidth="1"/>
    <col min="2" max="2" width="25.7109375" customWidth="1"/>
    <col min="3" max="4" width="2" customWidth="1"/>
    <col min="5" max="6" width="4.7109375" style="4" customWidth="1"/>
    <col min="7" max="7" width="25.7109375" customWidth="1"/>
    <col min="8" max="8" width="5.28515625" customWidth="1"/>
    <col min="9" max="9" width="25.7109375" customWidth="1"/>
    <col min="10" max="10" width="6.85546875" style="1" customWidth="1"/>
    <col min="11" max="11" width="6" style="1" customWidth="1"/>
    <col min="12" max="19" width="4.7109375" style="1" customWidth="1"/>
  </cols>
  <sheetData>
    <row r="1" spans="1:22" s="21" customFormat="1" ht="31.5" customHeight="1" thickTop="1" thickBot="1" x14ac:dyDescent="0.3">
      <c r="B1" s="22" t="s">
        <v>16</v>
      </c>
      <c r="C1" s="23"/>
      <c r="D1" s="23"/>
      <c r="E1" s="107" t="s">
        <v>4</v>
      </c>
      <c r="F1" s="107"/>
      <c r="G1" s="24" t="s">
        <v>7</v>
      </c>
      <c r="H1" s="25" t="s">
        <v>3</v>
      </c>
      <c r="I1" s="24" t="s">
        <v>8</v>
      </c>
      <c r="J1" s="106" t="s">
        <v>2</v>
      </c>
      <c r="K1" s="106"/>
      <c r="L1" s="24">
        <v>1</v>
      </c>
      <c r="M1" s="24">
        <v>2</v>
      </c>
      <c r="N1" s="24">
        <v>3</v>
      </c>
      <c r="O1" s="24">
        <v>4</v>
      </c>
      <c r="P1" s="24">
        <v>5</v>
      </c>
      <c r="Q1" s="24">
        <v>6</v>
      </c>
      <c r="R1" s="24">
        <v>7</v>
      </c>
      <c r="S1" s="24">
        <v>8</v>
      </c>
    </row>
    <row r="2" spans="1:22" ht="15.95" customHeight="1" thickTop="1" thickBot="1" x14ac:dyDescent="0.3">
      <c r="A2">
        <v>1</v>
      </c>
      <c r="B2" s="2" t="e">
        <f>#REF!</f>
        <v>#REF!</v>
      </c>
      <c r="C2" s="7"/>
      <c r="D2" s="7"/>
      <c r="E2" s="9">
        <v>1</v>
      </c>
      <c r="F2" s="17">
        <v>8</v>
      </c>
      <c r="G2" s="8" t="str">
        <f>IFERROR(VLOOKUP(E2,$A$2:$B$9,2,0),"")</f>
        <v/>
      </c>
      <c r="H2" s="8" t="s">
        <v>5</v>
      </c>
      <c r="I2" s="8" t="str">
        <f>IFERROR(VLOOKUP(F2,$A$2:$B$9,2,0),"")</f>
        <v/>
      </c>
      <c r="J2" s="29"/>
      <c r="K2" s="29"/>
      <c r="L2" s="9">
        <f>IF($J2=13,1,0)</f>
        <v>0</v>
      </c>
      <c r="M2" s="10"/>
      <c r="N2" s="10"/>
      <c r="O2" s="10"/>
      <c r="P2" s="10"/>
      <c r="Q2" s="10"/>
      <c r="R2" s="10"/>
      <c r="S2" s="9">
        <f>IF($K2=13,1,0)</f>
        <v>0</v>
      </c>
    </row>
    <row r="3" spans="1:22" ht="15.95" customHeight="1" thickTop="1" thickBot="1" x14ac:dyDescent="0.3">
      <c r="A3">
        <v>2</v>
      </c>
      <c r="B3" s="2" t="e">
        <f>#REF!</f>
        <v>#REF!</v>
      </c>
      <c r="C3" s="7"/>
      <c r="D3" s="7"/>
      <c r="E3" s="12">
        <v>2</v>
      </c>
      <c r="F3" s="18">
        <v>7</v>
      </c>
      <c r="G3" s="8" t="str">
        <f t="shared" ref="G3:G29" si="0">IFERROR(VLOOKUP(E3,$A$2:$B$9,2,0),"")</f>
        <v/>
      </c>
      <c r="H3" s="8" t="s">
        <v>5</v>
      </c>
      <c r="I3" s="8" t="str">
        <f t="shared" ref="I3:I29" si="1">IFERROR(VLOOKUP(F3,$A$2:$B$9,2,0),"")</f>
        <v/>
      </c>
      <c r="J3" s="29"/>
      <c r="K3" s="29"/>
      <c r="L3" s="11"/>
      <c r="M3" s="9">
        <f>IF($J3=13,1,0)</f>
        <v>0</v>
      </c>
      <c r="N3" s="11"/>
      <c r="O3" s="11"/>
      <c r="P3" s="11"/>
      <c r="Q3" s="11"/>
      <c r="R3" s="9">
        <f>IF($K3=13,1,0)</f>
        <v>0</v>
      </c>
      <c r="S3" s="11"/>
    </row>
    <row r="4" spans="1:22" ht="15.95" customHeight="1" thickTop="1" thickBot="1" x14ac:dyDescent="0.3">
      <c r="A4">
        <v>3</v>
      </c>
      <c r="B4" s="2" t="e">
        <f>#REF!</f>
        <v>#REF!</v>
      </c>
      <c r="C4" s="7"/>
      <c r="D4" s="7"/>
      <c r="E4" s="12">
        <v>3</v>
      </c>
      <c r="F4" s="18">
        <v>6</v>
      </c>
      <c r="G4" s="8" t="str">
        <f t="shared" si="0"/>
        <v/>
      </c>
      <c r="H4" s="8" t="s">
        <v>5</v>
      </c>
      <c r="I4" s="8" t="str">
        <f t="shared" si="1"/>
        <v/>
      </c>
      <c r="J4" s="29"/>
      <c r="K4" s="29"/>
      <c r="L4" s="11"/>
      <c r="M4" s="11"/>
      <c r="N4" s="9">
        <f>IF($J4=13,1,0)</f>
        <v>0</v>
      </c>
      <c r="O4" s="11"/>
      <c r="P4" s="11"/>
      <c r="Q4" s="9">
        <f>IF($K4=13,1,0)</f>
        <v>0</v>
      </c>
      <c r="R4" s="11"/>
      <c r="S4" s="11"/>
    </row>
    <row r="5" spans="1:22" ht="15.95" customHeight="1" thickTop="1" thickBot="1" x14ac:dyDescent="0.3">
      <c r="A5">
        <v>4</v>
      </c>
      <c r="B5" s="2" t="e">
        <f>#REF!</f>
        <v>#REF!</v>
      </c>
      <c r="C5" s="7"/>
      <c r="D5" s="7"/>
      <c r="E5" s="12">
        <v>4</v>
      </c>
      <c r="F5" s="18">
        <v>5</v>
      </c>
      <c r="G5" s="8" t="str">
        <f t="shared" si="0"/>
        <v/>
      </c>
      <c r="H5" s="8" t="s">
        <v>5</v>
      </c>
      <c r="I5" s="8" t="str">
        <f t="shared" si="1"/>
        <v/>
      </c>
      <c r="J5" s="29"/>
      <c r="K5" s="29"/>
      <c r="L5" s="11"/>
      <c r="M5" s="11"/>
      <c r="N5" s="11"/>
      <c r="O5" s="9">
        <f>IF($J5=13,1,0)</f>
        <v>0</v>
      </c>
      <c r="P5" s="9">
        <f>IF($K5=13,1,0)</f>
        <v>0</v>
      </c>
      <c r="Q5" s="11"/>
      <c r="R5" s="11"/>
      <c r="S5" s="11"/>
    </row>
    <row r="6" spans="1:22" ht="15.95" customHeight="1" thickTop="1" thickBot="1" x14ac:dyDescent="0.3">
      <c r="A6">
        <v>5</v>
      </c>
      <c r="B6" s="2" t="e">
        <f>#REF!</f>
        <v>#REF!</v>
      </c>
      <c r="C6" s="7"/>
      <c r="D6" s="7"/>
      <c r="E6" s="12">
        <v>1</v>
      </c>
      <c r="F6" s="18">
        <v>7</v>
      </c>
      <c r="G6" s="8" t="str">
        <f t="shared" si="0"/>
        <v/>
      </c>
      <c r="H6" s="8" t="s">
        <v>5</v>
      </c>
      <c r="I6" s="8" t="str">
        <f t="shared" si="1"/>
        <v/>
      </c>
      <c r="J6" s="29"/>
      <c r="K6" s="29"/>
      <c r="L6" s="9">
        <f>IF($J6=13,1,0)</f>
        <v>0</v>
      </c>
      <c r="M6" s="11"/>
      <c r="N6" s="11"/>
      <c r="O6" s="11"/>
      <c r="P6" s="11"/>
      <c r="Q6" s="11"/>
      <c r="R6" s="9">
        <f>IF($K6=13,1,0)</f>
        <v>0</v>
      </c>
      <c r="S6" s="11"/>
    </row>
    <row r="7" spans="1:22" ht="15.95" customHeight="1" thickTop="1" thickBot="1" x14ac:dyDescent="0.3">
      <c r="A7">
        <v>6</v>
      </c>
      <c r="B7" s="2" t="e">
        <f>#REF!</f>
        <v>#REF!</v>
      </c>
      <c r="C7" s="7"/>
      <c r="D7" s="7"/>
      <c r="E7" s="12">
        <v>6</v>
      </c>
      <c r="F7" s="18">
        <v>8</v>
      </c>
      <c r="G7" s="8" t="str">
        <f t="shared" si="0"/>
        <v/>
      </c>
      <c r="H7" s="8" t="s">
        <v>5</v>
      </c>
      <c r="I7" s="8" t="str">
        <f t="shared" si="1"/>
        <v/>
      </c>
      <c r="J7" s="29"/>
      <c r="K7" s="29"/>
      <c r="L7" s="11"/>
      <c r="M7" s="11"/>
      <c r="N7" s="11"/>
      <c r="O7" s="11"/>
      <c r="P7" s="11"/>
      <c r="Q7" s="9">
        <f>IF($J7=13,1,0)</f>
        <v>0</v>
      </c>
      <c r="R7" s="11"/>
      <c r="S7" s="9">
        <f>IF($K7=13,1,0)</f>
        <v>0</v>
      </c>
    </row>
    <row r="8" spans="1:22" ht="15.95" customHeight="1" thickTop="1" thickBot="1" x14ac:dyDescent="0.35">
      <c r="A8">
        <v>7</v>
      </c>
      <c r="B8" s="2" t="e">
        <f>#REF!</f>
        <v>#REF!</v>
      </c>
      <c r="C8" s="7"/>
      <c r="D8" s="7"/>
      <c r="E8" s="12">
        <v>2</v>
      </c>
      <c r="F8" s="18">
        <v>5</v>
      </c>
      <c r="G8" s="8" t="str">
        <f t="shared" si="0"/>
        <v/>
      </c>
      <c r="H8" s="8" t="s">
        <v>5</v>
      </c>
      <c r="I8" s="8" t="str">
        <f t="shared" si="1"/>
        <v/>
      </c>
      <c r="J8" s="29"/>
      <c r="K8" s="29"/>
      <c r="L8" s="11"/>
      <c r="M8" s="9">
        <f>IF($J8=13,1,0)</f>
        <v>0</v>
      </c>
      <c r="N8" s="11"/>
      <c r="O8" s="11"/>
      <c r="P8" s="9">
        <f>IF($K8=13,1,0)</f>
        <v>0</v>
      </c>
      <c r="Q8" s="11"/>
      <c r="R8" s="11"/>
      <c r="S8" s="11"/>
      <c r="V8" s="26"/>
    </row>
    <row r="9" spans="1:22" ht="15.95" customHeight="1" thickTop="1" thickBot="1" x14ac:dyDescent="0.3">
      <c r="A9">
        <v>8</v>
      </c>
      <c r="B9" s="27" t="e">
        <f>#REF!</f>
        <v>#REF!</v>
      </c>
      <c r="C9" s="7"/>
      <c r="D9" s="7"/>
      <c r="E9" s="12">
        <v>3</v>
      </c>
      <c r="F9" s="18">
        <v>4</v>
      </c>
      <c r="G9" s="8" t="str">
        <f t="shared" si="0"/>
        <v/>
      </c>
      <c r="H9" s="8" t="s">
        <v>5</v>
      </c>
      <c r="I9" s="8" t="str">
        <f t="shared" si="1"/>
        <v/>
      </c>
      <c r="J9" s="29"/>
      <c r="K9" s="29"/>
      <c r="L9" s="11"/>
      <c r="M9" s="11"/>
      <c r="N9" s="9">
        <f>IF($J9=13,1,0)</f>
        <v>0</v>
      </c>
      <c r="O9" s="9">
        <f>IF($K9=13,1,0)</f>
        <v>0</v>
      </c>
      <c r="P9" s="11"/>
      <c r="Q9" s="11"/>
      <c r="R9" s="11"/>
      <c r="S9" s="11"/>
    </row>
    <row r="10" spans="1:22" ht="15.95" customHeight="1" thickTop="1" thickBot="1" x14ac:dyDescent="0.3">
      <c r="E10" s="12">
        <v>1</v>
      </c>
      <c r="F10" s="18">
        <v>6</v>
      </c>
      <c r="G10" s="8" t="str">
        <f t="shared" si="0"/>
        <v/>
      </c>
      <c r="H10" s="8" t="s">
        <v>5</v>
      </c>
      <c r="I10" s="8" t="str">
        <f t="shared" si="1"/>
        <v/>
      </c>
      <c r="J10" s="29"/>
      <c r="K10" s="29"/>
      <c r="L10" s="9">
        <f>IF($J10=13,1,0)</f>
        <v>0</v>
      </c>
      <c r="M10" s="11"/>
      <c r="N10" s="11"/>
      <c r="O10" s="11"/>
      <c r="P10" s="11"/>
      <c r="Q10" s="9">
        <f>IF($K10=13,1,0)</f>
        <v>0</v>
      </c>
      <c r="R10" s="11"/>
      <c r="S10" s="11"/>
    </row>
    <row r="11" spans="1:22" ht="15.95" customHeight="1" thickBot="1" x14ac:dyDescent="0.3">
      <c r="E11" s="12">
        <v>5</v>
      </c>
      <c r="F11" s="18">
        <v>7</v>
      </c>
      <c r="G11" s="8" t="str">
        <f t="shared" si="0"/>
        <v/>
      </c>
      <c r="H11" s="8" t="s">
        <v>5</v>
      </c>
      <c r="I11" s="8" t="str">
        <f t="shared" si="1"/>
        <v/>
      </c>
      <c r="J11" s="29"/>
      <c r="K11" s="29"/>
      <c r="L11" s="11"/>
      <c r="M11" s="11"/>
      <c r="N11" s="11"/>
      <c r="O11" s="11"/>
      <c r="P11" s="9">
        <f>IF($J11=13,1,0)</f>
        <v>0</v>
      </c>
      <c r="Q11" s="11"/>
      <c r="R11" s="9">
        <f>IF($K11=13,1,0)</f>
        <v>0</v>
      </c>
      <c r="S11" s="11"/>
    </row>
    <row r="12" spans="1:22" ht="15.95" customHeight="1" thickBot="1" x14ac:dyDescent="0.3">
      <c r="B12" s="28"/>
      <c r="C12" s="28"/>
      <c r="D12" s="16"/>
      <c r="E12" s="12">
        <v>4</v>
      </c>
      <c r="F12" s="18">
        <v>8</v>
      </c>
      <c r="G12" s="8" t="str">
        <f t="shared" si="0"/>
        <v/>
      </c>
      <c r="H12" s="8" t="s">
        <v>5</v>
      </c>
      <c r="I12" s="8" t="str">
        <f t="shared" si="1"/>
        <v/>
      </c>
      <c r="J12" s="29"/>
      <c r="K12" s="29"/>
      <c r="L12" s="11"/>
      <c r="M12" s="11"/>
      <c r="N12" s="11"/>
      <c r="O12" s="9">
        <f>IF($J12=13,1,0)</f>
        <v>0</v>
      </c>
      <c r="P12" s="11"/>
      <c r="Q12" s="11"/>
      <c r="R12" s="11"/>
      <c r="S12" s="9">
        <f>IF($K12=13,1,0)</f>
        <v>0</v>
      </c>
    </row>
    <row r="13" spans="1:22" ht="15.95" customHeight="1" thickBot="1" x14ac:dyDescent="0.3">
      <c r="B13" s="28"/>
      <c r="C13" s="28"/>
      <c r="D13" s="16"/>
      <c r="E13" s="12">
        <v>2</v>
      </c>
      <c r="F13" s="18">
        <v>3</v>
      </c>
      <c r="G13" s="8" t="str">
        <f t="shared" si="0"/>
        <v/>
      </c>
      <c r="H13" s="8" t="s">
        <v>5</v>
      </c>
      <c r="I13" s="8" t="str">
        <f t="shared" si="1"/>
        <v/>
      </c>
      <c r="J13" s="29"/>
      <c r="K13" s="29"/>
      <c r="L13" s="11"/>
      <c r="M13" s="9">
        <f>IF($J13=13,1,0)</f>
        <v>0</v>
      </c>
      <c r="N13" s="9">
        <f>IF($K13=13,1,0)</f>
        <v>0</v>
      </c>
      <c r="O13" s="11"/>
      <c r="P13" s="11"/>
      <c r="Q13" s="11"/>
      <c r="R13" s="11"/>
      <c r="S13" s="11"/>
    </row>
    <row r="14" spans="1:22" ht="15.95" customHeight="1" thickBot="1" x14ac:dyDescent="0.3">
      <c r="B14" s="28"/>
      <c r="C14" s="28"/>
      <c r="D14" s="16"/>
      <c r="E14" s="12">
        <v>1</v>
      </c>
      <c r="F14" s="18">
        <v>5</v>
      </c>
      <c r="G14" s="8" t="str">
        <f t="shared" si="0"/>
        <v/>
      </c>
      <c r="H14" s="8" t="s">
        <v>5</v>
      </c>
      <c r="I14" s="8" t="str">
        <f t="shared" si="1"/>
        <v/>
      </c>
      <c r="J14" s="29"/>
      <c r="K14" s="29"/>
      <c r="L14" s="9">
        <f>IF($J14=13,1,0)</f>
        <v>0</v>
      </c>
      <c r="M14" s="14"/>
      <c r="N14" s="14"/>
      <c r="O14" s="14"/>
      <c r="P14" s="9">
        <f>IF($K14=13,1,0)</f>
        <v>0</v>
      </c>
      <c r="Q14" s="14"/>
      <c r="R14" s="14"/>
      <c r="S14" s="14"/>
    </row>
    <row r="15" spans="1:22" ht="15.95" customHeight="1" thickBot="1" x14ac:dyDescent="0.3">
      <c r="B15" s="28"/>
      <c r="C15" s="28"/>
      <c r="D15" s="16"/>
      <c r="E15" s="12">
        <v>4</v>
      </c>
      <c r="F15" s="18">
        <v>6</v>
      </c>
      <c r="G15" s="8" t="str">
        <f t="shared" si="0"/>
        <v/>
      </c>
      <c r="H15" s="8" t="s">
        <v>5</v>
      </c>
      <c r="I15" s="8" t="str">
        <f t="shared" si="1"/>
        <v/>
      </c>
      <c r="J15" s="29"/>
      <c r="K15" s="29"/>
      <c r="L15" s="14"/>
      <c r="M15" s="14"/>
      <c r="N15" s="14"/>
      <c r="O15" s="9">
        <f>IF($J15=13,1,0)</f>
        <v>0</v>
      </c>
      <c r="P15" s="14"/>
      <c r="Q15" s="9">
        <f>IF($K15=13,1,0)</f>
        <v>0</v>
      </c>
      <c r="R15" s="14"/>
      <c r="S15" s="14"/>
    </row>
    <row r="16" spans="1:22" ht="15.95" customHeight="1" thickBot="1" x14ac:dyDescent="0.3">
      <c r="B16" s="28"/>
      <c r="C16" s="28"/>
      <c r="D16" s="16"/>
      <c r="E16" s="12">
        <v>3</v>
      </c>
      <c r="F16" s="18">
        <v>7</v>
      </c>
      <c r="G16" s="8" t="str">
        <f t="shared" si="0"/>
        <v/>
      </c>
      <c r="H16" s="8" t="s">
        <v>5</v>
      </c>
      <c r="I16" s="8" t="str">
        <f t="shared" si="1"/>
        <v/>
      </c>
      <c r="J16" s="29"/>
      <c r="K16" s="29"/>
      <c r="L16" s="14"/>
      <c r="M16" s="14"/>
      <c r="N16" s="9">
        <f>IF($J16=13,1,0)</f>
        <v>0</v>
      </c>
      <c r="O16" s="14"/>
      <c r="P16" s="14"/>
      <c r="Q16" s="14"/>
      <c r="R16" s="9">
        <f>IF($K16=13,1,0)</f>
        <v>0</v>
      </c>
      <c r="S16" s="14"/>
    </row>
    <row r="17" spans="2:19" ht="15.95" customHeight="1" thickBot="1" x14ac:dyDescent="0.3">
      <c r="B17" s="28"/>
      <c r="C17" s="28"/>
      <c r="D17" s="16"/>
      <c r="E17" s="12">
        <v>2</v>
      </c>
      <c r="F17" s="18">
        <v>8</v>
      </c>
      <c r="G17" s="8" t="str">
        <f t="shared" si="0"/>
        <v/>
      </c>
      <c r="H17" s="8" t="s">
        <v>5</v>
      </c>
      <c r="I17" s="8" t="str">
        <f t="shared" si="1"/>
        <v/>
      </c>
      <c r="J17" s="29"/>
      <c r="K17" s="29"/>
      <c r="L17" s="14"/>
      <c r="M17" s="9">
        <f>IF($J17=13,1,0)</f>
        <v>0</v>
      </c>
      <c r="N17" s="14"/>
      <c r="O17" s="14"/>
      <c r="P17" s="14"/>
      <c r="Q17" s="14"/>
      <c r="R17" s="14"/>
      <c r="S17" s="9">
        <f>IF($K17=13,1,0)</f>
        <v>0</v>
      </c>
    </row>
    <row r="18" spans="2:19" ht="15.95" customHeight="1" thickBot="1" x14ac:dyDescent="0.3">
      <c r="B18" s="28"/>
      <c r="C18" s="28"/>
      <c r="D18" s="16"/>
      <c r="E18" s="12">
        <v>1</v>
      </c>
      <c r="F18" s="18">
        <v>4</v>
      </c>
      <c r="G18" s="8" t="str">
        <f t="shared" si="0"/>
        <v/>
      </c>
      <c r="H18" s="8" t="s">
        <v>5</v>
      </c>
      <c r="I18" s="8" t="str">
        <f t="shared" si="1"/>
        <v/>
      </c>
      <c r="J18" s="29"/>
      <c r="K18" s="29"/>
      <c r="L18" s="9">
        <f>IF($J18=13,1,0)</f>
        <v>0</v>
      </c>
      <c r="M18" s="14"/>
      <c r="N18" s="14"/>
      <c r="O18" s="9">
        <f>IF($K18=13,1,0)</f>
        <v>0</v>
      </c>
      <c r="P18" s="14"/>
      <c r="Q18" s="14"/>
      <c r="R18" s="14"/>
      <c r="S18" s="14"/>
    </row>
    <row r="19" spans="2:19" ht="15.95" customHeight="1" thickBot="1" x14ac:dyDescent="0.3">
      <c r="B19" s="28"/>
      <c r="C19" s="28"/>
      <c r="D19" s="16"/>
      <c r="E19" s="12">
        <v>3</v>
      </c>
      <c r="F19" s="18">
        <v>5</v>
      </c>
      <c r="G19" s="8" t="str">
        <f t="shared" si="0"/>
        <v/>
      </c>
      <c r="H19" s="8" t="s">
        <v>5</v>
      </c>
      <c r="I19" s="8" t="str">
        <f t="shared" si="1"/>
        <v/>
      </c>
      <c r="J19" s="29"/>
      <c r="K19" s="29"/>
      <c r="L19" s="14"/>
      <c r="M19" s="14"/>
      <c r="N19" s="9">
        <f>IF($J19=13,1,0)</f>
        <v>0</v>
      </c>
      <c r="O19" s="14"/>
      <c r="P19" s="9">
        <f>IF($K19=13,1,0)</f>
        <v>0</v>
      </c>
      <c r="Q19" s="14"/>
      <c r="R19" s="14"/>
      <c r="S19" s="14"/>
    </row>
    <row r="20" spans="2:19" ht="15.95" customHeight="1" thickBot="1" x14ac:dyDescent="0.3">
      <c r="E20" s="12">
        <v>2</v>
      </c>
      <c r="F20" s="18">
        <v>6</v>
      </c>
      <c r="G20" s="8" t="str">
        <f t="shared" si="0"/>
        <v/>
      </c>
      <c r="H20" s="8" t="s">
        <v>5</v>
      </c>
      <c r="I20" s="8" t="str">
        <f t="shared" si="1"/>
        <v/>
      </c>
      <c r="J20" s="29"/>
      <c r="K20" s="29"/>
      <c r="L20" s="14"/>
      <c r="M20" s="9">
        <f>IF($J20=13,1,0)</f>
        <v>0</v>
      </c>
      <c r="N20" s="14"/>
      <c r="O20" s="14"/>
      <c r="P20" s="14"/>
      <c r="Q20" s="9">
        <f>IF($K20=13,1,0)</f>
        <v>0</v>
      </c>
      <c r="R20" s="14"/>
      <c r="S20" s="14"/>
    </row>
    <row r="21" spans="2:19" ht="15.95" customHeight="1" thickBot="1" x14ac:dyDescent="0.3">
      <c r="E21" s="12">
        <v>7</v>
      </c>
      <c r="F21" s="18">
        <v>8</v>
      </c>
      <c r="G21" s="8" t="str">
        <f t="shared" si="0"/>
        <v/>
      </c>
      <c r="H21" s="8" t="s">
        <v>5</v>
      </c>
      <c r="I21" s="8" t="str">
        <f t="shared" si="1"/>
        <v/>
      </c>
      <c r="J21" s="29"/>
      <c r="K21" s="29"/>
      <c r="L21" s="14"/>
      <c r="M21" s="14"/>
      <c r="N21" s="14"/>
      <c r="O21" s="14"/>
      <c r="P21" s="14"/>
      <c r="Q21" s="14"/>
      <c r="R21" s="9">
        <f>IF($J21=13,1,0)</f>
        <v>0</v>
      </c>
      <c r="S21" s="9">
        <f>IF($K21=13,1,0)</f>
        <v>0</v>
      </c>
    </row>
    <row r="22" spans="2:19" ht="15.95" customHeight="1" thickBot="1" x14ac:dyDescent="0.3">
      <c r="E22" s="12">
        <v>1</v>
      </c>
      <c r="F22" s="18">
        <v>3</v>
      </c>
      <c r="G22" s="8" t="str">
        <f t="shared" si="0"/>
        <v/>
      </c>
      <c r="H22" s="8" t="s">
        <v>5</v>
      </c>
      <c r="I22" s="8" t="str">
        <f t="shared" si="1"/>
        <v/>
      </c>
      <c r="J22" s="29"/>
      <c r="K22" s="29"/>
      <c r="L22" s="9">
        <f>IF($J22=13,1,0)</f>
        <v>0</v>
      </c>
      <c r="M22" s="14"/>
      <c r="N22" s="9">
        <f>IF($K22=13,1,0)</f>
        <v>0</v>
      </c>
      <c r="O22" s="14"/>
      <c r="P22" s="14"/>
      <c r="Q22" s="14"/>
      <c r="R22" s="14"/>
      <c r="S22" s="14"/>
    </row>
    <row r="23" spans="2:19" ht="15.95" customHeight="1" thickBot="1" x14ac:dyDescent="0.3">
      <c r="E23" s="12">
        <v>2</v>
      </c>
      <c r="F23" s="18">
        <v>4</v>
      </c>
      <c r="G23" s="8" t="str">
        <f t="shared" si="0"/>
        <v/>
      </c>
      <c r="H23" s="8" t="s">
        <v>5</v>
      </c>
      <c r="I23" s="8" t="str">
        <f t="shared" si="1"/>
        <v/>
      </c>
      <c r="J23" s="29"/>
      <c r="K23" s="29"/>
      <c r="L23" s="14"/>
      <c r="M23" s="9">
        <f>IF($J23=13,1,0)</f>
        <v>0</v>
      </c>
      <c r="N23" s="14"/>
      <c r="O23" s="9">
        <f>IF($K23=13,1,0)</f>
        <v>0</v>
      </c>
      <c r="P23" s="14"/>
      <c r="Q23" s="14"/>
      <c r="R23" s="14"/>
      <c r="S23" s="14"/>
    </row>
    <row r="24" spans="2:19" ht="15.95" customHeight="1" thickBot="1" x14ac:dyDescent="0.3">
      <c r="E24" s="12">
        <v>5</v>
      </c>
      <c r="F24" s="18">
        <v>8</v>
      </c>
      <c r="G24" s="8" t="str">
        <f t="shared" si="0"/>
        <v/>
      </c>
      <c r="H24" s="8" t="s">
        <v>5</v>
      </c>
      <c r="I24" s="8" t="str">
        <f t="shared" si="1"/>
        <v/>
      </c>
      <c r="J24" s="29"/>
      <c r="K24" s="29"/>
      <c r="L24" s="14"/>
      <c r="M24" s="14"/>
      <c r="N24" s="14"/>
      <c r="O24" s="14"/>
      <c r="P24" s="9">
        <f>IF($J24=13,1,0)</f>
        <v>0</v>
      </c>
      <c r="Q24" s="14"/>
      <c r="R24" s="14"/>
      <c r="S24" s="9">
        <f>IF($K24=13,1,0)</f>
        <v>0</v>
      </c>
    </row>
    <row r="25" spans="2:19" ht="15.95" customHeight="1" thickBot="1" x14ac:dyDescent="0.3">
      <c r="E25" s="12">
        <v>6</v>
      </c>
      <c r="F25" s="18">
        <v>7</v>
      </c>
      <c r="G25" s="8" t="str">
        <f t="shared" si="0"/>
        <v/>
      </c>
      <c r="H25" s="8" t="s">
        <v>5</v>
      </c>
      <c r="I25" s="8" t="str">
        <f t="shared" si="1"/>
        <v/>
      </c>
      <c r="J25" s="29"/>
      <c r="K25" s="29"/>
      <c r="L25" s="14"/>
      <c r="M25" s="14"/>
      <c r="N25" s="14"/>
      <c r="O25" s="14"/>
      <c r="P25" s="14"/>
      <c r="Q25" s="9">
        <f>IF($J25=13,1,0)</f>
        <v>0</v>
      </c>
      <c r="R25" s="9">
        <f>IF($K25=13,1,0)</f>
        <v>0</v>
      </c>
      <c r="S25" s="14"/>
    </row>
    <row r="26" spans="2:19" ht="15.95" customHeight="1" thickBot="1" x14ac:dyDescent="0.3">
      <c r="E26" s="12">
        <v>1</v>
      </c>
      <c r="F26" s="18">
        <v>2</v>
      </c>
      <c r="G26" s="8" t="str">
        <f t="shared" si="0"/>
        <v/>
      </c>
      <c r="H26" s="8" t="s">
        <v>5</v>
      </c>
      <c r="I26" s="8" t="str">
        <f t="shared" si="1"/>
        <v/>
      </c>
      <c r="J26" s="29"/>
      <c r="K26" s="29"/>
      <c r="L26" s="9">
        <f>IF($J26=13,1,0)</f>
        <v>0</v>
      </c>
      <c r="M26" s="9">
        <f>IF($K26=13,1,0)</f>
        <v>0</v>
      </c>
      <c r="N26" s="14"/>
      <c r="O26" s="14"/>
      <c r="P26" s="14"/>
      <c r="Q26" s="14"/>
      <c r="R26" s="14"/>
      <c r="S26" s="14"/>
    </row>
    <row r="27" spans="2:19" ht="15.95" customHeight="1" thickBot="1" x14ac:dyDescent="0.3">
      <c r="E27" s="12">
        <v>3</v>
      </c>
      <c r="F27" s="18">
        <v>8</v>
      </c>
      <c r="G27" s="8" t="str">
        <f t="shared" si="0"/>
        <v/>
      </c>
      <c r="H27" s="8" t="s">
        <v>5</v>
      </c>
      <c r="I27" s="8" t="str">
        <f t="shared" si="1"/>
        <v/>
      </c>
      <c r="J27" s="29"/>
      <c r="K27" s="29"/>
      <c r="L27" s="14"/>
      <c r="M27" s="14"/>
      <c r="N27" s="9">
        <f>IF($J27=13,1,0)</f>
        <v>0</v>
      </c>
      <c r="O27" s="14"/>
      <c r="P27" s="14"/>
      <c r="Q27" s="14"/>
      <c r="R27" s="14"/>
      <c r="S27" s="9">
        <f>IF($K27=13,1,0)</f>
        <v>0</v>
      </c>
    </row>
    <row r="28" spans="2:19" ht="15.95" customHeight="1" thickBot="1" x14ac:dyDescent="0.3">
      <c r="E28" s="12">
        <v>4</v>
      </c>
      <c r="F28" s="18">
        <v>7</v>
      </c>
      <c r="G28" s="8" t="str">
        <f t="shared" si="0"/>
        <v/>
      </c>
      <c r="H28" s="8" t="s">
        <v>5</v>
      </c>
      <c r="I28" s="8" t="str">
        <f t="shared" si="1"/>
        <v/>
      </c>
      <c r="J28" s="29"/>
      <c r="K28" s="29"/>
      <c r="L28" s="14"/>
      <c r="M28" s="14"/>
      <c r="N28" s="14"/>
      <c r="O28" s="9">
        <f>IF($J28=13,1,0)</f>
        <v>0</v>
      </c>
      <c r="P28" s="14"/>
      <c r="Q28" s="14"/>
      <c r="R28" s="9">
        <f>IF($K28=13,1,0)</f>
        <v>0</v>
      </c>
      <c r="S28" s="14"/>
    </row>
    <row r="29" spans="2:19" ht="15.95" customHeight="1" thickBot="1" x14ac:dyDescent="0.3">
      <c r="E29" s="19">
        <v>5</v>
      </c>
      <c r="F29" s="20">
        <v>6</v>
      </c>
      <c r="G29" s="13" t="str">
        <f t="shared" si="0"/>
        <v/>
      </c>
      <c r="H29" s="13" t="s">
        <v>5</v>
      </c>
      <c r="I29" s="13" t="str">
        <f t="shared" si="1"/>
        <v/>
      </c>
      <c r="J29" s="29"/>
      <c r="K29" s="30"/>
      <c r="L29" s="15"/>
      <c r="M29" s="15"/>
      <c r="N29" s="15"/>
      <c r="O29" s="15"/>
      <c r="P29" s="9">
        <f>IF($J29=13,1,0)</f>
        <v>0</v>
      </c>
      <c r="Q29" s="9">
        <f>IF($K29=13,1,0)</f>
        <v>0</v>
      </c>
      <c r="R29" s="15"/>
      <c r="S29" s="15"/>
    </row>
    <row r="30" spans="2:19" ht="15.95" customHeight="1" thickTop="1" thickBot="1" x14ac:dyDescent="0.3">
      <c r="J30" s="104" t="s">
        <v>6</v>
      </c>
      <c r="K30" s="108"/>
      <c r="L30" s="31">
        <f>SUM(L2:L29)</f>
        <v>0</v>
      </c>
      <c r="M30" s="31">
        <f t="shared" ref="M30:S30" si="2">SUM(M2:M29)</f>
        <v>0</v>
      </c>
      <c r="N30" s="31">
        <f t="shared" si="2"/>
        <v>0</v>
      </c>
      <c r="O30" s="31">
        <f t="shared" si="2"/>
        <v>0</v>
      </c>
      <c r="P30" s="31">
        <f t="shared" si="2"/>
        <v>0</v>
      </c>
      <c r="Q30" s="31">
        <f t="shared" si="2"/>
        <v>0</v>
      </c>
      <c r="R30" s="31">
        <f t="shared" si="2"/>
        <v>0</v>
      </c>
      <c r="S30" s="31">
        <f t="shared" si="2"/>
        <v>0</v>
      </c>
    </row>
    <row r="31" spans="2:19" ht="16.5" thickTop="1" thickBot="1" x14ac:dyDescent="0.3">
      <c r="J31" s="104" t="s">
        <v>9</v>
      </c>
      <c r="K31" s="105"/>
      <c r="L31" s="31">
        <f>(J2+J6+J10+J14+J18+J22+J26)-(K2+K6+K10+K14+K18+K22+K26)</f>
        <v>0</v>
      </c>
      <c r="M31" s="31">
        <f>(J3+J8+J13+J17+J20+J23+K26)-(K3+K8+K13+K17+K20+K23+J26)</f>
        <v>0</v>
      </c>
      <c r="N31" s="31">
        <f>(J4+J9+K13+J16+J19+K22+J27)-(K4+K9+J13+K16+K19+J22+K27)</f>
        <v>0</v>
      </c>
      <c r="O31" s="31">
        <f>(J5+K9+J12+J15+K18+J23+J28)-(K5+J9+K12+K15+J18+K23+K28)</f>
        <v>0</v>
      </c>
      <c r="P31" s="31">
        <f>(K5+K8+J11+K14+K19+J24+J29)-(J5+J8+K11+J14+J19+K24+K29)</f>
        <v>0</v>
      </c>
      <c r="Q31" s="31">
        <f>(K4+J7+K10+K15+K20+J25+K29)-(J4+K7+J10+J15+J20+K25+J29)</f>
        <v>0</v>
      </c>
      <c r="R31" s="31">
        <f>(K6+K11+K16+J21+K25+K28+K3)-(J3+J6+J11+J16+K21+J25+J28)</f>
        <v>0</v>
      </c>
      <c r="S31" s="31">
        <f>(K2+K7+K12+K17+K21+K24+K27)-(J2+J7+J12+J17+J21+J24+J27)</f>
        <v>0</v>
      </c>
    </row>
    <row r="32" spans="2:19" ht="15.75" thickTop="1" x14ac:dyDescent="0.25"/>
  </sheetData>
  <sheetProtection algorithmName="SHA-512" hashValue="b7PhsQxlQM9qg5uZepoAidN7HtlMCmPPYfaqT6f5PHjlpvyI5wPiCYE0kkC7qWbzYGku/NU8jql9HoxQcLE+6A==" saltValue="ewqHvA08COZv/Tc/gRfVEA==" spinCount="100000" sheet="1" objects="1" scenarios="1"/>
  <protectedRanges>
    <protectedRange sqref="J2:K29" name="Plage1_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autoPict="0" r:id="rId5">
            <anchor moveWithCells="1">
              <from>
                <xdr:col>1</xdr:col>
                <xdr:colOff>19050</xdr:colOff>
                <xdr:row>12</xdr:row>
                <xdr:rowOff>114300</xdr:rowOff>
              </from>
              <to>
                <xdr:col>1</xdr:col>
                <xdr:colOff>1476375</xdr:colOff>
                <xdr:row>14</xdr:row>
                <xdr:rowOff>190500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B3C46-597E-48B7-BED2-9796AE5099E8}">
  <sheetPr codeName="Feuil11"/>
  <dimension ref="B2:H68"/>
  <sheetViews>
    <sheetView showGridLines="0" zoomScale="98" zoomScaleNormal="98" workbookViewId="0">
      <selection activeCell="F4" sqref="C4:F67"/>
    </sheetView>
  </sheetViews>
  <sheetFormatPr defaultColWidth="11.42578125" defaultRowHeight="15" x14ac:dyDescent="0.25"/>
  <cols>
    <col min="1" max="1" width="31" style="32" customWidth="1"/>
    <col min="2" max="2" width="11.42578125" style="32"/>
    <col min="3" max="3" width="30.7109375" style="32" customWidth="1"/>
    <col min="4" max="4" width="17.140625" style="33" customWidth="1"/>
    <col min="5" max="5" width="15.85546875" style="33" customWidth="1"/>
    <col min="6" max="6" width="7.5703125" style="33" hidden="1" customWidth="1"/>
    <col min="7" max="7" width="11.42578125" style="33"/>
    <col min="8" max="8" width="30.7109375" style="32" customWidth="1"/>
    <col min="9" max="16384" width="11.42578125" style="32"/>
  </cols>
  <sheetData>
    <row r="2" spans="2:8" ht="15.75" thickBot="1" x14ac:dyDescent="0.3"/>
    <row r="3" spans="2:8" ht="31.5" thickTop="1" thickBot="1" x14ac:dyDescent="0.3">
      <c r="B3" s="34" t="s">
        <v>20</v>
      </c>
      <c r="C3" s="35" t="s">
        <v>21</v>
      </c>
      <c r="D3" s="36" t="s">
        <v>17</v>
      </c>
      <c r="E3" s="36" t="s">
        <v>18</v>
      </c>
      <c r="F3" s="36"/>
      <c r="G3" s="36" t="s">
        <v>19</v>
      </c>
      <c r="H3" s="35" t="s">
        <v>21</v>
      </c>
    </row>
    <row r="4" spans="2:8" ht="15.75" thickTop="1" x14ac:dyDescent="0.25">
      <c r="B4" s="37">
        <v>1</v>
      </c>
      <c r="C4" s="38" t="e">
        <f>'Poule 7'!B7</f>
        <v>#REF!</v>
      </c>
      <c r="D4" s="39">
        <f>'Poule 7'!Q$30</f>
        <v>0</v>
      </c>
      <c r="E4" s="40">
        <f>'Poule 7'!Q$31</f>
        <v>0</v>
      </c>
      <c r="F4" s="40">
        <f t="shared" ref="F4:F35" si="0">SUM(D4*10000+E4*100)</f>
        <v>0</v>
      </c>
      <c r="G4" s="40">
        <f>RANK(F4,$F$4:$F$67,0)</f>
        <v>1</v>
      </c>
      <c r="H4" s="38" t="e">
        <f>IF(C4="","",C4)</f>
        <v>#REF!</v>
      </c>
    </row>
    <row r="5" spans="2:8" x14ac:dyDescent="0.25">
      <c r="B5" s="41">
        <v>2</v>
      </c>
      <c r="C5" s="42" t="e">
        <f>'Poule 6'!B7</f>
        <v>#REF!</v>
      </c>
      <c r="D5" s="43">
        <f>'Poule 6'!Q$30</f>
        <v>0</v>
      </c>
      <c r="E5" s="43">
        <f>'Poule 6'!Q$31</f>
        <v>0</v>
      </c>
      <c r="F5" s="43">
        <f t="shared" si="0"/>
        <v>0</v>
      </c>
      <c r="G5" s="43">
        <f t="shared" ref="G5:G18" si="1">RANK(F5,$F$4:$F$67,0)</f>
        <v>1</v>
      </c>
      <c r="H5" s="42" t="e">
        <f t="shared" ref="H5:H67" si="2">IF(C5="","",C5)</f>
        <v>#REF!</v>
      </c>
    </row>
    <row r="6" spans="2:8" x14ac:dyDescent="0.25">
      <c r="B6" s="41">
        <v>3</v>
      </c>
      <c r="C6" s="42" t="e">
        <f>'Poule 8'!B7</f>
        <v>#REF!</v>
      </c>
      <c r="D6" s="43">
        <f>'Poule 8'!Q$30</f>
        <v>0</v>
      </c>
      <c r="E6" s="43">
        <f>'Poule 8'!Q$31</f>
        <v>0</v>
      </c>
      <c r="F6" s="43">
        <f t="shared" si="0"/>
        <v>0</v>
      </c>
      <c r="G6" s="43">
        <f t="shared" si="1"/>
        <v>1</v>
      </c>
      <c r="H6" s="42" t="e">
        <f t="shared" si="2"/>
        <v>#REF!</v>
      </c>
    </row>
    <row r="7" spans="2:8" x14ac:dyDescent="0.25">
      <c r="B7" s="41">
        <v>4</v>
      </c>
      <c r="C7" s="42" t="e">
        <f>'Poule 5'!B7</f>
        <v>#REF!</v>
      </c>
      <c r="D7" s="43">
        <f>'Poule 5'!Q$30</f>
        <v>0</v>
      </c>
      <c r="E7" s="43">
        <f>'Poule 5'!Q$31</f>
        <v>0</v>
      </c>
      <c r="F7" s="43">
        <f t="shared" si="0"/>
        <v>0</v>
      </c>
      <c r="G7" s="43">
        <f t="shared" si="1"/>
        <v>1</v>
      </c>
      <c r="H7" s="42" t="e">
        <f t="shared" si="2"/>
        <v>#REF!</v>
      </c>
    </row>
    <row r="8" spans="2:8" x14ac:dyDescent="0.25">
      <c r="B8" s="41">
        <v>5</v>
      </c>
      <c r="C8" s="42" t="e">
        <f>'Poule 6'!B6</f>
        <v>#REF!</v>
      </c>
      <c r="D8" s="43">
        <f>'Poule 6'!P$30</f>
        <v>0</v>
      </c>
      <c r="E8" s="43">
        <f>'Poule 6'!P$31</f>
        <v>0</v>
      </c>
      <c r="F8" s="43">
        <f t="shared" si="0"/>
        <v>0</v>
      </c>
      <c r="G8" s="43">
        <f t="shared" si="1"/>
        <v>1</v>
      </c>
      <c r="H8" s="42" t="e">
        <f t="shared" si="2"/>
        <v>#REF!</v>
      </c>
    </row>
    <row r="9" spans="2:8" x14ac:dyDescent="0.25">
      <c r="B9" s="41">
        <v>6</v>
      </c>
      <c r="C9" s="42" t="e">
        <f>'Poule 5'!B6</f>
        <v>#REF!</v>
      </c>
      <c r="D9" s="43">
        <f>'Poule 5'!P$30</f>
        <v>0</v>
      </c>
      <c r="E9" s="43">
        <f>'Poule 5'!P$31</f>
        <v>0</v>
      </c>
      <c r="F9" s="43">
        <f t="shared" si="0"/>
        <v>0</v>
      </c>
      <c r="G9" s="43">
        <f t="shared" si="1"/>
        <v>1</v>
      </c>
      <c r="H9" s="42" t="e">
        <f t="shared" si="2"/>
        <v>#REF!</v>
      </c>
    </row>
    <row r="10" spans="2:8" x14ac:dyDescent="0.25">
      <c r="B10" s="41">
        <v>7</v>
      </c>
      <c r="C10" s="42" t="e">
        <f>'Poule 8'!B6</f>
        <v>#REF!</v>
      </c>
      <c r="D10" s="43">
        <f>'Poule 8'!P$30</f>
        <v>0</v>
      </c>
      <c r="E10" s="43">
        <f>'Poule 8'!P$31</f>
        <v>0</v>
      </c>
      <c r="F10" s="43">
        <f t="shared" si="0"/>
        <v>0</v>
      </c>
      <c r="G10" s="43">
        <f t="shared" si="1"/>
        <v>1</v>
      </c>
      <c r="H10" s="42" t="e">
        <f t="shared" si="2"/>
        <v>#REF!</v>
      </c>
    </row>
    <row r="11" spans="2:8" x14ac:dyDescent="0.25">
      <c r="B11" s="41">
        <v>8</v>
      </c>
      <c r="C11" s="42" t="e">
        <f>'Poule 7'!B6</f>
        <v>#REF!</v>
      </c>
      <c r="D11" s="43">
        <f>'Poule 7'!P$30</f>
        <v>0</v>
      </c>
      <c r="E11" s="43">
        <f>'Poule 7'!P$31</f>
        <v>0</v>
      </c>
      <c r="F11" s="43">
        <f t="shared" si="0"/>
        <v>0</v>
      </c>
      <c r="G11" s="43">
        <f t="shared" si="1"/>
        <v>1</v>
      </c>
      <c r="H11" s="42" t="e">
        <f t="shared" si="2"/>
        <v>#REF!</v>
      </c>
    </row>
    <row r="12" spans="2:8" x14ac:dyDescent="0.25">
      <c r="B12" s="41">
        <v>9</v>
      </c>
      <c r="C12" s="42" t="e">
        <f>'Poule 1'!B7</f>
        <v>#REF!</v>
      </c>
      <c r="D12" s="43">
        <f>'Poule 1'!Q$30</f>
        <v>0</v>
      </c>
      <c r="E12" s="43">
        <f>'Poule 1'!Q$31</f>
        <v>0</v>
      </c>
      <c r="F12" s="43">
        <f t="shared" si="0"/>
        <v>0</v>
      </c>
      <c r="G12" s="43">
        <f t="shared" si="1"/>
        <v>1</v>
      </c>
      <c r="H12" s="42" t="e">
        <f t="shared" si="2"/>
        <v>#REF!</v>
      </c>
    </row>
    <row r="13" spans="2:8" x14ac:dyDescent="0.25">
      <c r="B13" s="41">
        <v>10</v>
      </c>
      <c r="C13" s="42" t="e">
        <f>'Poule 4'!B7</f>
        <v>#REF!</v>
      </c>
      <c r="D13" s="43">
        <f>'Poule 4'!Q$30</f>
        <v>0</v>
      </c>
      <c r="E13" s="43">
        <f>'Poule 4'!Q$31</f>
        <v>0</v>
      </c>
      <c r="F13" s="43">
        <f t="shared" si="0"/>
        <v>0</v>
      </c>
      <c r="G13" s="43">
        <f t="shared" si="1"/>
        <v>1</v>
      </c>
      <c r="H13" s="42" t="e">
        <f t="shared" si="2"/>
        <v>#REF!</v>
      </c>
    </row>
    <row r="14" spans="2:8" x14ac:dyDescent="0.25">
      <c r="B14" s="41">
        <v>11</v>
      </c>
      <c r="C14" s="42" t="e">
        <f>'Poule 3'!B7</f>
        <v>#REF!</v>
      </c>
      <c r="D14" s="43">
        <f>'Poule 3'!Q$30</f>
        <v>0</v>
      </c>
      <c r="E14" s="43">
        <f>'Poule 3'!Q$31</f>
        <v>0</v>
      </c>
      <c r="F14" s="43">
        <f t="shared" si="0"/>
        <v>0</v>
      </c>
      <c r="G14" s="43">
        <f t="shared" si="1"/>
        <v>1</v>
      </c>
      <c r="H14" s="42" t="e">
        <f t="shared" si="2"/>
        <v>#REF!</v>
      </c>
    </row>
    <row r="15" spans="2:8" x14ac:dyDescent="0.25">
      <c r="B15" s="41">
        <v>12</v>
      </c>
      <c r="C15" s="42" t="e">
        <f>'Poule 2'!B7</f>
        <v>#REF!</v>
      </c>
      <c r="D15" s="43">
        <f>'Poule 2'!Q$30</f>
        <v>0</v>
      </c>
      <c r="E15" s="43">
        <f>'Poule 2'!Q$31</f>
        <v>0</v>
      </c>
      <c r="F15" s="43">
        <f t="shared" si="0"/>
        <v>0</v>
      </c>
      <c r="G15" s="43">
        <f t="shared" si="1"/>
        <v>1</v>
      </c>
      <c r="H15" s="42" t="e">
        <f t="shared" si="2"/>
        <v>#REF!</v>
      </c>
    </row>
    <row r="16" spans="2:8" x14ac:dyDescent="0.25">
      <c r="B16" s="41">
        <v>13</v>
      </c>
      <c r="C16" s="42" t="e">
        <f>'Poule 6'!B2</f>
        <v>#REF!</v>
      </c>
      <c r="D16" s="43">
        <f>'Poule 6'!L$30</f>
        <v>0</v>
      </c>
      <c r="E16" s="43">
        <f>'Poule 6'!L$31</f>
        <v>0</v>
      </c>
      <c r="F16" s="43">
        <f t="shared" si="0"/>
        <v>0</v>
      </c>
      <c r="G16" s="43">
        <f t="shared" si="1"/>
        <v>1</v>
      </c>
      <c r="H16" s="42" t="e">
        <f t="shared" si="2"/>
        <v>#REF!</v>
      </c>
    </row>
    <row r="17" spans="2:8" x14ac:dyDescent="0.25">
      <c r="B17" s="41">
        <v>14</v>
      </c>
      <c r="C17" s="42" t="e">
        <f>'Poule 8'!B2</f>
        <v>#REF!</v>
      </c>
      <c r="D17" s="43">
        <f>'Poule 8'!L$30</f>
        <v>0</v>
      </c>
      <c r="E17" s="43">
        <f>'Poule 8'!L$31</f>
        <v>0</v>
      </c>
      <c r="F17" s="43">
        <f t="shared" si="0"/>
        <v>0</v>
      </c>
      <c r="G17" s="43">
        <f t="shared" si="1"/>
        <v>1</v>
      </c>
      <c r="H17" s="42" t="e">
        <f t="shared" si="2"/>
        <v>#REF!</v>
      </c>
    </row>
    <row r="18" spans="2:8" x14ac:dyDescent="0.25">
      <c r="B18" s="41">
        <v>15</v>
      </c>
      <c r="C18" s="42" t="e">
        <f>'Poule 7'!B2</f>
        <v>#REF!</v>
      </c>
      <c r="D18" s="43">
        <f>'Poule 7'!L$30</f>
        <v>0</v>
      </c>
      <c r="E18" s="43">
        <f>'Poule 7'!L$31</f>
        <v>0</v>
      </c>
      <c r="F18" s="43">
        <f t="shared" si="0"/>
        <v>0</v>
      </c>
      <c r="G18" s="39">
        <f t="shared" si="1"/>
        <v>1</v>
      </c>
      <c r="H18" s="42" t="e">
        <f t="shared" si="2"/>
        <v>#REF!</v>
      </c>
    </row>
    <row r="19" spans="2:8" x14ac:dyDescent="0.25">
      <c r="B19" s="41">
        <v>16</v>
      </c>
      <c r="C19" s="42" t="e">
        <f>'Poule 5'!B2</f>
        <v>#REF!</v>
      </c>
      <c r="D19" s="43">
        <f>'Poule 5'!L$30</f>
        <v>0</v>
      </c>
      <c r="E19" s="43">
        <f>'Poule 5'!L$31</f>
        <v>0</v>
      </c>
      <c r="F19" s="43">
        <f t="shared" si="0"/>
        <v>0</v>
      </c>
      <c r="G19" s="43">
        <f t="shared" ref="G19:G67" si="3">RANK(F19,$F$4:$F$67,0)</f>
        <v>1</v>
      </c>
      <c r="H19" s="42" t="e">
        <f t="shared" si="2"/>
        <v>#REF!</v>
      </c>
    </row>
    <row r="20" spans="2:8" x14ac:dyDescent="0.25">
      <c r="B20" s="41">
        <v>17</v>
      </c>
      <c r="C20" s="42" t="e">
        <f>'Poule 1'!B2</f>
        <v>#REF!</v>
      </c>
      <c r="D20" s="43">
        <f>'Poule 1'!L$30</f>
        <v>0</v>
      </c>
      <c r="E20" s="43">
        <f>'Poule 1'!L$31</f>
        <v>0</v>
      </c>
      <c r="F20" s="43">
        <f t="shared" si="0"/>
        <v>0</v>
      </c>
      <c r="G20" s="43">
        <f t="shared" si="3"/>
        <v>1</v>
      </c>
      <c r="H20" s="42" t="e">
        <f t="shared" si="2"/>
        <v>#REF!</v>
      </c>
    </row>
    <row r="21" spans="2:8" x14ac:dyDescent="0.25">
      <c r="B21" s="41">
        <v>18</v>
      </c>
      <c r="C21" s="42" t="e">
        <f>'Poule 4'!B2</f>
        <v>#REF!</v>
      </c>
      <c r="D21" s="43">
        <f>'Poule 4'!L$30</f>
        <v>0</v>
      </c>
      <c r="E21" s="43">
        <f>'Poule 4'!L$31</f>
        <v>0</v>
      </c>
      <c r="F21" s="43">
        <f t="shared" si="0"/>
        <v>0</v>
      </c>
      <c r="G21" s="43">
        <f t="shared" si="3"/>
        <v>1</v>
      </c>
      <c r="H21" s="42" t="e">
        <f t="shared" si="2"/>
        <v>#REF!</v>
      </c>
    </row>
    <row r="22" spans="2:8" x14ac:dyDescent="0.25">
      <c r="B22" s="41">
        <v>19</v>
      </c>
      <c r="C22" s="42" t="e">
        <f>'Poule 2'!B2</f>
        <v>#REF!</v>
      </c>
      <c r="D22" s="43">
        <f>'Poule 2'!L$30</f>
        <v>0</v>
      </c>
      <c r="E22" s="43">
        <f>'Poule 2'!L$31</f>
        <v>0</v>
      </c>
      <c r="F22" s="43">
        <f t="shared" si="0"/>
        <v>0</v>
      </c>
      <c r="G22" s="43">
        <f t="shared" si="3"/>
        <v>1</v>
      </c>
      <c r="H22" s="42" t="e">
        <f t="shared" si="2"/>
        <v>#REF!</v>
      </c>
    </row>
    <row r="23" spans="2:8" x14ac:dyDescent="0.25">
      <c r="B23" s="41">
        <v>20</v>
      </c>
      <c r="C23" s="42" t="e">
        <f>'Poule 3'!B2</f>
        <v>#REF!</v>
      </c>
      <c r="D23" s="43">
        <f>'Poule 3'!L$30</f>
        <v>0</v>
      </c>
      <c r="E23" s="43">
        <f>'Poule 3'!L$31</f>
        <v>0</v>
      </c>
      <c r="F23" s="43">
        <f t="shared" si="0"/>
        <v>0</v>
      </c>
      <c r="G23" s="43">
        <f t="shared" si="3"/>
        <v>1</v>
      </c>
      <c r="H23" s="42" t="e">
        <f t="shared" si="2"/>
        <v>#REF!</v>
      </c>
    </row>
    <row r="24" spans="2:8" x14ac:dyDescent="0.25">
      <c r="B24" s="41">
        <v>21</v>
      </c>
      <c r="C24" s="42" t="e">
        <f>'Poule 1'!B8</f>
        <v>#REF!</v>
      </c>
      <c r="D24" s="43">
        <f>'Poule 1'!R$30</f>
        <v>0</v>
      </c>
      <c r="E24" s="43">
        <f>'Poule 1'!R$31</f>
        <v>0</v>
      </c>
      <c r="F24" s="43">
        <f t="shared" si="0"/>
        <v>0</v>
      </c>
      <c r="G24" s="43">
        <f t="shared" si="3"/>
        <v>1</v>
      </c>
      <c r="H24" s="42" t="e">
        <f t="shared" si="2"/>
        <v>#REF!</v>
      </c>
    </row>
    <row r="25" spans="2:8" x14ac:dyDescent="0.25">
      <c r="B25" s="41">
        <v>22</v>
      </c>
      <c r="C25" s="42" t="e">
        <f>'Poule 4'!B8</f>
        <v>#REF!</v>
      </c>
      <c r="D25" s="43">
        <f>'Poule 4'!R$30</f>
        <v>0</v>
      </c>
      <c r="E25" s="43">
        <f>'Poule 4'!R$31</f>
        <v>0</v>
      </c>
      <c r="F25" s="43">
        <f t="shared" si="0"/>
        <v>0</v>
      </c>
      <c r="G25" s="43">
        <f t="shared" si="3"/>
        <v>1</v>
      </c>
      <c r="H25" s="42" t="e">
        <f t="shared" si="2"/>
        <v>#REF!</v>
      </c>
    </row>
    <row r="26" spans="2:8" x14ac:dyDescent="0.25">
      <c r="B26" s="41">
        <v>23</v>
      </c>
      <c r="C26" s="42" t="e">
        <f>'Poule 3'!B8</f>
        <v>#REF!</v>
      </c>
      <c r="D26" s="43">
        <f>'Poule 3'!R$30</f>
        <v>0</v>
      </c>
      <c r="E26" s="43">
        <f>'Poule 3'!R$31</f>
        <v>0</v>
      </c>
      <c r="F26" s="43">
        <f t="shared" si="0"/>
        <v>0</v>
      </c>
      <c r="G26" s="43">
        <f t="shared" si="3"/>
        <v>1</v>
      </c>
      <c r="H26" s="42" t="e">
        <f t="shared" si="2"/>
        <v>#REF!</v>
      </c>
    </row>
    <row r="27" spans="2:8" x14ac:dyDescent="0.25">
      <c r="B27" s="41">
        <v>24</v>
      </c>
      <c r="C27" s="42" t="e">
        <f>'Poule 2'!B8</f>
        <v>#REF!</v>
      </c>
      <c r="D27" s="43">
        <f>'Poule 2'!R$30</f>
        <v>0</v>
      </c>
      <c r="E27" s="43">
        <f>'Poule 2'!R$31</f>
        <v>0</v>
      </c>
      <c r="F27" s="43">
        <f t="shared" si="0"/>
        <v>0</v>
      </c>
      <c r="G27" s="43">
        <f t="shared" si="3"/>
        <v>1</v>
      </c>
      <c r="H27" s="42" t="e">
        <f t="shared" si="2"/>
        <v>#REF!</v>
      </c>
    </row>
    <row r="28" spans="2:8" x14ac:dyDescent="0.25">
      <c r="B28" s="41">
        <v>25</v>
      </c>
      <c r="C28" s="42" t="e">
        <f>'Poule 1'!B6</f>
        <v>#REF!</v>
      </c>
      <c r="D28" s="43">
        <f>'Poule 1'!P$30</f>
        <v>0</v>
      </c>
      <c r="E28" s="43">
        <f>'Poule 1'!P$31</f>
        <v>0</v>
      </c>
      <c r="F28" s="43">
        <f t="shared" si="0"/>
        <v>0</v>
      </c>
      <c r="G28" s="43">
        <f t="shared" si="3"/>
        <v>1</v>
      </c>
      <c r="H28" s="42" t="e">
        <f t="shared" si="2"/>
        <v>#REF!</v>
      </c>
    </row>
    <row r="29" spans="2:8" x14ac:dyDescent="0.25">
      <c r="B29" s="41">
        <v>26</v>
      </c>
      <c r="C29" s="42" t="e">
        <f>'Poule 2'!B6</f>
        <v>#REF!</v>
      </c>
      <c r="D29" s="43">
        <f>'Poule 2'!P$30</f>
        <v>0</v>
      </c>
      <c r="E29" s="43">
        <f>'Poule 2'!P$31</f>
        <v>0</v>
      </c>
      <c r="F29" s="43">
        <f t="shared" si="0"/>
        <v>0</v>
      </c>
      <c r="G29" s="43">
        <f t="shared" si="3"/>
        <v>1</v>
      </c>
      <c r="H29" s="42" t="e">
        <f t="shared" si="2"/>
        <v>#REF!</v>
      </c>
    </row>
    <row r="30" spans="2:8" x14ac:dyDescent="0.25">
      <c r="B30" s="41">
        <v>27</v>
      </c>
      <c r="C30" s="42" t="e">
        <f>'Poule 3'!B6</f>
        <v>#REF!</v>
      </c>
      <c r="D30" s="43">
        <f>'Poule 3'!P$30</f>
        <v>0</v>
      </c>
      <c r="E30" s="43">
        <f>'Poule 3'!P$31</f>
        <v>0</v>
      </c>
      <c r="F30" s="43">
        <f t="shared" si="0"/>
        <v>0</v>
      </c>
      <c r="G30" s="43">
        <f t="shared" si="3"/>
        <v>1</v>
      </c>
      <c r="H30" s="42" t="e">
        <f t="shared" si="2"/>
        <v>#REF!</v>
      </c>
    </row>
    <row r="31" spans="2:8" x14ac:dyDescent="0.25">
      <c r="B31" s="41">
        <v>28</v>
      </c>
      <c r="C31" s="42" t="e">
        <f>'Poule 4'!B6</f>
        <v>#REF!</v>
      </c>
      <c r="D31" s="43">
        <f>'Poule 4'!P$30</f>
        <v>0</v>
      </c>
      <c r="E31" s="43">
        <f>'Poule 4'!P$31</f>
        <v>0</v>
      </c>
      <c r="F31" s="43">
        <f t="shared" si="0"/>
        <v>0</v>
      </c>
      <c r="G31" s="43">
        <f t="shared" si="3"/>
        <v>1</v>
      </c>
      <c r="H31" s="42" t="e">
        <f t="shared" si="2"/>
        <v>#REF!</v>
      </c>
    </row>
    <row r="32" spans="2:8" x14ac:dyDescent="0.25">
      <c r="B32" s="41">
        <v>29</v>
      </c>
      <c r="C32" s="42" t="e">
        <f>'Poule 8'!B3</f>
        <v>#REF!</v>
      </c>
      <c r="D32" s="43">
        <f>'Poule 8'!M$30</f>
        <v>0</v>
      </c>
      <c r="E32" s="43">
        <f>'Poule 8'!M$31</f>
        <v>0</v>
      </c>
      <c r="F32" s="43">
        <f t="shared" si="0"/>
        <v>0</v>
      </c>
      <c r="G32" s="43">
        <f t="shared" si="3"/>
        <v>1</v>
      </c>
      <c r="H32" s="42" t="e">
        <f t="shared" si="2"/>
        <v>#REF!</v>
      </c>
    </row>
    <row r="33" spans="2:8" x14ac:dyDescent="0.25">
      <c r="B33" s="41">
        <v>30</v>
      </c>
      <c r="C33" s="42" t="e">
        <f>'Poule 7'!B3</f>
        <v>#REF!</v>
      </c>
      <c r="D33" s="43">
        <f>'Poule 7'!M$30</f>
        <v>0</v>
      </c>
      <c r="E33" s="43">
        <f>'Poule 7'!M$31</f>
        <v>0</v>
      </c>
      <c r="F33" s="43">
        <f t="shared" si="0"/>
        <v>0</v>
      </c>
      <c r="G33" s="43">
        <f t="shared" si="3"/>
        <v>1</v>
      </c>
      <c r="H33" s="42" t="e">
        <f t="shared" si="2"/>
        <v>#REF!</v>
      </c>
    </row>
    <row r="34" spans="2:8" x14ac:dyDescent="0.25">
      <c r="B34" s="41">
        <v>31</v>
      </c>
      <c r="C34" s="42" t="e">
        <f>'Poule 6'!B3</f>
        <v>#REF!</v>
      </c>
      <c r="D34" s="43">
        <f>'Poule 6'!M$30</f>
        <v>0</v>
      </c>
      <c r="E34" s="43">
        <f>'Poule 6'!M$31</f>
        <v>0</v>
      </c>
      <c r="F34" s="43">
        <f t="shared" si="0"/>
        <v>0</v>
      </c>
      <c r="G34" s="43">
        <f t="shared" si="3"/>
        <v>1</v>
      </c>
      <c r="H34" s="42" t="e">
        <f t="shared" si="2"/>
        <v>#REF!</v>
      </c>
    </row>
    <row r="35" spans="2:8" x14ac:dyDescent="0.25">
      <c r="B35" s="41">
        <v>32</v>
      </c>
      <c r="C35" s="42" t="e">
        <f>'Poule 5'!B3</f>
        <v>#REF!</v>
      </c>
      <c r="D35" s="43">
        <f>'Poule 5'!M$30</f>
        <v>0</v>
      </c>
      <c r="E35" s="43">
        <f>'Poule 5'!M$31</f>
        <v>0</v>
      </c>
      <c r="F35" s="43">
        <f t="shared" si="0"/>
        <v>0</v>
      </c>
      <c r="G35" s="43">
        <f t="shared" si="3"/>
        <v>1</v>
      </c>
      <c r="H35" s="42" t="e">
        <f t="shared" si="2"/>
        <v>#REF!</v>
      </c>
    </row>
    <row r="36" spans="2:8" x14ac:dyDescent="0.25">
      <c r="B36" s="41">
        <v>33</v>
      </c>
      <c r="C36" s="42" t="e">
        <f>'Poule 7'!B5</f>
        <v>#REF!</v>
      </c>
      <c r="D36" s="43">
        <f>'Poule 7'!O$30</f>
        <v>0</v>
      </c>
      <c r="E36" s="43">
        <f>'Poule 7'!O$31</f>
        <v>0</v>
      </c>
      <c r="F36" s="43">
        <f t="shared" ref="F36:F67" si="4">SUM(D36*10000+E36*100)</f>
        <v>0</v>
      </c>
      <c r="G36" s="43">
        <f t="shared" si="3"/>
        <v>1</v>
      </c>
      <c r="H36" s="42" t="e">
        <f t="shared" si="2"/>
        <v>#REF!</v>
      </c>
    </row>
    <row r="37" spans="2:8" x14ac:dyDescent="0.25">
      <c r="B37" s="41">
        <v>34</v>
      </c>
      <c r="C37" s="42" t="e">
        <f>'Poule 6'!B5</f>
        <v>#REF!</v>
      </c>
      <c r="D37" s="43">
        <f>'Poule 6'!O$30</f>
        <v>0</v>
      </c>
      <c r="E37" s="43">
        <f>'Poule 6'!O$31</f>
        <v>0</v>
      </c>
      <c r="F37" s="43">
        <f t="shared" si="4"/>
        <v>0</v>
      </c>
      <c r="G37" s="43">
        <f t="shared" si="3"/>
        <v>1</v>
      </c>
      <c r="H37" s="42" t="e">
        <f t="shared" si="2"/>
        <v>#REF!</v>
      </c>
    </row>
    <row r="38" spans="2:8" x14ac:dyDescent="0.25">
      <c r="B38" s="41">
        <v>35</v>
      </c>
      <c r="C38" s="42" t="e">
        <f>'Poule 8'!B5</f>
        <v>#REF!</v>
      </c>
      <c r="D38" s="43">
        <f>'Poule 8'!O$30</f>
        <v>0</v>
      </c>
      <c r="E38" s="43">
        <f>'Poule 8'!O$31</f>
        <v>0</v>
      </c>
      <c r="F38" s="43">
        <f t="shared" si="4"/>
        <v>0</v>
      </c>
      <c r="G38" s="43">
        <f t="shared" si="3"/>
        <v>1</v>
      </c>
      <c r="H38" s="42" t="e">
        <f t="shared" si="2"/>
        <v>#REF!</v>
      </c>
    </row>
    <row r="39" spans="2:8" x14ac:dyDescent="0.25">
      <c r="B39" s="41">
        <v>36</v>
      </c>
      <c r="C39" s="42" t="e">
        <f>'Poule 5'!B5</f>
        <v>#REF!</v>
      </c>
      <c r="D39" s="43">
        <f>'Poule 5'!O$30</f>
        <v>0</v>
      </c>
      <c r="E39" s="43">
        <f>'Poule 5'!O$31</f>
        <v>0</v>
      </c>
      <c r="F39" s="43">
        <f t="shared" si="4"/>
        <v>0</v>
      </c>
      <c r="G39" s="43">
        <f t="shared" si="3"/>
        <v>1</v>
      </c>
      <c r="H39" s="42" t="e">
        <f t="shared" si="2"/>
        <v>#REF!</v>
      </c>
    </row>
    <row r="40" spans="2:8" x14ac:dyDescent="0.25">
      <c r="B40" s="41">
        <v>37</v>
      </c>
      <c r="C40" s="42" t="e">
        <f>'Poule 1'!B5</f>
        <v>#REF!</v>
      </c>
      <c r="D40" s="43">
        <f>'Poule 1'!O$30</f>
        <v>0</v>
      </c>
      <c r="E40" s="43">
        <f>'Poule 1'!O$31</f>
        <v>0</v>
      </c>
      <c r="F40" s="43">
        <f t="shared" si="4"/>
        <v>0</v>
      </c>
      <c r="G40" s="43">
        <f t="shared" si="3"/>
        <v>1</v>
      </c>
      <c r="H40" s="42" t="e">
        <f t="shared" si="2"/>
        <v>#REF!</v>
      </c>
    </row>
    <row r="41" spans="2:8" x14ac:dyDescent="0.25">
      <c r="B41" s="41">
        <v>38</v>
      </c>
      <c r="C41" s="42" t="e">
        <f>'Poule 4'!B5</f>
        <v>#REF!</v>
      </c>
      <c r="D41" s="43">
        <f>'Poule 4'!O$30</f>
        <v>0</v>
      </c>
      <c r="E41" s="43">
        <f>'Poule 4'!O$31</f>
        <v>0</v>
      </c>
      <c r="F41" s="43">
        <f t="shared" si="4"/>
        <v>0</v>
      </c>
      <c r="G41" s="43">
        <f t="shared" si="3"/>
        <v>1</v>
      </c>
      <c r="H41" s="42" t="e">
        <f t="shared" si="2"/>
        <v>#REF!</v>
      </c>
    </row>
    <row r="42" spans="2:8" x14ac:dyDescent="0.25">
      <c r="B42" s="41">
        <v>39</v>
      </c>
      <c r="C42" s="42" t="e">
        <f>'Poule 2'!B5</f>
        <v>#REF!</v>
      </c>
      <c r="D42" s="43">
        <f>'Poule 2'!O$30</f>
        <v>0</v>
      </c>
      <c r="E42" s="43">
        <f>'Poule 2'!O$31</f>
        <v>0</v>
      </c>
      <c r="F42" s="43">
        <f t="shared" si="4"/>
        <v>0</v>
      </c>
      <c r="G42" s="43">
        <f t="shared" si="3"/>
        <v>1</v>
      </c>
      <c r="H42" s="42" t="e">
        <f t="shared" si="2"/>
        <v>#REF!</v>
      </c>
    </row>
    <row r="43" spans="2:8" x14ac:dyDescent="0.25">
      <c r="B43" s="41">
        <v>40</v>
      </c>
      <c r="C43" s="42" t="e">
        <f>'Poule 3'!B5</f>
        <v>#REF!</v>
      </c>
      <c r="D43" s="43">
        <f>'Poule 3'!O$30</f>
        <v>0</v>
      </c>
      <c r="E43" s="43">
        <f>'Poule 3'!O$31</f>
        <v>0</v>
      </c>
      <c r="F43" s="43">
        <f t="shared" si="4"/>
        <v>0</v>
      </c>
      <c r="G43" s="43">
        <f t="shared" si="3"/>
        <v>1</v>
      </c>
      <c r="H43" s="42" t="e">
        <f t="shared" si="2"/>
        <v>#REF!</v>
      </c>
    </row>
    <row r="44" spans="2:8" x14ac:dyDescent="0.25">
      <c r="B44" s="41">
        <v>41</v>
      </c>
      <c r="C44" s="42" t="e">
        <f>'Poule 7'!B4</f>
        <v>#REF!</v>
      </c>
      <c r="D44" s="43">
        <f>'Poule 7'!N$30</f>
        <v>0</v>
      </c>
      <c r="E44" s="43">
        <f>'Poule 7'!N$31</f>
        <v>0</v>
      </c>
      <c r="F44" s="43">
        <f t="shared" si="4"/>
        <v>0</v>
      </c>
      <c r="G44" s="43">
        <f t="shared" si="3"/>
        <v>1</v>
      </c>
      <c r="H44" s="42" t="e">
        <f t="shared" si="2"/>
        <v>#REF!</v>
      </c>
    </row>
    <row r="45" spans="2:8" x14ac:dyDescent="0.25">
      <c r="B45" s="41">
        <v>42</v>
      </c>
      <c r="C45" s="42" t="e">
        <f>'Poule 8'!B4</f>
        <v>#REF!</v>
      </c>
      <c r="D45" s="43">
        <f>'Poule 8'!N$30</f>
        <v>0</v>
      </c>
      <c r="E45" s="43">
        <f>'Poule 8'!N$31</f>
        <v>0</v>
      </c>
      <c r="F45" s="43">
        <f t="shared" si="4"/>
        <v>0</v>
      </c>
      <c r="G45" s="43">
        <f t="shared" si="3"/>
        <v>1</v>
      </c>
      <c r="H45" s="42" t="e">
        <f t="shared" si="2"/>
        <v>#REF!</v>
      </c>
    </row>
    <row r="46" spans="2:8" x14ac:dyDescent="0.25">
      <c r="B46" s="41">
        <v>43</v>
      </c>
      <c r="C46" s="42" t="e">
        <f>'Poule 6'!B4</f>
        <v>#REF!</v>
      </c>
      <c r="D46" s="43">
        <f>'Poule 6'!N$30</f>
        <v>0</v>
      </c>
      <c r="E46" s="43">
        <f>'Poule 6'!N$31</f>
        <v>0</v>
      </c>
      <c r="F46" s="43">
        <f t="shared" si="4"/>
        <v>0</v>
      </c>
      <c r="G46" s="43">
        <f t="shared" si="3"/>
        <v>1</v>
      </c>
      <c r="H46" s="42" t="e">
        <f t="shared" si="2"/>
        <v>#REF!</v>
      </c>
    </row>
    <row r="47" spans="2:8" x14ac:dyDescent="0.25">
      <c r="B47" s="41">
        <v>44</v>
      </c>
      <c r="C47" s="42" t="e">
        <f>'Poule 5'!B4</f>
        <v>#REF!</v>
      </c>
      <c r="D47" s="43">
        <f>'Poule 5'!N$30</f>
        <v>0</v>
      </c>
      <c r="E47" s="43">
        <f>'Poule 5'!N$31</f>
        <v>0</v>
      </c>
      <c r="F47" s="43">
        <f t="shared" si="4"/>
        <v>0</v>
      </c>
      <c r="G47" s="43">
        <f t="shared" si="3"/>
        <v>1</v>
      </c>
      <c r="H47" s="42" t="e">
        <f t="shared" si="2"/>
        <v>#REF!</v>
      </c>
    </row>
    <row r="48" spans="2:8" x14ac:dyDescent="0.25">
      <c r="B48" s="41">
        <v>45</v>
      </c>
      <c r="C48" s="42" t="e">
        <f>'Poule 1'!B3</f>
        <v>#REF!</v>
      </c>
      <c r="D48" s="43">
        <f>'Poule 1'!M$30</f>
        <v>0</v>
      </c>
      <c r="E48" s="43">
        <f>'Poule 1'!M$31</f>
        <v>0</v>
      </c>
      <c r="F48" s="43">
        <f t="shared" si="4"/>
        <v>0</v>
      </c>
      <c r="G48" s="43">
        <f t="shared" si="3"/>
        <v>1</v>
      </c>
      <c r="H48" s="42" t="e">
        <f t="shared" si="2"/>
        <v>#REF!</v>
      </c>
    </row>
    <row r="49" spans="2:8" x14ac:dyDescent="0.25">
      <c r="B49" s="41">
        <v>46</v>
      </c>
      <c r="C49" s="42" t="e">
        <f>'Poule 2'!B3</f>
        <v>#REF!</v>
      </c>
      <c r="D49" s="43">
        <f>'Poule 2'!M$30</f>
        <v>0</v>
      </c>
      <c r="E49" s="43">
        <f>'Poule 2'!M$31</f>
        <v>0</v>
      </c>
      <c r="F49" s="43">
        <f t="shared" si="4"/>
        <v>0</v>
      </c>
      <c r="G49" s="43">
        <f t="shared" si="3"/>
        <v>1</v>
      </c>
      <c r="H49" s="42" t="e">
        <f t="shared" si="2"/>
        <v>#REF!</v>
      </c>
    </row>
    <row r="50" spans="2:8" x14ac:dyDescent="0.25">
      <c r="B50" s="41">
        <v>47</v>
      </c>
      <c r="C50" s="42" t="e">
        <f>'Poule 3'!B3</f>
        <v>#REF!</v>
      </c>
      <c r="D50" s="43">
        <f>'Poule 3'!M$30</f>
        <v>0</v>
      </c>
      <c r="E50" s="43">
        <f>'Poule 3'!M$31</f>
        <v>0</v>
      </c>
      <c r="F50" s="43">
        <f t="shared" si="4"/>
        <v>0</v>
      </c>
      <c r="G50" s="43">
        <f t="shared" si="3"/>
        <v>1</v>
      </c>
      <c r="H50" s="42" t="e">
        <f t="shared" si="2"/>
        <v>#REF!</v>
      </c>
    </row>
    <row r="51" spans="2:8" x14ac:dyDescent="0.25">
      <c r="B51" s="41">
        <v>48</v>
      </c>
      <c r="C51" s="42" t="e">
        <f>'Poule 4'!B3</f>
        <v>#REF!</v>
      </c>
      <c r="D51" s="43">
        <f>'Poule 4'!M$30</f>
        <v>0</v>
      </c>
      <c r="E51" s="43">
        <f>'Poule 4'!M$31</f>
        <v>0</v>
      </c>
      <c r="F51" s="43">
        <f t="shared" si="4"/>
        <v>0</v>
      </c>
      <c r="G51" s="43">
        <f t="shared" si="3"/>
        <v>1</v>
      </c>
      <c r="H51" s="42" t="e">
        <f t="shared" si="2"/>
        <v>#REF!</v>
      </c>
    </row>
    <row r="52" spans="2:8" x14ac:dyDescent="0.25">
      <c r="B52" s="41">
        <v>49</v>
      </c>
      <c r="C52" s="42" t="e">
        <f>'Poule 1'!B4</f>
        <v>#REF!</v>
      </c>
      <c r="D52" s="43">
        <f>'Poule 1'!N$30</f>
        <v>0</v>
      </c>
      <c r="E52" s="43">
        <f>'Poule 1'!N$31</f>
        <v>0</v>
      </c>
      <c r="F52" s="43">
        <f t="shared" si="4"/>
        <v>0</v>
      </c>
      <c r="G52" s="43">
        <f t="shared" si="3"/>
        <v>1</v>
      </c>
      <c r="H52" s="42" t="e">
        <f t="shared" si="2"/>
        <v>#REF!</v>
      </c>
    </row>
    <row r="53" spans="2:8" x14ac:dyDescent="0.25">
      <c r="B53" s="41">
        <v>50</v>
      </c>
      <c r="C53" s="42" t="e">
        <f>'Poule 4'!B4</f>
        <v>#REF!</v>
      </c>
      <c r="D53" s="43">
        <f>'Poule 4'!N$30</f>
        <v>0</v>
      </c>
      <c r="E53" s="43">
        <f>'Poule 4'!N$31</f>
        <v>0</v>
      </c>
      <c r="F53" s="43">
        <f t="shared" si="4"/>
        <v>0</v>
      </c>
      <c r="G53" s="43">
        <f t="shared" si="3"/>
        <v>1</v>
      </c>
      <c r="H53" s="42" t="e">
        <f t="shared" si="2"/>
        <v>#REF!</v>
      </c>
    </row>
    <row r="54" spans="2:8" x14ac:dyDescent="0.25">
      <c r="B54" s="41">
        <v>51</v>
      </c>
      <c r="C54" s="42" t="e">
        <f>'Poule 3'!B4</f>
        <v>#REF!</v>
      </c>
      <c r="D54" s="43">
        <f>'Poule 3'!N$30</f>
        <v>0</v>
      </c>
      <c r="E54" s="43">
        <f>'Poule 3'!N$31</f>
        <v>0</v>
      </c>
      <c r="F54" s="43">
        <f t="shared" si="4"/>
        <v>0</v>
      </c>
      <c r="G54" s="43">
        <f t="shared" si="3"/>
        <v>1</v>
      </c>
      <c r="H54" s="42" t="e">
        <f t="shared" si="2"/>
        <v>#REF!</v>
      </c>
    </row>
    <row r="55" spans="2:8" x14ac:dyDescent="0.25">
      <c r="B55" s="41">
        <v>52</v>
      </c>
      <c r="C55" s="42" t="e">
        <f>'Poule 2'!B4</f>
        <v>#REF!</v>
      </c>
      <c r="D55" s="43">
        <f>'Poule 2'!N$30</f>
        <v>0</v>
      </c>
      <c r="E55" s="43">
        <f>'Poule 2'!N$31</f>
        <v>0</v>
      </c>
      <c r="F55" s="43">
        <f t="shared" si="4"/>
        <v>0</v>
      </c>
      <c r="G55" s="43">
        <f t="shared" si="3"/>
        <v>1</v>
      </c>
      <c r="H55" s="42" t="e">
        <f t="shared" si="2"/>
        <v>#REF!</v>
      </c>
    </row>
    <row r="56" spans="2:8" x14ac:dyDescent="0.25">
      <c r="B56" s="41">
        <v>53</v>
      </c>
      <c r="C56" s="42" t="e">
        <f>'Poule 5'!B9</f>
        <v>#REF!</v>
      </c>
      <c r="D56" s="43">
        <f>'Poule 5'!S$30</f>
        <v>0</v>
      </c>
      <c r="E56" s="43">
        <f>'Poule 5'!S$31</f>
        <v>0</v>
      </c>
      <c r="F56" s="43">
        <f t="shared" si="4"/>
        <v>0</v>
      </c>
      <c r="G56" s="43">
        <f t="shared" si="3"/>
        <v>1</v>
      </c>
      <c r="H56" s="42" t="e">
        <f t="shared" si="2"/>
        <v>#REF!</v>
      </c>
    </row>
    <row r="57" spans="2:8" x14ac:dyDescent="0.25">
      <c r="B57" s="41">
        <v>54</v>
      </c>
      <c r="C57" s="42" t="e">
        <f>'Poule 5'!B8</f>
        <v>#REF!</v>
      </c>
      <c r="D57" s="43">
        <f>'Poule 5'!R$30</f>
        <v>0</v>
      </c>
      <c r="E57" s="43">
        <f>'Poule 5'!R$31</f>
        <v>0</v>
      </c>
      <c r="F57" s="43">
        <f t="shared" si="4"/>
        <v>0</v>
      </c>
      <c r="G57" s="43">
        <f t="shared" si="3"/>
        <v>1</v>
      </c>
      <c r="H57" s="42" t="e">
        <f t="shared" si="2"/>
        <v>#REF!</v>
      </c>
    </row>
    <row r="58" spans="2:8" x14ac:dyDescent="0.25">
      <c r="B58" s="41">
        <v>55</v>
      </c>
      <c r="C58" s="42" t="e">
        <f>'Poule 8'!B8</f>
        <v>#REF!</v>
      </c>
      <c r="D58" s="43">
        <f>'Poule 8'!R$30</f>
        <v>0</v>
      </c>
      <c r="E58" s="43">
        <f>'Poule 8'!R$31</f>
        <v>0</v>
      </c>
      <c r="F58" s="43">
        <f t="shared" si="4"/>
        <v>0</v>
      </c>
      <c r="G58" s="43">
        <f t="shared" si="3"/>
        <v>1</v>
      </c>
      <c r="H58" s="42" t="e">
        <f t="shared" si="2"/>
        <v>#REF!</v>
      </c>
    </row>
    <row r="59" spans="2:8" x14ac:dyDescent="0.25">
      <c r="B59" s="41">
        <v>56</v>
      </c>
      <c r="C59" s="42" t="e">
        <f>'Poule 6'!B8</f>
        <v>#REF!</v>
      </c>
      <c r="D59" s="43">
        <f>'Poule 6'!R$30</f>
        <v>0</v>
      </c>
      <c r="E59" s="43">
        <f>'Poule 6'!R$31</f>
        <v>0</v>
      </c>
      <c r="F59" s="43">
        <f t="shared" si="4"/>
        <v>0</v>
      </c>
      <c r="G59" s="43">
        <f t="shared" si="3"/>
        <v>1</v>
      </c>
      <c r="H59" s="42" t="e">
        <f t="shared" si="2"/>
        <v>#REF!</v>
      </c>
    </row>
    <row r="60" spans="2:8" x14ac:dyDescent="0.25">
      <c r="B60" s="41">
        <v>57</v>
      </c>
      <c r="C60" s="42" t="e">
        <f>'Poule 7'!B8</f>
        <v>#REF!</v>
      </c>
      <c r="D60" s="43">
        <f>'Poule 7'!R$30</f>
        <v>0</v>
      </c>
      <c r="E60" s="43">
        <f>'Poule 7'!R$31</f>
        <v>0</v>
      </c>
      <c r="F60" s="43">
        <f t="shared" si="4"/>
        <v>0</v>
      </c>
      <c r="G60" s="43">
        <f t="shared" si="3"/>
        <v>1</v>
      </c>
      <c r="H60" s="42" t="e">
        <f t="shared" si="2"/>
        <v>#REF!</v>
      </c>
    </row>
    <row r="61" spans="2:8" x14ac:dyDescent="0.25">
      <c r="B61" s="41">
        <v>58</v>
      </c>
      <c r="C61" s="42" t="e">
        <f>'Poule 7'!B9</f>
        <v>#REF!</v>
      </c>
      <c r="D61" s="43">
        <f>'Poule 7'!S$30</f>
        <v>0</v>
      </c>
      <c r="E61" s="43">
        <f>'Poule 7'!S$31</f>
        <v>0</v>
      </c>
      <c r="F61" s="43">
        <f t="shared" si="4"/>
        <v>0</v>
      </c>
      <c r="G61" s="43">
        <f t="shared" si="3"/>
        <v>1</v>
      </c>
      <c r="H61" s="42" t="e">
        <f t="shared" si="2"/>
        <v>#REF!</v>
      </c>
    </row>
    <row r="62" spans="2:8" x14ac:dyDescent="0.25">
      <c r="B62" s="41">
        <v>59</v>
      </c>
      <c r="C62" s="42" t="e">
        <f>'Poule 8'!B9</f>
        <v>#REF!</v>
      </c>
      <c r="D62" s="43">
        <f>'Poule 8'!S$30</f>
        <v>0</v>
      </c>
      <c r="E62" s="43">
        <f>'Poule 8'!S$31</f>
        <v>0</v>
      </c>
      <c r="F62" s="43">
        <f t="shared" si="4"/>
        <v>0</v>
      </c>
      <c r="G62" s="43">
        <f t="shared" si="3"/>
        <v>1</v>
      </c>
      <c r="H62" s="42" t="e">
        <f t="shared" si="2"/>
        <v>#REF!</v>
      </c>
    </row>
    <row r="63" spans="2:8" x14ac:dyDescent="0.25">
      <c r="B63" s="41">
        <v>60</v>
      </c>
      <c r="C63" s="42" t="e">
        <f>'Poule 6'!B9</f>
        <v>#REF!</v>
      </c>
      <c r="D63" s="43">
        <f>'Poule 6'!S$30</f>
        <v>0</v>
      </c>
      <c r="E63" s="43">
        <f>'Poule 6'!S$31</f>
        <v>0</v>
      </c>
      <c r="F63" s="43">
        <f t="shared" si="4"/>
        <v>0</v>
      </c>
      <c r="G63" s="43">
        <f t="shared" si="3"/>
        <v>1</v>
      </c>
      <c r="H63" s="42" t="e">
        <f t="shared" si="2"/>
        <v>#REF!</v>
      </c>
    </row>
    <row r="64" spans="2:8" x14ac:dyDescent="0.25">
      <c r="B64" s="41">
        <v>61</v>
      </c>
      <c r="C64" s="42" t="e">
        <f>'Poule 2'!B9</f>
        <v>#REF!</v>
      </c>
      <c r="D64" s="43">
        <f>'Poule 2'!S$30</f>
        <v>0</v>
      </c>
      <c r="E64" s="43">
        <f>'Poule 2'!S$31</f>
        <v>0</v>
      </c>
      <c r="F64" s="43">
        <f t="shared" si="4"/>
        <v>0</v>
      </c>
      <c r="G64" s="43">
        <f t="shared" si="3"/>
        <v>1</v>
      </c>
      <c r="H64" s="42" t="e">
        <f t="shared" si="2"/>
        <v>#REF!</v>
      </c>
    </row>
    <row r="65" spans="2:8" x14ac:dyDescent="0.25">
      <c r="B65" s="41">
        <v>62</v>
      </c>
      <c r="C65" s="42" t="e">
        <f>'Poule 3'!B9</f>
        <v>#REF!</v>
      </c>
      <c r="D65" s="43">
        <f>'Poule 3'!S$30</f>
        <v>0</v>
      </c>
      <c r="E65" s="43">
        <f>'Poule 3'!S$31</f>
        <v>0</v>
      </c>
      <c r="F65" s="43">
        <f t="shared" si="4"/>
        <v>0</v>
      </c>
      <c r="G65" s="43">
        <f t="shared" si="3"/>
        <v>1</v>
      </c>
      <c r="H65" s="42" t="e">
        <f t="shared" si="2"/>
        <v>#REF!</v>
      </c>
    </row>
    <row r="66" spans="2:8" x14ac:dyDescent="0.25">
      <c r="B66" s="41">
        <v>63</v>
      </c>
      <c r="C66" s="42" t="e">
        <f>'Poule 4'!B9</f>
        <v>#REF!</v>
      </c>
      <c r="D66" s="43">
        <f>'Poule 4'!S$30</f>
        <v>0</v>
      </c>
      <c r="E66" s="43">
        <f>'Poule 4'!S$31</f>
        <v>0</v>
      </c>
      <c r="F66" s="43">
        <f t="shared" si="4"/>
        <v>0</v>
      </c>
      <c r="G66" s="43">
        <f t="shared" si="3"/>
        <v>1</v>
      </c>
      <c r="H66" s="42" t="e">
        <f t="shared" si="2"/>
        <v>#REF!</v>
      </c>
    </row>
    <row r="67" spans="2:8" ht="15.75" thickBot="1" x14ac:dyDescent="0.3">
      <c r="B67" s="44">
        <v>64</v>
      </c>
      <c r="C67" s="45" t="e">
        <f>'Poule 1'!B9</f>
        <v>#REF!</v>
      </c>
      <c r="D67" s="46">
        <f>'Poule 1'!S$30</f>
        <v>0</v>
      </c>
      <c r="E67" s="46">
        <f>'Poule 1'!S$31</f>
        <v>0</v>
      </c>
      <c r="F67" s="46">
        <f t="shared" si="4"/>
        <v>0</v>
      </c>
      <c r="G67" s="46">
        <f t="shared" si="3"/>
        <v>1</v>
      </c>
      <c r="H67" s="45" t="e">
        <f t="shared" si="2"/>
        <v>#REF!</v>
      </c>
    </row>
    <row r="68" spans="2:8" ht="15.75" thickTop="1" x14ac:dyDescent="0.25"/>
  </sheetData>
  <sheetProtection algorithmName="SHA-512" hashValue="ajibz7Kfqhhn5ZH7biaIfasbTjvW/yDdvi61FUO2DShR3bRA+0G84+MtzMxz7hqLhVfLnnDV4xm7H3bPUvHXjQ==" saltValue="iWOpKYKW/kMEVafs+rKCMw==" spinCount="100000" sheet="1" objects="1" scenarios="1" selectLockedCells="1" selectUnlockedCells="1"/>
  <protectedRanges>
    <protectedRange sqref="B4:C67" name="Plage1"/>
  </protectedRanges>
  <sortState xmlns:xlrd2="http://schemas.microsoft.com/office/spreadsheetml/2017/richdata2" ref="C4:F67">
    <sortCondition descending="1" ref="F4:F67"/>
  </sortState>
  <conditionalFormatting sqref="H4:H67 C4:F67">
    <cfRule type="expression" dxfId="0" priority="1">
      <formula>$C4=0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3</xdr:col>
                <xdr:colOff>428625</xdr:colOff>
                <xdr:row>0</xdr:row>
                <xdr:rowOff>38100</xdr:rowOff>
              </from>
              <to>
                <xdr:col>4</xdr:col>
                <xdr:colOff>1009650</xdr:colOff>
                <xdr:row>1</xdr:row>
                <xdr:rowOff>142875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CommandButton2">
          <controlPr defaultSize="0" autoLine="0" autoPict="0" r:id="rId7">
            <anchor moveWithCells="1">
              <from>
                <xdr:col>2</xdr:col>
                <xdr:colOff>171450</xdr:colOff>
                <xdr:row>0</xdr:row>
                <xdr:rowOff>0</xdr:rowOff>
              </from>
              <to>
                <xdr:col>2</xdr:col>
                <xdr:colOff>1628775</xdr:colOff>
                <xdr:row>1</xdr:row>
                <xdr:rowOff>171450</xdr:rowOff>
              </to>
            </anchor>
          </controlPr>
        </control>
      </mc:Choice>
      <mc:Fallback>
        <control shapeId="11266" r:id="rId6" name="CommandButton2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8423A-FE0E-4908-A0DD-346538A62484}">
  <sheetPr codeName="Feuil10"/>
  <dimension ref="A1:V32"/>
  <sheetViews>
    <sheetView showGridLines="0" showRowColHeaders="0" workbookViewId="0">
      <selection activeCell="B23" sqref="B23"/>
    </sheetView>
  </sheetViews>
  <sheetFormatPr defaultColWidth="11.42578125" defaultRowHeight="15" x14ac:dyDescent="0.25"/>
  <cols>
    <col min="1" max="1" width="3.7109375" customWidth="1"/>
    <col min="2" max="2" width="22.5703125" customWidth="1"/>
    <col min="3" max="4" width="2" customWidth="1"/>
    <col min="5" max="6" width="4.7109375" style="4" customWidth="1"/>
    <col min="7" max="7" width="25.7109375" customWidth="1"/>
    <col min="8" max="8" width="5.28515625" customWidth="1"/>
    <col min="9" max="9" width="25.7109375" customWidth="1"/>
    <col min="10" max="10" width="6.85546875" style="1" customWidth="1"/>
    <col min="11" max="11" width="6" style="1" customWidth="1"/>
    <col min="12" max="19" width="4.7109375" style="1" customWidth="1"/>
  </cols>
  <sheetData>
    <row r="1" spans="1:22" s="21" customFormat="1" ht="31.5" customHeight="1" thickTop="1" thickBot="1" x14ac:dyDescent="0.3">
      <c r="B1" s="22" t="s">
        <v>15</v>
      </c>
      <c r="C1" s="23"/>
      <c r="D1" s="23"/>
      <c r="E1" s="107" t="s">
        <v>4</v>
      </c>
      <c r="F1" s="107"/>
      <c r="G1" s="24" t="s">
        <v>7</v>
      </c>
      <c r="H1" s="25" t="s">
        <v>3</v>
      </c>
      <c r="I1" s="24" t="s">
        <v>8</v>
      </c>
      <c r="J1" s="106" t="s">
        <v>2</v>
      </c>
      <c r="K1" s="106"/>
      <c r="L1" s="24">
        <v>1</v>
      </c>
      <c r="M1" s="24">
        <v>2</v>
      </c>
      <c r="N1" s="24">
        <v>3</v>
      </c>
      <c r="O1" s="24">
        <v>4</v>
      </c>
      <c r="P1" s="24">
        <v>5</v>
      </c>
      <c r="Q1" s="24">
        <v>6</v>
      </c>
      <c r="R1" s="24">
        <v>7</v>
      </c>
      <c r="S1" s="24">
        <v>8</v>
      </c>
    </row>
    <row r="2" spans="1:22" ht="15.95" customHeight="1" thickTop="1" thickBot="1" x14ac:dyDescent="0.3">
      <c r="A2">
        <v>1</v>
      </c>
      <c r="B2" s="2" t="e">
        <f>#REF!</f>
        <v>#REF!</v>
      </c>
      <c r="C2" s="7"/>
      <c r="D2" s="7"/>
      <c r="E2" s="9">
        <v>1</v>
      </c>
      <c r="F2" s="17">
        <v>8</v>
      </c>
      <c r="G2" s="8" t="str">
        <f>IFERROR(VLOOKUP(E2,$A$2:$B$9,2,0),"")</f>
        <v/>
      </c>
      <c r="H2" s="8" t="s">
        <v>5</v>
      </c>
      <c r="I2" s="8" t="str">
        <f>IFERROR(VLOOKUP(F2,$A$2:$B$9,2,0),"")</f>
        <v/>
      </c>
      <c r="J2" s="29"/>
      <c r="K2" s="29"/>
      <c r="L2" s="9">
        <f>IF($J2=13,1,0)</f>
        <v>0</v>
      </c>
      <c r="M2" s="10"/>
      <c r="N2" s="10"/>
      <c r="O2" s="10"/>
      <c r="P2" s="10"/>
      <c r="Q2" s="10"/>
      <c r="R2" s="10"/>
      <c r="S2" s="9">
        <f>IF($K2=13,1,0)</f>
        <v>0</v>
      </c>
    </row>
    <row r="3" spans="1:22" ht="15.95" customHeight="1" thickTop="1" thickBot="1" x14ac:dyDescent="0.3">
      <c r="A3">
        <v>2</v>
      </c>
      <c r="B3" s="2" t="e">
        <f>#REF!</f>
        <v>#REF!</v>
      </c>
      <c r="C3" s="7"/>
      <c r="D3" s="7"/>
      <c r="E3" s="12">
        <v>2</v>
      </c>
      <c r="F3" s="18">
        <v>7</v>
      </c>
      <c r="G3" s="8" t="str">
        <f t="shared" ref="G3:G29" si="0">IFERROR(VLOOKUP(E3,$A$2:$B$9,2,0),"")</f>
        <v/>
      </c>
      <c r="H3" s="8" t="s">
        <v>5</v>
      </c>
      <c r="I3" s="8" t="str">
        <f t="shared" ref="I3:I29" si="1">IFERROR(VLOOKUP(F3,$A$2:$B$9,2,0),"")</f>
        <v/>
      </c>
      <c r="J3" s="29"/>
      <c r="K3" s="29"/>
      <c r="L3" s="11"/>
      <c r="M3" s="9">
        <f>IF($J3=13,1,0)</f>
        <v>0</v>
      </c>
      <c r="N3" s="11"/>
      <c r="O3" s="11"/>
      <c r="P3" s="11"/>
      <c r="Q3" s="11"/>
      <c r="R3" s="9">
        <f>IF($K3=13,1,0)</f>
        <v>0</v>
      </c>
      <c r="S3" s="11"/>
    </row>
    <row r="4" spans="1:22" ht="15.95" customHeight="1" thickTop="1" thickBot="1" x14ac:dyDescent="0.3">
      <c r="A4">
        <v>3</v>
      </c>
      <c r="B4" s="2" t="e">
        <f>#REF!</f>
        <v>#REF!</v>
      </c>
      <c r="C4" s="7"/>
      <c r="D4" s="7"/>
      <c r="E4" s="12">
        <v>3</v>
      </c>
      <c r="F4" s="18">
        <v>6</v>
      </c>
      <c r="G4" s="8" t="str">
        <f t="shared" si="0"/>
        <v/>
      </c>
      <c r="H4" s="8" t="s">
        <v>5</v>
      </c>
      <c r="I4" s="8" t="str">
        <f t="shared" si="1"/>
        <v/>
      </c>
      <c r="J4" s="29"/>
      <c r="K4" s="29"/>
      <c r="L4" s="11"/>
      <c r="M4" s="11"/>
      <c r="N4" s="9">
        <f>IF($J4=13,1,0)</f>
        <v>0</v>
      </c>
      <c r="O4" s="11"/>
      <c r="P4" s="11"/>
      <c r="Q4" s="9">
        <f>IF($K4=13,1,0)</f>
        <v>0</v>
      </c>
      <c r="R4" s="11"/>
      <c r="S4" s="11"/>
    </row>
    <row r="5" spans="1:22" ht="15.95" customHeight="1" thickTop="1" thickBot="1" x14ac:dyDescent="0.3">
      <c r="A5">
        <v>4</v>
      </c>
      <c r="B5" s="2" t="e">
        <f>#REF!</f>
        <v>#REF!</v>
      </c>
      <c r="C5" s="7"/>
      <c r="D5" s="7"/>
      <c r="E5" s="12">
        <v>4</v>
      </c>
      <c r="F5" s="18">
        <v>5</v>
      </c>
      <c r="G5" s="8" t="str">
        <f t="shared" si="0"/>
        <v/>
      </c>
      <c r="H5" s="8" t="s">
        <v>5</v>
      </c>
      <c r="I5" s="8" t="str">
        <f t="shared" si="1"/>
        <v/>
      </c>
      <c r="J5" s="29"/>
      <c r="K5" s="29"/>
      <c r="L5" s="11"/>
      <c r="M5" s="11"/>
      <c r="N5" s="11"/>
      <c r="O5" s="9">
        <f>IF($J5=13,1,0)</f>
        <v>0</v>
      </c>
      <c r="P5" s="9">
        <f>IF($K5=13,1,0)</f>
        <v>0</v>
      </c>
      <c r="Q5" s="11"/>
      <c r="R5" s="11"/>
      <c r="S5" s="11"/>
    </row>
    <row r="6" spans="1:22" ht="15.95" customHeight="1" thickTop="1" thickBot="1" x14ac:dyDescent="0.3">
      <c r="A6">
        <v>5</v>
      </c>
      <c r="B6" s="2" t="e">
        <f>#REF!</f>
        <v>#REF!</v>
      </c>
      <c r="C6" s="7"/>
      <c r="D6" s="7"/>
      <c r="E6" s="12">
        <v>1</v>
      </c>
      <c r="F6" s="18">
        <v>7</v>
      </c>
      <c r="G6" s="8" t="str">
        <f t="shared" si="0"/>
        <v/>
      </c>
      <c r="H6" s="8" t="s">
        <v>5</v>
      </c>
      <c r="I6" s="8" t="str">
        <f t="shared" si="1"/>
        <v/>
      </c>
      <c r="J6" s="29"/>
      <c r="K6" s="29"/>
      <c r="L6" s="9">
        <f>IF($J6=13,1,0)</f>
        <v>0</v>
      </c>
      <c r="M6" s="11"/>
      <c r="N6" s="11"/>
      <c r="O6" s="11"/>
      <c r="P6" s="11"/>
      <c r="Q6" s="11"/>
      <c r="R6" s="9">
        <f>IF($K6=13,1,0)</f>
        <v>0</v>
      </c>
      <c r="S6" s="11"/>
    </row>
    <row r="7" spans="1:22" ht="15.95" customHeight="1" thickTop="1" thickBot="1" x14ac:dyDescent="0.3">
      <c r="A7">
        <v>6</v>
      </c>
      <c r="B7" s="2" t="e">
        <f>#REF!</f>
        <v>#REF!</v>
      </c>
      <c r="C7" s="7"/>
      <c r="D7" s="7"/>
      <c r="E7" s="12">
        <v>6</v>
      </c>
      <c r="F7" s="18">
        <v>8</v>
      </c>
      <c r="G7" s="8" t="str">
        <f t="shared" si="0"/>
        <v/>
      </c>
      <c r="H7" s="8" t="s">
        <v>5</v>
      </c>
      <c r="I7" s="8" t="str">
        <f t="shared" si="1"/>
        <v/>
      </c>
      <c r="J7" s="29"/>
      <c r="K7" s="29"/>
      <c r="L7" s="11"/>
      <c r="M7" s="11"/>
      <c r="N7" s="11"/>
      <c r="O7" s="11"/>
      <c r="P7" s="11"/>
      <c r="Q7" s="9">
        <f>IF($J7=13,1,0)</f>
        <v>0</v>
      </c>
      <c r="R7" s="11"/>
      <c r="S7" s="9">
        <f>IF($K7=13,1,0)</f>
        <v>0</v>
      </c>
    </row>
    <row r="8" spans="1:22" ht="15.95" customHeight="1" thickTop="1" thickBot="1" x14ac:dyDescent="0.35">
      <c r="A8">
        <v>7</v>
      </c>
      <c r="B8" s="2" t="e">
        <f>#REF!</f>
        <v>#REF!</v>
      </c>
      <c r="C8" s="7"/>
      <c r="D8" s="7"/>
      <c r="E8" s="12">
        <v>2</v>
      </c>
      <c r="F8" s="18">
        <v>5</v>
      </c>
      <c r="G8" s="8" t="str">
        <f t="shared" si="0"/>
        <v/>
      </c>
      <c r="H8" s="8" t="s">
        <v>5</v>
      </c>
      <c r="I8" s="8" t="str">
        <f t="shared" si="1"/>
        <v/>
      </c>
      <c r="J8" s="29"/>
      <c r="K8" s="29"/>
      <c r="L8" s="11"/>
      <c r="M8" s="9">
        <f>IF($J8=13,1,0)</f>
        <v>0</v>
      </c>
      <c r="N8" s="11"/>
      <c r="O8" s="11"/>
      <c r="P8" s="9">
        <f>IF($K8=13,1,0)</f>
        <v>0</v>
      </c>
      <c r="Q8" s="11"/>
      <c r="R8" s="11"/>
      <c r="S8" s="11"/>
      <c r="V8" s="26"/>
    </row>
    <row r="9" spans="1:22" ht="15.95" customHeight="1" thickTop="1" thickBot="1" x14ac:dyDescent="0.3">
      <c r="A9">
        <v>8</v>
      </c>
      <c r="B9" s="27" t="e">
        <f>#REF!</f>
        <v>#REF!</v>
      </c>
      <c r="C9" s="7"/>
      <c r="D9" s="7"/>
      <c r="E9" s="12">
        <v>3</v>
      </c>
      <c r="F9" s="18">
        <v>4</v>
      </c>
      <c r="G9" s="8" t="str">
        <f t="shared" si="0"/>
        <v/>
      </c>
      <c r="H9" s="8" t="s">
        <v>5</v>
      </c>
      <c r="I9" s="8" t="str">
        <f t="shared" si="1"/>
        <v/>
      </c>
      <c r="J9" s="29"/>
      <c r="K9" s="29"/>
      <c r="L9" s="11"/>
      <c r="M9" s="11"/>
      <c r="N9" s="9">
        <f>IF($J9=13,1,0)</f>
        <v>0</v>
      </c>
      <c r="O9" s="9">
        <f>IF($K9=13,1,0)</f>
        <v>0</v>
      </c>
      <c r="P9" s="11"/>
      <c r="Q9" s="11"/>
      <c r="R9" s="11"/>
      <c r="S9" s="11"/>
    </row>
    <row r="10" spans="1:22" ht="15.95" customHeight="1" thickTop="1" thickBot="1" x14ac:dyDescent="0.3">
      <c r="E10" s="12">
        <v>1</v>
      </c>
      <c r="F10" s="18">
        <v>6</v>
      </c>
      <c r="G10" s="8" t="str">
        <f t="shared" si="0"/>
        <v/>
      </c>
      <c r="H10" s="8" t="s">
        <v>5</v>
      </c>
      <c r="I10" s="8" t="str">
        <f t="shared" si="1"/>
        <v/>
      </c>
      <c r="J10" s="29"/>
      <c r="K10" s="29"/>
      <c r="L10" s="9">
        <f>IF($J10=13,1,0)</f>
        <v>0</v>
      </c>
      <c r="M10" s="11"/>
      <c r="N10" s="11"/>
      <c r="O10" s="11"/>
      <c r="P10" s="11"/>
      <c r="Q10" s="9">
        <f>IF($K10=13,1,0)</f>
        <v>0</v>
      </c>
      <c r="R10" s="11"/>
      <c r="S10" s="11"/>
    </row>
    <row r="11" spans="1:22" ht="15.95" customHeight="1" thickBot="1" x14ac:dyDescent="0.3">
      <c r="E11" s="12">
        <v>5</v>
      </c>
      <c r="F11" s="18">
        <v>7</v>
      </c>
      <c r="G11" s="8" t="str">
        <f t="shared" si="0"/>
        <v/>
      </c>
      <c r="H11" s="8" t="s">
        <v>5</v>
      </c>
      <c r="I11" s="8" t="str">
        <f t="shared" si="1"/>
        <v/>
      </c>
      <c r="J11" s="29"/>
      <c r="K11" s="29"/>
      <c r="L11" s="11"/>
      <c r="M11" s="11"/>
      <c r="N11" s="11"/>
      <c r="O11" s="11"/>
      <c r="P11" s="9">
        <f>IF($J11=13,1,0)</f>
        <v>0</v>
      </c>
      <c r="Q11" s="11"/>
      <c r="R11" s="9">
        <f>IF($K11=13,1,0)</f>
        <v>0</v>
      </c>
      <c r="S11" s="11"/>
    </row>
    <row r="12" spans="1:22" ht="15.95" customHeight="1" thickBot="1" x14ac:dyDescent="0.3">
      <c r="B12" s="28"/>
      <c r="C12" s="28"/>
      <c r="D12" s="16"/>
      <c r="E12" s="12">
        <v>4</v>
      </c>
      <c r="F12" s="18">
        <v>8</v>
      </c>
      <c r="G12" s="8" t="str">
        <f t="shared" si="0"/>
        <v/>
      </c>
      <c r="H12" s="8" t="s">
        <v>5</v>
      </c>
      <c r="I12" s="8" t="str">
        <f t="shared" si="1"/>
        <v/>
      </c>
      <c r="J12" s="29"/>
      <c r="K12" s="29"/>
      <c r="L12" s="11"/>
      <c r="M12" s="11"/>
      <c r="N12" s="11"/>
      <c r="O12" s="9">
        <f>IF($J12=13,1,0)</f>
        <v>0</v>
      </c>
      <c r="P12" s="11"/>
      <c r="Q12" s="11"/>
      <c r="R12" s="11"/>
      <c r="S12" s="9">
        <f>IF($K12=13,1,0)</f>
        <v>0</v>
      </c>
    </row>
    <row r="13" spans="1:22" ht="15.95" customHeight="1" thickBot="1" x14ac:dyDescent="0.3">
      <c r="B13" s="28"/>
      <c r="C13" s="28"/>
      <c r="D13" s="16"/>
      <c r="E13" s="12">
        <v>2</v>
      </c>
      <c r="F13" s="18">
        <v>3</v>
      </c>
      <c r="G13" s="8" t="str">
        <f t="shared" si="0"/>
        <v/>
      </c>
      <c r="H13" s="8" t="s">
        <v>5</v>
      </c>
      <c r="I13" s="8" t="str">
        <f t="shared" si="1"/>
        <v/>
      </c>
      <c r="J13" s="29"/>
      <c r="K13" s="29"/>
      <c r="L13" s="11"/>
      <c r="M13" s="9">
        <f>IF($J13=13,1,0)</f>
        <v>0</v>
      </c>
      <c r="N13" s="9">
        <f>IF($K13=13,1,0)</f>
        <v>0</v>
      </c>
      <c r="O13" s="11"/>
      <c r="P13" s="11"/>
      <c r="Q13" s="11"/>
      <c r="R13" s="11"/>
      <c r="S13" s="11"/>
    </row>
    <row r="14" spans="1:22" ht="15.95" customHeight="1" thickBot="1" x14ac:dyDescent="0.3">
      <c r="B14" s="28"/>
      <c r="C14" s="28"/>
      <c r="D14" s="16"/>
      <c r="E14" s="12">
        <v>1</v>
      </c>
      <c r="F14" s="18">
        <v>5</v>
      </c>
      <c r="G14" s="8" t="str">
        <f t="shared" si="0"/>
        <v/>
      </c>
      <c r="H14" s="8" t="s">
        <v>5</v>
      </c>
      <c r="I14" s="8" t="str">
        <f t="shared" si="1"/>
        <v/>
      </c>
      <c r="J14" s="29"/>
      <c r="K14" s="29"/>
      <c r="L14" s="9">
        <f>IF($J14=13,1,0)</f>
        <v>0</v>
      </c>
      <c r="M14" s="14"/>
      <c r="N14" s="14"/>
      <c r="O14" s="14"/>
      <c r="P14" s="9">
        <f>IF($K14=13,1,0)</f>
        <v>0</v>
      </c>
      <c r="Q14" s="14"/>
      <c r="R14" s="14"/>
      <c r="S14" s="14"/>
    </row>
    <row r="15" spans="1:22" ht="15.95" customHeight="1" thickBot="1" x14ac:dyDescent="0.3">
      <c r="B15" s="28"/>
      <c r="C15" s="28"/>
      <c r="D15" s="16"/>
      <c r="E15" s="12">
        <v>4</v>
      </c>
      <c r="F15" s="18">
        <v>6</v>
      </c>
      <c r="G15" s="8" t="str">
        <f t="shared" si="0"/>
        <v/>
      </c>
      <c r="H15" s="8" t="s">
        <v>5</v>
      </c>
      <c r="I15" s="8" t="str">
        <f t="shared" si="1"/>
        <v/>
      </c>
      <c r="J15" s="29"/>
      <c r="K15" s="29"/>
      <c r="L15" s="14"/>
      <c r="M15" s="14"/>
      <c r="N15" s="14"/>
      <c r="O15" s="9">
        <f>IF($J15=13,1,0)</f>
        <v>0</v>
      </c>
      <c r="P15" s="14"/>
      <c r="Q15" s="9">
        <f>IF($K15=13,1,0)</f>
        <v>0</v>
      </c>
      <c r="R15" s="14"/>
      <c r="S15" s="14"/>
    </row>
    <row r="16" spans="1:22" ht="15.95" customHeight="1" thickBot="1" x14ac:dyDescent="0.3">
      <c r="B16" s="28"/>
      <c r="C16" s="28"/>
      <c r="D16" s="16"/>
      <c r="E16" s="12">
        <v>3</v>
      </c>
      <c r="F16" s="18">
        <v>7</v>
      </c>
      <c r="G16" s="8" t="str">
        <f t="shared" si="0"/>
        <v/>
      </c>
      <c r="H16" s="8" t="s">
        <v>5</v>
      </c>
      <c r="I16" s="8" t="str">
        <f t="shared" si="1"/>
        <v/>
      </c>
      <c r="J16" s="29"/>
      <c r="K16" s="29"/>
      <c r="L16" s="14"/>
      <c r="M16" s="14"/>
      <c r="N16" s="9">
        <f>IF($J16=13,1,0)</f>
        <v>0</v>
      </c>
      <c r="O16" s="14"/>
      <c r="P16" s="14"/>
      <c r="Q16" s="14"/>
      <c r="R16" s="9">
        <f>IF($K16=13,1,0)</f>
        <v>0</v>
      </c>
      <c r="S16" s="14"/>
    </row>
    <row r="17" spans="2:19" ht="15.95" customHeight="1" thickBot="1" x14ac:dyDescent="0.3">
      <c r="B17" s="28"/>
      <c r="C17" s="28"/>
      <c r="D17" s="16"/>
      <c r="E17" s="12">
        <v>2</v>
      </c>
      <c r="F17" s="18">
        <v>8</v>
      </c>
      <c r="G17" s="8" t="str">
        <f t="shared" si="0"/>
        <v/>
      </c>
      <c r="H17" s="8" t="s">
        <v>5</v>
      </c>
      <c r="I17" s="8" t="str">
        <f t="shared" si="1"/>
        <v/>
      </c>
      <c r="J17" s="29"/>
      <c r="K17" s="29"/>
      <c r="L17" s="14"/>
      <c r="M17" s="9">
        <f>IF($J17=13,1,0)</f>
        <v>0</v>
      </c>
      <c r="N17" s="14"/>
      <c r="O17" s="14"/>
      <c r="P17" s="14"/>
      <c r="Q17" s="14"/>
      <c r="R17" s="14"/>
      <c r="S17" s="9">
        <f>IF($K17=13,1,0)</f>
        <v>0</v>
      </c>
    </row>
    <row r="18" spans="2:19" ht="15.95" customHeight="1" thickBot="1" x14ac:dyDescent="0.3">
      <c r="B18" s="28"/>
      <c r="C18" s="28"/>
      <c r="D18" s="16"/>
      <c r="E18" s="12">
        <v>1</v>
      </c>
      <c r="F18" s="18">
        <v>4</v>
      </c>
      <c r="G18" s="8" t="str">
        <f t="shared" si="0"/>
        <v/>
      </c>
      <c r="H18" s="8" t="s">
        <v>5</v>
      </c>
      <c r="I18" s="8" t="str">
        <f t="shared" si="1"/>
        <v/>
      </c>
      <c r="J18" s="29"/>
      <c r="K18" s="29"/>
      <c r="L18" s="9">
        <f>IF($J18=13,1,0)</f>
        <v>0</v>
      </c>
      <c r="M18" s="14"/>
      <c r="N18" s="14"/>
      <c r="O18" s="9">
        <f>IF($K18=13,1,0)</f>
        <v>0</v>
      </c>
      <c r="P18" s="14"/>
      <c r="Q18" s="14"/>
      <c r="R18" s="14"/>
      <c r="S18" s="14"/>
    </row>
    <row r="19" spans="2:19" ht="15.95" customHeight="1" thickBot="1" x14ac:dyDescent="0.3">
      <c r="B19" s="28"/>
      <c r="C19" s="28"/>
      <c r="D19" s="16"/>
      <c r="E19" s="12">
        <v>3</v>
      </c>
      <c r="F19" s="18">
        <v>5</v>
      </c>
      <c r="G19" s="8" t="str">
        <f t="shared" si="0"/>
        <v/>
      </c>
      <c r="H19" s="8" t="s">
        <v>5</v>
      </c>
      <c r="I19" s="8" t="str">
        <f t="shared" si="1"/>
        <v/>
      </c>
      <c r="J19" s="29"/>
      <c r="K19" s="29"/>
      <c r="L19" s="14"/>
      <c r="M19" s="14"/>
      <c r="N19" s="9">
        <f>IF($J19=13,1,0)</f>
        <v>0</v>
      </c>
      <c r="O19" s="14"/>
      <c r="P19" s="9">
        <f>IF($K19=13,1,0)</f>
        <v>0</v>
      </c>
      <c r="Q19" s="14"/>
      <c r="R19" s="14"/>
      <c r="S19" s="14"/>
    </row>
    <row r="20" spans="2:19" ht="15.95" customHeight="1" thickBot="1" x14ac:dyDescent="0.3">
      <c r="E20" s="12">
        <v>2</v>
      </c>
      <c r="F20" s="18">
        <v>6</v>
      </c>
      <c r="G20" s="8" t="str">
        <f t="shared" si="0"/>
        <v/>
      </c>
      <c r="H20" s="8" t="s">
        <v>5</v>
      </c>
      <c r="I20" s="8" t="str">
        <f t="shared" si="1"/>
        <v/>
      </c>
      <c r="J20" s="29"/>
      <c r="K20" s="29"/>
      <c r="L20" s="14"/>
      <c r="M20" s="9">
        <f>IF($J20=13,1,0)</f>
        <v>0</v>
      </c>
      <c r="N20" s="14"/>
      <c r="O20" s="14"/>
      <c r="P20" s="14"/>
      <c r="Q20" s="9">
        <f>IF($K20=13,1,0)</f>
        <v>0</v>
      </c>
      <c r="R20" s="14"/>
      <c r="S20" s="14"/>
    </row>
    <row r="21" spans="2:19" ht="15.95" customHeight="1" thickBot="1" x14ac:dyDescent="0.3">
      <c r="E21" s="12">
        <v>7</v>
      </c>
      <c r="F21" s="18">
        <v>8</v>
      </c>
      <c r="G21" s="8" t="str">
        <f t="shared" si="0"/>
        <v/>
      </c>
      <c r="H21" s="8" t="s">
        <v>5</v>
      </c>
      <c r="I21" s="8" t="str">
        <f t="shared" si="1"/>
        <v/>
      </c>
      <c r="J21" s="29"/>
      <c r="K21" s="29"/>
      <c r="L21" s="14"/>
      <c r="M21" s="14"/>
      <c r="N21" s="14"/>
      <c r="O21" s="14"/>
      <c r="P21" s="14"/>
      <c r="Q21" s="14"/>
      <c r="R21" s="9">
        <f>IF($J21=13,1,0)</f>
        <v>0</v>
      </c>
      <c r="S21" s="9">
        <f>IF($K21=13,1,0)</f>
        <v>0</v>
      </c>
    </row>
    <row r="22" spans="2:19" ht="15.95" customHeight="1" thickBot="1" x14ac:dyDescent="0.3">
      <c r="E22" s="12">
        <v>1</v>
      </c>
      <c r="F22" s="18">
        <v>3</v>
      </c>
      <c r="G22" s="8" t="str">
        <f t="shared" si="0"/>
        <v/>
      </c>
      <c r="H22" s="8" t="s">
        <v>5</v>
      </c>
      <c r="I22" s="8" t="str">
        <f t="shared" si="1"/>
        <v/>
      </c>
      <c r="J22" s="29"/>
      <c r="K22" s="29"/>
      <c r="L22" s="9">
        <f>IF($J22=13,1,0)</f>
        <v>0</v>
      </c>
      <c r="M22" s="14"/>
      <c r="N22" s="9">
        <f>IF($K22=13,1,0)</f>
        <v>0</v>
      </c>
      <c r="O22" s="14"/>
      <c r="P22" s="14"/>
      <c r="Q22" s="14"/>
      <c r="R22" s="14"/>
      <c r="S22" s="14"/>
    </row>
    <row r="23" spans="2:19" ht="15.95" customHeight="1" thickBot="1" x14ac:dyDescent="0.3">
      <c r="E23" s="12">
        <v>2</v>
      </c>
      <c r="F23" s="18">
        <v>4</v>
      </c>
      <c r="G23" s="8" t="str">
        <f t="shared" si="0"/>
        <v/>
      </c>
      <c r="H23" s="8" t="s">
        <v>5</v>
      </c>
      <c r="I23" s="8" t="str">
        <f t="shared" si="1"/>
        <v/>
      </c>
      <c r="J23" s="29"/>
      <c r="K23" s="29"/>
      <c r="L23" s="14"/>
      <c r="M23" s="9">
        <f>IF($J23=13,1,0)</f>
        <v>0</v>
      </c>
      <c r="N23" s="14"/>
      <c r="O23" s="9">
        <f>IF($K23=13,1,0)</f>
        <v>0</v>
      </c>
      <c r="P23" s="14"/>
      <c r="Q23" s="14"/>
      <c r="R23" s="14"/>
      <c r="S23" s="14"/>
    </row>
    <row r="24" spans="2:19" ht="15.95" customHeight="1" thickBot="1" x14ac:dyDescent="0.3">
      <c r="E24" s="12">
        <v>5</v>
      </c>
      <c r="F24" s="18">
        <v>8</v>
      </c>
      <c r="G24" s="8" t="str">
        <f t="shared" si="0"/>
        <v/>
      </c>
      <c r="H24" s="8" t="s">
        <v>5</v>
      </c>
      <c r="I24" s="8" t="str">
        <f t="shared" si="1"/>
        <v/>
      </c>
      <c r="J24" s="29"/>
      <c r="K24" s="29"/>
      <c r="L24" s="14"/>
      <c r="M24" s="14"/>
      <c r="N24" s="14"/>
      <c r="O24" s="14"/>
      <c r="P24" s="9">
        <f>IF($J24=13,1,0)</f>
        <v>0</v>
      </c>
      <c r="Q24" s="14"/>
      <c r="R24" s="14"/>
      <c r="S24" s="9">
        <f>IF($K24=13,1,0)</f>
        <v>0</v>
      </c>
    </row>
    <row r="25" spans="2:19" ht="15.95" customHeight="1" thickBot="1" x14ac:dyDescent="0.3">
      <c r="E25" s="12">
        <v>6</v>
      </c>
      <c r="F25" s="18">
        <v>7</v>
      </c>
      <c r="G25" s="8" t="str">
        <f t="shared" si="0"/>
        <v/>
      </c>
      <c r="H25" s="8" t="s">
        <v>5</v>
      </c>
      <c r="I25" s="8" t="str">
        <f t="shared" si="1"/>
        <v/>
      </c>
      <c r="J25" s="29"/>
      <c r="K25" s="29"/>
      <c r="L25" s="14"/>
      <c r="M25" s="14"/>
      <c r="N25" s="14"/>
      <c r="O25" s="14"/>
      <c r="P25" s="14"/>
      <c r="Q25" s="9">
        <f>IF($J25=13,1,0)</f>
        <v>0</v>
      </c>
      <c r="R25" s="9">
        <f>IF($K25=13,1,0)</f>
        <v>0</v>
      </c>
      <c r="S25" s="14"/>
    </row>
    <row r="26" spans="2:19" ht="15.95" customHeight="1" thickBot="1" x14ac:dyDescent="0.3">
      <c r="E26" s="12">
        <v>1</v>
      </c>
      <c r="F26" s="18">
        <v>2</v>
      </c>
      <c r="G26" s="8" t="str">
        <f t="shared" si="0"/>
        <v/>
      </c>
      <c r="H26" s="8" t="s">
        <v>5</v>
      </c>
      <c r="I26" s="8" t="str">
        <f t="shared" si="1"/>
        <v/>
      </c>
      <c r="J26" s="29"/>
      <c r="K26" s="29"/>
      <c r="L26" s="9">
        <f>IF($J26=13,1,0)</f>
        <v>0</v>
      </c>
      <c r="M26" s="9">
        <f>IF($K26=13,1,0)</f>
        <v>0</v>
      </c>
      <c r="N26" s="14"/>
      <c r="O26" s="14"/>
      <c r="P26" s="14"/>
      <c r="Q26" s="14"/>
      <c r="R26" s="14"/>
      <c r="S26" s="14"/>
    </row>
    <row r="27" spans="2:19" ht="15.95" customHeight="1" thickBot="1" x14ac:dyDescent="0.3">
      <c r="E27" s="12">
        <v>3</v>
      </c>
      <c r="F27" s="18">
        <v>8</v>
      </c>
      <c r="G27" s="8" t="str">
        <f t="shared" si="0"/>
        <v/>
      </c>
      <c r="H27" s="8" t="s">
        <v>5</v>
      </c>
      <c r="I27" s="8" t="str">
        <f t="shared" si="1"/>
        <v/>
      </c>
      <c r="J27" s="29"/>
      <c r="K27" s="29"/>
      <c r="L27" s="14"/>
      <c r="M27" s="14"/>
      <c r="N27" s="9">
        <f>IF($J27=13,1,0)</f>
        <v>0</v>
      </c>
      <c r="O27" s="14"/>
      <c r="P27" s="14"/>
      <c r="Q27" s="14"/>
      <c r="R27" s="14"/>
      <c r="S27" s="9">
        <f>IF($K27=13,1,0)</f>
        <v>0</v>
      </c>
    </row>
    <row r="28" spans="2:19" ht="15.95" customHeight="1" thickBot="1" x14ac:dyDescent="0.3">
      <c r="E28" s="12">
        <v>4</v>
      </c>
      <c r="F28" s="18">
        <v>7</v>
      </c>
      <c r="G28" s="8" t="str">
        <f t="shared" si="0"/>
        <v/>
      </c>
      <c r="H28" s="8" t="s">
        <v>5</v>
      </c>
      <c r="I28" s="8" t="str">
        <f t="shared" si="1"/>
        <v/>
      </c>
      <c r="J28" s="29"/>
      <c r="K28" s="29"/>
      <c r="L28" s="14"/>
      <c r="M28" s="14"/>
      <c r="N28" s="14"/>
      <c r="O28" s="9">
        <f>IF($J28=13,1,0)</f>
        <v>0</v>
      </c>
      <c r="P28" s="14"/>
      <c r="Q28" s="14"/>
      <c r="R28" s="9">
        <f>IF($K28=13,1,0)</f>
        <v>0</v>
      </c>
      <c r="S28" s="14"/>
    </row>
    <row r="29" spans="2:19" ht="15.95" customHeight="1" thickBot="1" x14ac:dyDescent="0.3">
      <c r="E29" s="19">
        <v>5</v>
      </c>
      <c r="F29" s="20">
        <v>6</v>
      </c>
      <c r="G29" s="13" t="str">
        <f t="shared" si="0"/>
        <v/>
      </c>
      <c r="H29" s="13" t="s">
        <v>5</v>
      </c>
      <c r="I29" s="13" t="str">
        <f t="shared" si="1"/>
        <v/>
      </c>
      <c r="J29" s="29"/>
      <c r="K29" s="30"/>
      <c r="L29" s="15"/>
      <c r="M29" s="15"/>
      <c r="N29" s="15"/>
      <c r="O29" s="15"/>
      <c r="P29" s="9">
        <f>IF($J29=13,1,0)</f>
        <v>0</v>
      </c>
      <c r="Q29" s="9">
        <f>IF($K29=13,1,0)</f>
        <v>0</v>
      </c>
      <c r="R29" s="15"/>
      <c r="S29" s="15"/>
    </row>
    <row r="30" spans="2:19" ht="15.95" customHeight="1" thickTop="1" thickBot="1" x14ac:dyDescent="0.3">
      <c r="J30" s="104" t="s">
        <v>6</v>
      </c>
      <c r="K30" s="108"/>
      <c r="L30" s="31">
        <f>SUM(L2:L29)</f>
        <v>0</v>
      </c>
      <c r="M30" s="31">
        <f t="shared" ref="M30:S30" si="2">SUM(M2:M29)</f>
        <v>0</v>
      </c>
      <c r="N30" s="31">
        <f t="shared" si="2"/>
        <v>0</v>
      </c>
      <c r="O30" s="31">
        <f t="shared" si="2"/>
        <v>0</v>
      </c>
      <c r="P30" s="31">
        <f t="shared" si="2"/>
        <v>0</v>
      </c>
      <c r="Q30" s="31">
        <f t="shared" si="2"/>
        <v>0</v>
      </c>
      <c r="R30" s="31">
        <f t="shared" si="2"/>
        <v>0</v>
      </c>
      <c r="S30" s="31">
        <f t="shared" si="2"/>
        <v>0</v>
      </c>
    </row>
    <row r="31" spans="2:19" ht="16.5" thickTop="1" thickBot="1" x14ac:dyDescent="0.3">
      <c r="J31" s="104" t="s">
        <v>9</v>
      </c>
      <c r="K31" s="105"/>
      <c r="L31" s="31">
        <f>(J2+J6+J10+J14+J18+J22+J26)-(K2+K6+K10+K14+K18+K22+K26)</f>
        <v>0</v>
      </c>
      <c r="M31" s="31">
        <f>(J3+J8+J13+J17+J20+J23+K26)-(K3+K8+K13+K17+K20+K23+J26)</f>
        <v>0</v>
      </c>
      <c r="N31" s="31">
        <f>(J4+J9+K13+J16+J19+K22+J27)-(K4+K9+J13+K16+K19+J22+K27)</f>
        <v>0</v>
      </c>
      <c r="O31" s="31">
        <f>(J5+K9+J12+J15+K18+J23+J28)-(K5+J9+K12+K15+J18+K23+K28)</f>
        <v>0</v>
      </c>
      <c r="P31" s="31">
        <f>(K5+K8+J11+K14+K19+J24+J29)-(J5+J8+K11+J14+J19+K24+K29)</f>
        <v>0</v>
      </c>
      <c r="Q31" s="31">
        <f>(K4+J7+K10+K15+K20+J25+K29)-(J4+K7+J10+J15+J20+K25+J29)</f>
        <v>0</v>
      </c>
      <c r="R31" s="31">
        <f>(K6+K11+K16+J21+K25+K28+K3)-(J3+J6+J11+J16+K21+J25+J28)</f>
        <v>0</v>
      </c>
      <c r="S31" s="31">
        <f>(K2+K7+K12+K17+K21+K24+K27)-(J2+J7+J12+J17+J21+J24+J27)</f>
        <v>0</v>
      </c>
    </row>
    <row r="32" spans="2:19" ht="15.75" thickTop="1" x14ac:dyDescent="0.25"/>
  </sheetData>
  <sheetProtection algorithmName="SHA-512" hashValue="kjh8kkTkNmg5/ut9FHYMHFOBxobAr+GtHfp/nTRkzNOuNlU2FDHGiO0FObkBZc08PaO7Kf8lJVBPWXd+Fw8Lxw==" saltValue="I3/aGxQM+RkOLAShxevK7g==" spinCount="100000" sheet="1" objects="1" scenarios="1"/>
  <protectedRanges>
    <protectedRange sqref="J2:K29" name="Plage1"/>
  </protectedRanges>
  <mergeCells count="4">
    <mergeCell ref="E1:F1"/>
    <mergeCell ref="J1:K1"/>
    <mergeCell ref="J30:K30"/>
    <mergeCell ref="J31:K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autoPict="0" r:id="rId4">
            <anchor moveWithCells="1">
              <from>
                <xdr:col>1</xdr:col>
                <xdr:colOff>19050</xdr:colOff>
                <xdr:row>12</xdr:row>
                <xdr:rowOff>114300</xdr:rowOff>
              </from>
              <to>
                <xdr:col>1</xdr:col>
                <xdr:colOff>1476375</xdr:colOff>
                <xdr:row>14</xdr:row>
                <xdr:rowOff>190500</xdr:rowOff>
              </to>
            </anchor>
          </controlPr>
        </control>
      </mc:Choice>
      <mc:Fallback>
        <control shapeId="819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11</vt:i4>
      </vt:variant>
    </vt:vector>
  </HeadingPairs>
  <TitlesOfParts>
    <vt:vector size="11" baseType="lpstr">
      <vt:lpstr>TOURNOI</vt:lpstr>
      <vt:lpstr>Récap</vt:lpstr>
      <vt:lpstr>Poule 1</vt:lpstr>
      <vt:lpstr>Poule 2</vt:lpstr>
      <vt:lpstr>Poule 3</vt:lpstr>
      <vt:lpstr>Poule 4</vt:lpstr>
      <vt:lpstr>Poule 5</vt:lpstr>
      <vt:lpstr>Poule 6</vt:lpstr>
      <vt:lpstr>Poule 8</vt:lpstr>
      <vt:lpstr>Classement</vt:lpstr>
      <vt:lpstr>Poule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JCB40</dc:creator>
  <cp:lastModifiedBy>BSA</cp:lastModifiedBy>
  <cp:revision>12</cp:revision>
  <dcterms:created xsi:type="dcterms:W3CDTF">2022-03-09T15:53:12Z</dcterms:created>
  <dcterms:modified xsi:type="dcterms:W3CDTF">2023-07-21T17:31:49Z</dcterms:modified>
  <cp:version>18/3/2022 version 5</cp:version>
</cp:coreProperties>
</file>