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/>
  <xr:revisionPtr revIDLastSave="0" documentId="13_ncr:1_{3A5C6C85-8FAD-41D0-B5CC-F74DED446E96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Prése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2" l="1"/>
  <c r="D1" i="2"/>
  <c r="E1" i="2"/>
  <c r="F1" i="2"/>
  <c r="B1" i="2"/>
  <c r="P102" i="2"/>
  <c r="O102" i="2"/>
  <c r="N102" i="2"/>
  <c r="M102" i="2"/>
  <c r="L102" i="2"/>
  <c r="Q102" i="2" s="1"/>
  <c r="P101" i="2"/>
  <c r="U101" i="2" s="1"/>
  <c r="O101" i="2"/>
  <c r="T101" i="2" s="1"/>
  <c r="N101" i="2"/>
  <c r="S101" i="2" s="1"/>
  <c r="M101" i="2"/>
  <c r="L101" i="2"/>
  <c r="P100" i="2"/>
  <c r="U100" i="2" s="1"/>
  <c r="O100" i="2"/>
  <c r="N100" i="2"/>
  <c r="M100" i="2"/>
  <c r="L100" i="2"/>
  <c r="P99" i="2"/>
  <c r="O99" i="2"/>
  <c r="T99" i="2" s="1"/>
  <c r="N99" i="2"/>
  <c r="M99" i="2"/>
  <c r="L99" i="2"/>
  <c r="P98" i="2"/>
  <c r="O98" i="2"/>
  <c r="N98" i="2"/>
  <c r="M98" i="2"/>
  <c r="L98" i="2"/>
  <c r="P97" i="2"/>
  <c r="O97" i="2"/>
  <c r="N97" i="2"/>
  <c r="S97" i="2" s="1"/>
  <c r="M97" i="2"/>
  <c r="L97" i="2"/>
  <c r="P96" i="2"/>
  <c r="O96" i="2"/>
  <c r="T96" i="2" s="1"/>
  <c r="N96" i="2"/>
  <c r="S96" i="2" s="1"/>
  <c r="M96" i="2"/>
  <c r="L96" i="2"/>
  <c r="P95" i="2"/>
  <c r="U95" i="2" s="1"/>
  <c r="O95" i="2"/>
  <c r="N95" i="2"/>
  <c r="M95" i="2"/>
  <c r="L95" i="2"/>
  <c r="Q95" i="2" s="1"/>
  <c r="P94" i="2"/>
  <c r="O94" i="2"/>
  <c r="N94" i="2"/>
  <c r="S94" i="2" s="1"/>
  <c r="M94" i="2"/>
  <c r="L94" i="2"/>
  <c r="P93" i="2"/>
  <c r="O93" i="2"/>
  <c r="N93" i="2"/>
  <c r="S93" i="2" s="1"/>
  <c r="M93" i="2"/>
  <c r="L93" i="2"/>
  <c r="P92" i="2"/>
  <c r="O92" i="2"/>
  <c r="T92" i="2" s="1"/>
  <c r="N92" i="2"/>
  <c r="M92" i="2"/>
  <c r="L92" i="2"/>
  <c r="P91" i="2"/>
  <c r="U91" i="2" s="1"/>
  <c r="O91" i="2"/>
  <c r="N91" i="2"/>
  <c r="M91" i="2"/>
  <c r="R91" i="2" s="1"/>
  <c r="L91" i="2"/>
  <c r="Q91" i="2" s="1"/>
  <c r="P90" i="2"/>
  <c r="O90" i="2"/>
  <c r="N90" i="2"/>
  <c r="M90" i="2"/>
  <c r="L90" i="2"/>
  <c r="Q90" i="2" s="1"/>
  <c r="P89" i="2"/>
  <c r="U89" i="2" s="1"/>
  <c r="O89" i="2"/>
  <c r="N89" i="2"/>
  <c r="M89" i="2"/>
  <c r="L89" i="2"/>
  <c r="P88" i="2"/>
  <c r="O88" i="2"/>
  <c r="N88" i="2"/>
  <c r="S88" i="2" s="1"/>
  <c r="M88" i="2"/>
  <c r="L88" i="2"/>
  <c r="P87" i="2"/>
  <c r="U87" i="2" s="1"/>
  <c r="O87" i="2"/>
  <c r="T87" i="2" s="1"/>
  <c r="N87" i="2"/>
  <c r="M87" i="2"/>
  <c r="L87" i="2"/>
  <c r="P86" i="2"/>
  <c r="U86" i="2" s="1"/>
  <c r="O86" i="2"/>
  <c r="N86" i="2"/>
  <c r="M86" i="2"/>
  <c r="L86" i="2"/>
  <c r="P85" i="2"/>
  <c r="O85" i="2"/>
  <c r="N85" i="2"/>
  <c r="S85" i="2" s="1"/>
  <c r="M85" i="2"/>
  <c r="L85" i="2"/>
  <c r="P84" i="2"/>
  <c r="U84" i="2" s="1"/>
  <c r="O84" i="2"/>
  <c r="N84" i="2"/>
  <c r="M84" i="2"/>
  <c r="L84" i="2"/>
  <c r="Q84" i="2" s="1"/>
  <c r="P83" i="2"/>
  <c r="O83" i="2"/>
  <c r="N83" i="2"/>
  <c r="M83" i="2"/>
  <c r="L83" i="2"/>
  <c r="P82" i="2"/>
  <c r="U82" i="2" s="1"/>
  <c r="O82" i="2"/>
  <c r="N82" i="2"/>
  <c r="M82" i="2"/>
  <c r="R82" i="2" s="1"/>
  <c r="L82" i="2"/>
  <c r="Q82" i="2" s="1"/>
  <c r="P81" i="2"/>
  <c r="O81" i="2"/>
  <c r="N81" i="2"/>
  <c r="M81" i="2"/>
  <c r="L81" i="2"/>
  <c r="Q81" i="2" s="1"/>
  <c r="P80" i="2"/>
  <c r="O80" i="2"/>
  <c r="N80" i="2"/>
  <c r="S80" i="2" s="1"/>
  <c r="M80" i="2"/>
  <c r="L80" i="2"/>
  <c r="Q80" i="2" s="1"/>
  <c r="P79" i="2"/>
  <c r="O79" i="2"/>
  <c r="N79" i="2"/>
  <c r="S79" i="2" s="1"/>
  <c r="M79" i="2"/>
  <c r="L79" i="2"/>
  <c r="Q79" i="2" s="1"/>
  <c r="P78" i="2"/>
  <c r="U78" i="2" s="1"/>
  <c r="O78" i="2"/>
  <c r="N78" i="2"/>
  <c r="M78" i="2"/>
  <c r="L78" i="2"/>
  <c r="Q78" i="2" s="1"/>
  <c r="P77" i="2"/>
  <c r="O77" i="2"/>
  <c r="N77" i="2"/>
  <c r="S77" i="2" s="1"/>
  <c r="M77" i="2"/>
  <c r="L77" i="2"/>
  <c r="P76" i="2"/>
  <c r="U76" i="2" s="1"/>
  <c r="O76" i="2"/>
  <c r="N76" i="2"/>
  <c r="M76" i="2"/>
  <c r="L76" i="2"/>
  <c r="P75" i="2"/>
  <c r="U75" i="2" s="1"/>
  <c r="O75" i="2"/>
  <c r="N75" i="2"/>
  <c r="M75" i="2"/>
  <c r="L75" i="2"/>
  <c r="Q75" i="2" s="1"/>
  <c r="P74" i="2"/>
  <c r="O74" i="2"/>
  <c r="T74" i="2" s="1"/>
  <c r="N74" i="2"/>
  <c r="S74" i="2" s="1"/>
  <c r="M74" i="2"/>
  <c r="L74" i="2"/>
  <c r="P73" i="2"/>
  <c r="O73" i="2"/>
  <c r="T73" i="2" s="1"/>
  <c r="N73" i="2"/>
  <c r="S73" i="2" s="1"/>
  <c r="M73" i="2"/>
  <c r="L73" i="2"/>
  <c r="P72" i="2"/>
  <c r="U72" i="2" s="1"/>
  <c r="O72" i="2"/>
  <c r="N72" i="2"/>
  <c r="M72" i="2"/>
  <c r="L72" i="2"/>
  <c r="Q72" i="2" s="1"/>
  <c r="P71" i="2"/>
  <c r="O71" i="2"/>
  <c r="N71" i="2"/>
  <c r="M71" i="2"/>
  <c r="L71" i="2"/>
  <c r="P70" i="2"/>
  <c r="O70" i="2"/>
  <c r="N70" i="2"/>
  <c r="S70" i="2" s="1"/>
  <c r="M70" i="2"/>
  <c r="L70" i="2"/>
  <c r="P69" i="2"/>
  <c r="O69" i="2"/>
  <c r="N69" i="2"/>
  <c r="M69" i="2"/>
  <c r="L69" i="2"/>
  <c r="P68" i="2"/>
  <c r="O68" i="2"/>
  <c r="N68" i="2"/>
  <c r="M68" i="2"/>
  <c r="R68" i="2" s="1"/>
  <c r="L68" i="2"/>
  <c r="Q68" i="2" s="1"/>
  <c r="P67" i="2"/>
  <c r="O67" i="2"/>
  <c r="N67" i="2"/>
  <c r="S67" i="2" s="1"/>
  <c r="M67" i="2"/>
  <c r="L67" i="2"/>
  <c r="P66" i="2"/>
  <c r="U66" i="2" s="1"/>
  <c r="O66" i="2"/>
  <c r="N66" i="2"/>
  <c r="S66" i="2" s="1"/>
  <c r="M66" i="2"/>
  <c r="L66" i="2"/>
  <c r="P65" i="2"/>
  <c r="O65" i="2"/>
  <c r="N65" i="2"/>
  <c r="M65" i="2"/>
  <c r="L65" i="2"/>
  <c r="P64" i="2"/>
  <c r="U64" i="2" s="1"/>
  <c r="O64" i="2"/>
  <c r="N64" i="2"/>
  <c r="M64" i="2"/>
  <c r="R64" i="2" s="1"/>
  <c r="L64" i="2"/>
  <c r="P63" i="2"/>
  <c r="O63" i="2"/>
  <c r="N63" i="2"/>
  <c r="M63" i="2"/>
  <c r="R63" i="2" s="1"/>
  <c r="L63" i="2"/>
  <c r="Q63" i="2" s="1"/>
  <c r="P62" i="2"/>
  <c r="O62" i="2"/>
  <c r="N62" i="2"/>
  <c r="M62" i="2"/>
  <c r="L62" i="2"/>
  <c r="P61" i="2"/>
  <c r="U61" i="2" s="1"/>
  <c r="O61" i="2"/>
  <c r="N61" i="2"/>
  <c r="M61" i="2"/>
  <c r="L61" i="2"/>
  <c r="P60" i="2"/>
  <c r="U60" i="2" s="1"/>
  <c r="O60" i="2"/>
  <c r="N60" i="2"/>
  <c r="M60" i="2"/>
  <c r="L60" i="2"/>
  <c r="Q60" i="2" s="1"/>
  <c r="P59" i="2"/>
  <c r="U59" i="2" s="1"/>
  <c r="O59" i="2"/>
  <c r="N59" i="2"/>
  <c r="S59" i="2" s="1"/>
  <c r="M59" i="2"/>
  <c r="L59" i="2"/>
  <c r="Q59" i="2" s="1"/>
  <c r="P58" i="2"/>
  <c r="O58" i="2"/>
  <c r="N58" i="2"/>
  <c r="S58" i="2" s="1"/>
  <c r="M58" i="2"/>
  <c r="L58" i="2"/>
  <c r="P57" i="2"/>
  <c r="U57" i="2" s="1"/>
  <c r="O57" i="2"/>
  <c r="N57" i="2"/>
  <c r="M57" i="2"/>
  <c r="L57" i="2"/>
  <c r="Q57" i="2" s="1"/>
  <c r="P56" i="2"/>
  <c r="O56" i="2"/>
  <c r="N56" i="2"/>
  <c r="M56" i="2"/>
  <c r="L56" i="2"/>
  <c r="P55" i="2"/>
  <c r="O55" i="2"/>
  <c r="N55" i="2"/>
  <c r="S55" i="2" s="1"/>
  <c r="M55" i="2"/>
  <c r="R55" i="2" s="1"/>
  <c r="L55" i="2"/>
  <c r="P54" i="2"/>
  <c r="O54" i="2"/>
  <c r="N54" i="2"/>
  <c r="M54" i="2"/>
  <c r="R54" i="2" s="1"/>
  <c r="L54" i="2"/>
  <c r="P53" i="2"/>
  <c r="O53" i="2"/>
  <c r="N53" i="2"/>
  <c r="S53" i="2" s="1"/>
  <c r="M53" i="2"/>
  <c r="L53" i="2"/>
  <c r="P52" i="2"/>
  <c r="O52" i="2"/>
  <c r="N52" i="2"/>
  <c r="M52" i="2"/>
  <c r="L52" i="2"/>
  <c r="P51" i="2"/>
  <c r="O51" i="2"/>
  <c r="N51" i="2"/>
  <c r="M51" i="2"/>
  <c r="R51" i="2" s="1"/>
  <c r="L51" i="2"/>
  <c r="P50" i="2"/>
  <c r="O50" i="2"/>
  <c r="N50" i="2"/>
  <c r="M50" i="2"/>
  <c r="L50" i="2"/>
  <c r="P49" i="2"/>
  <c r="O49" i="2"/>
  <c r="N49" i="2"/>
  <c r="S49" i="2" s="1"/>
  <c r="M49" i="2"/>
  <c r="L49" i="2"/>
  <c r="P48" i="2"/>
  <c r="O48" i="2"/>
  <c r="T48" i="2" s="1"/>
  <c r="N48" i="2"/>
  <c r="M48" i="2"/>
  <c r="L48" i="2"/>
  <c r="P47" i="2"/>
  <c r="U47" i="2" s="1"/>
  <c r="O47" i="2"/>
  <c r="N47" i="2"/>
  <c r="M47" i="2"/>
  <c r="L47" i="2"/>
  <c r="P46" i="2"/>
  <c r="O46" i="2"/>
  <c r="T46" i="2" s="1"/>
  <c r="N46" i="2"/>
  <c r="M46" i="2"/>
  <c r="L46" i="2"/>
  <c r="Q46" i="2" s="1"/>
  <c r="P45" i="2"/>
  <c r="O45" i="2"/>
  <c r="N45" i="2"/>
  <c r="S45" i="2" s="1"/>
  <c r="M45" i="2"/>
  <c r="R45" i="2" s="1"/>
  <c r="L45" i="2"/>
  <c r="Q45" i="2" s="1"/>
  <c r="P44" i="2"/>
  <c r="U44" i="2" s="1"/>
  <c r="O44" i="2"/>
  <c r="N44" i="2"/>
  <c r="S44" i="2" s="1"/>
  <c r="M44" i="2"/>
  <c r="L44" i="2"/>
  <c r="P43" i="2"/>
  <c r="O43" i="2"/>
  <c r="T43" i="2" s="1"/>
  <c r="N43" i="2"/>
  <c r="M43" i="2"/>
  <c r="L43" i="2"/>
  <c r="P42" i="2"/>
  <c r="O42" i="2"/>
  <c r="N42" i="2"/>
  <c r="S42" i="2" s="1"/>
  <c r="M42" i="2"/>
  <c r="L42" i="2"/>
  <c r="P41" i="2"/>
  <c r="O41" i="2"/>
  <c r="N41" i="2"/>
  <c r="M41" i="2"/>
  <c r="L41" i="2"/>
  <c r="P40" i="2"/>
  <c r="O40" i="2"/>
  <c r="T40" i="2" s="1"/>
  <c r="N40" i="2"/>
  <c r="S40" i="2" s="1"/>
  <c r="M40" i="2"/>
  <c r="R40" i="2" s="1"/>
  <c r="L40" i="2"/>
  <c r="P39" i="2"/>
  <c r="O39" i="2"/>
  <c r="N39" i="2"/>
  <c r="M39" i="2"/>
  <c r="L39" i="2"/>
  <c r="P38" i="2"/>
  <c r="O38" i="2"/>
  <c r="N38" i="2"/>
  <c r="M38" i="2"/>
  <c r="L38" i="2"/>
  <c r="P37" i="2"/>
  <c r="O37" i="2"/>
  <c r="N37" i="2"/>
  <c r="M37" i="2"/>
  <c r="R37" i="2" s="1"/>
  <c r="L37" i="2"/>
  <c r="Q37" i="2" s="1"/>
  <c r="P36" i="2"/>
  <c r="O36" i="2"/>
  <c r="T36" i="2" s="1"/>
  <c r="N36" i="2"/>
  <c r="M36" i="2"/>
  <c r="L36" i="2"/>
  <c r="P35" i="2"/>
  <c r="U35" i="2" s="1"/>
  <c r="O35" i="2"/>
  <c r="N35" i="2"/>
  <c r="S35" i="2" s="1"/>
  <c r="M35" i="2"/>
  <c r="L35" i="2"/>
  <c r="P34" i="2"/>
  <c r="O34" i="2"/>
  <c r="N34" i="2"/>
  <c r="M34" i="2"/>
  <c r="R34" i="2" s="1"/>
  <c r="L34" i="2"/>
  <c r="P33" i="2"/>
  <c r="U33" i="2" s="1"/>
  <c r="O33" i="2"/>
  <c r="N33" i="2"/>
  <c r="M33" i="2"/>
  <c r="L33" i="2"/>
  <c r="P32" i="2"/>
  <c r="O32" i="2"/>
  <c r="N32" i="2"/>
  <c r="M32" i="2"/>
  <c r="L32" i="2"/>
  <c r="P31" i="2"/>
  <c r="U31" i="2" s="1"/>
  <c r="O31" i="2"/>
  <c r="N31" i="2"/>
  <c r="M31" i="2"/>
  <c r="L31" i="2"/>
  <c r="P30" i="2"/>
  <c r="O30" i="2"/>
  <c r="N30" i="2"/>
  <c r="M30" i="2"/>
  <c r="R30" i="2" s="1"/>
  <c r="L30" i="2"/>
  <c r="Q30" i="2" s="1"/>
  <c r="P29" i="2"/>
  <c r="O29" i="2"/>
  <c r="N29" i="2"/>
  <c r="S29" i="2" s="1"/>
  <c r="M29" i="2"/>
  <c r="R29" i="2" s="1"/>
  <c r="L29" i="2"/>
  <c r="Q29" i="2" s="1"/>
  <c r="P28" i="2"/>
  <c r="U28" i="2" s="1"/>
  <c r="O28" i="2"/>
  <c r="N28" i="2"/>
  <c r="S28" i="2" s="1"/>
  <c r="M28" i="2"/>
  <c r="R28" i="2" s="1"/>
  <c r="L28" i="2"/>
  <c r="P27" i="2"/>
  <c r="O27" i="2"/>
  <c r="N27" i="2"/>
  <c r="M27" i="2"/>
  <c r="R27" i="2" s="1"/>
  <c r="L27" i="2"/>
  <c r="P26" i="2"/>
  <c r="U26" i="2" s="1"/>
  <c r="O26" i="2"/>
  <c r="N26" i="2"/>
  <c r="M26" i="2"/>
  <c r="R26" i="2" s="1"/>
  <c r="L26" i="2"/>
  <c r="P25" i="2"/>
  <c r="O25" i="2"/>
  <c r="T25" i="2" s="1"/>
  <c r="N25" i="2"/>
  <c r="M25" i="2"/>
  <c r="L25" i="2"/>
  <c r="Q25" i="2" s="1"/>
  <c r="P24" i="2"/>
  <c r="U24" i="2" s="1"/>
  <c r="O24" i="2"/>
  <c r="N24" i="2"/>
  <c r="M24" i="2"/>
  <c r="R24" i="2" s="1"/>
  <c r="L24" i="2"/>
  <c r="P23" i="2"/>
  <c r="O23" i="2"/>
  <c r="N23" i="2"/>
  <c r="M23" i="2"/>
  <c r="L23" i="2"/>
  <c r="P22" i="2"/>
  <c r="U22" i="2" s="1"/>
  <c r="O22" i="2"/>
  <c r="N22" i="2"/>
  <c r="M22" i="2"/>
  <c r="L22" i="2"/>
  <c r="P21" i="2"/>
  <c r="O21" i="2"/>
  <c r="N21" i="2"/>
  <c r="M21" i="2"/>
  <c r="R21" i="2" s="1"/>
  <c r="L21" i="2"/>
  <c r="Q21" i="2" s="1"/>
  <c r="P20" i="2"/>
  <c r="U20" i="2" s="1"/>
  <c r="O20" i="2"/>
  <c r="T20" i="2" s="1"/>
  <c r="N20" i="2"/>
  <c r="M20" i="2"/>
  <c r="L20" i="2"/>
  <c r="P19" i="2"/>
  <c r="O19" i="2"/>
  <c r="T19" i="2" s="1"/>
  <c r="N19" i="2"/>
  <c r="M19" i="2"/>
  <c r="R19" i="2" s="1"/>
  <c r="L19" i="2"/>
  <c r="P18" i="2"/>
  <c r="O18" i="2"/>
  <c r="N18" i="2"/>
  <c r="M18" i="2"/>
  <c r="L18" i="2"/>
  <c r="Q18" i="2" s="1"/>
  <c r="P17" i="2"/>
  <c r="O17" i="2"/>
  <c r="N17" i="2"/>
  <c r="S17" i="2" s="1"/>
  <c r="M17" i="2"/>
  <c r="L17" i="2"/>
  <c r="P16" i="2"/>
  <c r="U16" i="2" s="1"/>
  <c r="O16" i="2"/>
  <c r="N16" i="2"/>
  <c r="M16" i="2"/>
  <c r="L16" i="2"/>
  <c r="P15" i="2"/>
  <c r="O15" i="2"/>
  <c r="T15" i="2" s="1"/>
  <c r="N15" i="2"/>
  <c r="M15" i="2"/>
  <c r="L15" i="2"/>
  <c r="Q15" i="2" s="1"/>
  <c r="P14" i="2"/>
  <c r="O14" i="2"/>
  <c r="N14" i="2"/>
  <c r="M14" i="2"/>
  <c r="L14" i="2"/>
  <c r="P13" i="2"/>
  <c r="O13" i="2"/>
  <c r="N13" i="2"/>
  <c r="M13" i="2"/>
  <c r="R13" i="2" s="1"/>
  <c r="L13" i="2"/>
  <c r="P12" i="2"/>
  <c r="O12" i="2"/>
  <c r="N12" i="2"/>
  <c r="S12" i="2" s="1"/>
  <c r="M12" i="2"/>
  <c r="R12" i="2" s="1"/>
  <c r="L12" i="2"/>
  <c r="Q12" i="2" s="1"/>
  <c r="P11" i="2"/>
  <c r="U11" i="2" s="1"/>
  <c r="O11" i="2"/>
  <c r="T11" i="2" s="1"/>
  <c r="N11" i="2"/>
  <c r="M11" i="2"/>
  <c r="L11" i="2"/>
  <c r="P10" i="2"/>
  <c r="O10" i="2"/>
  <c r="N10" i="2"/>
  <c r="M10" i="2"/>
  <c r="L10" i="2"/>
  <c r="P9" i="2"/>
  <c r="O9" i="2"/>
  <c r="T9" i="2" s="1"/>
  <c r="N9" i="2"/>
  <c r="M9" i="2"/>
  <c r="R9" i="2" s="1"/>
  <c r="L9" i="2"/>
  <c r="P8" i="2"/>
  <c r="O8" i="2"/>
  <c r="N8" i="2"/>
  <c r="M8" i="2"/>
  <c r="L8" i="2"/>
  <c r="P7" i="2"/>
  <c r="O7" i="2"/>
  <c r="N7" i="2"/>
  <c r="M7" i="2"/>
  <c r="L7" i="2"/>
  <c r="P6" i="2"/>
  <c r="O6" i="2"/>
  <c r="N6" i="2"/>
  <c r="M6" i="2"/>
  <c r="L6" i="2"/>
  <c r="P5" i="2"/>
  <c r="O5" i="2"/>
  <c r="N5" i="2"/>
  <c r="S5" i="2" s="1"/>
  <c r="M5" i="2"/>
  <c r="L5" i="2"/>
  <c r="P4" i="2"/>
  <c r="O4" i="2"/>
  <c r="T4" i="2" s="1"/>
  <c r="N4" i="2"/>
  <c r="M4" i="2"/>
  <c r="L4" i="2"/>
  <c r="P3" i="2"/>
  <c r="U3" i="2" s="1"/>
  <c r="O3" i="2"/>
  <c r="N3" i="2"/>
  <c r="M3" i="2"/>
  <c r="L3" i="2"/>
  <c r="R58" i="2" l="1"/>
  <c r="Q9" i="2"/>
  <c r="U51" i="2"/>
  <c r="R5" i="2"/>
  <c r="Q6" i="2"/>
  <c r="U6" i="2"/>
  <c r="S61" i="2"/>
  <c r="R4" i="2"/>
  <c r="Q5" i="2"/>
  <c r="T6" i="2"/>
  <c r="S7" i="2"/>
  <c r="R8" i="2"/>
  <c r="U9" i="2"/>
  <c r="T10" i="2"/>
  <c r="S11" i="2"/>
  <c r="Q13" i="2"/>
  <c r="U13" i="2"/>
  <c r="T14" i="2"/>
  <c r="R16" i="2"/>
  <c r="Q17" i="2"/>
  <c r="U17" i="2"/>
  <c r="S19" i="2"/>
  <c r="R20" i="2"/>
  <c r="T22" i="2"/>
  <c r="S23" i="2"/>
  <c r="U25" i="2"/>
  <c r="T26" i="2"/>
  <c r="S27" i="2"/>
  <c r="U29" i="2"/>
  <c r="T30" i="2"/>
  <c r="R32" i="2"/>
  <c r="Q33" i="2"/>
  <c r="S8" i="2"/>
  <c r="Q10" i="2"/>
  <c r="U14" i="2"/>
  <c r="S16" i="2"/>
  <c r="U18" i="2"/>
  <c r="S20" i="2"/>
  <c r="Q22" i="2"/>
  <c r="T23" i="2"/>
  <c r="Q26" i="2"/>
  <c r="T35" i="2"/>
  <c r="T39" i="2"/>
  <c r="T3" i="2"/>
  <c r="T80" i="2"/>
  <c r="T64" i="2"/>
  <c r="T34" i="2"/>
  <c r="T18" i="2"/>
  <c r="S4" i="2"/>
  <c r="S31" i="2"/>
  <c r="S15" i="2"/>
  <c r="T7" i="2"/>
  <c r="U10" i="2"/>
  <c r="Q14" i="2"/>
  <c r="R17" i="2"/>
  <c r="S24" i="2"/>
  <c r="R25" i="2"/>
  <c r="T27" i="2"/>
  <c r="Q38" i="2"/>
  <c r="S32" i="2"/>
  <c r="U34" i="2"/>
  <c r="U38" i="2"/>
  <c r="R41" i="2"/>
  <c r="U46" i="2"/>
  <c r="S48" i="2"/>
  <c r="U50" i="2"/>
  <c r="Q54" i="2"/>
  <c r="S56" i="2"/>
  <c r="U58" i="2"/>
  <c r="S60" i="2"/>
  <c r="U62" i="2"/>
  <c r="T63" i="2"/>
  <c r="S64" i="2"/>
  <c r="R65" i="2"/>
  <c r="Q66" i="2"/>
  <c r="T67" i="2"/>
  <c r="S68" i="2"/>
  <c r="R69" i="2"/>
  <c r="Q70" i="2"/>
  <c r="U70" i="2"/>
  <c r="T71" i="2"/>
  <c r="S72" i="2"/>
  <c r="R73" i="2"/>
  <c r="Q74" i="2"/>
  <c r="U74" i="2"/>
  <c r="T75" i="2"/>
  <c r="U5" i="2"/>
  <c r="U21" i="2"/>
  <c r="R90" i="2"/>
  <c r="Q3" i="2"/>
  <c r="R6" i="2"/>
  <c r="Q7" i="2"/>
  <c r="U7" i="2"/>
  <c r="T8" i="2"/>
  <c r="S9" i="2"/>
  <c r="R10" i="2"/>
  <c r="Q11" i="2"/>
  <c r="T12" i="2"/>
  <c r="S13" i="2"/>
  <c r="R14" i="2"/>
  <c r="U15" i="2"/>
  <c r="T16" i="2"/>
  <c r="R18" i="2"/>
  <c r="Q19" i="2"/>
  <c r="U19" i="2"/>
  <c r="S21" i="2"/>
  <c r="R22" i="2"/>
  <c r="Q23" i="2"/>
  <c r="U23" i="2"/>
  <c r="T24" i="2"/>
  <c r="S25" i="2"/>
  <c r="Q27" i="2"/>
  <c r="U27" i="2"/>
  <c r="T28" i="2"/>
  <c r="Q31" i="2"/>
  <c r="T32" i="2"/>
  <c r="S33" i="2"/>
  <c r="Q35" i="2"/>
  <c r="S37" i="2"/>
  <c r="R38" i="2"/>
  <c r="Q39" i="2"/>
  <c r="U39" i="2"/>
  <c r="S41" i="2"/>
  <c r="Q43" i="2"/>
  <c r="U43" i="2"/>
  <c r="T44" i="2"/>
  <c r="R46" i="2"/>
  <c r="Q47" i="2"/>
  <c r="R50" i="2"/>
  <c r="Q51" i="2"/>
  <c r="T52" i="2"/>
  <c r="U55" i="2"/>
  <c r="T56" i="2"/>
  <c r="S57" i="2"/>
  <c r="T60" i="2"/>
  <c r="R62" i="2"/>
  <c r="U63" i="2"/>
  <c r="S65" i="2"/>
  <c r="R66" i="2"/>
  <c r="Q67" i="2"/>
  <c r="T68" i="2"/>
  <c r="S69" i="2"/>
  <c r="R70" i="2"/>
  <c r="U71" i="2"/>
  <c r="T72" i="2"/>
  <c r="T76" i="2"/>
  <c r="R78" i="2"/>
  <c r="U79" i="2"/>
  <c r="S81" i="2"/>
  <c r="Q83" i="2"/>
  <c r="T84" i="2"/>
  <c r="R86" i="2"/>
  <c r="T88" i="2"/>
  <c r="S89" i="2"/>
  <c r="R94" i="2"/>
  <c r="R98" i="2"/>
  <c r="Q99" i="2"/>
  <c r="T100" i="2"/>
  <c r="R102" i="2"/>
  <c r="S3" i="2"/>
  <c r="R42" i="2"/>
  <c r="Q55" i="2"/>
  <c r="U67" i="2"/>
  <c r="U30" i="2"/>
  <c r="R33" i="2"/>
  <c r="S36" i="2"/>
  <c r="U42" i="2"/>
  <c r="T47" i="2"/>
  <c r="Q50" i="2"/>
  <c r="S52" i="2"/>
  <c r="U54" i="2"/>
  <c r="R57" i="2"/>
  <c r="T59" i="2"/>
  <c r="Q62" i="2"/>
  <c r="Q4" i="2"/>
  <c r="T5" i="2"/>
  <c r="R7" i="2"/>
  <c r="U8" i="2"/>
  <c r="S10" i="2"/>
  <c r="T13" i="2"/>
  <c r="R15" i="2"/>
  <c r="S18" i="2"/>
  <c r="Q20" i="2"/>
  <c r="S22" i="2"/>
  <c r="Q24" i="2"/>
  <c r="S30" i="2"/>
  <c r="Q32" i="2"/>
  <c r="T33" i="2"/>
  <c r="R35" i="2"/>
  <c r="U36" i="2"/>
  <c r="S38" i="2"/>
  <c r="Q40" i="2"/>
  <c r="T41" i="2"/>
  <c r="R43" i="2"/>
  <c r="S46" i="2"/>
  <c r="Q48" i="2"/>
  <c r="S50" i="2"/>
  <c r="U52" i="2"/>
  <c r="T53" i="2"/>
  <c r="S54" i="2"/>
  <c r="Q56" i="2"/>
  <c r="U56" i="2"/>
  <c r="T57" i="2"/>
  <c r="R59" i="2"/>
  <c r="T61" i="2"/>
  <c r="S62" i="2"/>
  <c r="Q64" i="2"/>
  <c r="T65" i="2"/>
  <c r="R67" i="2"/>
  <c r="U68" i="2"/>
  <c r="T69" i="2"/>
  <c r="R71" i="2"/>
  <c r="R75" i="2"/>
  <c r="Q76" i="2"/>
  <c r="T77" i="2"/>
  <c r="S78" i="2"/>
  <c r="R79" i="2"/>
  <c r="U80" i="2"/>
  <c r="T81" i="2"/>
  <c r="S82" i="2"/>
  <c r="R83" i="2"/>
  <c r="T85" i="2"/>
  <c r="S86" i="2"/>
  <c r="R87" i="2"/>
  <c r="Q88" i="2"/>
  <c r="U88" i="2"/>
  <c r="T89" i="2"/>
  <c r="S90" i="2"/>
  <c r="Q92" i="2"/>
  <c r="U92" i="2"/>
  <c r="T93" i="2"/>
  <c r="R95" i="2"/>
  <c r="Q96" i="2"/>
  <c r="U96" i="2"/>
  <c r="T97" i="2"/>
  <c r="S98" i="2"/>
  <c r="R99" i="2"/>
  <c r="Q100" i="2"/>
  <c r="S102" i="2"/>
  <c r="Q71" i="2"/>
  <c r="U83" i="2"/>
  <c r="T31" i="2"/>
  <c r="Q34" i="2"/>
  <c r="Q42" i="2"/>
  <c r="R49" i="2"/>
  <c r="T51" i="2"/>
  <c r="R53" i="2"/>
  <c r="T55" i="2"/>
  <c r="Q58" i="2"/>
  <c r="R61" i="2"/>
  <c r="R3" i="2"/>
  <c r="U4" i="2"/>
  <c r="S6" i="2"/>
  <c r="Q8" i="2"/>
  <c r="R11" i="2"/>
  <c r="U12" i="2"/>
  <c r="S14" i="2"/>
  <c r="Q16" i="2"/>
  <c r="T17" i="2"/>
  <c r="T21" i="2"/>
  <c r="R23" i="2"/>
  <c r="S26" i="2"/>
  <c r="Q28" i="2"/>
  <c r="T29" i="2"/>
  <c r="R31" i="2"/>
  <c r="U32" i="2"/>
  <c r="S34" i="2"/>
  <c r="Q36" i="2"/>
  <c r="T37" i="2"/>
  <c r="R39" i="2"/>
  <c r="U40" i="2"/>
  <c r="Q44" i="2"/>
  <c r="T45" i="2"/>
  <c r="R47" i="2"/>
  <c r="U48" i="2"/>
  <c r="T49" i="2"/>
  <c r="Q52" i="2"/>
  <c r="R36" i="2"/>
  <c r="U37" i="2"/>
  <c r="T38" i="2"/>
  <c r="S39" i="2"/>
  <c r="Q41" i="2"/>
  <c r="U41" i="2"/>
  <c r="T42" i="2"/>
  <c r="S43" i="2"/>
  <c r="R44" i="2"/>
  <c r="U45" i="2"/>
  <c r="S47" i="2"/>
  <c r="R48" i="2"/>
  <c r="Q49" i="2"/>
  <c r="U49" i="2"/>
  <c r="T50" i="2"/>
  <c r="S51" i="2"/>
  <c r="R52" i="2"/>
  <c r="Q53" i="2"/>
  <c r="U53" i="2"/>
  <c r="T54" i="2"/>
  <c r="R56" i="2"/>
  <c r="T58" i="2"/>
  <c r="R60" i="2"/>
  <c r="Q61" i="2"/>
  <c r="T62" i="2"/>
  <c r="S63" i="2"/>
  <c r="Q65" i="2"/>
  <c r="U65" i="2"/>
  <c r="T66" i="2"/>
  <c r="Q69" i="2"/>
  <c r="U69" i="2"/>
  <c r="T70" i="2"/>
  <c r="S71" i="2"/>
  <c r="R72" i="2"/>
  <c r="R74" i="2"/>
  <c r="Q87" i="2"/>
  <c r="U99" i="2"/>
  <c r="Q73" i="2"/>
  <c r="U73" i="2"/>
  <c r="S75" i="2"/>
  <c r="R76" i="2"/>
  <c r="Q77" i="2"/>
  <c r="U77" i="2"/>
  <c r="T78" i="2"/>
  <c r="R80" i="2"/>
  <c r="U81" i="2"/>
  <c r="T82" i="2"/>
  <c r="S83" i="2"/>
  <c r="R84" i="2"/>
  <c r="Q85" i="2"/>
  <c r="U85" i="2"/>
  <c r="T86" i="2"/>
  <c r="S87" i="2"/>
  <c r="R88" i="2"/>
  <c r="Q89" i="2"/>
  <c r="T90" i="2"/>
  <c r="S91" i="2"/>
  <c r="R92" i="2"/>
  <c r="Q93" i="2"/>
  <c r="U93" i="2"/>
  <c r="T94" i="2"/>
  <c r="S95" i="2"/>
  <c r="R96" i="2"/>
  <c r="Q97" i="2"/>
  <c r="U97" i="2"/>
  <c r="T98" i="2"/>
  <c r="S99" i="2"/>
  <c r="R100" i="2"/>
  <c r="Q101" i="2"/>
  <c r="T102" i="2"/>
  <c r="S76" i="2"/>
  <c r="R77" i="2"/>
  <c r="T79" i="2"/>
  <c r="R81" i="2"/>
  <c r="T83" i="2"/>
  <c r="S84" i="2"/>
  <c r="R85" i="2"/>
  <c r="Q86" i="2"/>
  <c r="R89" i="2"/>
  <c r="U90" i="2"/>
  <c r="T91" i="2"/>
  <c r="S92" i="2"/>
  <c r="R93" i="2"/>
  <c r="Q94" i="2"/>
  <c r="U94" i="2"/>
  <c r="T95" i="2"/>
  <c r="R97" i="2"/>
  <c r="Q98" i="2"/>
  <c r="U98" i="2"/>
  <c r="S100" i="2"/>
  <c r="R101" i="2"/>
  <c r="U102" i="2"/>
  <c r="H10" i="1" l="1"/>
  <c r="H5" i="1"/>
  <c r="F10" i="1"/>
  <c r="F6" i="1"/>
  <c r="F9" i="1"/>
  <c r="F5" i="1"/>
  <c r="F12" i="1"/>
  <c r="F8" i="1"/>
  <c r="F11" i="1"/>
  <c r="F7" i="1"/>
  <c r="G9" i="1"/>
  <c r="G5" i="1"/>
  <c r="G12" i="1"/>
  <c r="G8" i="1"/>
  <c r="G6" i="1"/>
  <c r="G11" i="1"/>
  <c r="G7" i="1"/>
  <c r="G10" i="1"/>
  <c r="H8" i="1"/>
  <c r="H6" i="1"/>
  <c r="E11" i="1"/>
  <c r="E7" i="1"/>
  <c r="E10" i="1"/>
  <c r="E6" i="1"/>
  <c r="E9" i="1"/>
  <c r="E5" i="1"/>
  <c r="E12" i="1"/>
  <c r="E8" i="1"/>
  <c r="H11" i="1"/>
  <c r="H9" i="1"/>
  <c r="H7" i="1"/>
  <c r="H12" i="1"/>
  <c r="H17" i="1"/>
  <c r="F31" i="1"/>
  <c r="F27" i="1"/>
  <c r="F30" i="1"/>
  <c r="F26" i="1"/>
  <c r="F33" i="1"/>
  <c r="F29" i="1"/>
  <c r="F32" i="1"/>
  <c r="F28" i="1"/>
  <c r="G30" i="1"/>
  <c r="G26" i="1"/>
  <c r="G33" i="1"/>
  <c r="G29" i="1"/>
  <c r="G32" i="1"/>
  <c r="G28" i="1"/>
  <c r="G31" i="1"/>
  <c r="G27" i="1"/>
  <c r="E32" i="1"/>
  <c r="E28" i="1"/>
  <c r="E31" i="1"/>
  <c r="E27" i="1"/>
  <c r="E30" i="1"/>
  <c r="E26" i="1"/>
  <c r="E33" i="1"/>
  <c r="E29" i="1"/>
  <c r="D33" i="1"/>
  <c r="D29" i="1"/>
  <c r="D32" i="1"/>
  <c r="D28" i="1"/>
  <c r="D31" i="1"/>
  <c r="D27" i="1"/>
  <c r="D30" i="1"/>
  <c r="D26" i="1"/>
  <c r="F16" i="1"/>
  <c r="F17" i="1"/>
  <c r="F18" i="1"/>
  <c r="F19" i="1"/>
  <c r="F20" i="1"/>
  <c r="F21" i="1"/>
  <c r="F22" i="1"/>
  <c r="F23" i="1"/>
  <c r="H20" i="1"/>
  <c r="E16" i="1"/>
  <c r="E17" i="1"/>
  <c r="E18" i="1"/>
  <c r="E19" i="1"/>
  <c r="E20" i="1"/>
  <c r="E21" i="1"/>
  <c r="E22" i="1"/>
  <c r="E23" i="1"/>
  <c r="H22" i="1"/>
  <c r="H21" i="1"/>
  <c r="G16" i="1"/>
  <c r="G17" i="1"/>
  <c r="G18" i="1"/>
  <c r="G19" i="1"/>
  <c r="G20" i="1"/>
  <c r="G21" i="1"/>
  <c r="G22" i="1"/>
  <c r="G23" i="1"/>
  <c r="H19" i="1"/>
  <c r="H16" i="1"/>
  <c r="H23" i="1"/>
  <c r="H18" i="1"/>
  <c r="D23" i="1"/>
  <c r="D19" i="1"/>
  <c r="D21" i="1"/>
  <c r="D17" i="1"/>
  <c r="D22" i="1"/>
  <c r="D18" i="1"/>
  <c r="D20" i="1"/>
  <c r="D16" i="1"/>
  <c r="G3" i="2" l="1" a="1"/>
  <c r="G3" i="2" s="1"/>
  <c r="G4" i="2" a="1"/>
  <c r="G4" i="2" s="1"/>
  <c r="G7" i="2" a="1"/>
  <c r="G7" i="2" s="1"/>
  <c r="G8" i="2" a="1"/>
  <c r="G8" i="2" s="1"/>
  <c r="G15" i="2" a="1"/>
  <c r="G15" i="2" s="1"/>
  <c r="G16" i="2" a="1"/>
  <c r="G16" i="2" s="1"/>
  <c r="G23" i="2" a="1"/>
  <c r="G23" i="2" s="1"/>
  <c r="G24" i="2" a="1"/>
  <c r="G24" i="2" s="1"/>
  <c r="G31" i="2" a="1"/>
  <c r="G31" i="2" s="1"/>
  <c r="G32" i="2" a="1"/>
  <c r="G32" i="2" s="1"/>
  <c r="G5" i="2" a="1"/>
  <c r="G5" i="2" s="1"/>
  <c r="G6" i="2" a="1"/>
  <c r="G6" i="2" s="1"/>
  <c r="G13" i="2" a="1"/>
  <c r="G13" i="2" s="1"/>
  <c r="G14" i="2" a="1"/>
  <c r="G14" i="2" s="1"/>
  <c r="G21" i="2" a="1"/>
  <c r="G21" i="2" s="1"/>
  <c r="G22" i="2" a="1"/>
  <c r="G22" i="2" s="1"/>
  <c r="G29" i="2" a="1"/>
  <c r="G29" i="2" s="1"/>
  <c r="G30" i="2" a="1"/>
  <c r="G30" i="2" s="1"/>
  <c r="G11" i="2" a="1"/>
  <c r="G11" i="2" s="1"/>
  <c r="G12" i="2" a="1"/>
  <c r="G12" i="2" s="1"/>
  <c r="G19" i="2" a="1"/>
  <c r="G19" i="2" s="1"/>
  <c r="G20" i="2" a="1"/>
  <c r="G20" i="2" s="1"/>
  <c r="G27" i="2" a="1"/>
  <c r="G27" i="2" s="1"/>
  <c r="G28" i="2" a="1"/>
  <c r="G28" i="2" s="1"/>
  <c r="G35" i="2" a="1"/>
  <c r="G35" i="2" s="1"/>
  <c r="G36" i="2" a="1"/>
  <c r="G36" i="2" s="1"/>
  <c r="G9" i="2" a="1"/>
  <c r="G9" i="2" s="1"/>
  <c r="G26" i="2" a="1"/>
  <c r="G26" i="2" s="1"/>
  <c r="G34" i="2" a="1"/>
  <c r="G34" i="2" s="1"/>
  <c r="G43" i="2" a="1"/>
  <c r="G43" i="2" s="1"/>
  <c r="G44" i="2" a="1"/>
  <c r="G44" i="2" s="1"/>
  <c r="G18" i="2" a="1"/>
  <c r="G18" i="2" s="1"/>
  <c r="G37" i="2" a="1"/>
  <c r="G37" i="2" s="1"/>
  <c r="G41" i="2" a="1"/>
  <c r="G41" i="2" s="1"/>
  <c r="G42" i="2" a="1"/>
  <c r="G42" i="2" s="1"/>
  <c r="G10" i="2" a="1"/>
  <c r="G10" i="2" s="1"/>
  <c r="G25" i="2" a="1"/>
  <c r="G25" i="2" s="1"/>
  <c r="G33" i="2" a="1"/>
  <c r="G33" i="2" s="1"/>
  <c r="G39" i="2" a="1"/>
  <c r="G39" i="2" s="1"/>
  <c r="G40" i="2" a="1"/>
  <c r="G40" i="2" s="1"/>
  <c r="G38" i="2" a="1"/>
  <c r="G38" i="2" s="1"/>
  <c r="G51" i="2" a="1"/>
  <c r="G51" i="2" s="1"/>
  <c r="G55" i="2" a="1"/>
  <c r="G55" i="2" s="1"/>
  <c r="G59" i="2" a="1"/>
  <c r="G59" i="2" s="1"/>
  <c r="G63" i="2" a="1"/>
  <c r="G63" i="2" s="1"/>
  <c r="G66" i="2" a="1"/>
  <c r="G66" i="2" s="1"/>
  <c r="G68" i="2" a="1"/>
  <c r="G68" i="2" s="1"/>
  <c r="G70" i="2" a="1"/>
  <c r="G70" i="2" s="1"/>
  <c r="G72" i="2" a="1"/>
  <c r="G72" i="2" s="1"/>
  <c r="G74" i="2" a="1"/>
  <c r="G74" i="2" s="1"/>
  <c r="G76" i="2" a="1"/>
  <c r="G76" i="2" s="1"/>
  <c r="G78" i="2" a="1"/>
  <c r="G78" i="2" s="1"/>
  <c r="G80" i="2" a="1"/>
  <c r="G80" i="2" s="1"/>
  <c r="G82" i="2" a="1"/>
  <c r="G82" i="2" s="1"/>
  <c r="G84" i="2" a="1"/>
  <c r="G84" i="2" s="1"/>
  <c r="G86" i="2" a="1"/>
  <c r="G86" i="2" s="1"/>
  <c r="G88" i="2" a="1"/>
  <c r="G88" i="2" s="1"/>
  <c r="G90" i="2" a="1"/>
  <c r="G90" i="2" s="1"/>
  <c r="G92" i="2" a="1"/>
  <c r="G92" i="2" s="1"/>
  <c r="G94" i="2" a="1"/>
  <c r="G94" i="2" s="1"/>
  <c r="G96" i="2" a="1"/>
  <c r="G96" i="2" s="1"/>
  <c r="G17" i="2" a="1"/>
  <c r="G17" i="2" s="1"/>
  <c r="G45" i="2" a="1"/>
  <c r="G45" i="2" s="1"/>
  <c r="G47" i="2" a="1"/>
  <c r="G47" i="2" s="1"/>
  <c r="G48" i="2" a="1"/>
  <c r="G48" i="2" s="1"/>
  <c r="G52" i="2" a="1"/>
  <c r="G52" i="2" s="1"/>
  <c r="G56" i="2" a="1"/>
  <c r="G56" i="2" s="1"/>
  <c r="G60" i="2" a="1"/>
  <c r="G60" i="2" s="1"/>
  <c r="G64" i="2" a="1"/>
  <c r="G64" i="2" s="1"/>
  <c r="G79" i="2" a="1"/>
  <c r="G79" i="2" s="1"/>
  <c r="G83" i="2" a="1"/>
  <c r="G83" i="2" s="1"/>
  <c r="G87" i="2" a="1"/>
  <c r="G87" i="2" s="1"/>
  <c r="G91" i="2" a="1"/>
  <c r="G91" i="2" s="1"/>
  <c r="G95" i="2" a="1"/>
  <c r="G95" i="2" s="1"/>
  <c r="G99" i="2" a="1"/>
  <c r="G99" i="2" s="1"/>
  <c r="G101" i="2" a="1"/>
  <c r="G101" i="2" s="1"/>
  <c r="G54" i="2" a="1"/>
  <c r="G54" i="2" s="1"/>
  <c r="G49" i="2" a="1"/>
  <c r="G49" i="2" s="1"/>
  <c r="G53" i="2" a="1"/>
  <c r="G53" i="2" s="1"/>
  <c r="G57" i="2" a="1"/>
  <c r="G57" i="2" s="1"/>
  <c r="G61" i="2" a="1"/>
  <c r="G61" i="2" s="1"/>
  <c r="G65" i="2" a="1"/>
  <c r="G65" i="2" s="1"/>
  <c r="G67" i="2" a="1"/>
  <c r="G67" i="2" s="1"/>
  <c r="G69" i="2" a="1"/>
  <c r="G69" i="2" s="1"/>
  <c r="G71" i="2" a="1"/>
  <c r="G71" i="2" s="1"/>
  <c r="G73" i="2" a="1"/>
  <c r="G73" i="2" s="1"/>
  <c r="G75" i="2" a="1"/>
  <c r="G75" i="2" s="1"/>
  <c r="G77" i="2" a="1"/>
  <c r="G77" i="2" s="1"/>
  <c r="G81" i="2" a="1"/>
  <c r="G81" i="2" s="1"/>
  <c r="G85" i="2" a="1"/>
  <c r="G85" i="2" s="1"/>
  <c r="G89" i="2" a="1"/>
  <c r="G89" i="2" s="1"/>
  <c r="G93" i="2" a="1"/>
  <c r="G93" i="2" s="1"/>
  <c r="G97" i="2" a="1"/>
  <c r="G97" i="2" s="1"/>
  <c r="G46" i="2" a="1"/>
  <c r="G46" i="2" s="1"/>
  <c r="G50" i="2" a="1"/>
  <c r="G50" i="2" s="1"/>
  <c r="G100" i="2" a="1"/>
  <c r="G100" i="2" s="1"/>
  <c r="G58" i="2" a="1"/>
  <c r="G58" i="2" s="1"/>
  <c r="G62" i="2" a="1"/>
  <c r="G62" i="2" s="1"/>
  <c r="G98" i="2" a="1"/>
  <c r="G98" i="2" s="1"/>
  <c r="G102" i="2" a="1"/>
  <c r="G102" i="2" s="1"/>
  <c r="J8" i="2" a="1"/>
  <c r="J8" i="2" s="1"/>
  <c r="J9" i="2" a="1"/>
  <c r="J9" i="2" s="1"/>
  <c r="J16" i="2" a="1"/>
  <c r="J16" i="2" s="1"/>
  <c r="J17" i="2" a="1"/>
  <c r="J17" i="2" s="1"/>
  <c r="J24" i="2" a="1"/>
  <c r="J24" i="2" s="1"/>
  <c r="J25" i="2" a="1"/>
  <c r="J25" i="2" s="1"/>
  <c r="J32" i="2" a="1"/>
  <c r="J32" i="2" s="1"/>
  <c r="J6" i="2" a="1"/>
  <c r="J6" i="2" s="1"/>
  <c r="J7" i="2" a="1"/>
  <c r="J7" i="2" s="1"/>
  <c r="J14" i="2" a="1"/>
  <c r="J14" i="2" s="1"/>
  <c r="J15" i="2" a="1"/>
  <c r="J15" i="2" s="1"/>
  <c r="J22" i="2" a="1"/>
  <c r="J22" i="2" s="1"/>
  <c r="J23" i="2" a="1"/>
  <c r="J23" i="2" s="1"/>
  <c r="J30" i="2" a="1"/>
  <c r="J30" i="2" s="1"/>
  <c r="J31" i="2" a="1"/>
  <c r="J31" i="2" s="1"/>
  <c r="J4" i="2" a="1"/>
  <c r="J4" i="2" s="1"/>
  <c r="J5" i="2" a="1"/>
  <c r="J5" i="2" s="1"/>
  <c r="J12" i="2" a="1"/>
  <c r="J12" i="2" s="1"/>
  <c r="J13" i="2" a="1"/>
  <c r="J13" i="2" s="1"/>
  <c r="J20" i="2" a="1"/>
  <c r="J20" i="2" s="1"/>
  <c r="J21" i="2" a="1"/>
  <c r="J21" i="2" s="1"/>
  <c r="J28" i="2" a="1"/>
  <c r="J28" i="2" s="1"/>
  <c r="J29" i="2" a="1"/>
  <c r="J29" i="2" s="1"/>
  <c r="J36" i="2" a="1"/>
  <c r="J36" i="2" s="1"/>
  <c r="J37" i="2" a="1"/>
  <c r="J37" i="2" s="1"/>
  <c r="J19" i="2" a="1"/>
  <c r="J19" i="2" s="1"/>
  <c r="J44" i="2" a="1"/>
  <c r="J44" i="2" s="1"/>
  <c r="J45" i="2" a="1"/>
  <c r="J45" i="2" s="1"/>
  <c r="J11" i="2" a="1"/>
  <c r="J11" i="2" s="1"/>
  <c r="J26" i="2" a="1"/>
  <c r="J26" i="2" s="1"/>
  <c r="J35" i="2" a="1"/>
  <c r="J35" i="2" s="1"/>
  <c r="J42" i="2" a="1"/>
  <c r="J42" i="2" s="1"/>
  <c r="J43" i="2" a="1"/>
  <c r="J43" i="2" s="1"/>
  <c r="J18" i="2" a="1"/>
  <c r="J18" i="2" s="1"/>
  <c r="J33" i="2" a="1"/>
  <c r="J33" i="2" s="1"/>
  <c r="J40" i="2" a="1"/>
  <c r="J40" i="2" s="1"/>
  <c r="J41" i="2" a="1"/>
  <c r="J41" i="2" s="1"/>
  <c r="J46" i="2" a="1"/>
  <c r="J46" i="2" s="1"/>
  <c r="J48" i="2" a="1"/>
  <c r="J48" i="2" s="1"/>
  <c r="J52" i="2" a="1"/>
  <c r="J52" i="2" s="1"/>
  <c r="J56" i="2" a="1"/>
  <c r="J56" i="2" s="1"/>
  <c r="J60" i="2" a="1"/>
  <c r="J60" i="2" s="1"/>
  <c r="J64" i="2" a="1"/>
  <c r="J64" i="2" s="1"/>
  <c r="J67" i="2" a="1"/>
  <c r="J67" i="2" s="1"/>
  <c r="J69" i="2" a="1"/>
  <c r="J69" i="2" s="1"/>
  <c r="J71" i="2" a="1"/>
  <c r="J71" i="2" s="1"/>
  <c r="J73" i="2" a="1"/>
  <c r="J73" i="2" s="1"/>
  <c r="J75" i="2" a="1"/>
  <c r="J75" i="2" s="1"/>
  <c r="J77" i="2" a="1"/>
  <c r="J77" i="2" s="1"/>
  <c r="J79" i="2" a="1"/>
  <c r="J79" i="2" s="1"/>
  <c r="J81" i="2" a="1"/>
  <c r="J81" i="2" s="1"/>
  <c r="J83" i="2" a="1"/>
  <c r="J83" i="2" s="1"/>
  <c r="J85" i="2" a="1"/>
  <c r="J85" i="2" s="1"/>
  <c r="J87" i="2" a="1"/>
  <c r="J87" i="2" s="1"/>
  <c r="J89" i="2" a="1"/>
  <c r="J89" i="2" s="1"/>
  <c r="J91" i="2" a="1"/>
  <c r="J91" i="2" s="1"/>
  <c r="J93" i="2" a="1"/>
  <c r="J93" i="2" s="1"/>
  <c r="J95" i="2" a="1"/>
  <c r="J95" i="2" s="1"/>
  <c r="J38" i="2" a="1"/>
  <c r="J38" i="2" s="1"/>
  <c r="J49" i="2" a="1"/>
  <c r="J49" i="2" s="1"/>
  <c r="J53" i="2" a="1"/>
  <c r="J53" i="2" s="1"/>
  <c r="J57" i="2" a="1"/>
  <c r="J57" i="2" s="1"/>
  <c r="J61" i="2" a="1"/>
  <c r="J61" i="2" s="1"/>
  <c r="J65" i="2" a="1"/>
  <c r="J65" i="2" s="1"/>
  <c r="J76" i="2" a="1"/>
  <c r="J76" i="2" s="1"/>
  <c r="J80" i="2" a="1"/>
  <c r="J80" i="2" s="1"/>
  <c r="J84" i="2" a="1"/>
  <c r="J84" i="2" s="1"/>
  <c r="J88" i="2" a="1"/>
  <c r="J88" i="2" s="1"/>
  <c r="J92" i="2" a="1"/>
  <c r="J92" i="2" s="1"/>
  <c r="J96" i="2" a="1"/>
  <c r="J96" i="2" s="1"/>
  <c r="J102" i="2" a="1"/>
  <c r="J102" i="2" s="1"/>
  <c r="J47" i="2" a="1"/>
  <c r="J47" i="2" s="1"/>
  <c r="J55" i="2" a="1"/>
  <c r="J55" i="2" s="1"/>
  <c r="J10" i="2" a="1"/>
  <c r="J10" i="2" s="1"/>
  <c r="J27" i="2" a="1"/>
  <c r="J27" i="2" s="1"/>
  <c r="J50" i="2" a="1"/>
  <c r="J50" i="2" s="1"/>
  <c r="J54" i="2" a="1"/>
  <c r="J54" i="2" s="1"/>
  <c r="J58" i="2" a="1"/>
  <c r="J58" i="2" s="1"/>
  <c r="J62" i="2" a="1"/>
  <c r="J62" i="2" s="1"/>
  <c r="J66" i="2" a="1"/>
  <c r="J66" i="2" s="1"/>
  <c r="J68" i="2" a="1"/>
  <c r="J68" i="2" s="1"/>
  <c r="J70" i="2" a="1"/>
  <c r="J70" i="2" s="1"/>
  <c r="J72" i="2" a="1"/>
  <c r="J72" i="2" s="1"/>
  <c r="J74" i="2" a="1"/>
  <c r="J74" i="2" s="1"/>
  <c r="J78" i="2" a="1"/>
  <c r="J78" i="2" s="1"/>
  <c r="J82" i="2" a="1"/>
  <c r="J82" i="2" s="1"/>
  <c r="J86" i="2" a="1"/>
  <c r="J86" i="2" s="1"/>
  <c r="J90" i="2" a="1"/>
  <c r="J90" i="2" s="1"/>
  <c r="J94" i="2" a="1"/>
  <c r="J94" i="2" s="1"/>
  <c r="J98" i="2" a="1"/>
  <c r="J98" i="2" s="1"/>
  <c r="J100" i="2" a="1"/>
  <c r="J100" i="2" s="1"/>
  <c r="J34" i="2" a="1"/>
  <c r="J34" i="2" s="1"/>
  <c r="J39" i="2" a="1"/>
  <c r="J39" i="2" s="1"/>
  <c r="J51" i="2" a="1"/>
  <c r="J51" i="2" s="1"/>
  <c r="J63" i="2" a="1"/>
  <c r="J63" i="2" s="1"/>
  <c r="J97" i="2" a="1"/>
  <c r="J97" i="2" s="1"/>
  <c r="J101" i="2" a="1"/>
  <c r="J101" i="2" s="1"/>
  <c r="J99" i="2" a="1"/>
  <c r="J99" i="2" s="1"/>
  <c r="J59" i="2" a="1"/>
  <c r="J59" i="2" s="1"/>
  <c r="H4" i="2" a="1"/>
  <c r="H4" i="2" s="1"/>
  <c r="H10" i="2" a="1"/>
  <c r="H10" i="2" s="1"/>
  <c r="H11" i="2" a="1"/>
  <c r="H11" i="2" s="1"/>
  <c r="H18" i="2" a="1"/>
  <c r="H18" i="2" s="1"/>
  <c r="H19" i="2" a="1"/>
  <c r="H19" i="2" s="1"/>
  <c r="H26" i="2" a="1"/>
  <c r="H26" i="2" s="1"/>
  <c r="H27" i="2" a="1"/>
  <c r="H27" i="2" s="1"/>
  <c r="H8" i="2" a="1"/>
  <c r="H8" i="2" s="1"/>
  <c r="H9" i="2" a="1"/>
  <c r="H9" i="2" s="1"/>
  <c r="H16" i="2" a="1"/>
  <c r="H16" i="2" s="1"/>
  <c r="H17" i="2" a="1"/>
  <c r="H17" i="2" s="1"/>
  <c r="H24" i="2" a="1"/>
  <c r="H24" i="2" s="1"/>
  <c r="H25" i="2" a="1"/>
  <c r="H25" i="2" s="1"/>
  <c r="H32" i="2" a="1"/>
  <c r="H32" i="2" s="1"/>
  <c r="H6" i="2" a="1"/>
  <c r="H6" i="2" s="1"/>
  <c r="H7" i="2" a="1"/>
  <c r="H7" i="2" s="1"/>
  <c r="H14" i="2" a="1"/>
  <c r="H14" i="2" s="1"/>
  <c r="H15" i="2" a="1"/>
  <c r="H15" i="2" s="1"/>
  <c r="H22" i="2" a="1"/>
  <c r="H22" i="2" s="1"/>
  <c r="H23" i="2" a="1"/>
  <c r="H23" i="2" s="1"/>
  <c r="H30" i="2" a="1"/>
  <c r="H30" i="2" s="1"/>
  <c r="H31" i="2" a="1"/>
  <c r="H31" i="2" s="1"/>
  <c r="H13" i="2" a="1"/>
  <c r="H13" i="2" s="1"/>
  <c r="H28" i="2" a="1"/>
  <c r="H28" i="2" s="1"/>
  <c r="H33" i="2" a="1"/>
  <c r="H33" i="2" s="1"/>
  <c r="H36" i="2" a="1"/>
  <c r="H36" i="2" s="1"/>
  <c r="H38" i="2" a="1"/>
  <c r="H38" i="2" s="1"/>
  <c r="H39" i="2" a="1"/>
  <c r="H39" i="2" s="1"/>
  <c r="H46" i="2" a="1"/>
  <c r="H46" i="2" s="1"/>
  <c r="H5" i="2" a="1"/>
  <c r="H5" i="2" s="1"/>
  <c r="H20" i="2" a="1"/>
  <c r="H20" i="2" s="1"/>
  <c r="H34" i="2" a="1"/>
  <c r="H34" i="2" s="1"/>
  <c r="H44" i="2" a="1"/>
  <c r="H44" i="2" s="1"/>
  <c r="H45" i="2" a="1"/>
  <c r="H45" i="2" s="1"/>
  <c r="H47" i="2" a="1"/>
  <c r="H47" i="2" s="1"/>
  <c r="H12" i="2" a="1"/>
  <c r="H12" i="2" s="1"/>
  <c r="H29" i="2" a="1"/>
  <c r="H29" i="2" s="1"/>
  <c r="H37" i="2" a="1"/>
  <c r="H37" i="2" s="1"/>
  <c r="H42" i="2" a="1"/>
  <c r="H42" i="2" s="1"/>
  <c r="H43" i="2" a="1"/>
  <c r="H43" i="2" s="1"/>
  <c r="H35" i="2" a="1"/>
  <c r="H35" i="2" s="1"/>
  <c r="H40" i="2" a="1"/>
  <c r="H40" i="2" s="1"/>
  <c r="H50" i="2" a="1"/>
  <c r="H50" i="2" s="1"/>
  <c r="H54" i="2" a="1"/>
  <c r="H54" i="2" s="1"/>
  <c r="H58" i="2" a="1"/>
  <c r="H58" i="2" s="1"/>
  <c r="H62" i="2" a="1"/>
  <c r="H62" i="2" s="1"/>
  <c r="H67" i="2" a="1"/>
  <c r="H67" i="2" s="1"/>
  <c r="H69" i="2" a="1"/>
  <c r="H69" i="2" s="1"/>
  <c r="H71" i="2" a="1"/>
  <c r="H71" i="2" s="1"/>
  <c r="H73" i="2" a="1"/>
  <c r="H73" i="2" s="1"/>
  <c r="H75" i="2" a="1"/>
  <c r="H75" i="2" s="1"/>
  <c r="H77" i="2" a="1"/>
  <c r="H77" i="2" s="1"/>
  <c r="H79" i="2" a="1"/>
  <c r="H79" i="2" s="1"/>
  <c r="H81" i="2" a="1"/>
  <c r="H81" i="2" s="1"/>
  <c r="H83" i="2" a="1"/>
  <c r="H83" i="2" s="1"/>
  <c r="H85" i="2" a="1"/>
  <c r="H85" i="2" s="1"/>
  <c r="H87" i="2" a="1"/>
  <c r="H87" i="2" s="1"/>
  <c r="H89" i="2" a="1"/>
  <c r="H89" i="2" s="1"/>
  <c r="H91" i="2" a="1"/>
  <c r="H91" i="2" s="1"/>
  <c r="H93" i="2" a="1"/>
  <c r="H93" i="2" s="1"/>
  <c r="H95" i="2" a="1"/>
  <c r="H95" i="2" s="1"/>
  <c r="H51" i="2" a="1"/>
  <c r="H51" i="2" s="1"/>
  <c r="H55" i="2" a="1"/>
  <c r="H55" i="2" s="1"/>
  <c r="H59" i="2" a="1"/>
  <c r="H59" i="2" s="1"/>
  <c r="H63" i="2" a="1"/>
  <c r="H63" i="2" s="1"/>
  <c r="H78" i="2" a="1"/>
  <c r="H78" i="2" s="1"/>
  <c r="H82" i="2" a="1"/>
  <c r="H82" i="2" s="1"/>
  <c r="H86" i="2" a="1"/>
  <c r="H86" i="2" s="1"/>
  <c r="H90" i="2" a="1"/>
  <c r="H90" i="2" s="1"/>
  <c r="H94" i="2" a="1"/>
  <c r="H94" i="2" s="1"/>
  <c r="H98" i="2" a="1"/>
  <c r="H98" i="2" s="1"/>
  <c r="H49" i="2" a="1"/>
  <c r="H49" i="2" s="1"/>
  <c r="H41" i="2" a="1"/>
  <c r="H41" i="2" s="1"/>
  <c r="H48" i="2" a="1"/>
  <c r="H48" i="2" s="1"/>
  <c r="H52" i="2" a="1"/>
  <c r="H52" i="2" s="1"/>
  <c r="H56" i="2" a="1"/>
  <c r="H56" i="2" s="1"/>
  <c r="H60" i="2" a="1"/>
  <c r="H60" i="2" s="1"/>
  <c r="H64" i="2" a="1"/>
  <c r="H64" i="2" s="1"/>
  <c r="H66" i="2" a="1"/>
  <c r="H66" i="2" s="1"/>
  <c r="H68" i="2" a="1"/>
  <c r="H68" i="2" s="1"/>
  <c r="H70" i="2" a="1"/>
  <c r="H70" i="2" s="1"/>
  <c r="H72" i="2" a="1"/>
  <c r="H72" i="2" s="1"/>
  <c r="H74" i="2" a="1"/>
  <c r="H74" i="2" s="1"/>
  <c r="H76" i="2" a="1"/>
  <c r="H76" i="2" s="1"/>
  <c r="H80" i="2" a="1"/>
  <c r="H80" i="2" s="1"/>
  <c r="H84" i="2" a="1"/>
  <c r="H84" i="2" s="1"/>
  <c r="H88" i="2" a="1"/>
  <c r="H88" i="2" s="1"/>
  <c r="H92" i="2" a="1"/>
  <c r="H92" i="2" s="1"/>
  <c r="H96" i="2" a="1"/>
  <c r="H96" i="2" s="1"/>
  <c r="H100" i="2" a="1"/>
  <c r="H100" i="2" s="1"/>
  <c r="H102" i="2" a="1"/>
  <c r="H102" i="2" s="1"/>
  <c r="H21" i="2" a="1"/>
  <c r="H21" i="2" s="1"/>
  <c r="H53" i="2" a="1"/>
  <c r="H53" i="2" s="1"/>
  <c r="H57" i="2" a="1"/>
  <c r="H57" i="2" s="1"/>
  <c r="H99" i="2" a="1"/>
  <c r="H99" i="2" s="1"/>
  <c r="H61" i="2" a="1"/>
  <c r="H61" i="2" s="1"/>
  <c r="H65" i="2" a="1"/>
  <c r="H65" i="2" s="1"/>
  <c r="H97" i="2" a="1"/>
  <c r="H97" i="2" s="1"/>
  <c r="H101" i="2" a="1"/>
  <c r="H101" i="2" s="1"/>
  <c r="I5" i="2" a="1"/>
  <c r="I5" i="2" s="1"/>
  <c r="I6" i="2" a="1"/>
  <c r="I6" i="2" s="1"/>
  <c r="I13" i="2" a="1"/>
  <c r="I13" i="2" s="1"/>
  <c r="I14" i="2" a="1"/>
  <c r="I14" i="2" s="1"/>
  <c r="I21" i="2" a="1"/>
  <c r="I21" i="2" s="1"/>
  <c r="I22" i="2" a="1"/>
  <c r="I22" i="2" s="1"/>
  <c r="I29" i="2" a="1"/>
  <c r="I29" i="2" s="1"/>
  <c r="I30" i="2" a="1"/>
  <c r="I30" i="2" s="1"/>
  <c r="I4" i="2" a="1"/>
  <c r="I4" i="2" s="1"/>
  <c r="I11" i="2" a="1"/>
  <c r="I11" i="2" s="1"/>
  <c r="I12" i="2" a="1"/>
  <c r="I12" i="2" s="1"/>
  <c r="I19" i="2" a="1"/>
  <c r="I19" i="2" s="1"/>
  <c r="I20" i="2" a="1"/>
  <c r="I20" i="2" s="1"/>
  <c r="I27" i="2" a="1"/>
  <c r="I27" i="2" s="1"/>
  <c r="I28" i="2" a="1"/>
  <c r="I28" i="2" s="1"/>
  <c r="I9" i="2" a="1"/>
  <c r="I9" i="2" s="1"/>
  <c r="I10" i="2" a="1"/>
  <c r="I10" i="2" s="1"/>
  <c r="I17" i="2" a="1"/>
  <c r="I17" i="2" s="1"/>
  <c r="I18" i="2" a="1"/>
  <c r="I18" i="2" s="1"/>
  <c r="I25" i="2" a="1"/>
  <c r="I25" i="2" s="1"/>
  <c r="I26" i="2" a="1"/>
  <c r="I26" i="2" s="1"/>
  <c r="I33" i="2" a="1"/>
  <c r="I33" i="2" s="1"/>
  <c r="I34" i="2" a="1"/>
  <c r="I34" i="2" s="1"/>
  <c r="I15" i="2" a="1"/>
  <c r="I15" i="2" s="1"/>
  <c r="I32" i="2" a="1"/>
  <c r="I32" i="2" s="1"/>
  <c r="I35" i="2" a="1"/>
  <c r="I35" i="2" s="1"/>
  <c r="I41" i="2" a="1"/>
  <c r="I41" i="2" s="1"/>
  <c r="I42" i="2" a="1"/>
  <c r="I42" i="2" s="1"/>
  <c r="I7" i="2" a="1"/>
  <c r="I7" i="2" s="1"/>
  <c r="I24" i="2" a="1"/>
  <c r="I24" i="2" s="1"/>
  <c r="I39" i="2" a="1"/>
  <c r="I39" i="2" s="1"/>
  <c r="I40" i="2" a="1"/>
  <c r="I40" i="2" s="1"/>
  <c r="I16" i="2" a="1"/>
  <c r="I16" i="2" s="1"/>
  <c r="I31" i="2" a="1"/>
  <c r="I31" i="2" s="1"/>
  <c r="I36" i="2" a="1"/>
  <c r="I36" i="2" s="1"/>
  <c r="I38" i="2" a="1"/>
  <c r="I38" i="2" s="1"/>
  <c r="I45" i="2" a="1"/>
  <c r="I45" i="2" s="1"/>
  <c r="I46" i="2" a="1"/>
  <c r="I46" i="2" s="1"/>
  <c r="I23" i="2" a="1"/>
  <c r="I23" i="2" s="1"/>
  <c r="I44" i="2" a="1"/>
  <c r="I44" i="2" s="1"/>
  <c r="I49" i="2" a="1"/>
  <c r="I49" i="2" s="1"/>
  <c r="I53" i="2" a="1"/>
  <c r="I53" i="2" s="1"/>
  <c r="I57" i="2" a="1"/>
  <c r="I57" i="2" s="1"/>
  <c r="I61" i="2" a="1"/>
  <c r="I61" i="2" s="1"/>
  <c r="I65" i="2" a="1"/>
  <c r="I65" i="2" s="1"/>
  <c r="I66" i="2" a="1"/>
  <c r="I66" i="2" s="1"/>
  <c r="I68" i="2" a="1"/>
  <c r="I68" i="2" s="1"/>
  <c r="I70" i="2" a="1"/>
  <c r="I70" i="2" s="1"/>
  <c r="I72" i="2" a="1"/>
  <c r="I72" i="2" s="1"/>
  <c r="I74" i="2" a="1"/>
  <c r="I74" i="2" s="1"/>
  <c r="I76" i="2" a="1"/>
  <c r="I76" i="2" s="1"/>
  <c r="I78" i="2" a="1"/>
  <c r="I78" i="2" s="1"/>
  <c r="I80" i="2" a="1"/>
  <c r="I80" i="2" s="1"/>
  <c r="I82" i="2" a="1"/>
  <c r="I82" i="2" s="1"/>
  <c r="I84" i="2" a="1"/>
  <c r="I84" i="2" s="1"/>
  <c r="I86" i="2" a="1"/>
  <c r="I86" i="2" s="1"/>
  <c r="I88" i="2" a="1"/>
  <c r="I88" i="2" s="1"/>
  <c r="I90" i="2" a="1"/>
  <c r="I90" i="2" s="1"/>
  <c r="I92" i="2" a="1"/>
  <c r="I92" i="2" s="1"/>
  <c r="I94" i="2" a="1"/>
  <c r="I94" i="2" s="1"/>
  <c r="I96" i="2" a="1"/>
  <c r="I96" i="2" s="1"/>
  <c r="I8" i="2" a="1"/>
  <c r="I8" i="2" s="1"/>
  <c r="I50" i="2" a="1"/>
  <c r="I50" i="2" s="1"/>
  <c r="I54" i="2" a="1"/>
  <c r="I54" i="2" s="1"/>
  <c r="I58" i="2" a="1"/>
  <c r="I58" i="2" s="1"/>
  <c r="I62" i="2" a="1"/>
  <c r="I62" i="2" s="1"/>
  <c r="I75" i="2" a="1"/>
  <c r="I75" i="2" s="1"/>
  <c r="I77" i="2" a="1"/>
  <c r="I77" i="2" s="1"/>
  <c r="I81" i="2" a="1"/>
  <c r="I81" i="2" s="1"/>
  <c r="I85" i="2" a="1"/>
  <c r="I85" i="2" s="1"/>
  <c r="I89" i="2" a="1"/>
  <c r="I89" i="2" s="1"/>
  <c r="I93" i="2" a="1"/>
  <c r="I93" i="2" s="1"/>
  <c r="I97" i="2" a="1"/>
  <c r="I97" i="2" s="1"/>
  <c r="I37" i="2" a="1"/>
  <c r="I37" i="2" s="1"/>
  <c r="I52" i="2" a="1"/>
  <c r="I52" i="2" s="1"/>
  <c r="I43" i="2" a="1"/>
  <c r="I43" i="2" s="1"/>
  <c r="I47" i="2" a="1"/>
  <c r="I47" i="2" s="1"/>
  <c r="I51" i="2" a="1"/>
  <c r="I51" i="2" s="1"/>
  <c r="I55" i="2" a="1"/>
  <c r="I55" i="2" s="1"/>
  <c r="I59" i="2" a="1"/>
  <c r="I59" i="2" s="1"/>
  <c r="I63" i="2" a="1"/>
  <c r="I63" i="2" s="1"/>
  <c r="I67" i="2" a="1"/>
  <c r="I67" i="2" s="1"/>
  <c r="I69" i="2" a="1"/>
  <c r="I69" i="2" s="1"/>
  <c r="I71" i="2" a="1"/>
  <c r="I71" i="2" s="1"/>
  <c r="I73" i="2" a="1"/>
  <c r="I73" i="2" s="1"/>
  <c r="I79" i="2" a="1"/>
  <c r="I79" i="2" s="1"/>
  <c r="I83" i="2" a="1"/>
  <c r="I83" i="2" s="1"/>
  <c r="I87" i="2" a="1"/>
  <c r="I87" i="2" s="1"/>
  <c r="I91" i="2" a="1"/>
  <c r="I91" i="2" s="1"/>
  <c r="I95" i="2" a="1"/>
  <c r="I95" i="2" s="1"/>
  <c r="I99" i="2" a="1"/>
  <c r="I99" i="2" s="1"/>
  <c r="I101" i="2" a="1"/>
  <c r="I101" i="2" s="1"/>
  <c r="I48" i="2" a="1"/>
  <c r="I48" i="2" s="1"/>
  <c r="I56" i="2" a="1"/>
  <c r="I56" i="2" s="1"/>
  <c r="I60" i="2" a="1"/>
  <c r="I60" i="2" s="1"/>
  <c r="I98" i="2" a="1"/>
  <c r="I98" i="2" s="1"/>
  <c r="I102" i="2" a="1"/>
  <c r="I102" i="2" s="1"/>
  <c r="I64" i="2" a="1"/>
  <c r="I64" i="2" s="1"/>
  <c r="I100" i="2" a="1"/>
  <c r="I100" i="2" s="1"/>
  <c r="K4" i="2" a="1"/>
  <c r="K4" i="2" s="1"/>
  <c r="K11" i="2" a="1"/>
  <c r="K11" i="2" s="1"/>
  <c r="K12" i="2" a="1"/>
  <c r="K12" i="2" s="1"/>
  <c r="K19" i="2" a="1"/>
  <c r="K19" i="2" s="1"/>
  <c r="K20" i="2" a="1"/>
  <c r="K20" i="2" s="1"/>
  <c r="K27" i="2" a="1"/>
  <c r="K27" i="2" s="1"/>
  <c r="K28" i="2" a="1"/>
  <c r="K28" i="2" s="1"/>
  <c r="K9" i="2" a="1"/>
  <c r="K9" i="2" s="1"/>
  <c r="K10" i="2" a="1"/>
  <c r="K10" i="2" s="1"/>
  <c r="K17" i="2" a="1"/>
  <c r="K17" i="2" s="1"/>
  <c r="K18" i="2" a="1"/>
  <c r="K18" i="2" s="1"/>
  <c r="K25" i="2" a="1"/>
  <c r="K25" i="2" s="1"/>
  <c r="K26" i="2" a="1"/>
  <c r="K26" i="2" s="1"/>
  <c r="K7" i="2" a="1"/>
  <c r="K7" i="2" s="1"/>
  <c r="K8" i="2" a="1"/>
  <c r="K8" i="2" s="1"/>
  <c r="K15" i="2" a="1"/>
  <c r="K15" i="2" s="1"/>
  <c r="K16" i="2" a="1"/>
  <c r="K16" i="2" s="1"/>
  <c r="K23" i="2" a="1"/>
  <c r="K23" i="2" s="1"/>
  <c r="K24" i="2" a="1"/>
  <c r="K24" i="2" s="1"/>
  <c r="K31" i="2" a="1"/>
  <c r="K31" i="2" s="1"/>
  <c r="K32" i="2" a="1"/>
  <c r="K32" i="2" s="1"/>
  <c r="K6" i="2" a="1"/>
  <c r="K6" i="2" s="1"/>
  <c r="K21" i="2" a="1"/>
  <c r="K21" i="2" s="1"/>
  <c r="K36" i="2" a="1"/>
  <c r="K36" i="2" s="1"/>
  <c r="K39" i="2" a="1"/>
  <c r="K39" i="2" s="1"/>
  <c r="K40" i="2" a="1"/>
  <c r="K40" i="2" s="1"/>
  <c r="K13" i="2" a="1"/>
  <c r="K13" i="2" s="1"/>
  <c r="K30" i="2" a="1"/>
  <c r="K30" i="2" s="1"/>
  <c r="K34" i="2" a="1"/>
  <c r="K34" i="2" s="1"/>
  <c r="K37" i="2" a="1"/>
  <c r="K37" i="2" s="1"/>
  <c r="K38" i="2" a="1"/>
  <c r="K38" i="2" s="1"/>
  <c r="K45" i="2" a="1"/>
  <c r="K45" i="2" s="1"/>
  <c r="K46" i="2" a="1"/>
  <c r="K46" i="2" s="1"/>
  <c r="K5" i="2" a="1"/>
  <c r="K5" i="2" s="1"/>
  <c r="K22" i="2" a="1"/>
  <c r="K22" i="2" s="1"/>
  <c r="K35" i="2" a="1"/>
  <c r="K35" i="2" s="1"/>
  <c r="K43" i="2" a="1"/>
  <c r="K43" i="2" s="1"/>
  <c r="K44" i="2" a="1"/>
  <c r="K44" i="2" s="1"/>
  <c r="K14" i="2" a="1"/>
  <c r="K14" i="2" s="1"/>
  <c r="K47" i="2" a="1"/>
  <c r="K47" i="2" s="1"/>
  <c r="K51" i="2" a="1"/>
  <c r="K51" i="2" s="1"/>
  <c r="K55" i="2" a="1"/>
  <c r="K55" i="2" s="1"/>
  <c r="K59" i="2" a="1"/>
  <c r="K59" i="2" s="1"/>
  <c r="K63" i="2" a="1"/>
  <c r="K63" i="2" s="1"/>
  <c r="K66" i="2" a="1"/>
  <c r="K66" i="2" s="1"/>
  <c r="K68" i="2" a="1"/>
  <c r="K68" i="2" s="1"/>
  <c r="K70" i="2" a="1"/>
  <c r="K70" i="2" s="1"/>
  <c r="K72" i="2" a="1"/>
  <c r="K72" i="2" s="1"/>
  <c r="K74" i="2" a="1"/>
  <c r="K74" i="2" s="1"/>
  <c r="K76" i="2" a="1"/>
  <c r="K76" i="2" s="1"/>
  <c r="K78" i="2" a="1"/>
  <c r="K78" i="2" s="1"/>
  <c r="K80" i="2" a="1"/>
  <c r="K80" i="2" s="1"/>
  <c r="K82" i="2" a="1"/>
  <c r="K82" i="2" s="1"/>
  <c r="K84" i="2" a="1"/>
  <c r="K84" i="2" s="1"/>
  <c r="K86" i="2" a="1"/>
  <c r="K86" i="2" s="1"/>
  <c r="K88" i="2" a="1"/>
  <c r="K88" i="2" s="1"/>
  <c r="K90" i="2" a="1"/>
  <c r="K90" i="2" s="1"/>
  <c r="K92" i="2" a="1"/>
  <c r="K92" i="2" s="1"/>
  <c r="K94" i="2" a="1"/>
  <c r="K94" i="2" s="1"/>
  <c r="K96" i="2" a="1"/>
  <c r="K96" i="2" s="1"/>
  <c r="K42" i="2" a="1"/>
  <c r="K42" i="2" s="1"/>
  <c r="K48" i="2" a="1"/>
  <c r="K48" i="2" s="1"/>
  <c r="K52" i="2" a="1"/>
  <c r="K52" i="2" s="1"/>
  <c r="K56" i="2" a="1"/>
  <c r="K56" i="2" s="1"/>
  <c r="K60" i="2" a="1"/>
  <c r="K60" i="2" s="1"/>
  <c r="K64" i="2" a="1"/>
  <c r="K64" i="2" s="1"/>
  <c r="K79" i="2" a="1"/>
  <c r="K79" i="2" s="1"/>
  <c r="K83" i="2" a="1"/>
  <c r="K83" i="2" s="1"/>
  <c r="K87" i="2" a="1"/>
  <c r="K87" i="2" s="1"/>
  <c r="K91" i="2" a="1"/>
  <c r="K91" i="2" s="1"/>
  <c r="K95" i="2" a="1"/>
  <c r="K95" i="2" s="1"/>
  <c r="K99" i="2" a="1"/>
  <c r="K99" i="2" s="1"/>
  <c r="K101" i="2" a="1"/>
  <c r="K101" i="2" s="1"/>
  <c r="K29" i="2" a="1"/>
  <c r="K29" i="2" s="1"/>
  <c r="K41" i="2" a="1"/>
  <c r="K41" i="2" s="1"/>
  <c r="K50" i="2" a="1"/>
  <c r="K50" i="2" s="1"/>
  <c r="K33" i="2" a="1"/>
  <c r="K33" i="2" s="1"/>
  <c r="K49" i="2" a="1"/>
  <c r="K49" i="2" s="1"/>
  <c r="K53" i="2" a="1"/>
  <c r="K53" i="2" s="1"/>
  <c r="K57" i="2" a="1"/>
  <c r="K57" i="2" s="1"/>
  <c r="K61" i="2" a="1"/>
  <c r="K61" i="2" s="1"/>
  <c r="K65" i="2" a="1"/>
  <c r="K65" i="2" s="1"/>
  <c r="K67" i="2" a="1"/>
  <c r="K67" i="2" s="1"/>
  <c r="K69" i="2" a="1"/>
  <c r="K69" i="2" s="1"/>
  <c r="K71" i="2" a="1"/>
  <c r="K71" i="2" s="1"/>
  <c r="K73" i="2" a="1"/>
  <c r="K73" i="2" s="1"/>
  <c r="K75" i="2" a="1"/>
  <c r="K75" i="2" s="1"/>
  <c r="K77" i="2" a="1"/>
  <c r="K77" i="2" s="1"/>
  <c r="K81" i="2" a="1"/>
  <c r="K81" i="2" s="1"/>
  <c r="K85" i="2" a="1"/>
  <c r="K85" i="2" s="1"/>
  <c r="K89" i="2" a="1"/>
  <c r="K89" i="2" s="1"/>
  <c r="K93" i="2" a="1"/>
  <c r="K93" i="2" s="1"/>
  <c r="K97" i="2" a="1"/>
  <c r="K97" i="2" s="1"/>
  <c r="K54" i="2" a="1"/>
  <c r="K54" i="2" s="1"/>
  <c r="K100" i="2" a="1"/>
  <c r="K100" i="2" s="1"/>
  <c r="K58" i="2" a="1"/>
  <c r="K58" i="2" s="1"/>
  <c r="K98" i="2" a="1"/>
  <c r="K98" i="2" s="1"/>
  <c r="K102" i="2" a="1"/>
  <c r="K102" i="2" s="1"/>
  <c r="K62" i="2" a="1"/>
  <c r="K62" i="2" s="1"/>
  <c r="J3" i="2" a="1"/>
  <c r="J3" i="2" s="1"/>
  <c r="H3" i="2" a="1"/>
  <c r="H3" i="2" s="1"/>
  <c r="I3" i="2" a="1"/>
  <c r="I3" i="2" s="1"/>
  <c r="K3" i="2" a="1"/>
  <c r="K3" i="2" s="1"/>
  <c r="J1" i="2" l="1"/>
  <c r="K1" i="2"/>
  <c r="I1" i="2"/>
  <c r="H1" i="2"/>
  <c r="G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<sst xmlns="http://schemas.openxmlformats.org/spreadsheetml/2006/main" count="682" uniqueCount="161">
  <si>
    <t>PLANNING DES SERVICE</t>
  </si>
  <si>
    <t>MATIN</t>
  </si>
  <si>
    <t>VAISELLE</t>
  </si>
  <si>
    <t>ORGANISATION</t>
  </si>
  <si>
    <t>PLATEAUX</t>
  </si>
  <si>
    <t>LUNDI</t>
  </si>
  <si>
    <t>MARDI</t>
  </si>
  <si>
    <t>MERCREDI</t>
  </si>
  <si>
    <t>JEUDI</t>
  </si>
  <si>
    <t>VENDREDI</t>
  </si>
  <si>
    <t>MIDI</t>
  </si>
  <si>
    <t>SOIR</t>
  </si>
  <si>
    <t>Classe</t>
  </si>
  <si>
    <t>Ordre de passage</t>
  </si>
  <si>
    <t>Matin</t>
  </si>
  <si>
    <t>Midi</t>
  </si>
  <si>
    <t>Soir</t>
  </si>
  <si>
    <t>LES SERVICES DE LA MFR</t>
  </si>
  <si>
    <t>07 NOV AU 10 NOV</t>
  </si>
  <si>
    <t>AUCUNE MODIFICIATION N'ESET AUTORISEE SANS L ACCORD DE M DYLAN</t>
  </si>
  <si>
    <t>POUBELLE</t>
  </si>
  <si>
    <t>PETIT DEJ</t>
  </si>
  <si>
    <t>MEGOT</t>
  </si>
  <si>
    <t>ABORD</t>
  </si>
  <si>
    <t>FOYER</t>
  </si>
  <si>
    <t>HALL ET ESCALIER</t>
  </si>
  <si>
    <t>COULOIR MONITEUR</t>
  </si>
  <si>
    <t>INFIRMERIE</t>
  </si>
  <si>
    <t>POUBELLES CANTINE</t>
  </si>
  <si>
    <t>INTERNAT</t>
  </si>
  <si>
    <t>SALLE DE COURS</t>
  </si>
  <si>
    <t>4EME</t>
  </si>
  <si>
    <t>SECONDE</t>
  </si>
  <si>
    <t>BTS</t>
  </si>
  <si>
    <t>CAPA1</t>
  </si>
  <si>
    <t>CAPA2</t>
  </si>
  <si>
    <t>TERMINALE</t>
  </si>
  <si>
    <t>SALLE A MANGER</t>
  </si>
  <si>
    <t>SALLE INFO</t>
  </si>
  <si>
    <t>RANGEMENT BALAIS</t>
  </si>
  <si>
    <t>REMPLACANT</t>
  </si>
  <si>
    <t>TOLETTES</t>
  </si>
  <si>
    <t>Organisation</t>
  </si>
  <si>
    <t>personne 01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</si>
  <si>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</si>
  <si>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</si>
  <si>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</si>
  <si>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</si>
  <si>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</si>
  <si>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</si>
  <si>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</si>
  <si>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</si>
  <si>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</si>
  <si>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</si>
  <si>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</si>
  <si>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</si>
  <si>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</si>
  <si>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</si>
  <si>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</si>
  <si>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</si>
  <si>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</si>
  <si>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</si>
  <si>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</si>
  <si>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</si>
  <si>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</si>
  <si>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</si>
  <si>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</si>
  <si>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</si>
  <si>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</si>
  <si>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</si>
  <si>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</si>
  <si>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</si>
  <si>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</si>
  <si>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</si>
  <si>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</si>
  <si>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</si>
  <si>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</si>
  <si>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</si>
  <si>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</si>
  <si>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</si>
  <si>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</si>
  <si>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</si>
  <si>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</si>
  <si>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</si>
  <si>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</si>
  <si>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</si>
  <si>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</si>
  <si>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</si>
  <si>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</si>
  <si>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</si>
  <si>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</si>
  <si>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</si>
  <si>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</si>
  <si>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</si>
  <si>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</si>
  <si>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</si>
  <si>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</si>
  <si>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</si>
  <si>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</si>
  <si>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</si>
  <si>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</si>
  <si>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</si>
  <si>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</si>
  <si>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</si>
  <si>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</si>
  <si>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</si>
  <si>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</si>
  <si>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</si>
  <si>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</si>
  <si>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</si>
  <si>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</si>
  <si>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</si>
  <si>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</si>
  <si>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</si>
  <si>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</si>
  <si>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</si>
  <si>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</si>
  <si>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</si>
  <si>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</si>
  <si>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</si>
  <si>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</si>
  <si>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</si>
  <si>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</si>
  <si>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</si>
  <si>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</si>
  <si>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</si>
  <si>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</si>
  <si>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</si>
  <si>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</si>
  <si>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</si>
  <si>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personne 88</t>
  </si>
  <si>
    <t>personne 89</t>
  </si>
  <si>
    <t>personne 90</t>
  </si>
  <si>
    <t>personne 91</t>
  </si>
  <si>
    <t>personne 92</t>
  </si>
  <si>
    <t>personne 93</t>
  </si>
  <si>
    <t>personne 94</t>
  </si>
  <si>
    <t>personne 95</t>
  </si>
  <si>
    <t>personne 96</t>
  </si>
  <si>
    <t>personne 97</t>
  </si>
  <si>
    <t>personne 98</t>
  </si>
  <si>
    <t>personne 99</t>
  </si>
  <si>
    <t>personne 100</t>
  </si>
  <si>
    <t>planning Service</t>
  </si>
  <si>
    <t>X</t>
  </si>
  <si>
    <t/>
  </si>
  <si>
    <t>L1</t>
  </si>
  <si>
    <t>M1</t>
  </si>
  <si>
    <t>MC1</t>
  </si>
  <si>
    <t>J1</t>
  </si>
  <si>
    <t>V1</t>
  </si>
  <si>
    <t>L2</t>
  </si>
  <si>
    <t>M2</t>
  </si>
  <si>
    <t>MC2</t>
  </si>
  <si>
    <t>J2</t>
  </si>
  <si>
    <t>V2</t>
  </si>
  <si>
    <t>Count1</t>
  </si>
  <si>
    <t>Count2</t>
  </si>
  <si>
    <t>Count3</t>
  </si>
  <si>
    <t>Count4</t>
  </si>
  <si>
    <t>Count5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</si>
</sst>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;\-0;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/>
    <xf numFmtId="0" fontId="0" fillId="0" borderId="12" xfId="0" applyBorder="1"/>
    <xf numFmtId="0" fontId="0" fillId="3" borderId="22" xfId="0" applyFill="1" applyBorder="1" applyAlignment="1">
      <alignment horizontal="center" vertical="center"/>
    </xf>
    <xf numFmtId="0" fontId="0" fillId="4" borderId="0" xfId="0" applyFill="1"/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4" fontId="0" fillId="0" borderId="7" xfId="0" applyNumberFormat="1" applyBorder="1"/>
    <xf numFmtId="164" fontId="0" fillId="0" borderId="0" xfId="0" applyNumberFormat="1" applyBorder="1"/>
    <xf numFmtId="164" fontId="0" fillId="0" borderId="8" xfId="0" applyNumberFormat="1" applyBorder="1"/>
  </cellXfs>
  <cellStyles count="1">
    <cellStyle name="Standaard" xfId="0" builtinId="0"/>
  </cellStyles>
  <dxfs count="23"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  <border diagonalUp="0" diagonalDown="0">
        <left style="medium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</border>
    </dxf>
    <dxf>
      <fill>
        <patternFill>
          <bgColor rgb="FFFFC000"/>
        </patternFill>
      </fill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2FC83D-BB55-436C-907B-626A011957E0}" name="Tabel1" displayName="Tabel1" ref="A2:U102" totalsRowShown="0" headerRowDxfId="16" dataDxfId="17">
  <autoFilter ref="A2:U102" xr:uid="{122FC83D-BB55-436C-907B-626A011957E0}"/>
  <tableColumns count="21">
    <tableColumn id="1" xr3:uid="{1029541E-10D0-4233-BC2D-99409D35F985}" name="planning Service"/>
    <tableColumn id="2" xr3:uid="{FA2893D8-046B-4D4C-A416-0B3F8D5AE159}" name="LUNDI" dataDxfId="9"/>
    <tableColumn id="3" xr3:uid="{C58953CD-BAA9-4679-972E-6B33FC8DE592}" name="MARDI" dataDxfId="8"/>
    <tableColumn id="4" xr3:uid="{9CD84255-B12F-4E22-A741-30AB19EF0696}" name="MERCREDI" dataDxfId="7"/>
    <tableColumn id="5" xr3:uid="{96B128A6-113D-4F6A-9CBF-48D57B260FC7}" name="JEUDI" dataDxfId="6"/>
    <tableColumn id="6" xr3:uid="{3FD56830-A175-4E3D-A273-9498BA4A3318}" name="VENDREDI" dataDxfId="5"/>
    <tableColumn id="17" xr3:uid="{6D7D90B1-05CC-4903-9BE0-2CD31368E8E7}" name="Count1" dataDxfId="15">
      <calculatedColumnFormula array="1">COUNTIF(Feuil1!D$5:D$33,Tabel1[[#This Row],[planning Service]:[planning Service]])</calculatedColumnFormula>
    </tableColumn>
    <tableColumn id="18" xr3:uid="{518309B5-7494-4CD0-A355-DA178146BAD8}" name="Count2" dataDxfId="14">
      <calculatedColumnFormula array="1">COUNTIF(Feuil1!E$5:E$33,Tabel1[[#This Row],[planning Service]:[planning Service]])</calculatedColumnFormula>
    </tableColumn>
    <tableColumn id="19" xr3:uid="{AC8A5524-472E-4F62-AC9C-F4B7588D84F9}" name="Count3" dataDxfId="13">
      <calculatedColumnFormula array="1">COUNTIF(Feuil1!F$5:F$33,Tabel1[[#This Row],[planning Service]:[planning Service]])</calculatedColumnFormula>
    </tableColumn>
    <tableColumn id="20" xr3:uid="{4420C037-9CED-45F9-AC08-52DA057D3B8E}" name="Count4" dataDxfId="12">
      <calculatedColumnFormula array="1">COUNTIF(Feuil1!G$5:G$33,Tabel1[[#This Row],[planning Service]:[planning Service]])</calculatedColumnFormula>
    </tableColumn>
    <tableColumn id="21" xr3:uid="{14F255B2-3A86-408A-BA4B-FE9CA905C457}" name="Count5" dataDxfId="11">
      <calculatedColumnFormula array="1">COUNTIF(Feuil1!H$5:H$33,Tabel1[[#This Row],[planning Service]:[planning Service]])</calculatedColumnFormula>
    </tableColumn>
    <tableColumn id="7" xr3:uid="{A7136D99-1F60-4E3B-AFA2-1FFAA11ED556}" name="L1" dataDxfId="4">
      <calculatedColumnFormula>IF(B3&lt;&gt;"",RAND(),"")</calculatedColumnFormula>
    </tableColumn>
    <tableColumn id="8" xr3:uid="{7311BD4C-7DA1-425E-AFA6-8A9094DF7E92}" name="M1" dataDxfId="3">
      <calculatedColumnFormula>IF(C3&lt;&gt;"",RAND(),"")</calculatedColumnFormula>
    </tableColumn>
    <tableColumn id="9" xr3:uid="{9CAE0D5C-BE8F-4B7C-BBB6-8FEFDEC75D56}" name="MC1" dataDxfId="2">
      <calculatedColumnFormula>IF(D3&lt;&gt;"",RAND(),"")</calculatedColumnFormula>
    </tableColumn>
    <tableColumn id="10" xr3:uid="{4B6E9C69-19F7-4035-8811-4E8BE8504E45}" name="J1" dataDxfId="1">
      <calculatedColumnFormula>IF(E3&lt;&gt;"",RAND(),"")</calculatedColumnFormula>
    </tableColumn>
    <tableColumn id="11" xr3:uid="{027027D3-7D0A-4CA7-813A-B74FB8B4C14B}" name="V1" dataDxfId="0">
      <calculatedColumnFormula>IF(F3&lt;&gt;"",RAND(),"")</calculatedColumnFormula>
    </tableColumn>
    <tableColumn id="12" xr3:uid="{BAA14CBB-6451-401B-B3DF-78997000A3DD}" name="L2" dataDxfId="22">
      <calculatedColumnFormula>IF(L3&lt;&gt;"",RANK(L3,L$3:L$102),"")</calculatedColumnFormula>
    </tableColumn>
    <tableColumn id="13" xr3:uid="{135BDE05-9730-41F2-B77A-D9D51FE927DC}" name="M2" dataDxfId="21">
      <calculatedColumnFormula>IF(M3&lt;&gt;"",RANK(M3,M$3:M$102),"")</calculatedColumnFormula>
    </tableColumn>
    <tableColumn id="14" xr3:uid="{A0945F17-A54A-4294-81FE-9D2E15FAC512}" name="MC2" dataDxfId="20">
      <calculatedColumnFormula>IF(N3&lt;&gt;"",RANK(N3,N$3:N$102),"")</calculatedColumnFormula>
    </tableColumn>
    <tableColumn id="15" xr3:uid="{FB691EDB-A825-4BEE-8BC3-16ED6A3B6A9B}" name="J2" dataDxfId="19">
      <calculatedColumnFormula>IF(O3&lt;&gt;"",RANK(O3,O$3:O$102),"")</calculatedColumnFormula>
    </tableColumn>
    <tableColumn id="16" xr3:uid="{2D407E72-93B2-42EA-A60A-F16D6B3D7946}" name="V2" dataDxfId="18">
      <calculatedColumnFormula>IF(P3&lt;&gt;"",RANK(P3,P$3:P$102),"")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6"/>
  <sheetViews>
    <sheetView tabSelected="1" zoomScale="70" zoomScaleNormal="70" workbookViewId="0">
      <selection activeCell="R34" sqref="R34"/>
    </sheetView>
  </sheetViews>
  <sheetFormatPr defaultColWidth="9.140625" defaultRowHeight="15" x14ac:dyDescent="0.25"/>
  <cols>
    <col min="2" max="2" width="11.7109375" bestFit="1" customWidth="1"/>
    <col min="3" max="3" width="23" bestFit="1" customWidth="1"/>
    <col min="4" max="8" width="18.28515625" customWidth="1"/>
  </cols>
  <sheetData>
    <row r="1" spans="1:8" ht="15.75" thickBot="1" x14ac:dyDescent="0.3">
      <c r="A1" s="1"/>
      <c r="B1" s="1"/>
      <c r="C1" s="1"/>
      <c r="D1" s="1"/>
      <c r="E1" s="1"/>
      <c r="F1" s="1"/>
      <c r="G1" s="1"/>
      <c r="H1" s="1"/>
    </row>
    <row r="2" spans="1:8" ht="15.75" thickBot="1" x14ac:dyDescent="0.3">
      <c r="A2" s="1"/>
      <c r="B2" s="34" t="s">
        <v>0</v>
      </c>
      <c r="C2" s="35"/>
      <c r="D2" s="35"/>
      <c r="E2" s="35"/>
      <c r="F2" s="35"/>
      <c r="G2" s="35"/>
      <c r="H2" s="36"/>
    </row>
    <row r="3" spans="1:8" ht="15.75" thickBot="1" x14ac:dyDescent="0.3">
      <c r="A3" s="1"/>
      <c r="B3" s="1"/>
      <c r="C3" s="1"/>
      <c r="D3" s="1"/>
      <c r="E3" s="1"/>
      <c r="F3" s="1"/>
      <c r="G3" s="1"/>
      <c r="H3" s="1"/>
    </row>
    <row r="4" spans="1:8" ht="15.75" thickBot="1" x14ac:dyDescent="0.3">
      <c r="A4" s="1"/>
      <c r="B4" s="46" t="s">
        <v>1</v>
      </c>
      <c r="C4" s="2"/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</row>
    <row r="5" spans="1:8" x14ac:dyDescent="0.25">
      <c r="A5" s="1"/>
      <c r="B5" s="47"/>
      <c r="C5" s="37" t="s">
        <v>2</v>
      </c>
      <c r="D5" s="31"/>
      <c r="E5" s="17" t="str">
        <f ca="1">INDEX(Tabel1[[planning Service]:[planning Service]],MATCH(RANDBETWEEN(1,Présence!C$1),Tabel1[M2],0))</f>
        <v>personne 41</v>
      </c>
      <c r="F5" s="17" t="str">
        <f ca="1">INDEX(Tabel1[[planning Service]:[planning Service]],MATCH(RANDBETWEEN(1,Présence!D$1),Tabel1[MC2],0))</f>
        <v>personne 59</v>
      </c>
      <c r="G5" s="17" t="str">
        <f ca="1">INDEX(Tabel1[[planning Service]:[planning Service]],MATCH(RANDBETWEEN(1,Présence!E$1),Tabel1[J2],0))</f>
        <v>personne 04</v>
      </c>
      <c r="H5" s="17" t="str">
        <f ca="1">INDEX(Tabel1[[planning Service]:[planning Service]],MATCH(RANDBETWEEN(1,Présence!F$1),Tabel1[V2],0))</f>
        <v>personne 28</v>
      </c>
    </row>
    <row r="6" spans="1:8" x14ac:dyDescent="0.25">
      <c r="A6" s="1"/>
      <c r="B6" s="47"/>
      <c r="C6" s="38"/>
      <c r="D6" s="31"/>
      <c r="E6" s="17" t="str">
        <f ca="1">INDEX(Tabel1[[planning Service]:[planning Service]],MATCH(RANDBETWEEN(1,Présence!C$1),Tabel1[M2],0))</f>
        <v>personne 84</v>
      </c>
      <c r="F6" s="17" t="str">
        <f ca="1">INDEX(Tabel1[[planning Service]:[planning Service]],MATCH(RANDBETWEEN(1,Présence!D$1),Tabel1[MC2],0))</f>
        <v>personne 100</v>
      </c>
      <c r="G6" s="17" t="str">
        <f ca="1">INDEX(Tabel1[[planning Service]:[planning Service]],MATCH(RANDBETWEEN(1,Présence!E$1),Tabel1[J2],0))</f>
        <v>personne 40</v>
      </c>
      <c r="H6" s="17" t="str">
        <f ca="1">INDEX(Tabel1[[planning Service]:[planning Service]],MATCH(RANDBETWEEN(1,Présence!F$1),Tabel1[V2],0))</f>
        <v>personne 02</v>
      </c>
    </row>
    <row r="7" spans="1:8" ht="15.75" thickBot="1" x14ac:dyDescent="0.3">
      <c r="A7" s="1"/>
      <c r="B7" s="47"/>
      <c r="C7" s="39"/>
      <c r="D7" s="31"/>
      <c r="E7" s="17" t="str">
        <f ca="1">INDEX(Tabel1[[planning Service]:[planning Service]],MATCH(RANDBETWEEN(1,Présence!C$1),Tabel1[M2],0))</f>
        <v>personne 84</v>
      </c>
      <c r="F7" s="17" t="str">
        <f ca="1">INDEX(Tabel1[[planning Service]:[planning Service]],MATCH(RANDBETWEEN(1,Présence!D$1),Tabel1[MC2],0))</f>
        <v>personne 36</v>
      </c>
      <c r="G7" s="17" t="str">
        <f ca="1">INDEX(Tabel1[[planning Service]:[planning Service]],MATCH(RANDBETWEEN(1,Présence!E$1),Tabel1[J2],0))</f>
        <v>personne 86</v>
      </c>
      <c r="H7" s="17" t="str">
        <f ca="1">INDEX(Tabel1[[planning Service]:[planning Service]],MATCH(RANDBETWEEN(1,Présence!F$1),Tabel1[V2],0))</f>
        <v>personne 48</v>
      </c>
    </row>
    <row r="8" spans="1:8" x14ac:dyDescent="0.25">
      <c r="A8" s="1"/>
      <c r="B8" s="47"/>
      <c r="C8" s="40" t="s">
        <v>37</v>
      </c>
      <c r="D8" s="31"/>
      <c r="E8" s="17" t="str">
        <f ca="1">INDEX(Tabel1[[planning Service]:[planning Service]],MATCH(RANDBETWEEN(1,Présence!C$1),Tabel1[M2],0))</f>
        <v>personne 30</v>
      </c>
      <c r="F8" s="17" t="str">
        <f ca="1">INDEX(Tabel1[[planning Service]:[planning Service]],MATCH(RANDBETWEEN(1,Présence!D$1),Tabel1[MC2],0))</f>
        <v>personne 24</v>
      </c>
      <c r="G8" s="17" t="str">
        <f ca="1">INDEX(Tabel1[[planning Service]:[planning Service]],MATCH(RANDBETWEEN(1,Présence!E$1),Tabel1[J2],0))</f>
        <v>personne 19</v>
      </c>
      <c r="H8" s="17" t="str">
        <f ca="1">INDEX(Tabel1[[planning Service]:[planning Service]],MATCH(RANDBETWEEN(1,Présence!F$1),Tabel1[V2],0))</f>
        <v>personne 94</v>
      </c>
    </row>
    <row r="9" spans="1:8" x14ac:dyDescent="0.25">
      <c r="A9" s="1"/>
      <c r="B9" s="47"/>
      <c r="C9" s="41"/>
      <c r="D9" s="31"/>
      <c r="E9" s="17" t="str">
        <f ca="1">INDEX(Tabel1[[planning Service]:[planning Service]],MATCH(RANDBETWEEN(1,Présence!C$1),Tabel1[M2],0))</f>
        <v>personne 54</v>
      </c>
      <c r="F9" s="17" t="str">
        <f ca="1">INDEX(Tabel1[[planning Service]:[planning Service]],MATCH(RANDBETWEEN(1,Présence!D$1),Tabel1[MC2],0))</f>
        <v>personne 14</v>
      </c>
      <c r="G9" s="17" t="str">
        <f ca="1">INDEX(Tabel1[[planning Service]:[planning Service]],MATCH(RANDBETWEEN(1,Présence!E$1),Tabel1[J2],0))</f>
        <v>personne 47</v>
      </c>
      <c r="H9" s="17" t="str">
        <f ca="1">INDEX(Tabel1[[planning Service]:[planning Service]],MATCH(RANDBETWEEN(1,Présence!F$1),Tabel1[V2],0))</f>
        <v>personne 56</v>
      </c>
    </row>
    <row r="10" spans="1:8" ht="15.75" thickBot="1" x14ac:dyDescent="0.3">
      <c r="A10" s="1"/>
      <c r="B10" s="47"/>
      <c r="C10" s="42"/>
      <c r="D10" s="31"/>
      <c r="E10" s="17" t="str">
        <f ca="1">INDEX(Tabel1[[planning Service]:[planning Service]],MATCH(RANDBETWEEN(1,Présence!C$1),Tabel1[M2],0))</f>
        <v>personne 05</v>
      </c>
      <c r="F10" s="17" t="str">
        <f ca="1">INDEX(Tabel1[[planning Service]:[planning Service]],MATCH(RANDBETWEEN(1,Présence!D$1),Tabel1[MC2],0))</f>
        <v>personne 85</v>
      </c>
      <c r="G10" s="17" t="str">
        <f ca="1">INDEX(Tabel1[[planning Service]:[planning Service]],MATCH(RANDBETWEEN(1,Présence!E$1),Tabel1[J2],0))</f>
        <v>personne 78</v>
      </c>
      <c r="H10" s="17" t="str">
        <f ca="1">INDEX(Tabel1[[planning Service]:[planning Service]],MATCH(RANDBETWEEN(1,Présence!F$1),Tabel1[V2],0))</f>
        <v>personne 03</v>
      </c>
    </row>
    <row r="11" spans="1:8" ht="15.75" thickBot="1" x14ac:dyDescent="0.3">
      <c r="A11" s="1"/>
      <c r="B11" s="47"/>
      <c r="C11" s="9" t="s">
        <v>3</v>
      </c>
      <c r="D11" s="31"/>
      <c r="E11" s="17" t="str">
        <f ca="1">INDEX(Tabel1[[planning Service]:[planning Service]],MATCH(RANDBETWEEN(1,Présence!C$1),Tabel1[M2],0))</f>
        <v>personne 02</v>
      </c>
      <c r="F11" s="17" t="str">
        <f ca="1">INDEX(Tabel1[[planning Service]:[planning Service]],MATCH(RANDBETWEEN(1,Présence!D$1),Tabel1[MC2],0))</f>
        <v>personne 13</v>
      </c>
      <c r="G11" s="17" t="str">
        <f ca="1">INDEX(Tabel1[[planning Service]:[planning Service]],MATCH(RANDBETWEEN(1,Présence!E$1),Tabel1[J2],0))</f>
        <v>personne 21</v>
      </c>
      <c r="H11" s="17" t="str">
        <f ca="1">INDEX(Tabel1[[planning Service]:[planning Service]],MATCH(RANDBETWEEN(1,Présence!F$1),Tabel1[V2],0))</f>
        <v>personne 34</v>
      </c>
    </row>
    <row r="12" spans="1:8" ht="15.75" thickBot="1" x14ac:dyDescent="0.3">
      <c r="A12" s="1"/>
      <c r="B12" s="48"/>
      <c r="C12" s="10" t="s">
        <v>4</v>
      </c>
      <c r="D12" s="31"/>
      <c r="E12" s="17" t="str">
        <f ca="1">INDEX(Tabel1[[planning Service]:[planning Service]],MATCH(RANDBETWEEN(1,Présence!C$1),Tabel1[M2],0))</f>
        <v>personne 59</v>
      </c>
      <c r="F12" s="17" t="str">
        <f ca="1">INDEX(Tabel1[[planning Service]:[planning Service]],MATCH(RANDBETWEEN(1,Présence!D$1),Tabel1[MC2],0))</f>
        <v>personne 79</v>
      </c>
      <c r="G12" s="17" t="str">
        <f ca="1">INDEX(Tabel1[[planning Service]:[planning Service]],MATCH(RANDBETWEEN(1,Présence!E$1),Tabel1[J2],0))</f>
        <v>personne 39</v>
      </c>
      <c r="H12" s="17" t="str">
        <f ca="1">INDEX(Tabel1[[planning Service]:[planning Service]],MATCH(RANDBETWEEN(1,Présence!F$1),Tabel1[V2],0))</f>
        <v>personne 43</v>
      </c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ht="15.75" thickBot="1" x14ac:dyDescent="0.3">
      <c r="A14" s="1"/>
      <c r="B14" s="1"/>
      <c r="C14" s="1"/>
      <c r="D14" s="1"/>
      <c r="E14" s="1"/>
      <c r="F14" s="1"/>
      <c r="G14" s="1"/>
      <c r="H14" s="1"/>
    </row>
    <row r="15" spans="1:8" ht="15.75" thickBot="1" x14ac:dyDescent="0.3">
      <c r="A15" s="1"/>
      <c r="B15" s="46" t="s">
        <v>10</v>
      </c>
      <c r="C15" s="2"/>
      <c r="D15" s="8" t="s">
        <v>5</v>
      </c>
      <c r="E15" s="8" t="s">
        <v>6</v>
      </c>
      <c r="F15" s="8" t="s">
        <v>7</v>
      </c>
      <c r="G15" s="8" t="s">
        <v>8</v>
      </c>
      <c r="H15" s="8" t="s">
        <v>9</v>
      </c>
    </row>
    <row r="16" spans="1:8" x14ac:dyDescent="0.25">
      <c r="A16" s="1"/>
      <c r="B16" s="47"/>
      <c r="C16" s="43" t="s">
        <v>2</v>
      </c>
      <c r="D16" s="17" t="str">
        <f ca="1">INDEX(Tabel1[[planning Service]:[planning Service]],MATCH(RANDBETWEEN(1,Présence!B$1),Tabel1[L2],0))</f>
        <v>personne 90</v>
      </c>
      <c r="E16" s="17" t="str">
        <f ca="1">INDEX(Tabel1[[planning Service]:[planning Service]],MATCH(RANDBETWEEN(1,Présence!C$1),Tabel1[M2],0))</f>
        <v>personne 46</v>
      </c>
      <c r="F16" s="17" t="str">
        <f ca="1">INDEX(Tabel1[[planning Service]:[planning Service]],MATCH(RANDBETWEEN(1,Présence!D$1),Tabel1[MC2],0))</f>
        <v>personne 17</v>
      </c>
      <c r="G16" s="17" t="str">
        <f ca="1">INDEX(Tabel1[[planning Service]:[planning Service]],MATCH(RANDBETWEEN(1,Présence!E$1),Tabel1[J2],0))</f>
        <v>personne 36</v>
      </c>
      <c r="H16" s="17" t="str">
        <f ca="1">INDEX(Tabel1[[planning Service]:[planning Service]],MATCH(RANDBETWEEN(1,Présence!F$1),Tabel1[V2],0))</f>
        <v>personne 03</v>
      </c>
    </row>
    <row r="17" spans="1:8" x14ac:dyDescent="0.25">
      <c r="A17" s="1"/>
      <c r="B17" s="47"/>
      <c r="C17" s="44"/>
      <c r="D17" s="17" t="str">
        <f ca="1">INDEX(Tabel1[[planning Service]:[planning Service]],MATCH(RANDBETWEEN(1,Présence!B$1),Tabel1[L2],0))</f>
        <v>personne 68</v>
      </c>
      <c r="E17" s="17" t="str">
        <f ca="1">INDEX(Tabel1[[planning Service]:[planning Service]],MATCH(RANDBETWEEN(1,Présence!C$1),Tabel1[M2],0))</f>
        <v>personne 83</v>
      </c>
      <c r="F17" s="17" t="str">
        <f ca="1">INDEX(Tabel1[[planning Service]:[planning Service]],MATCH(RANDBETWEEN(1,Présence!D$1),Tabel1[MC2],0))</f>
        <v>personne 05</v>
      </c>
      <c r="G17" s="17" t="str">
        <f ca="1">INDEX(Tabel1[[planning Service]:[planning Service]],MATCH(RANDBETWEEN(1,Présence!E$1),Tabel1[J2],0))</f>
        <v>personne 83</v>
      </c>
      <c r="H17" s="17" t="str">
        <f ca="1">INDEX(Tabel1[[planning Service]:[planning Service]],MATCH(RANDBETWEEN(1,Présence!F$1),Tabel1[V2],0))</f>
        <v>personne 94</v>
      </c>
    </row>
    <row r="18" spans="1:8" ht="15.75" thickBot="1" x14ac:dyDescent="0.3">
      <c r="A18" s="1"/>
      <c r="B18" s="47"/>
      <c r="C18" s="45"/>
      <c r="D18" s="17" t="str">
        <f ca="1">INDEX(Tabel1[[planning Service]:[planning Service]],MATCH(RANDBETWEEN(1,Présence!B$1),Tabel1[L2],0))</f>
        <v>personne 59</v>
      </c>
      <c r="E18" s="17" t="str">
        <f ca="1">INDEX(Tabel1[[planning Service]:[planning Service]],MATCH(RANDBETWEEN(1,Présence!C$1),Tabel1[M2],0))</f>
        <v>personne 63</v>
      </c>
      <c r="F18" s="17" t="str">
        <f ca="1">INDEX(Tabel1[[planning Service]:[planning Service]],MATCH(RANDBETWEEN(1,Présence!D$1),Tabel1[MC2],0))</f>
        <v>personne 85</v>
      </c>
      <c r="G18" s="17" t="str">
        <f ca="1">INDEX(Tabel1[[planning Service]:[planning Service]],MATCH(RANDBETWEEN(1,Présence!E$1),Tabel1[J2],0))</f>
        <v>personne 61</v>
      </c>
      <c r="H18" s="17" t="str">
        <f ca="1">INDEX(Tabel1[[planning Service]:[planning Service]],MATCH(RANDBETWEEN(1,Présence!F$1),Tabel1[V2],0))</f>
        <v>personne 56</v>
      </c>
    </row>
    <row r="19" spans="1:8" x14ac:dyDescent="0.25">
      <c r="A19" s="1"/>
      <c r="B19" s="47"/>
      <c r="C19" s="43" t="s">
        <v>37</v>
      </c>
      <c r="D19" s="17" t="str">
        <f ca="1">INDEX(Tabel1[[planning Service]:[planning Service]],MATCH(RANDBETWEEN(1,Présence!B$1),Tabel1[L2],0))</f>
        <v>personne 11</v>
      </c>
      <c r="E19" s="17" t="str">
        <f ca="1">INDEX(Tabel1[[planning Service]:[planning Service]],MATCH(RANDBETWEEN(1,Présence!C$1),Tabel1[M2],0))</f>
        <v>personne 69</v>
      </c>
      <c r="F19" s="17" t="str">
        <f ca="1">INDEX(Tabel1[[planning Service]:[planning Service]],MATCH(RANDBETWEEN(1,Présence!D$1),Tabel1[MC2],0))</f>
        <v>personne 93</v>
      </c>
      <c r="G19" s="17" t="str">
        <f ca="1">INDEX(Tabel1[[planning Service]:[planning Service]],MATCH(RANDBETWEEN(1,Présence!E$1),Tabel1[J2],0))</f>
        <v>personne 37</v>
      </c>
      <c r="H19" s="17" t="str">
        <f ca="1">INDEX(Tabel1[[planning Service]:[planning Service]],MATCH(RANDBETWEEN(1,Présence!F$1),Tabel1[V2],0))</f>
        <v>personne 28</v>
      </c>
    </row>
    <row r="20" spans="1:8" x14ac:dyDescent="0.25">
      <c r="A20" s="1"/>
      <c r="B20" s="47"/>
      <c r="C20" s="44"/>
      <c r="D20" s="17" t="str">
        <f ca="1">INDEX(Tabel1[[planning Service]:[planning Service]],MATCH(RANDBETWEEN(1,Présence!B$1),Tabel1[L2],0))</f>
        <v>personne 18</v>
      </c>
      <c r="E20" s="17" t="str">
        <f ca="1">INDEX(Tabel1[[planning Service]:[planning Service]],MATCH(RANDBETWEEN(1,Présence!C$1),Tabel1[M2],0))</f>
        <v>personne 31</v>
      </c>
      <c r="F20" s="17" t="str">
        <f ca="1">INDEX(Tabel1[[planning Service]:[planning Service]],MATCH(RANDBETWEEN(1,Présence!D$1),Tabel1[MC2],0))</f>
        <v>personne 88</v>
      </c>
      <c r="G20" s="17" t="str">
        <f ca="1">INDEX(Tabel1[[planning Service]:[planning Service]],MATCH(RANDBETWEEN(1,Présence!E$1),Tabel1[J2],0))</f>
        <v>personne 82</v>
      </c>
      <c r="H20" s="17" t="str">
        <f ca="1">INDEX(Tabel1[[planning Service]:[planning Service]],MATCH(RANDBETWEEN(1,Présence!F$1),Tabel1[V2],0))</f>
        <v>personne 60</v>
      </c>
    </row>
    <row r="21" spans="1:8" ht="15.75" thickBot="1" x14ac:dyDescent="0.3">
      <c r="A21" s="1"/>
      <c r="B21" s="47"/>
      <c r="C21" s="45"/>
      <c r="D21" s="17" t="str">
        <f ca="1">INDEX(Tabel1[[planning Service]:[planning Service]],MATCH(RANDBETWEEN(1,Présence!B$1),Tabel1[L2],0))</f>
        <v>personne 34</v>
      </c>
      <c r="E21" s="17" t="str">
        <f ca="1">INDEX(Tabel1[[planning Service]:[planning Service]],MATCH(RANDBETWEEN(1,Présence!C$1),Tabel1[M2],0))</f>
        <v>personne 67</v>
      </c>
      <c r="F21" s="17" t="str">
        <f ca="1">INDEX(Tabel1[[planning Service]:[planning Service]],MATCH(RANDBETWEEN(1,Présence!D$1),Tabel1[MC2],0))</f>
        <v>personne 32</v>
      </c>
      <c r="G21" s="17" t="str">
        <f ca="1">INDEX(Tabel1[[planning Service]:[planning Service]],MATCH(RANDBETWEEN(1,Présence!E$1),Tabel1[J2],0))</f>
        <v>personne 54</v>
      </c>
      <c r="H21" s="17" t="str">
        <f ca="1">INDEX(Tabel1[[planning Service]:[planning Service]],MATCH(RANDBETWEEN(1,Présence!F$1),Tabel1[V2],0))</f>
        <v>personne 38</v>
      </c>
    </row>
    <row r="22" spans="1:8" ht="15.75" thickBot="1" x14ac:dyDescent="0.3">
      <c r="A22" s="1"/>
      <c r="B22" s="47"/>
      <c r="C22" s="18" t="s">
        <v>3</v>
      </c>
      <c r="D22" s="17" t="str">
        <f ca="1">INDEX(Tabel1[[planning Service]:[planning Service]],MATCH(RANDBETWEEN(1,Présence!B$1),Tabel1[L2],0))</f>
        <v>personne 72</v>
      </c>
      <c r="E22" s="17" t="str">
        <f ca="1">INDEX(Tabel1[[planning Service]:[planning Service]],MATCH(RANDBETWEEN(1,Présence!C$1),Tabel1[M2],0))</f>
        <v>personne 41</v>
      </c>
      <c r="F22" s="17" t="str">
        <f ca="1">INDEX(Tabel1[[planning Service]:[planning Service]],MATCH(RANDBETWEEN(1,Présence!D$1),Tabel1[MC2],0))</f>
        <v>personne 79</v>
      </c>
      <c r="G22" s="17" t="str">
        <f ca="1">INDEX(Tabel1[[planning Service]:[planning Service]],MATCH(RANDBETWEEN(1,Présence!E$1),Tabel1[J2],0))</f>
        <v>personne 92</v>
      </c>
      <c r="H22" s="17" t="str">
        <f ca="1">INDEX(Tabel1[[planning Service]:[planning Service]],MATCH(RANDBETWEEN(1,Présence!F$1),Tabel1[V2],0))</f>
        <v>personne 56</v>
      </c>
    </row>
    <row r="23" spans="1:8" ht="15.75" thickBot="1" x14ac:dyDescent="0.3">
      <c r="A23" s="1"/>
      <c r="B23" s="48"/>
      <c r="C23" s="19" t="s">
        <v>4</v>
      </c>
      <c r="D23" s="17" t="str">
        <f ca="1">INDEX(Tabel1[[planning Service]:[planning Service]],MATCH(RANDBETWEEN(1,Présence!B$1),Tabel1[L2],0))</f>
        <v>personne 41</v>
      </c>
      <c r="E23" s="17" t="str">
        <f ca="1">INDEX(Tabel1[[planning Service]:[planning Service]],MATCH(RANDBETWEEN(1,Présence!C$1),Tabel1[M2],0))</f>
        <v>personne 72</v>
      </c>
      <c r="F23" s="17" t="str">
        <f ca="1">INDEX(Tabel1[[planning Service]:[planning Service]],MATCH(RANDBETWEEN(1,Présence!D$1),Tabel1[MC2],0))</f>
        <v>personne 34</v>
      </c>
      <c r="G23" s="17" t="str">
        <f ca="1">INDEX(Tabel1[[planning Service]:[planning Service]],MATCH(RANDBETWEEN(1,Présence!E$1),Tabel1[J2],0))</f>
        <v>personne 51</v>
      </c>
      <c r="H23" s="17" t="str">
        <f ca="1">INDEX(Tabel1[[planning Service]:[planning Service]],MATCH(RANDBETWEEN(1,Présence!F$1),Tabel1[V2],0))</f>
        <v>personne 53</v>
      </c>
    </row>
    <row r="24" spans="1:8" ht="15.75" thickBot="1" x14ac:dyDescent="0.3">
      <c r="A24" s="1"/>
      <c r="B24" s="1"/>
      <c r="C24" s="1"/>
      <c r="D24" s="1"/>
      <c r="E24" s="1"/>
      <c r="F24" s="1"/>
      <c r="G24" s="1"/>
      <c r="H24" s="1"/>
    </row>
    <row r="25" spans="1:8" ht="15.75" thickBot="1" x14ac:dyDescent="0.3">
      <c r="A25" s="1"/>
      <c r="B25" s="46" t="s">
        <v>11</v>
      </c>
      <c r="C25" s="2"/>
      <c r="D25" s="8" t="s">
        <v>5</v>
      </c>
      <c r="E25" s="8" t="s">
        <v>6</v>
      </c>
      <c r="F25" s="8" t="s">
        <v>7</v>
      </c>
      <c r="G25" s="8" t="s">
        <v>8</v>
      </c>
      <c r="H25" s="8" t="s">
        <v>9</v>
      </c>
    </row>
    <row r="26" spans="1:8" x14ac:dyDescent="0.25">
      <c r="A26" s="1"/>
      <c r="B26" s="47"/>
      <c r="C26" s="40" t="s">
        <v>2</v>
      </c>
      <c r="D26" s="17" t="str">
        <f ca="1">INDEX(Tabel1[[planning Service]:[planning Service]],MATCH(RANDBETWEEN(1,Présence!B$1),Tabel1[L2],0))</f>
        <v>personne 68</v>
      </c>
      <c r="E26" s="17" t="str">
        <f ca="1">INDEX(Tabel1[[planning Service]:[planning Service]],MATCH(RANDBETWEEN(1,Présence!C$1),Tabel1[M2],0))</f>
        <v>personne 99</v>
      </c>
      <c r="F26" s="17" t="str">
        <f ca="1">INDEX(Tabel1[[planning Service]:[planning Service]],MATCH(RANDBETWEEN(1,Présence!D$1),Tabel1[MC2],0))</f>
        <v>personne 06</v>
      </c>
      <c r="G26" s="17" t="str">
        <f ca="1">INDEX(Tabel1[[planning Service]:[planning Service]],MATCH(RANDBETWEEN(1,Présence!E$1),Tabel1[J2],0))</f>
        <v>personne 64</v>
      </c>
      <c r="H26" s="31"/>
    </row>
    <row r="27" spans="1:8" x14ac:dyDescent="0.25">
      <c r="A27" s="1"/>
      <c r="B27" s="47"/>
      <c r="C27" s="41"/>
      <c r="D27" s="17" t="str">
        <f ca="1">INDEX(Tabel1[[planning Service]:[planning Service]],MATCH(RANDBETWEEN(1,Présence!B$1),Tabel1[L2],0))</f>
        <v>personne 69</v>
      </c>
      <c r="E27" s="17" t="str">
        <f ca="1">INDEX(Tabel1[[planning Service]:[planning Service]],MATCH(RANDBETWEEN(1,Présence!C$1),Tabel1[M2],0))</f>
        <v>personne 95</v>
      </c>
      <c r="F27" s="17" t="str">
        <f ca="1">INDEX(Tabel1[[planning Service]:[planning Service]],MATCH(RANDBETWEEN(1,Présence!D$1),Tabel1[MC2],0))</f>
        <v>personne 31</v>
      </c>
      <c r="G27" s="17" t="str">
        <f ca="1">INDEX(Tabel1[[planning Service]:[planning Service]],MATCH(RANDBETWEEN(1,Présence!E$1),Tabel1[J2],0))</f>
        <v>personne 31</v>
      </c>
      <c r="H27" s="31"/>
    </row>
    <row r="28" spans="1:8" ht="15.75" thickBot="1" x14ac:dyDescent="0.3">
      <c r="A28" s="1"/>
      <c r="B28" s="47"/>
      <c r="C28" s="42"/>
      <c r="D28" s="17" t="str">
        <f ca="1">INDEX(Tabel1[[planning Service]:[planning Service]],MATCH(RANDBETWEEN(1,Présence!B$1),Tabel1[L2],0))</f>
        <v>personne 42</v>
      </c>
      <c r="E28" s="17" t="str">
        <f ca="1">INDEX(Tabel1[[planning Service]:[planning Service]],MATCH(RANDBETWEEN(1,Présence!C$1),Tabel1[M2],0))</f>
        <v>personne 42</v>
      </c>
      <c r="F28" s="17" t="str">
        <f ca="1">INDEX(Tabel1[[planning Service]:[planning Service]],MATCH(RANDBETWEEN(1,Présence!D$1),Tabel1[MC2],0))</f>
        <v>personne 61</v>
      </c>
      <c r="G28" s="17" t="str">
        <f ca="1">INDEX(Tabel1[[planning Service]:[planning Service]],MATCH(RANDBETWEEN(1,Présence!E$1),Tabel1[J2],0))</f>
        <v>personne 08</v>
      </c>
      <c r="H28" s="31"/>
    </row>
    <row r="29" spans="1:8" ht="18" customHeight="1" x14ac:dyDescent="0.25">
      <c r="A29" s="1"/>
      <c r="B29" s="47"/>
      <c r="C29" s="40" t="s">
        <v>37</v>
      </c>
      <c r="D29" s="17" t="str">
        <f ca="1">INDEX(Tabel1[[planning Service]:[planning Service]],MATCH(RANDBETWEEN(1,Présence!B$1),Tabel1[L2],0))</f>
        <v>personne 54</v>
      </c>
      <c r="E29" s="17" t="str">
        <f ca="1">INDEX(Tabel1[[planning Service]:[planning Service]],MATCH(RANDBETWEEN(1,Présence!C$1),Tabel1[M2],0))</f>
        <v>personne 92</v>
      </c>
      <c r="F29" s="17" t="str">
        <f ca="1">INDEX(Tabel1[[planning Service]:[planning Service]],MATCH(RANDBETWEEN(1,Présence!D$1),Tabel1[MC2],0))</f>
        <v>personne 96</v>
      </c>
      <c r="G29" s="17" t="str">
        <f ca="1">INDEX(Tabel1[[planning Service]:[planning Service]],MATCH(RANDBETWEEN(1,Présence!E$1),Tabel1[J2],0))</f>
        <v>personne 58</v>
      </c>
      <c r="H29" s="31"/>
    </row>
    <row r="30" spans="1:8" x14ac:dyDescent="0.25">
      <c r="A30" s="1"/>
      <c r="B30" s="47"/>
      <c r="C30" s="41"/>
      <c r="D30" s="17" t="str">
        <f ca="1">INDEX(Tabel1[[planning Service]:[planning Service]],MATCH(RANDBETWEEN(1,Présence!B$1),Tabel1[L2],0))</f>
        <v>personne 64</v>
      </c>
      <c r="E30" s="17" t="str">
        <f ca="1">INDEX(Tabel1[[planning Service]:[planning Service]],MATCH(RANDBETWEEN(1,Présence!C$1),Tabel1[M2],0))</f>
        <v>personne 69</v>
      </c>
      <c r="F30" s="17" t="str">
        <f ca="1">INDEX(Tabel1[[planning Service]:[planning Service]],MATCH(RANDBETWEEN(1,Présence!D$1),Tabel1[MC2],0))</f>
        <v>personne 80</v>
      </c>
      <c r="G30" s="17" t="str">
        <f ca="1">INDEX(Tabel1[[planning Service]:[planning Service]],MATCH(RANDBETWEEN(1,Présence!E$1),Tabel1[J2],0))</f>
        <v>personne 56</v>
      </c>
      <c r="H30" s="31"/>
    </row>
    <row r="31" spans="1:8" ht="15.75" thickBot="1" x14ac:dyDescent="0.3">
      <c r="A31" s="1"/>
      <c r="B31" s="47"/>
      <c r="C31" s="42"/>
      <c r="D31" s="17" t="str">
        <f ca="1">INDEX(Tabel1[[planning Service]:[planning Service]],MATCH(RANDBETWEEN(1,Présence!B$1),Tabel1[L2],0))</f>
        <v>personne 95</v>
      </c>
      <c r="E31" s="17" t="str">
        <f ca="1">INDEX(Tabel1[[planning Service]:[planning Service]],MATCH(RANDBETWEEN(1,Présence!C$1),Tabel1[M2],0))</f>
        <v>personne 77</v>
      </c>
      <c r="F31" s="17" t="str">
        <f ca="1">INDEX(Tabel1[[planning Service]:[planning Service]],MATCH(RANDBETWEEN(1,Présence!D$1),Tabel1[MC2],0))</f>
        <v>personne 39</v>
      </c>
      <c r="G31" s="17" t="str">
        <f ca="1">INDEX(Tabel1[[planning Service]:[planning Service]],MATCH(RANDBETWEEN(1,Présence!E$1),Tabel1[J2],0))</f>
        <v>personne 32</v>
      </c>
      <c r="H31" s="31"/>
    </row>
    <row r="32" spans="1:8" ht="15.75" thickBot="1" x14ac:dyDescent="0.3">
      <c r="A32" s="1"/>
      <c r="B32" s="47"/>
      <c r="C32" s="9" t="s">
        <v>3</v>
      </c>
      <c r="D32" s="17" t="str">
        <f ca="1">INDEX(Tabel1[[planning Service]:[planning Service]],MATCH(RANDBETWEEN(1,Présence!B$1),Tabel1[L2],0))</f>
        <v>personne 87</v>
      </c>
      <c r="E32" s="17" t="str">
        <f ca="1">INDEX(Tabel1[[planning Service]:[planning Service]],MATCH(RANDBETWEEN(1,Présence!C$1),Tabel1[M2],0))</f>
        <v>personne 18</v>
      </c>
      <c r="F32" s="17" t="str">
        <f ca="1">INDEX(Tabel1[[planning Service]:[planning Service]],MATCH(RANDBETWEEN(1,Présence!D$1),Tabel1[MC2],0))</f>
        <v>personne 49</v>
      </c>
      <c r="G32" s="17" t="str">
        <f ca="1">INDEX(Tabel1[[planning Service]:[planning Service]],MATCH(RANDBETWEEN(1,Présence!E$1),Tabel1[J2],0))</f>
        <v>personne 56</v>
      </c>
      <c r="H32" s="31"/>
    </row>
    <row r="33" spans="1:8" ht="15.75" thickBot="1" x14ac:dyDescent="0.3">
      <c r="A33" s="1"/>
      <c r="B33" s="48"/>
      <c r="C33" s="21" t="s">
        <v>4</v>
      </c>
      <c r="D33" s="17" t="str">
        <f ca="1">INDEX(Tabel1[[planning Service]:[planning Service]],MATCH(RANDBETWEEN(1,Présence!B$1),Tabel1[L2],0))</f>
        <v>personne 99</v>
      </c>
      <c r="E33" s="17" t="str">
        <f ca="1">INDEX(Tabel1[[planning Service]:[planning Service]],MATCH(RANDBETWEEN(1,Présence!C$1),Tabel1[M2],0))</f>
        <v>personne 100</v>
      </c>
      <c r="F33" s="17" t="str">
        <f ca="1">INDEX(Tabel1[[planning Service]:[planning Service]],MATCH(RANDBETWEEN(1,Présence!D$1),Tabel1[MC2],0))</f>
        <v>personne 37</v>
      </c>
      <c r="G33" s="17" t="str">
        <f ca="1">INDEX(Tabel1[[planning Service]:[planning Service]],MATCH(RANDBETWEEN(1,Présence!E$1),Tabel1[J2],0))</f>
        <v>personne 21</v>
      </c>
      <c r="H33" s="31"/>
    </row>
    <row r="34" spans="1:8" ht="15.75" thickBot="1" x14ac:dyDescent="0.3">
      <c r="A34" s="1"/>
      <c r="B34" s="1"/>
      <c r="C34" s="1"/>
      <c r="D34" s="1"/>
      <c r="E34" s="1"/>
      <c r="F34" s="1"/>
      <c r="G34" s="1"/>
      <c r="H34" s="1"/>
    </row>
    <row r="35" spans="1:8" x14ac:dyDescent="0.25">
      <c r="A35" s="1"/>
      <c r="B35" s="1"/>
      <c r="C35" s="37" t="s">
        <v>12</v>
      </c>
      <c r="D35" s="12"/>
      <c r="E35" s="1"/>
      <c r="F35" s="55" t="s">
        <v>13</v>
      </c>
      <c r="G35" s="56"/>
      <c r="H35" s="57"/>
    </row>
    <row r="36" spans="1:8" x14ac:dyDescent="0.25">
      <c r="A36" s="1"/>
      <c r="B36" s="1"/>
      <c r="C36" s="38"/>
      <c r="D36" s="14"/>
      <c r="E36" s="1"/>
      <c r="F36" s="22" t="s">
        <v>14</v>
      </c>
      <c r="G36" s="58"/>
      <c r="H36" s="59"/>
    </row>
    <row r="37" spans="1:8" x14ac:dyDescent="0.25">
      <c r="A37" s="1"/>
      <c r="B37" s="1"/>
      <c r="C37" s="38"/>
      <c r="D37" s="14"/>
      <c r="E37" s="1"/>
      <c r="F37" s="13" t="s">
        <v>15</v>
      </c>
      <c r="G37" s="58"/>
      <c r="H37" s="59"/>
    </row>
    <row r="38" spans="1:8" ht="15.75" thickBot="1" x14ac:dyDescent="0.3">
      <c r="A38" s="1"/>
      <c r="B38" s="1"/>
      <c r="C38" s="38"/>
      <c r="D38" s="14"/>
      <c r="E38" s="1"/>
      <c r="F38" s="15" t="s">
        <v>16</v>
      </c>
      <c r="G38" s="60"/>
      <c r="H38" s="61"/>
    </row>
    <row r="39" spans="1:8" ht="15.75" thickBot="1" x14ac:dyDescent="0.3">
      <c r="A39" s="1"/>
      <c r="B39" s="1"/>
      <c r="C39" s="39"/>
      <c r="D39" s="16"/>
      <c r="E39" s="1"/>
      <c r="F39" s="1"/>
      <c r="G39" s="1"/>
      <c r="H39" s="1"/>
    </row>
    <row r="40" spans="1:8" ht="15.75" thickBot="1" x14ac:dyDescent="0.3">
      <c r="A40" s="1"/>
      <c r="B40" s="1"/>
      <c r="C40" s="1"/>
      <c r="D40" s="1"/>
      <c r="E40" s="1"/>
      <c r="F40" s="1"/>
      <c r="G40" s="1"/>
      <c r="H40" s="1"/>
    </row>
    <row r="41" spans="1:8" ht="18" customHeight="1" thickBot="1" x14ac:dyDescent="0.3">
      <c r="A41" s="1"/>
      <c r="B41" s="49" t="s">
        <v>17</v>
      </c>
      <c r="C41" s="50"/>
      <c r="D41" s="50"/>
      <c r="E41" s="50"/>
      <c r="F41" s="50"/>
      <c r="G41" s="50"/>
      <c r="H41" s="51"/>
    </row>
    <row r="42" spans="1:8" ht="15.75" thickBot="1" x14ac:dyDescent="0.3">
      <c r="A42" s="1"/>
      <c r="B42" s="1"/>
      <c r="C42" s="1"/>
      <c r="D42" s="1"/>
      <c r="E42" s="1"/>
      <c r="F42" s="1"/>
      <c r="G42" s="1"/>
      <c r="H42" s="1"/>
    </row>
    <row r="43" spans="1:8" ht="15.75" thickBot="1" x14ac:dyDescent="0.3">
      <c r="A43" s="1"/>
      <c r="B43" s="34" t="s">
        <v>18</v>
      </c>
      <c r="C43" s="35"/>
      <c r="D43" s="35"/>
      <c r="E43" s="35"/>
      <c r="F43" s="35"/>
      <c r="G43" s="35"/>
      <c r="H43" s="36"/>
    </row>
    <row r="44" spans="1:8" ht="15.75" thickBot="1" x14ac:dyDescent="0.3">
      <c r="A44" s="1"/>
      <c r="B44" s="1"/>
      <c r="C44" s="1"/>
      <c r="D44" s="1"/>
      <c r="E44" s="1"/>
      <c r="F44" s="1"/>
      <c r="G44" s="1"/>
      <c r="H44" s="1"/>
    </row>
    <row r="45" spans="1:8" ht="15" customHeight="1" thickBot="1" x14ac:dyDescent="0.3">
      <c r="A45" s="1"/>
      <c r="B45" s="52" t="s">
        <v>19</v>
      </c>
      <c r="C45" s="53"/>
      <c r="D45" s="53"/>
      <c r="E45" s="53"/>
      <c r="F45" s="53"/>
      <c r="G45" s="53"/>
      <c r="H45" s="54"/>
    </row>
    <row r="46" spans="1:8" ht="15.75" thickBot="1" x14ac:dyDescent="0.3">
      <c r="A46" s="1"/>
      <c r="B46" s="1"/>
      <c r="C46" s="1"/>
      <c r="D46" s="1"/>
      <c r="E46" s="1"/>
      <c r="F46" s="1"/>
      <c r="G46" s="1"/>
      <c r="H46" s="1"/>
    </row>
    <row r="47" spans="1:8" ht="30.75" thickBot="1" x14ac:dyDescent="0.3">
      <c r="A47" s="1"/>
      <c r="C47" s="8" t="s">
        <v>20</v>
      </c>
      <c r="D47" s="8" t="s">
        <v>21</v>
      </c>
      <c r="E47" s="1"/>
      <c r="F47" s="8" t="s">
        <v>22</v>
      </c>
      <c r="G47" s="20" t="s">
        <v>26</v>
      </c>
      <c r="H47" s="23"/>
    </row>
    <row r="48" spans="1:8" x14ac:dyDescent="0.25">
      <c r="A48" s="1"/>
      <c r="B48" s="1"/>
      <c r="C48" s="24"/>
      <c r="D48" s="24"/>
      <c r="E48" s="1"/>
      <c r="F48" s="24"/>
      <c r="G48" s="24"/>
      <c r="H48" s="1"/>
    </row>
    <row r="49" spans="1:8" ht="15.75" thickBot="1" x14ac:dyDescent="0.3">
      <c r="A49" s="1"/>
      <c r="B49" s="1"/>
      <c r="C49" s="25"/>
      <c r="D49" s="25"/>
      <c r="E49" s="1"/>
      <c r="F49" s="25"/>
      <c r="G49" s="25"/>
      <c r="H49" s="1"/>
    </row>
    <row r="50" spans="1:8" ht="15.75" thickBot="1" x14ac:dyDescent="0.3">
      <c r="A50" s="1"/>
      <c r="B50" s="1"/>
      <c r="C50" s="1"/>
      <c r="D50" s="1"/>
      <c r="E50" s="1"/>
      <c r="F50" s="1"/>
      <c r="G50" s="1"/>
      <c r="H50" s="1"/>
    </row>
    <row r="51" spans="1:8" ht="30.75" thickBot="1" x14ac:dyDescent="0.3">
      <c r="A51" s="1"/>
      <c r="C51" s="8" t="s">
        <v>23</v>
      </c>
      <c r="D51" s="8" t="s">
        <v>24</v>
      </c>
      <c r="E51" s="1"/>
      <c r="F51" s="21" t="s">
        <v>25</v>
      </c>
      <c r="G51" s="8" t="s">
        <v>27</v>
      </c>
    </row>
    <row r="52" spans="1:8" x14ac:dyDescent="0.25">
      <c r="A52" s="1"/>
      <c r="B52" s="1"/>
      <c r="C52" s="24"/>
      <c r="D52" s="24"/>
      <c r="E52" s="1"/>
      <c r="F52" s="27"/>
      <c r="G52" s="24"/>
      <c r="H52" s="1"/>
    </row>
    <row r="53" spans="1:8" ht="15.75" thickBot="1" x14ac:dyDescent="0.3">
      <c r="A53" s="1"/>
      <c r="B53" s="1"/>
      <c r="C53" s="25"/>
      <c r="D53" s="25"/>
      <c r="E53" s="1"/>
      <c r="F53" s="28"/>
      <c r="G53" s="25"/>
      <c r="H53" s="1"/>
    </row>
    <row r="54" spans="1:8" ht="15.75" thickBot="1" x14ac:dyDescent="0.3">
      <c r="A54" s="1"/>
      <c r="B54" s="1"/>
      <c r="C54" s="1"/>
      <c r="D54" s="1"/>
      <c r="E54" s="1"/>
      <c r="F54" s="1"/>
      <c r="G54" s="1"/>
      <c r="H54" s="1"/>
    </row>
    <row r="55" spans="1:8" ht="27.75" customHeight="1" thickBot="1" x14ac:dyDescent="0.3">
      <c r="A55" s="1"/>
      <c r="B55" s="20" t="s">
        <v>41</v>
      </c>
      <c r="C55" s="20" t="s">
        <v>28</v>
      </c>
      <c r="D55" s="20" t="s">
        <v>38</v>
      </c>
      <c r="E55" s="20" t="s">
        <v>39</v>
      </c>
      <c r="F55" s="20" t="s">
        <v>40</v>
      </c>
      <c r="G55" s="8" t="s">
        <v>29</v>
      </c>
    </row>
    <row r="56" spans="1:8" x14ac:dyDescent="0.25">
      <c r="A56" s="1"/>
      <c r="B56" s="30"/>
      <c r="C56" s="26" t="s">
        <v>42</v>
      </c>
      <c r="D56" s="11"/>
      <c r="E56" s="11"/>
      <c r="F56" s="30"/>
      <c r="G56" s="30"/>
    </row>
    <row r="57" spans="1:8" x14ac:dyDescent="0.25">
      <c r="A57" s="1"/>
      <c r="B57" s="24"/>
      <c r="C57" s="24"/>
      <c r="D57" s="24"/>
      <c r="E57" s="24"/>
      <c r="F57" s="24"/>
      <c r="G57" s="24"/>
    </row>
    <row r="58" spans="1:8" x14ac:dyDescent="0.25">
      <c r="A58" s="1"/>
      <c r="B58" s="24"/>
      <c r="C58" s="24"/>
      <c r="D58" s="24"/>
      <c r="E58" s="29"/>
      <c r="F58" s="24"/>
      <c r="G58" s="24"/>
    </row>
    <row r="59" spans="1:8" ht="15.75" thickBot="1" x14ac:dyDescent="0.3">
      <c r="A59" s="1"/>
      <c r="B59" s="25"/>
      <c r="C59" s="25"/>
      <c r="D59" s="25"/>
      <c r="E59" s="25"/>
      <c r="F59" s="25"/>
      <c r="G59" s="25"/>
    </row>
    <row r="60" spans="1:8" ht="15.75" thickBot="1" x14ac:dyDescent="0.3">
      <c r="A60" s="1"/>
      <c r="B60" s="1"/>
      <c r="C60" s="1"/>
      <c r="D60" s="1"/>
      <c r="E60" s="1"/>
      <c r="F60" s="1"/>
      <c r="G60" s="1"/>
      <c r="H60" s="1"/>
    </row>
    <row r="61" spans="1:8" ht="15" customHeight="1" thickBot="1" x14ac:dyDescent="0.3">
      <c r="A61" s="1"/>
      <c r="B61" s="34" t="s">
        <v>30</v>
      </c>
      <c r="C61" s="35"/>
      <c r="D61" s="35"/>
      <c r="E61" s="35"/>
      <c r="F61" s="35"/>
      <c r="G61" s="36"/>
      <c r="H61" s="23"/>
    </row>
    <row r="62" spans="1:8" x14ac:dyDescent="0.25">
      <c r="A62" s="1"/>
      <c r="B62" s="3" t="s">
        <v>31</v>
      </c>
      <c r="C62" s="1" t="s">
        <v>32</v>
      </c>
      <c r="D62" s="1" t="s">
        <v>33</v>
      </c>
      <c r="E62" s="1" t="s">
        <v>34</v>
      </c>
      <c r="F62" s="1" t="s">
        <v>35</v>
      </c>
      <c r="G62" s="4" t="s">
        <v>36</v>
      </c>
      <c r="H62" s="1"/>
    </row>
    <row r="63" spans="1:8" x14ac:dyDescent="0.25">
      <c r="A63" s="1"/>
      <c r="B63" s="3"/>
      <c r="C63" s="1"/>
      <c r="D63" s="1"/>
      <c r="E63" s="1"/>
      <c r="F63" s="1"/>
      <c r="G63" s="4"/>
      <c r="H63" s="1"/>
    </row>
    <row r="64" spans="1:8" x14ac:dyDescent="0.25">
      <c r="A64" s="1"/>
      <c r="B64" s="3"/>
      <c r="C64" s="1"/>
      <c r="D64" s="1"/>
      <c r="E64" s="1"/>
      <c r="F64" s="1"/>
      <c r="G64" s="4"/>
      <c r="H64" s="1"/>
    </row>
    <row r="65" spans="1:8" ht="15.75" thickBot="1" x14ac:dyDescent="0.3">
      <c r="A65" s="1"/>
      <c r="B65" s="5"/>
      <c r="C65" s="6"/>
      <c r="D65" s="6"/>
      <c r="E65" s="6"/>
      <c r="F65" s="6"/>
      <c r="G65" s="7"/>
      <c r="H65" s="1"/>
    </row>
    <row r="66" spans="1:8" x14ac:dyDescent="0.25">
      <c r="A66" s="1"/>
      <c r="B66" s="1"/>
      <c r="C66" s="1"/>
      <c r="D66" s="1"/>
      <c r="E66" s="1"/>
      <c r="F66" s="1"/>
      <c r="G66" s="1"/>
      <c r="H66" s="1"/>
    </row>
  </sheetData>
  <mergeCells count="19">
    <mergeCell ref="B61:G61"/>
    <mergeCell ref="B4:B12"/>
    <mergeCell ref="B15:B23"/>
    <mergeCell ref="B25:B33"/>
    <mergeCell ref="B41:H41"/>
    <mergeCell ref="B43:H43"/>
    <mergeCell ref="B45:H45"/>
    <mergeCell ref="C29:C31"/>
    <mergeCell ref="C35:C39"/>
    <mergeCell ref="F35:H35"/>
    <mergeCell ref="G36:H36"/>
    <mergeCell ref="G37:H37"/>
    <mergeCell ref="G38:H38"/>
    <mergeCell ref="C26:C28"/>
    <mergeCell ref="B2:H2"/>
    <mergeCell ref="C5:C7"/>
    <mergeCell ref="C8:C10"/>
    <mergeCell ref="C16:C18"/>
    <mergeCell ref="C19:C21"/>
  </mergeCells>
  <conditionalFormatting sqref="D5:H12 D16:H23 D26:H33">
    <cfRule type="expression" dxfId="10" priority="1">
      <formula>AND(D5&lt;&gt;"",COUNTIF(D$5:D$33,D5)&gt;1)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12421-D85B-465A-93E9-C077C0B8530B}">
  <dimension ref="A1:U10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J20" sqref="J20"/>
    </sheetView>
  </sheetViews>
  <sheetFormatPr defaultRowHeight="15" x14ac:dyDescent="0.25"/>
  <cols>
    <col min="1" max="1" width="18" bestFit="1" customWidth="1"/>
    <col min="2" max="2" width="11.140625" style="66" bestFit="1" customWidth="1"/>
    <col min="3" max="3" width="11.7109375" style="67" bestFit="1" customWidth="1"/>
    <col min="4" max="4" width="14.7109375" style="67" bestFit="1" customWidth="1"/>
    <col min="5" max="5" width="10.5703125" style="67" bestFit="1" customWidth="1"/>
    <col min="6" max="6" width="14.5703125" style="68" bestFit="1" customWidth="1"/>
    <col min="7" max="11" width="11.85546875" style="63" bestFit="1" customWidth="1"/>
    <col min="12" max="12" width="7.42578125" style="70" bestFit="1" customWidth="1"/>
    <col min="13" max="13" width="8.42578125" style="71" bestFit="1" customWidth="1"/>
    <col min="14" max="14" width="9.5703125" style="71" bestFit="1" customWidth="1"/>
    <col min="15" max="15" width="7.28515625" style="71" bestFit="1" customWidth="1"/>
    <col min="16" max="16" width="7.85546875" style="72" bestFit="1" customWidth="1"/>
    <col min="17" max="17" width="7.42578125" bestFit="1" customWidth="1"/>
    <col min="18" max="18" width="8.42578125" bestFit="1" customWidth="1"/>
    <col min="19" max="19" width="9.5703125" bestFit="1" customWidth="1"/>
    <col min="20" max="20" width="7.28515625" bestFit="1" customWidth="1"/>
    <col min="21" max="21" width="7.85546875" bestFit="1" customWidth="1"/>
  </cols>
  <sheetData>
    <row r="1" spans="1:21" ht="15.75" thickBot="1" x14ac:dyDescent="0.3">
      <c r="B1" s="66">
        <f>COUNTIF(Tabel1[LUNDI],"x")</f>
        <v>73</v>
      </c>
      <c r="C1" s="67">
        <f>COUNTIF(Tabel1[MARDI],"x")</f>
        <v>77</v>
      </c>
      <c r="D1" s="67">
        <f>COUNTIF(Tabel1[MERCREDI],"x")</f>
        <v>70</v>
      </c>
      <c r="E1" s="67">
        <f>COUNTIF(Tabel1[JEUDI],"x")</f>
        <v>80</v>
      </c>
      <c r="F1" s="68">
        <f>COUNTIF(Tabel1[VENDREDI],"x")</f>
        <v>68</v>
      </c>
      <c r="G1" s="63">
        <f ca="1">SUM(Tabel1[Count1])</f>
        <v>16</v>
      </c>
      <c r="H1" s="63">
        <f ca="1">SUM(Tabel1[Count2])</f>
        <v>24</v>
      </c>
      <c r="I1" s="63">
        <f ca="1">SUM(Tabel1[Count3])</f>
        <v>24</v>
      </c>
      <c r="J1" s="63">
        <f ca="1">SUM(Tabel1[Count4])</f>
        <v>24</v>
      </c>
      <c r="K1" s="63">
        <f ca="1">SUM(Tabel1[Count5])</f>
        <v>16</v>
      </c>
    </row>
    <row r="2" spans="1:21" ht="15.75" thickBot="1" x14ac:dyDescent="0.3">
      <c r="A2" t="s">
        <v>143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65" t="s">
        <v>156</v>
      </c>
      <c r="H2" s="64" t="s">
        <v>157</v>
      </c>
      <c r="I2" s="64" t="s">
        <v>158</v>
      </c>
      <c r="J2" s="64" t="s">
        <v>159</v>
      </c>
      <c r="K2" s="69" t="s">
        <v>160</v>
      </c>
      <c r="L2" s="62" t="s">
        <v>146</v>
      </c>
      <c r="M2" s="62" t="s">
        <v>147</v>
      </c>
      <c r="N2" s="62" t="s">
        <v>148</v>
      </c>
      <c r="O2" s="62" t="s">
        <v>149</v>
      </c>
      <c r="P2" s="62" t="s">
        <v>150</v>
      </c>
      <c r="Q2" s="33" t="s">
        <v>151</v>
      </c>
      <c r="R2" s="8" t="s">
        <v>152</v>
      </c>
      <c r="S2" s="8" t="s">
        <v>153</v>
      </c>
      <c r="T2" s="8" t="s">
        <v>154</v>
      </c>
      <c r="U2" s="8" t="s">
        <v>155</v>
      </c>
    </row>
    <row r="3" spans="1:21" x14ac:dyDescent="0.25">
      <c r="A3" t="s">
        <v>43</v>
      </c>
      <c r="B3" s="66" t="s">
        <v>144</v>
      </c>
      <c r="C3" s="67" t="s">
        <v>144</v>
      </c>
      <c r="D3" s="67" t="s">
        <v>144</v>
      </c>
      <c r="E3" s="67" t="s">
        <v>145</v>
      </c>
      <c r="F3" s="68" t="s">
        <v>145</v>
      </c>
      <c r="G3" s="63" cm="1">
        <f t="array" aca="1" ref="G3" ca="1">COUNTIF(Feuil1!D$5:D$33,Tabel1[[#This Row],[planning Service]:[planning Service]])</f>
        <v>0</v>
      </c>
      <c r="H3" s="63" cm="1">
        <f t="array" aca="1" ref="H3" ca="1">COUNTIF(Feuil1!E$5:E$33,Tabel1[[#This Row],[planning Service]:[planning Service]])</f>
        <v>0</v>
      </c>
      <c r="I3" s="63" cm="1">
        <f t="array" aca="1" ref="I3" ca="1">COUNTIF(Feuil1!F$5:F$33,Tabel1[[#This Row],[planning Service]:[planning Service]])</f>
        <v>0</v>
      </c>
      <c r="J3" s="63" cm="1">
        <f t="array" aca="1" ref="J3" ca="1">COUNTIF(Feuil1!G$5:G$33,Tabel1[[#This Row],[planning Service]:[planning Service]])</f>
        <v>0</v>
      </c>
      <c r="K3" s="63" cm="1">
        <f t="array" aca="1" ref="K3" ca="1">COUNTIF(Feuil1!H$5:H$33,Tabel1[[#This Row],[planning Service]:[planning Service]])</f>
        <v>0</v>
      </c>
      <c r="L3" s="70">
        <f ca="1">IF(B3&lt;&gt;"",RAND(),"")</f>
        <v>4.6869039785472522E-2</v>
      </c>
      <c r="M3" s="71">
        <f t="shared" ref="M3:M66" ca="1" si="0">IF(C3&lt;&gt;"",RAND(),"")</f>
        <v>0.72210716079615767</v>
      </c>
      <c r="N3" s="71">
        <f t="shared" ref="N3:N66" ca="1" si="1">IF(D3&lt;&gt;"",RAND(),"")</f>
        <v>0.29803922301621122</v>
      </c>
      <c r="O3" s="71" t="str">
        <f t="shared" ref="O3:O66" ca="1" si="2">IF(E3&lt;&gt;"",RAND(),"")</f>
        <v/>
      </c>
      <c r="P3" s="72" t="str">
        <f t="shared" ref="P3:P66" ca="1" si="3">IF(F3&lt;&gt;"",RAND(),"")</f>
        <v/>
      </c>
      <c r="Q3" s="32">
        <f ca="1">IF(L3&lt;&gt;"",RANK(L3,L$3:L$102),"")</f>
        <v>71</v>
      </c>
      <c r="R3" s="32">
        <f t="shared" ref="R3:R66" ca="1" si="4">IF(M3&lt;&gt;"",RANK(M3,M$3:M$102),"")</f>
        <v>18</v>
      </c>
      <c r="S3" s="32">
        <f t="shared" ref="S3:S66" ca="1" si="5">IF(N3&lt;&gt;"",RANK(N3,N$3:N$102),"")</f>
        <v>51</v>
      </c>
      <c r="T3" s="32" t="str">
        <f t="shared" ref="T3:T66" ca="1" si="6">IF(O3&lt;&gt;"",RANK(O3,O$3:O$102),"")</f>
        <v/>
      </c>
      <c r="U3" s="32" t="str">
        <f t="shared" ref="U3:U66" ca="1" si="7">IF(P3&lt;&gt;"",RANK(P3,P$3:P$102),"")</f>
        <v/>
      </c>
    </row>
    <row r="4" spans="1:21" x14ac:dyDescent="0.25">
      <c r="A4" t="s">
        <v>44</v>
      </c>
      <c r="B4" s="66" t="s">
        <v>144</v>
      </c>
      <c r="C4" s="67" t="s">
        <v>144</v>
      </c>
      <c r="D4" s="67" t="s">
        <v>144</v>
      </c>
      <c r="E4" s="67" t="s">
        <v>145</v>
      </c>
      <c r="F4" s="68" t="s">
        <v>144</v>
      </c>
      <c r="G4" s="63" cm="1">
        <f t="array" aca="1" ref="G4" ca="1">COUNTIF(Feuil1!D$5:D$33,Tabel1[[#This Row],[planning Service]:[planning Service]])</f>
        <v>0</v>
      </c>
      <c r="H4" s="63" cm="1">
        <f t="array" aca="1" ref="H4" ca="1">COUNTIF(Feuil1!E$5:E$33,Tabel1[[#This Row],[planning Service]:[planning Service]])</f>
        <v>1</v>
      </c>
      <c r="I4" s="63" cm="1">
        <f t="array" aca="1" ref="I4" ca="1">COUNTIF(Feuil1!F$5:F$33,Tabel1[[#This Row],[planning Service]:[planning Service]])</f>
        <v>0</v>
      </c>
      <c r="J4" s="63" cm="1">
        <f t="array" aca="1" ref="J4" ca="1">COUNTIF(Feuil1!G$5:G$33,Tabel1[[#This Row],[planning Service]:[planning Service]])</f>
        <v>0</v>
      </c>
      <c r="K4" s="63" cm="1">
        <f t="array" aca="1" ref="K4" ca="1">COUNTIF(Feuil1!H$5:H$33,Tabel1[[#This Row],[planning Service]:[planning Service]])</f>
        <v>1</v>
      </c>
      <c r="L4" s="70">
        <f t="shared" ref="L4:L67" ca="1" si="8">IF(B4&lt;&gt;"",RAND(),"")</f>
        <v>0.92459772978923715</v>
      </c>
      <c r="M4" s="71">
        <f t="shared" ca="1" si="0"/>
        <v>0.76981950788168385</v>
      </c>
      <c r="N4" s="71">
        <f t="shared" ca="1" si="1"/>
        <v>0.65927418756038458</v>
      </c>
      <c r="O4" s="71" t="str">
        <f t="shared" ca="1" si="2"/>
        <v/>
      </c>
      <c r="P4" s="72">
        <f t="shared" ca="1" si="3"/>
        <v>0.86660667359500498</v>
      </c>
      <c r="Q4" s="32">
        <f t="shared" ref="Q4:Q67" ca="1" si="9">IF(L4&lt;&gt;"",RANK(L4,L$3:L$102),"")</f>
        <v>6</v>
      </c>
      <c r="R4" s="32">
        <f t="shared" ca="1" si="4"/>
        <v>16</v>
      </c>
      <c r="S4" s="32">
        <f t="shared" ca="1" si="5"/>
        <v>28</v>
      </c>
      <c r="T4" s="32" t="str">
        <f t="shared" ca="1" si="6"/>
        <v/>
      </c>
      <c r="U4" s="32">
        <f t="shared" ca="1" si="7"/>
        <v>11</v>
      </c>
    </row>
    <row r="5" spans="1:21" x14ac:dyDescent="0.25">
      <c r="A5" t="s">
        <v>45</v>
      </c>
      <c r="B5" s="66" t="s">
        <v>144</v>
      </c>
      <c r="C5" s="67" t="s">
        <v>144</v>
      </c>
      <c r="D5" s="67" t="s">
        <v>145</v>
      </c>
      <c r="E5" s="67" t="s">
        <v>144</v>
      </c>
      <c r="F5" s="68" t="s">
        <v>144</v>
      </c>
      <c r="G5" s="63" cm="1">
        <f t="array" aca="1" ref="G5" ca="1">COUNTIF(Feuil1!D$5:D$33,Tabel1[[#This Row],[planning Service]:[planning Service]])</f>
        <v>0</v>
      </c>
      <c r="H5" s="63" cm="1">
        <f t="array" aca="1" ref="H5" ca="1">COUNTIF(Feuil1!E$5:E$33,Tabel1[[#This Row],[planning Service]:[planning Service]])</f>
        <v>0</v>
      </c>
      <c r="I5" s="63" cm="1">
        <f t="array" aca="1" ref="I5" ca="1">COUNTIF(Feuil1!F$5:F$33,Tabel1[[#This Row],[planning Service]:[planning Service]])</f>
        <v>0</v>
      </c>
      <c r="J5" s="63" cm="1">
        <f t="array" aca="1" ref="J5" ca="1">COUNTIF(Feuil1!G$5:G$33,Tabel1[[#This Row],[planning Service]:[planning Service]])</f>
        <v>0</v>
      </c>
      <c r="K5" s="63" cm="1">
        <f t="array" aca="1" ref="K5" ca="1">COUNTIF(Feuil1!H$5:H$33,Tabel1[[#This Row],[planning Service]:[planning Service]])</f>
        <v>2</v>
      </c>
      <c r="L5" s="70">
        <f t="shared" ca="1" si="8"/>
        <v>8.3478171923955236E-2</v>
      </c>
      <c r="M5" s="71">
        <f t="shared" ca="1" si="0"/>
        <v>0.947254081970894</v>
      </c>
      <c r="N5" s="71" t="str">
        <f t="shared" ca="1" si="1"/>
        <v/>
      </c>
      <c r="O5" s="71">
        <f t="shared" ca="1" si="2"/>
        <v>7.4286463847378359E-2</v>
      </c>
      <c r="P5" s="72">
        <f t="shared" ca="1" si="3"/>
        <v>1.7114564851797187E-2</v>
      </c>
      <c r="Q5" s="32">
        <f t="shared" ca="1" si="9"/>
        <v>68</v>
      </c>
      <c r="R5" s="32">
        <f t="shared" ca="1" si="4"/>
        <v>2</v>
      </c>
      <c r="S5" s="32" t="str">
        <f t="shared" ca="1" si="5"/>
        <v/>
      </c>
      <c r="T5" s="32">
        <f t="shared" ca="1" si="6"/>
        <v>72</v>
      </c>
      <c r="U5" s="32">
        <f t="shared" ca="1" si="7"/>
        <v>68</v>
      </c>
    </row>
    <row r="6" spans="1:21" x14ac:dyDescent="0.25">
      <c r="A6" t="s">
        <v>46</v>
      </c>
      <c r="B6" s="66" t="s">
        <v>144</v>
      </c>
      <c r="C6" s="67" t="s">
        <v>144</v>
      </c>
      <c r="D6" s="67" t="s">
        <v>144</v>
      </c>
      <c r="E6" s="67" t="s">
        <v>144</v>
      </c>
      <c r="F6" s="68" t="s">
        <v>144</v>
      </c>
      <c r="G6" s="63" cm="1">
        <f t="array" aca="1" ref="G6" ca="1">COUNTIF(Feuil1!D$5:D$33,Tabel1[[#This Row],[planning Service]:[planning Service]])</f>
        <v>0</v>
      </c>
      <c r="H6" s="63" cm="1">
        <f t="array" aca="1" ref="H6" ca="1">COUNTIF(Feuil1!E$5:E$33,Tabel1[[#This Row],[planning Service]:[planning Service]])</f>
        <v>0</v>
      </c>
      <c r="I6" s="63" cm="1">
        <f t="array" aca="1" ref="I6" ca="1">COUNTIF(Feuil1!F$5:F$33,Tabel1[[#This Row],[planning Service]:[planning Service]])</f>
        <v>0</v>
      </c>
      <c r="J6" s="63" cm="1">
        <f t="array" aca="1" ref="J6" ca="1">COUNTIF(Feuil1!G$5:G$33,Tabel1[[#This Row],[planning Service]:[planning Service]])</f>
        <v>1</v>
      </c>
      <c r="K6" s="63" cm="1">
        <f t="array" aca="1" ref="K6" ca="1">COUNTIF(Feuil1!H$5:H$33,Tabel1[[#This Row],[planning Service]:[planning Service]])</f>
        <v>0</v>
      </c>
      <c r="L6" s="70">
        <f t="shared" ca="1" si="8"/>
        <v>1.0753415052735305E-2</v>
      </c>
      <c r="M6" s="71">
        <f t="shared" ca="1" si="0"/>
        <v>0.26694991831942605</v>
      </c>
      <c r="N6" s="71">
        <f t="shared" ca="1" si="1"/>
        <v>0.14314260555069847</v>
      </c>
      <c r="O6" s="71">
        <f t="shared" ca="1" si="2"/>
        <v>0.98179638479083398</v>
      </c>
      <c r="P6" s="72">
        <f t="shared" ca="1" si="3"/>
        <v>0.75053001324889823</v>
      </c>
      <c r="Q6" s="32">
        <f t="shared" ca="1" si="9"/>
        <v>73</v>
      </c>
      <c r="R6" s="32">
        <f t="shared" ca="1" si="4"/>
        <v>58</v>
      </c>
      <c r="S6" s="32">
        <f t="shared" ca="1" si="5"/>
        <v>62</v>
      </c>
      <c r="T6" s="32">
        <f t="shared" ca="1" si="6"/>
        <v>5</v>
      </c>
      <c r="U6" s="32">
        <f t="shared" ca="1" si="7"/>
        <v>17</v>
      </c>
    </row>
    <row r="7" spans="1:21" x14ac:dyDescent="0.25">
      <c r="A7" t="s">
        <v>47</v>
      </c>
      <c r="B7" s="66" t="s">
        <v>144</v>
      </c>
      <c r="C7" s="67" t="s">
        <v>144</v>
      </c>
      <c r="D7" s="67" t="s">
        <v>144</v>
      </c>
      <c r="E7" s="67" t="s">
        <v>144</v>
      </c>
      <c r="F7" s="68" t="s">
        <v>144</v>
      </c>
      <c r="G7" s="63" cm="1">
        <f t="array" aca="1" ref="G7" ca="1">COUNTIF(Feuil1!D$5:D$33,Tabel1[[#This Row],[planning Service]:[planning Service]])</f>
        <v>0</v>
      </c>
      <c r="H7" s="63" cm="1">
        <f t="array" aca="1" ref="H7" ca="1">COUNTIF(Feuil1!E$5:E$33,Tabel1[[#This Row],[planning Service]:[planning Service]])</f>
        <v>1</v>
      </c>
      <c r="I7" s="63" cm="1">
        <f t="array" aca="1" ref="I7" ca="1">COUNTIF(Feuil1!F$5:F$33,Tabel1[[#This Row],[planning Service]:[planning Service]])</f>
        <v>1</v>
      </c>
      <c r="J7" s="63" cm="1">
        <f t="array" aca="1" ref="J7" ca="1">COUNTIF(Feuil1!G$5:G$33,Tabel1[[#This Row],[planning Service]:[planning Service]])</f>
        <v>0</v>
      </c>
      <c r="K7" s="63" cm="1">
        <f t="array" aca="1" ref="K7" ca="1">COUNTIF(Feuil1!H$5:H$33,Tabel1[[#This Row],[planning Service]:[planning Service]])</f>
        <v>0</v>
      </c>
      <c r="L7" s="70">
        <f t="shared" ca="1" si="8"/>
        <v>0.19883734997392422</v>
      </c>
      <c r="M7" s="71">
        <f t="shared" ca="1" si="0"/>
        <v>0.8139421793865903</v>
      </c>
      <c r="N7" s="71">
        <f t="shared" ca="1" si="1"/>
        <v>0.99422631700668918</v>
      </c>
      <c r="O7" s="71">
        <f t="shared" ca="1" si="2"/>
        <v>0.50639101269449682</v>
      </c>
      <c r="P7" s="72">
        <f t="shared" ca="1" si="3"/>
        <v>0.66744678105426281</v>
      </c>
      <c r="Q7" s="32">
        <f t="shared" ca="1" si="9"/>
        <v>62</v>
      </c>
      <c r="R7" s="32">
        <f t="shared" ca="1" si="4"/>
        <v>10</v>
      </c>
      <c r="S7" s="32">
        <f t="shared" ca="1" si="5"/>
        <v>1</v>
      </c>
      <c r="T7" s="32">
        <f t="shared" ca="1" si="6"/>
        <v>31</v>
      </c>
      <c r="U7" s="32">
        <f t="shared" ca="1" si="7"/>
        <v>22</v>
      </c>
    </row>
    <row r="8" spans="1:21" x14ac:dyDescent="0.25">
      <c r="A8" t="s">
        <v>48</v>
      </c>
      <c r="B8" s="66" t="s">
        <v>144</v>
      </c>
      <c r="C8" s="67" t="s">
        <v>144</v>
      </c>
      <c r="D8" s="67" t="s">
        <v>144</v>
      </c>
      <c r="E8" s="67" t="s">
        <v>144</v>
      </c>
      <c r="F8" s="68" t="s">
        <v>144</v>
      </c>
      <c r="G8" s="63" cm="1">
        <f t="array" aca="1" ref="G8" ca="1">COUNTIF(Feuil1!D$5:D$33,Tabel1[[#This Row],[planning Service]:[planning Service]])</f>
        <v>0</v>
      </c>
      <c r="H8" s="63" cm="1">
        <f t="array" aca="1" ref="H8" ca="1">COUNTIF(Feuil1!E$5:E$33,Tabel1[[#This Row],[planning Service]:[planning Service]])</f>
        <v>0</v>
      </c>
      <c r="I8" s="63" cm="1">
        <f t="array" aca="1" ref="I8" ca="1">COUNTIF(Feuil1!F$5:F$33,Tabel1[[#This Row],[planning Service]:[planning Service]])</f>
        <v>1</v>
      </c>
      <c r="J8" s="63" cm="1">
        <f t="array" aca="1" ref="J8" ca="1">COUNTIF(Feuil1!G$5:G$33,Tabel1[[#This Row],[planning Service]:[planning Service]])</f>
        <v>0</v>
      </c>
      <c r="K8" s="63" cm="1">
        <f t="array" aca="1" ref="K8" ca="1">COUNTIF(Feuil1!H$5:H$33,Tabel1[[#This Row],[planning Service]:[planning Service]])</f>
        <v>0</v>
      </c>
      <c r="L8" s="70">
        <f t="shared" ca="1" si="8"/>
        <v>0.10347787487278204</v>
      </c>
      <c r="M8" s="71">
        <f t="shared" ca="1" si="0"/>
        <v>4.7080600950348606E-2</v>
      </c>
      <c r="N8" s="71">
        <f t="shared" ca="1" si="1"/>
        <v>0.61499559267562764</v>
      </c>
      <c r="O8" s="71">
        <f t="shared" ca="1" si="2"/>
        <v>0.77181093370504539</v>
      </c>
      <c r="P8" s="72">
        <f t="shared" ca="1" si="3"/>
        <v>0.90539156918933272</v>
      </c>
      <c r="Q8" s="32">
        <f t="shared" ca="1" si="9"/>
        <v>65</v>
      </c>
      <c r="R8" s="32">
        <f t="shared" ca="1" si="4"/>
        <v>75</v>
      </c>
      <c r="S8" s="32">
        <f t="shared" ca="1" si="5"/>
        <v>33</v>
      </c>
      <c r="T8" s="32">
        <f t="shared" ca="1" si="6"/>
        <v>14</v>
      </c>
      <c r="U8" s="32">
        <f t="shared" ca="1" si="7"/>
        <v>8</v>
      </c>
    </row>
    <row r="9" spans="1:21" x14ac:dyDescent="0.25">
      <c r="A9" t="s">
        <v>49</v>
      </c>
      <c r="B9" s="66" t="s">
        <v>144</v>
      </c>
      <c r="C9" s="67" t="s">
        <v>145</v>
      </c>
      <c r="D9" s="67" t="s">
        <v>144</v>
      </c>
      <c r="E9" s="67" t="s">
        <v>145</v>
      </c>
      <c r="F9" s="68" t="s">
        <v>144</v>
      </c>
      <c r="G9" s="63" cm="1">
        <f t="array" aca="1" ref="G9" ca="1">COUNTIF(Feuil1!D$5:D$33,Tabel1[[#This Row],[planning Service]:[planning Service]])</f>
        <v>0</v>
      </c>
      <c r="H9" s="63" cm="1">
        <f t="array" aca="1" ref="H9" ca="1">COUNTIF(Feuil1!E$5:E$33,Tabel1[[#This Row],[planning Service]:[planning Service]])</f>
        <v>0</v>
      </c>
      <c r="I9" s="63" cm="1">
        <f t="array" aca="1" ref="I9" ca="1">COUNTIF(Feuil1!F$5:F$33,Tabel1[[#This Row],[planning Service]:[planning Service]])</f>
        <v>0</v>
      </c>
      <c r="J9" s="63" cm="1">
        <f t="array" aca="1" ref="J9" ca="1">COUNTIF(Feuil1!G$5:G$33,Tabel1[[#This Row],[planning Service]:[planning Service]])</f>
        <v>0</v>
      </c>
      <c r="K9" s="63" cm="1">
        <f t="array" aca="1" ref="K9" ca="1">COUNTIF(Feuil1!H$5:H$33,Tabel1[[#This Row],[planning Service]:[planning Service]])</f>
        <v>0</v>
      </c>
      <c r="L9" s="70">
        <f t="shared" ca="1" si="8"/>
        <v>0.4481947359976941</v>
      </c>
      <c r="M9" s="71" t="str">
        <f t="shared" ca="1" si="0"/>
        <v/>
      </c>
      <c r="N9" s="71">
        <f t="shared" ca="1" si="1"/>
        <v>0.4117391297902625</v>
      </c>
      <c r="O9" s="71" t="str">
        <f t="shared" ca="1" si="2"/>
        <v/>
      </c>
      <c r="P9" s="72">
        <f t="shared" ca="1" si="3"/>
        <v>8.213447095708748E-2</v>
      </c>
      <c r="Q9" s="32">
        <f t="shared" ca="1" si="9"/>
        <v>37</v>
      </c>
      <c r="R9" s="32" t="str">
        <f t="shared" ca="1" si="4"/>
        <v/>
      </c>
      <c r="S9" s="32">
        <f t="shared" ca="1" si="5"/>
        <v>44</v>
      </c>
      <c r="T9" s="32" t="str">
        <f t="shared" ca="1" si="6"/>
        <v/>
      </c>
      <c r="U9" s="32">
        <f t="shared" ca="1" si="7"/>
        <v>62</v>
      </c>
    </row>
    <row r="10" spans="1:21" x14ac:dyDescent="0.25">
      <c r="A10" t="s">
        <v>50</v>
      </c>
      <c r="B10" s="66" t="s">
        <v>144</v>
      </c>
      <c r="C10" s="67" t="s">
        <v>144</v>
      </c>
      <c r="D10" s="67" t="s">
        <v>144</v>
      </c>
      <c r="E10" s="67" t="s">
        <v>144</v>
      </c>
      <c r="F10" s="68" t="s">
        <v>144</v>
      </c>
      <c r="G10" s="63" cm="1">
        <f t="array" aca="1" ref="G10" ca="1">COUNTIF(Feuil1!D$5:D$33,Tabel1[[#This Row],[planning Service]:[planning Service]])</f>
        <v>0</v>
      </c>
      <c r="H10" s="63" cm="1">
        <f t="array" aca="1" ref="H10" ca="1">COUNTIF(Feuil1!E$5:E$33,Tabel1[[#This Row],[planning Service]:[planning Service]])</f>
        <v>0</v>
      </c>
      <c r="I10" s="63" cm="1">
        <f t="array" aca="1" ref="I10" ca="1">COUNTIF(Feuil1!F$5:F$33,Tabel1[[#This Row],[planning Service]:[planning Service]])</f>
        <v>0</v>
      </c>
      <c r="J10" s="63" cm="1">
        <f t="array" aca="1" ref="J10" ca="1">COUNTIF(Feuil1!G$5:G$33,Tabel1[[#This Row],[planning Service]:[planning Service]])</f>
        <v>1</v>
      </c>
      <c r="K10" s="63" cm="1">
        <f t="array" aca="1" ref="K10" ca="1">COUNTIF(Feuil1!H$5:H$33,Tabel1[[#This Row],[planning Service]:[planning Service]])</f>
        <v>0</v>
      </c>
      <c r="L10" s="70">
        <f t="shared" ca="1" si="8"/>
        <v>0.7954755854211546</v>
      </c>
      <c r="M10" s="71">
        <f t="shared" ca="1" si="0"/>
        <v>0.36937867769721733</v>
      </c>
      <c r="N10" s="71">
        <f t="shared" ca="1" si="1"/>
        <v>0.89454684067392076</v>
      </c>
      <c r="O10" s="71">
        <f t="shared" ca="1" si="2"/>
        <v>2.8093134973610323E-2</v>
      </c>
      <c r="P10" s="72">
        <f t="shared" ca="1" si="3"/>
        <v>0.72849794986310268</v>
      </c>
      <c r="Q10" s="32">
        <f t="shared" ca="1" si="9"/>
        <v>15</v>
      </c>
      <c r="R10" s="32">
        <f t="shared" ca="1" si="4"/>
        <v>49</v>
      </c>
      <c r="S10" s="32">
        <f t="shared" ca="1" si="5"/>
        <v>12</v>
      </c>
      <c r="T10" s="32">
        <f t="shared" ca="1" si="6"/>
        <v>78</v>
      </c>
      <c r="U10" s="32">
        <f t="shared" ca="1" si="7"/>
        <v>19</v>
      </c>
    </row>
    <row r="11" spans="1:21" x14ac:dyDescent="0.25">
      <c r="A11" t="s">
        <v>51</v>
      </c>
      <c r="B11" s="66" t="s">
        <v>144</v>
      </c>
      <c r="C11" s="67" t="s">
        <v>144</v>
      </c>
      <c r="D11" s="67" t="s">
        <v>144</v>
      </c>
      <c r="E11" s="67" t="s">
        <v>145</v>
      </c>
      <c r="F11" s="68" t="s">
        <v>145</v>
      </c>
      <c r="G11" s="63" cm="1">
        <f t="array" aca="1" ref="G11" ca="1">COUNTIF(Feuil1!D$5:D$33,Tabel1[[#This Row],[planning Service]:[planning Service]])</f>
        <v>0</v>
      </c>
      <c r="H11" s="63" cm="1">
        <f t="array" aca="1" ref="H11" ca="1">COUNTIF(Feuil1!E$5:E$33,Tabel1[[#This Row],[planning Service]:[planning Service]])</f>
        <v>0</v>
      </c>
      <c r="I11" s="63" cm="1">
        <f t="array" aca="1" ref="I11" ca="1">COUNTIF(Feuil1!F$5:F$33,Tabel1[[#This Row],[planning Service]:[planning Service]])</f>
        <v>0</v>
      </c>
      <c r="J11" s="63" cm="1">
        <f t="array" aca="1" ref="J11" ca="1">COUNTIF(Feuil1!G$5:G$33,Tabel1[[#This Row],[planning Service]:[planning Service]])</f>
        <v>0</v>
      </c>
      <c r="K11" s="63" cm="1">
        <f t="array" aca="1" ref="K11" ca="1">COUNTIF(Feuil1!H$5:H$33,Tabel1[[#This Row],[planning Service]:[planning Service]])</f>
        <v>0</v>
      </c>
      <c r="L11" s="70">
        <f t="shared" ca="1" si="8"/>
        <v>0.3367627982854775</v>
      </c>
      <c r="M11" s="71">
        <f t="shared" ca="1" si="0"/>
        <v>1.9677699100664747E-2</v>
      </c>
      <c r="N11" s="71">
        <f t="shared" ca="1" si="1"/>
        <v>0.37233774375535367</v>
      </c>
      <c r="O11" s="71" t="str">
        <f t="shared" ca="1" si="2"/>
        <v/>
      </c>
      <c r="P11" s="72" t="str">
        <f t="shared" ca="1" si="3"/>
        <v/>
      </c>
      <c r="Q11" s="32">
        <f t="shared" ca="1" si="9"/>
        <v>53</v>
      </c>
      <c r="R11" s="32">
        <f t="shared" ca="1" si="4"/>
        <v>77</v>
      </c>
      <c r="S11" s="32">
        <f t="shared" ca="1" si="5"/>
        <v>47</v>
      </c>
      <c r="T11" s="32" t="str">
        <f t="shared" ca="1" si="6"/>
        <v/>
      </c>
      <c r="U11" s="32" t="str">
        <f t="shared" ca="1" si="7"/>
        <v/>
      </c>
    </row>
    <row r="12" spans="1:21" x14ac:dyDescent="0.25">
      <c r="A12" t="s">
        <v>52</v>
      </c>
      <c r="B12" s="66" t="s">
        <v>145</v>
      </c>
      <c r="C12" s="67" t="s">
        <v>145</v>
      </c>
      <c r="D12" s="67" t="s">
        <v>145</v>
      </c>
      <c r="E12" s="67" t="s">
        <v>144</v>
      </c>
      <c r="F12" s="68" t="s">
        <v>144</v>
      </c>
      <c r="G12" s="63" cm="1">
        <f t="array" aca="1" ref="G12" ca="1">COUNTIF(Feuil1!D$5:D$33,Tabel1[[#This Row],[planning Service]:[planning Service]])</f>
        <v>0</v>
      </c>
      <c r="H12" s="63" cm="1">
        <f t="array" aca="1" ref="H12" ca="1">COUNTIF(Feuil1!E$5:E$33,Tabel1[[#This Row],[planning Service]:[planning Service]])</f>
        <v>0</v>
      </c>
      <c r="I12" s="63" cm="1">
        <f t="array" aca="1" ref="I12" ca="1">COUNTIF(Feuil1!F$5:F$33,Tabel1[[#This Row],[planning Service]:[planning Service]])</f>
        <v>0</v>
      </c>
      <c r="J12" s="63" cm="1">
        <f t="array" aca="1" ref="J12" ca="1">COUNTIF(Feuil1!G$5:G$33,Tabel1[[#This Row],[planning Service]:[planning Service]])</f>
        <v>0</v>
      </c>
      <c r="K12" s="63" cm="1">
        <f t="array" aca="1" ref="K12" ca="1">COUNTIF(Feuil1!H$5:H$33,Tabel1[[#This Row],[planning Service]:[planning Service]])</f>
        <v>0</v>
      </c>
      <c r="L12" s="70" t="str">
        <f t="shared" ca="1" si="8"/>
        <v/>
      </c>
      <c r="M12" s="71" t="str">
        <f t="shared" ca="1" si="0"/>
        <v/>
      </c>
      <c r="N12" s="71" t="str">
        <f t="shared" ca="1" si="1"/>
        <v/>
      </c>
      <c r="O12" s="71">
        <f t="shared" ca="1" si="2"/>
        <v>5.8127982297605518E-3</v>
      </c>
      <c r="P12" s="72">
        <f t="shared" ca="1" si="3"/>
        <v>0.24320075941988462</v>
      </c>
      <c r="Q12" s="32" t="str">
        <f t="shared" ca="1" si="9"/>
        <v/>
      </c>
      <c r="R12" s="32" t="str">
        <f t="shared" ca="1" si="4"/>
        <v/>
      </c>
      <c r="S12" s="32" t="str">
        <f t="shared" ca="1" si="5"/>
        <v/>
      </c>
      <c r="T12" s="32">
        <f t="shared" ca="1" si="6"/>
        <v>80</v>
      </c>
      <c r="U12" s="32">
        <f t="shared" ca="1" si="7"/>
        <v>47</v>
      </c>
    </row>
    <row r="13" spans="1:21" x14ac:dyDescent="0.25">
      <c r="A13" t="s">
        <v>53</v>
      </c>
      <c r="B13" s="66" t="s">
        <v>144</v>
      </c>
      <c r="C13" s="67" t="s">
        <v>145</v>
      </c>
      <c r="D13" s="67" t="s">
        <v>144</v>
      </c>
      <c r="E13" s="67" t="s">
        <v>144</v>
      </c>
      <c r="F13" s="68" t="s">
        <v>144</v>
      </c>
      <c r="G13" s="63" cm="1">
        <f t="array" aca="1" ref="G13" ca="1">COUNTIF(Feuil1!D$5:D$33,Tabel1[[#This Row],[planning Service]:[planning Service]])</f>
        <v>1</v>
      </c>
      <c r="H13" s="63" cm="1">
        <f t="array" aca="1" ref="H13" ca="1">COUNTIF(Feuil1!E$5:E$33,Tabel1[[#This Row],[planning Service]:[planning Service]])</f>
        <v>0</v>
      </c>
      <c r="I13" s="63" cm="1">
        <f t="array" aca="1" ref="I13" ca="1">COUNTIF(Feuil1!F$5:F$33,Tabel1[[#This Row],[planning Service]:[planning Service]])</f>
        <v>0</v>
      </c>
      <c r="J13" s="63" cm="1">
        <f t="array" aca="1" ref="J13" ca="1">COUNTIF(Feuil1!G$5:G$33,Tabel1[[#This Row],[planning Service]:[planning Service]])</f>
        <v>0</v>
      </c>
      <c r="K13" s="63" cm="1">
        <f t="array" aca="1" ref="K13" ca="1">COUNTIF(Feuil1!H$5:H$33,Tabel1[[#This Row],[planning Service]:[planning Service]])</f>
        <v>0</v>
      </c>
      <c r="L13" s="70">
        <f t="shared" ca="1" si="8"/>
        <v>0.44671581822064144</v>
      </c>
      <c r="M13" s="71" t="str">
        <f t="shared" ca="1" si="0"/>
        <v/>
      </c>
      <c r="N13" s="71">
        <f t="shared" ca="1" si="1"/>
        <v>0.20675613523891534</v>
      </c>
      <c r="O13" s="71">
        <f t="shared" ca="1" si="2"/>
        <v>0.46451487246233258</v>
      </c>
      <c r="P13" s="72">
        <f t="shared" ca="1" si="3"/>
        <v>0.7445554907774341</v>
      </c>
      <c r="Q13" s="32">
        <f t="shared" ca="1" si="9"/>
        <v>38</v>
      </c>
      <c r="R13" s="32" t="str">
        <f t="shared" ca="1" si="4"/>
        <v/>
      </c>
      <c r="S13" s="32">
        <f t="shared" ca="1" si="5"/>
        <v>57</v>
      </c>
      <c r="T13" s="32">
        <f t="shared" ca="1" si="6"/>
        <v>33</v>
      </c>
      <c r="U13" s="32">
        <f t="shared" ca="1" si="7"/>
        <v>18</v>
      </c>
    </row>
    <row r="14" spans="1:21" x14ac:dyDescent="0.25">
      <c r="A14" t="s">
        <v>54</v>
      </c>
      <c r="B14" s="66" t="s">
        <v>144</v>
      </c>
      <c r="C14" s="67" t="s">
        <v>144</v>
      </c>
      <c r="D14" s="67" t="s">
        <v>144</v>
      </c>
      <c r="E14" s="67" t="s">
        <v>144</v>
      </c>
      <c r="F14" s="68" t="s">
        <v>144</v>
      </c>
      <c r="G14" s="63" cm="1">
        <f t="array" aca="1" ref="G14" ca="1">COUNTIF(Feuil1!D$5:D$33,Tabel1[[#This Row],[planning Service]:[planning Service]])</f>
        <v>0</v>
      </c>
      <c r="H14" s="63" cm="1">
        <f t="array" aca="1" ref="H14" ca="1">COUNTIF(Feuil1!E$5:E$33,Tabel1[[#This Row],[planning Service]:[planning Service]])</f>
        <v>0</v>
      </c>
      <c r="I14" s="63" cm="1">
        <f t="array" aca="1" ref="I14" ca="1">COUNTIF(Feuil1!F$5:F$33,Tabel1[[#This Row],[planning Service]:[planning Service]])</f>
        <v>0</v>
      </c>
      <c r="J14" s="63" cm="1">
        <f t="array" aca="1" ref="J14" ca="1">COUNTIF(Feuil1!G$5:G$33,Tabel1[[#This Row],[planning Service]:[planning Service]])</f>
        <v>0</v>
      </c>
      <c r="K14" s="63" cm="1">
        <f t="array" aca="1" ref="K14" ca="1">COUNTIF(Feuil1!H$5:H$33,Tabel1[[#This Row],[planning Service]:[planning Service]])</f>
        <v>0</v>
      </c>
      <c r="L14" s="70">
        <f t="shared" ca="1" si="8"/>
        <v>0.41394518260182867</v>
      </c>
      <c r="M14" s="71">
        <f t="shared" ca="1" si="0"/>
        <v>0.14604102309632849</v>
      </c>
      <c r="N14" s="71">
        <f t="shared" ca="1" si="1"/>
        <v>0.37314717689132404</v>
      </c>
      <c r="O14" s="71">
        <f t="shared" ca="1" si="2"/>
        <v>0.99129219814496583</v>
      </c>
      <c r="P14" s="72">
        <f t="shared" ca="1" si="3"/>
        <v>2.0828877125612988E-2</v>
      </c>
      <c r="Q14" s="32">
        <f t="shared" ca="1" si="9"/>
        <v>44</v>
      </c>
      <c r="R14" s="32">
        <f t="shared" ca="1" si="4"/>
        <v>65</v>
      </c>
      <c r="S14" s="32">
        <f t="shared" ca="1" si="5"/>
        <v>46</v>
      </c>
      <c r="T14" s="32">
        <f t="shared" ca="1" si="6"/>
        <v>3</v>
      </c>
      <c r="U14" s="32">
        <f t="shared" ca="1" si="7"/>
        <v>67</v>
      </c>
    </row>
    <row r="15" spans="1:21" x14ac:dyDescent="0.25">
      <c r="A15" t="s">
        <v>55</v>
      </c>
      <c r="B15" s="66" t="s">
        <v>145</v>
      </c>
      <c r="C15" s="67" t="s">
        <v>144</v>
      </c>
      <c r="D15" s="67" t="s">
        <v>144</v>
      </c>
      <c r="E15" s="67" t="s">
        <v>145</v>
      </c>
      <c r="F15" s="68" t="s">
        <v>144</v>
      </c>
      <c r="G15" s="63" cm="1">
        <f t="array" aca="1" ref="G15" ca="1">COUNTIF(Feuil1!D$5:D$33,Tabel1[[#This Row],[planning Service]:[planning Service]])</f>
        <v>0</v>
      </c>
      <c r="H15" s="63" cm="1">
        <f t="array" aca="1" ref="H15" ca="1">COUNTIF(Feuil1!E$5:E$33,Tabel1[[#This Row],[planning Service]:[planning Service]])</f>
        <v>0</v>
      </c>
      <c r="I15" s="63" cm="1">
        <f t="array" aca="1" ref="I15" ca="1">COUNTIF(Feuil1!F$5:F$33,Tabel1[[#This Row],[planning Service]:[planning Service]])</f>
        <v>1</v>
      </c>
      <c r="J15" s="63" cm="1">
        <f t="array" aca="1" ref="J15" ca="1">COUNTIF(Feuil1!G$5:G$33,Tabel1[[#This Row],[planning Service]:[planning Service]])</f>
        <v>0</v>
      </c>
      <c r="K15" s="63" cm="1">
        <f t="array" aca="1" ref="K15" ca="1">COUNTIF(Feuil1!H$5:H$33,Tabel1[[#This Row],[planning Service]:[planning Service]])</f>
        <v>0</v>
      </c>
      <c r="L15" s="70" t="str">
        <f t="shared" ca="1" si="8"/>
        <v/>
      </c>
      <c r="M15" s="71">
        <f t="shared" ca="1" si="0"/>
        <v>0.26843030254929823</v>
      </c>
      <c r="N15" s="71">
        <f t="shared" ca="1" si="1"/>
        <v>0.13096393567459441</v>
      </c>
      <c r="O15" s="71" t="str">
        <f t="shared" ca="1" si="2"/>
        <v/>
      </c>
      <c r="P15" s="72">
        <f t="shared" ca="1" si="3"/>
        <v>5.2966925699389988E-2</v>
      </c>
      <c r="Q15" s="32" t="str">
        <f t="shared" ca="1" si="9"/>
        <v/>
      </c>
      <c r="R15" s="32">
        <f t="shared" ca="1" si="4"/>
        <v>57</v>
      </c>
      <c r="S15" s="32">
        <f t="shared" ca="1" si="5"/>
        <v>64</v>
      </c>
      <c r="T15" s="32" t="str">
        <f t="shared" ca="1" si="6"/>
        <v/>
      </c>
      <c r="U15" s="32">
        <f t="shared" ca="1" si="7"/>
        <v>64</v>
      </c>
    </row>
    <row r="16" spans="1:21" x14ac:dyDescent="0.25">
      <c r="A16" t="s">
        <v>56</v>
      </c>
      <c r="B16" s="66" t="s">
        <v>144</v>
      </c>
      <c r="C16" s="67" t="s">
        <v>144</v>
      </c>
      <c r="D16" s="67" t="s">
        <v>144</v>
      </c>
      <c r="E16" s="67" t="s">
        <v>144</v>
      </c>
      <c r="F16" s="68" t="s">
        <v>145</v>
      </c>
      <c r="G16" s="63" cm="1">
        <f t="array" aca="1" ref="G16" ca="1">COUNTIF(Feuil1!D$5:D$33,Tabel1[[#This Row],[planning Service]:[planning Service]])</f>
        <v>0</v>
      </c>
      <c r="H16" s="63" cm="1">
        <f t="array" aca="1" ref="H16" ca="1">COUNTIF(Feuil1!E$5:E$33,Tabel1[[#This Row],[planning Service]:[planning Service]])</f>
        <v>0</v>
      </c>
      <c r="I16" s="63" cm="1">
        <f t="array" aca="1" ref="I16" ca="1">COUNTIF(Feuil1!F$5:F$33,Tabel1[[#This Row],[planning Service]:[planning Service]])</f>
        <v>1</v>
      </c>
      <c r="J16" s="63" cm="1">
        <f t="array" aca="1" ref="J16" ca="1">COUNTIF(Feuil1!G$5:G$33,Tabel1[[#This Row],[planning Service]:[planning Service]])</f>
        <v>0</v>
      </c>
      <c r="K16" s="63" cm="1">
        <f t="array" aca="1" ref="K16" ca="1">COUNTIF(Feuil1!H$5:H$33,Tabel1[[#This Row],[planning Service]:[planning Service]])</f>
        <v>0</v>
      </c>
      <c r="L16" s="70">
        <f t="shared" ca="1" si="8"/>
        <v>0.2339027668952196</v>
      </c>
      <c r="M16" s="71">
        <f t="shared" ca="1" si="0"/>
        <v>0.36912511688873562</v>
      </c>
      <c r="N16" s="71">
        <f t="shared" ca="1" si="1"/>
        <v>0.87328788858500817</v>
      </c>
      <c r="O16" s="71">
        <f t="shared" ca="1" si="2"/>
        <v>0.38390572493661512</v>
      </c>
      <c r="P16" s="72" t="str">
        <f t="shared" ca="1" si="3"/>
        <v/>
      </c>
      <c r="Q16" s="32">
        <f t="shared" ca="1" si="9"/>
        <v>59</v>
      </c>
      <c r="R16" s="32">
        <f t="shared" ca="1" si="4"/>
        <v>50</v>
      </c>
      <c r="S16" s="32">
        <f t="shared" ca="1" si="5"/>
        <v>14</v>
      </c>
      <c r="T16" s="32">
        <f t="shared" ca="1" si="6"/>
        <v>38</v>
      </c>
      <c r="U16" s="32" t="str">
        <f t="shared" ca="1" si="7"/>
        <v/>
      </c>
    </row>
    <row r="17" spans="1:21" x14ac:dyDescent="0.25">
      <c r="A17" t="s">
        <v>57</v>
      </c>
      <c r="B17" s="66" t="s">
        <v>144</v>
      </c>
      <c r="C17" s="67" t="s">
        <v>144</v>
      </c>
      <c r="D17" s="67" t="s">
        <v>145</v>
      </c>
      <c r="E17" s="67" t="s">
        <v>144</v>
      </c>
      <c r="F17" s="68" t="s">
        <v>144</v>
      </c>
      <c r="G17" s="63" cm="1">
        <f t="array" aca="1" ref="G17" ca="1">COUNTIF(Feuil1!D$5:D$33,Tabel1[[#This Row],[planning Service]:[planning Service]])</f>
        <v>0</v>
      </c>
      <c r="H17" s="63" cm="1">
        <f t="array" aca="1" ref="H17" ca="1">COUNTIF(Feuil1!E$5:E$33,Tabel1[[#This Row],[planning Service]:[planning Service]])</f>
        <v>0</v>
      </c>
      <c r="I17" s="63" cm="1">
        <f t="array" aca="1" ref="I17" ca="1">COUNTIF(Feuil1!F$5:F$33,Tabel1[[#This Row],[planning Service]:[planning Service]])</f>
        <v>0</v>
      </c>
      <c r="J17" s="63" cm="1">
        <f t="array" aca="1" ref="J17" ca="1">COUNTIF(Feuil1!G$5:G$33,Tabel1[[#This Row],[planning Service]:[planning Service]])</f>
        <v>0</v>
      </c>
      <c r="K17" s="63" cm="1">
        <f t="array" aca="1" ref="K17" ca="1">COUNTIF(Feuil1!H$5:H$33,Tabel1[[#This Row],[planning Service]:[planning Service]])</f>
        <v>0</v>
      </c>
      <c r="L17" s="70">
        <f t="shared" ca="1" si="8"/>
        <v>0.17015052414113974</v>
      </c>
      <c r="M17" s="71">
        <f t="shared" ca="1" si="0"/>
        <v>0.47017496545508608</v>
      </c>
      <c r="N17" s="71" t="str">
        <f t="shared" ca="1" si="1"/>
        <v/>
      </c>
      <c r="O17" s="71">
        <f t="shared" ca="1" si="2"/>
        <v>0.61409968076268495</v>
      </c>
      <c r="P17" s="72">
        <f t="shared" ca="1" si="3"/>
        <v>0.87851527720973255</v>
      </c>
      <c r="Q17" s="32">
        <f t="shared" ca="1" si="9"/>
        <v>64</v>
      </c>
      <c r="R17" s="32">
        <f t="shared" ca="1" si="4"/>
        <v>37</v>
      </c>
      <c r="S17" s="32" t="str">
        <f t="shared" ca="1" si="5"/>
        <v/>
      </c>
      <c r="T17" s="32">
        <f t="shared" ca="1" si="6"/>
        <v>22</v>
      </c>
      <c r="U17" s="32">
        <f t="shared" ca="1" si="7"/>
        <v>10</v>
      </c>
    </row>
    <row r="18" spans="1:21" x14ac:dyDescent="0.25">
      <c r="A18" t="s">
        <v>58</v>
      </c>
      <c r="B18" s="66" t="s">
        <v>145</v>
      </c>
      <c r="C18" s="67" t="s">
        <v>144</v>
      </c>
      <c r="D18" s="67" t="s">
        <v>144</v>
      </c>
      <c r="E18" s="67" t="s">
        <v>144</v>
      </c>
      <c r="F18" s="68" t="s">
        <v>144</v>
      </c>
      <c r="G18" s="63" cm="1">
        <f t="array" aca="1" ref="G18" ca="1">COUNTIF(Feuil1!D$5:D$33,Tabel1[[#This Row],[planning Service]:[planning Service]])</f>
        <v>0</v>
      </c>
      <c r="H18" s="63" cm="1">
        <f t="array" aca="1" ref="H18" ca="1">COUNTIF(Feuil1!E$5:E$33,Tabel1[[#This Row],[planning Service]:[planning Service]])</f>
        <v>0</v>
      </c>
      <c r="I18" s="63" cm="1">
        <f t="array" aca="1" ref="I18" ca="1">COUNTIF(Feuil1!F$5:F$33,Tabel1[[#This Row],[planning Service]:[planning Service]])</f>
        <v>0</v>
      </c>
      <c r="J18" s="63" cm="1">
        <f t="array" aca="1" ref="J18" ca="1">COUNTIF(Feuil1!G$5:G$33,Tabel1[[#This Row],[planning Service]:[planning Service]])</f>
        <v>0</v>
      </c>
      <c r="K18" s="63" cm="1">
        <f t="array" aca="1" ref="K18" ca="1">COUNTIF(Feuil1!H$5:H$33,Tabel1[[#This Row],[planning Service]:[planning Service]])</f>
        <v>0</v>
      </c>
      <c r="L18" s="70" t="str">
        <f t="shared" ca="1" si="8"/>
        <v/>
      </c>
      <c r="M18" s="71">
        <f t="shared" ca="1" si="0"/>
        <v>0.33385679395045542</v>
      </c>
      <c r="N18" s="71">
        <f t="shared" ca="1" si="1"/>
        <v>0.96660918918962102</v>
      </c>
      <c r="O18" s="71">
        <f t="shared" ca="1" si="2"/>
        <v>0.37021221539452953</v>
      </c>
      <c r="P18" s="72">
        <f t="shared" ca="1" si="3"/>
        <v>0.38781018743148066</v>
      </c>
      <c r="Q18" s="32" t="str">
        <f t="shared" ca="1" si="9"/>
        <v/>
      </c>
      <c r="R18" s="32">
        <f t="shared" ca="1" si="4"/>
        <v>52</v>
      </c>
      <c r="S18" s="32">
        <f t="shared" ca="1" si="5"/>
        <v>3</v>
      </c>
      <c r="T18" s="32">
        <f t="shared" ca="1" si="6"/>
        <v>41</v>
      </c>
      <c r="U18" s="32">
        <f t="shared" ca="1" si="7"/>
        <v>35</v>
      </c>
    </row>
    <row r="19" spans="1:21" x14ac:dyDescent="0.25">
      <c r="A19" t="s">
        <v>59</v>
      </c>
      <c r="B19" s="66" t="s">
        <v>144</v>
      </c>
      <c r="C19" s="67" t="s">
        <v>145</v>
      </c>
      <c r="D19" s="67" t="s">
        <v>144</v>
      </c>
      <c r="E19" s="67" t="s">
        <v>145</v>
      </c>
      <c r="F19" s="68" t="s">
        <v>144</v>
      </c>
      <c r="G19" s="63" cm="1">
        <f t="array" aca="1" ref="G19" ca="1">COUNTIF(Feuil1!D$5:D$33,Tabel1[[#This Row],[planning Service]:[planning Service]])</f>
        <v>0</v>
      </c>
      <c r="H19" s="63" cm="1">
        <f t="array" aca="1" ref="H19" ca="1">COUNTIF(Feuil1!E$5:E$33,Tabel1[[#This Row],[planning Service]:[planning Service]])</f>
        <v>0</v>
      </c>
      <c r="I19" s="63" cm="1">
        <f t="array" aca="1" ref="I19" ca="1">COUNTIF(Feuil1!F$5:F$33,Tabel1[[#This Row],[planning Service]:[planning Service]])</f>
        <v>1</v>
      </c>
      <c r="J19" s="63" cm="1">
        <f t="array" aca="1" ref="J19" ca="1">COUNTIF(Feuil1!G$5:G$33,Tabel1[[#This Row],[planning Service]:[planning Service]])</f>
        <v>0</v>
      </c>
      <c r="K19" s="63" cm="1">
        <f t="array" aca="1" ref="K19" ca="1">COUNTIF(Feuil1!H$5:H$33,Tabel1[[#This Row],[planning Service]:[planning Service]])</f>
        <v>0</v>
      </c>
      <c r="L19" s="70">
        <f t="shared" ca="1" si="8"/>
        <v>0.36173601735752448</v>
      </c>
      <c r="M19" s="71" t="str">
        <f t="shared" ca="1" si="0"/>
        <v/>
      </c>
      <c r="N19" s="71">
        <f t="shared" ca="1" si="1"/>
        <v>0.82317988424093402</v>
      </c>
      <c r="O19" s="71" t="str">
        <f t="shared" ca="1" si="2"/>
        <v/>
      </c>
      <c r="P19" s="72">
        <f t="shared" ca="1" si="3"/>
        <v>0.27878993731045387</v>
      </c>
      <c r="Q19" s="32">
        <f t="shared" ca="1" si="9"/>
        <v>48</v>
      </c>
      <c r="R19" s="32" t="str">
        <f t="shared" ca="1" si="4"/>
        <v/>
      </c>
      <c r="S19" s="32">
        <f t="shared" ca="1" si="5"/>
        <v>17</v>
      </c>
      <c r="T19" s="32" t="str">
        <f t="shared" ca="1" si="6"/>
        <v/>
      </c>
      <c r="U19" s="32">
        <f t="shared" ca="1" si="7"/>
        <v>43</v>
      </c>
    </row>
    <row r="20" spans="1:21" x14ac:dyDescent="0.25">
      <c r="A20" t="s">
        <v>60</v>
      </c>
      <c r="B20" s="66" t="s">
        <v>144</v>
      </c>
      <c r="C20" s="67" t="s">
        <v>144</v>
      </c>
      <c r="D20" s="67" t="s">
        <v>144</v>
      </c>
      <c r="E20" s="67" t="s">
        <v>145</v>
      </c>
      <c r="F20" s="68" t="s">
        <v>145</v>
      </c>
      <c r="G20" s="63" cm="1">
        <f t="array" aca="1" ref="G20" ca="1">COUNTIF(Feuil1!D$5:D$33,Tabel1[[#This Row],[planning Service]:[planning Service]])</f>
        <v>1</v>
      </c>
      <c r="H20" s="63" cm="1">
        <f t="array" aca="1" ref="H20" ca="1">COUNTIF(Feuil1!E$5:E$33,Tabel1[[#This Row],[planning Service]:[planning Service]])</f>
        <v>1</v>
      </c>
      <c r="I20" s="63" cm="1">
        <f t="array" aca="1" ref="I20" ca="1">COUNTIF(Feuil1!F$5:F$33,Tabel1[[#This Row],[planning Service]:[planning Service]])</f>
        <v>0</v>
      </c>
      <c r="J20" s="63" cm="1">
        <f t="array" aca="1" ref="J20" ca="1">COUNTIF(Feuil1!G$5:G$33,Tabel1[[#This Row],[planning Service]:[planning Service]])</f>
        <v>0</v>
      </c>
      <c r="K20" s="63" cm="1">
        <f t="array" aca="1" ref="K20" ca="1">COUNTIF(Feuil1!H$5:H$33,Tabel1[[#This Row],[planning Service]:[planning Service]])</f>
        <v>0</v>
      </c>
      <c r="L20" s="70">
        <f t="shared" ca="1" si="8"/>
        <v>0.36040769508806836</v>
      </c>
      <c r="M20" s="71">
        <f t="shared" ca="1" si="0"/>
        <v>0.72866615078531261</v>
      </c>
      <c r="N20" s="71">
        <f t="shared" ca="1" si="1"/>
        <v>0.5837168497380042</v>
      </c>
      <c r="O20" s="71" t="str">
        <f t="shared" ca="1" si="2"/>
        <v/>
      </c>
      <c r="P20" s="72" t="str">
        <f t="shared" ca="1" si="3"/>
        <v/>
      </c>
      <c r="Q20" s="32">
        <f t="shared" ca="1" si="9"/>
        <v>49</v>
      </c>
      <c r="R20" s="32">
        <f t="shared" ca="1" si="4"/>
        <v>17</v>
      </c>
      <c r="S20" s="32">
        <f t="shared" ca="1" si="5"/>
        <v>36</v>
      </c>
      <c r="T20" s="32" t="str">
        <f t="shared" ca="1" si="6"/>
        <v/>
      </c>
      <c r="U20" s="32" t="str">
        <f t="shared" ca="1" si="7"/>
        <v/>
      </c>
    </row>
    <row r="21" spans="1:21" x14ac:dyDescent="0.25">
      <c r="A21" t="s">
        <v>61</v>
      </c>
      <c r="B21" s="66" t="s">
        <v>145</v>
      </c>
      <c r="C21" s="67" t="s">
        <v>145</v>
      </c>
      <c r="D21" s="67" t="s">
        <v>144</v>
      </c>
      <c r="E21" s="67" t="s">
        <v>144</v>
      </c>
      <c r="F21" s="68" t="s">
        <v>144</v>
      </c>
      <c r="G21" s="63" cm="1">
        <f t="array" aca="1" ref="G21" ca="1">COUNTIF(Feuil1!D$5:D$33,Tabel1[[#This Row],[planning Service]:[planning Service]])</f>
        <v>0</v>
      </c>
      <c r="H21" s="63" cm="1">
        <f t="array" aca="1" ref="H21" ca="1">COUNTIF(Feuil1!E$5:E$33,Tabel1[[#This Row],[planning Service]:[planning Service]])</f>
        <v>0</v>
      </c>
      <c r="I21" s="63" cm="1">
        <f t="array" aca="1" ref="I21" ca="1">COUNTIF(Feuil1!F$5:F$33,Tabel1[[#This Row],[planning Service]:[planning Service]])</f>
        <v>0</v>
      </c>
      <c r="J21" s="63" cm="1">
        <f t="array" aca="1" ref="J21" ca="1">COUNTIF(Feuil1!G$5:G$33,Tabel1[[#This Row],[planning Service]:[planning Service]])</f>
        <v>1</v>
      </c>
      <c r="K21" s="63" cm="1">
        <f t="array" aca="1" ref="K21" ca="1">COUNTIF(Feuil1!H$5:H$33,Tabel1[[#This Row],[planning Service]:[planning Service]])</f>
        <v>0</v>
      </c>
      <c r="L21" s="70" t="str">
        <f t="shared" ca="1" si="8"/>
        <v/>
      </c>
      <c r="M21" s="71" t="str">
        <f t="shared" ca="1" si="0"/>
        <v/>
      </c>
      <c r="N21" s="71">
        <f t="shared" ca="1" si="1"/>
        <v>0.77708637843962658</v>
      </c>
      <c r="O21" s="71">
        <f t="shared" ca="1" si="2"/>
        <v>0.59506523509851406</v>
      </c>
      <c r="P21" s="72">
        <f t="shared" ca="1" si="3"/>
        <v>0.13316788035642713</v>
      </c>
      <c r="Q21" s="32" t="str">
        <f t="shared" ca="1" si="9"/>
        <v/>
      </c>
      <c r="R21" s="32" t="str">
        <f t="shared" ca="1" si="4"/>
        <v/>
      </c>
      <c r="S21" s="32">
        <f t="shared" ca="1" si="5"/>
        <v>18</v>
      </c>
      <c r="T21" s="32">
        <f t="shared" ca="1" si="6"/>
        <v>25</v>
      </c>
      <c r="U21" s="32">
        <f t="shared" ca="1" si="7"/>
        <v>57</v>
      </c>
    </row>
    <row r="22" spans="1:21" x14ac:dyDescent="0.25">
      <c r="A22" t="s">
        <v>62</v>
      </c>
      <c r="B22" s="66" t="s">
        <v>144</v>
      </c>
      <c r="C22" s="67" t="s">
        <v>144</v>
      </c>
      <c r="D22" s="67" t="s">
        <v>144</v>
      </c>
      <c r="E22" s="67" t="s">
        <v>144</v>
      </c>
      <c r="F22" s="68" t="s">
        <v>145</v>
      </c>
      <c r="G22" s="63" cm="1">
        <f t="array" aca="1" ref="G22" ca="1">COUNTIF(Feuil1!D$5:D$33,Tabel1[[#This Row],[planning Service]:[planning Service]])</f>
        <v>0</v>
      </c>
      <c r="H22" s="63" cm="1">
        <f t="array" aca="1" ref="H22" ca="1">COUNTIF(Feuil1!E$5:E$33,Tabel1[[#This Row],[planning Service]:[planning Service]])</f>
        <v>0</v>
      </c>
      <c r="I22" s="63" cm="1">
        <f t="array" aca="1" ref="I22" ca="1">COUNTIF(Feuil1!F$5:F$33,Tabel1[[#This Row],[planning Service]:[planning Service]])</f>
        <v>0</v>
      </c>
      <c r="J22" s="63" cm="1">
        <f t="array" aca="1" ref="J22" ca="1">COUNTIF(Feuil1!G$5:G$33,Tabel1[[#This Row],[planning Service]:[planning Service]])</f>
        <v>0</v>
      </c>
      <c r="K22" s="63" cm="1">
        <f t="array" aca="1" ref="K22" ca="1">COUNTIF(Feuil1!H$5:H$33,Tabel1[[#This Row],[planning Service]:[planning Service]])</f>
        <v>0</v>
      </c>
      <c r="L22" s="70">
        <f t="shared" ca="1" si="8"/>
        <v>0.96692043692092977</v>
      </c>
      <c r="M22" s="71">
        <f t="shared" ca="1" si="0"/>
        <v>0.70647066300835826</v>
      </c>
      <c r="N22" s="71">
        <f t="shared" ca="1" si="1"/>
        <v>0.76467537259459084</v>
      </c>
      <c r="O22" s="71">
        <f t="shared" ca="1" si="2"/>
        <v>0.30739794299272982</v>
      </c>
      <c r="P22" s="72" t="str">
        <f t="shared" ca="1" si="3"/>
        <v/>
      </c>
      <c r="Q22" s="32">
        <f t="shared" ca="1" si="9"/>
        <v>3</v>
      </c>
      <c r="R22" s="32">
        <f t="shared" ca="1" si="4"/>
        <v>20</v>
      </c>
      <c r="S22" s="32">
        <f t="shared" ca="1" si="5"/>
        <v>19</v>
      </c>
      <c r="T22" s="32">
        <f t="shared" ca="1" si="6"/>
        <v>48</v>
      </c>
      <c r="U22" s="32" t="str">
        <f t="shared" ca="1" si="7"/>
        <v/>
      </c>
    </row>
    <row r="23" spans="1:21" x14ac:dyDescent="0.25">
      <c r="A23" t="s">
        <v>63</v>
      </c>
      <c r="B23" s="66" t="s">
        <v>144</v>
      </c>
      <c r="C23" s="67" t="s">
        <v>144</v>
      </c>
      <c r="D23" s="67" t="s">
        <v>144</v>
      </c>
      <c r="E23" s="67" t="s">
        <v>144</v>
      </c>
      <c r="F23" s="68" t="s">
        <v>144</v>
      </c>
      <c r="G23" s="63" cm="1">
        <f t="array" aca="1" ref="G23" ca="1">COUNTIF(Feuil1!D$5:D$33,Tabel1[[#This Row],[planning Service]:[planning Service]])</f>
        <v>0</v>
      </c>
      <c r="H23" s="63" cm="1">
        <f t="array" aca="1" ref="H23" ca="1">COUNTIF(Feuil1!E$5:E$33,Tabel1[[#This Row],[planning Service]:[planning Service]])</f>
        <v>0</v>
      </c>
      <c r="I23" s="63" cm="1">
        <f t="array" aca="1" ref="I23" ca="1">COUNTIF(Feuil1!F$5:F$33,Tabel1[[#This Row],[planning Service]:[planning Service]])</f>
        <v>0</v>
      </c>
      <c r="J23" s="63" cm="1">
        <f t="array" aca="1" ref="J23" ca="1">COUNTIF(Feuil1!G$5:G$33,Tabel1[[#This Row],[planning Service]:[planning Service]])</f>
        <v>2</v>
      </c>
      <c r="K23" s="63" cm="1">
        <f t="array" aca="1" ref="K23" ca="1">COUNTIF(Feuil1!H$5:H$33,Tabel1[[#This Row],[planning Service]:[planning Service]])</f>
        <v>0</v>
      </c>
      <c r="L23" s="70">
        <f t="shared" ca="1" si="8"/>
        <v>0.64116319040326153</v>
      </c>
      <c r="M23" s="71">
        <f t="shared" ca="1" si="0"/>
        <v>0.56280025796738475</v>
      </c>
      <c r="N23" s="71">
        <f t="shared" ca="1" si="1"/>
        <v>0.65862569374496704</v>
      </c>
      <c r="O23" s="71">
        <f t="shared" ca="1" si="2"/>
        <v>0.28490433637148904</v>
      </c>
      <c r="P23" s="72">
        <f t="shared" ca="1" si="3"/>
        <v>0.35106170462435859</v>
      </c>
      <c r="Q23" s="32">
        <f t="shared" ca="1" si="9"/>
        <v>23</v>
      </c>
      <c r="R23" s="32">
        <f t="shared" ca="1" si="4"/>
        <v>31</v>
      </c>
      <c r="S23" s="32">
        <f t="shared" ca="1" si="5"/>
        <v>29</v>
      </c>
      <c r="T23" s="32">
        <f t="shared" ca="1" si="6"/>
        <v>54</v>
      </c>
      <c r="U23" s="32">
        <f t="shared" ca="1" si="7"/>
        <v>36</v>
      </c>
    </row>
    <row r="24" spans="1:21" x14ac:dyDescent="0.25">
      <c r="A24" t="s">
        <v>64</v>
      </c>
      <c r="B24" s="66" t="s">
        <v>144</v>
      </c>
      <c r="C24" s="67" t="s">
        <v>145</v>
      </c>
      <c r="D24" s="67" t="s">
        <v>144</v>
      </c>
      <c r="E24" s="67" t="s">
        <v>144</v>
      </c>
      <c r="F24" s="68" t="s">
        <v>145</v>
      </c>
      <c r="G24" s="63" cm="1">
        <f t="array" aca="1" ref="G24" ca="1">COUNTIF(Feuil1!D$5:D$33,Tabel1[[#This Row],[planning Service]:[planning Service]])</f>
        <v>0</v>
      </c>
      <c r="H24" s="63" cm="1">
        <f t="array" aca="1" ref="H24" ca="1">COUNTIF(Feuil1!E$5:E$33,Tabel1[[#This Row],[planning Service]:[planning Service]])</f>
        <v>0</v>
      </c>
      <c r="I24" s="63" cm="1">
        <f t="array" aca="1" ref="I24" ca="1">COUNTIF(Feuil1!F$5:F$33,Tabel1[[#This Row],[planning Service]:[planning Service]])</f>
        <v>0</v>
      </c>
      <c r="J24" s="63" cm="1">
        <f t="array" aca="1" ref="J24" ca="1">COUNTIF(Feuil1!G$5:G$33,Tabel1[[#This Row],[planning Service]:[planning Service]])</f>
        <v>0</v>
      </c>
      <c r="K24" s="63" cm="1">
        <f t="array" aca="1" ref="K24" ca="1">COUNTIF(Feuil1!H$5:H$33,Tabel1[[#This Row],[planning Service]:[planning Service]])</f>
        <v>0</v>
      </c>
      <c r="L24" s="70">
        <f t="shared" ca="1" si="8"/>
        <v>5.4971845853261425E-2</v>
      </c>
      <c r="M24" s="71" t="str">
        <f t="shared" ca="1" si="0"/>
        <v/>
      </c>
      <c r="N24" s="71">
        <f t="shared" ca="1" si="1"/>
        <v>0.73915930069934099</v>
      </c>
      <c r="O24" s="71">
        <f t="shared" ca="1" si="2"/>
        <v>0.17274694172275262</v>
      </c>
      <c r="P24" s="72" t="str">
        <f t="shared" ca="1" si="3"/>
        <v/>
      </c>
      <c r="Q24" s="32">
        <f t="shared" ca="1" si="9"/>
        <v>70</v>
      </c>
      <c r="R24" s="32" t="str">
        <f t="shared" ca="1" si="4"/>
        <v/>
      </c>
      <c r="S24" s="32">
        <f t="shared" ca="1" si="5"/>
        <v>21</v>
      </c>
      <c r="T24" s="32">
        <f t="shared" ca="1" si="6"/>
        <v>62</v>
      </c>
      <c r="U24" s="32" t="str">
        <f t="shared" ca="1" si="7"/>
        <v/>
      </c>
    </row>
    <row r="25" spans="1:21" x14ac:dyDescent="0.25">
      <c r="A25" t="s">
        <v>65</v>
      </c>
      <c r="B25" s="66" t="s">
        <v>145</v>
      </c>
      <c r="C25" s="67" t="s">
        <v>144</v>
      </c>
      <c r="D25" s="67" t="s">
        <v>144</v>
      </c>
      <c r="E25" s="67" t="s">
        <v>145</v>
      </c>
      <c r="F25" s="68" t="s">
        <v>144</v>
      </c>
      <c r="G25" s="63" cm="1">
        <f t="array" aca="1" ref="G25" ca="1">COUNTIF(Feuil1!D$5:D$33,Tabel1[[#This Row],[planning Service]:[planning Service]])</f>
        <v>0</v>
      </c>
      <c r="H25" s="63" cm="1">
        <f t="array" aca="1" ref="H25" ca="1">COUNTIF(Feuil1!E$5:E$33,Tabel1[[#This Row],[planning Service]:[planning Service]])</f>
        <v>0</v>
      </c>
      <c r="I25" s="63" cm="1">
        <f t="array" aca="1" ref="I25" ca="1">COUNTIF(Feuil1!F$5:F$33,Tabel1[[#This Row],[planning Service]:[planning Service]])</f>
        <v>0</v>
      </c>
      <c r="J25" s="63" cm="1">
        <f t="array" aca="1" ref="J25" ca="1">COUNTIF(Feuil1!G$5:G$33,Tabel1[[#This Row],[planning Service]:[planning Service]])</f>
        <v>0</v>
      </c>
      <c r="K25" s="63" cm="1">
        <f t="array" aca="1" ref="K25" ca="1">COUNTIF(Feuil1!H$5:H$33,Tabel1[[#This Row],[planning Service]:[planning Service]])</f>
        <v>0</v>
      </c>
      <c r="L25" s="70" t="str">
        <f t="shared" ca="1" si="8"/>
        <v/>
      </c>
      <c r="M25" s="71">
        <f t="shared" ca="1" si="0"/>
        <v>6.7614815237036718E-2</v>
      </c>
      <c r="N25" s="71">
        <f t="shared" ca="1" si="1"/>
        <v>0.68073727635675552</v>
      </c>
      <c r="O25" s="71" t="str">
        <f t="shared" ca="1" si="2"/>
        <v/>
      </c>
      <c r="P25" s="72">
        <f t="shared" ca="1" si="3"/>
        <v>0.6380086897041588</v>
      </c>
      <c r="Q25" s="32" t="str">
        <f t="shared" ca="1" si="9"/>
        <v/>
      </c>
      <c r="R25" s="32">
        <f t="shared" ca="1" si="4"/>
        <v>73</v>
      </c>
      <c r="S25" s="32">
        <f t="shared" ca="1" si="5"/>
        <v>26</v>
      </c>
      <c r="T25" s="32" t="str">
        <f t="shared" ca="1" si="6"/>
        <v/>
      </c>
      <c r="U25" s="32">
        <f t="shared" ca="1" si="7"/>
        <v>24</v>
      </c>
    </row>
    <row r="26" spans="1:21" x14ac:dyDescent="0.25">
      <c r="A26" t="s">
        <v>66</v>
      </c>
      <c r="B26" s="66" t="s">
        <v>144</v>
      </c>
      <c r="C26" s="67" t="s">
        <v>145</v>
      </c>
      <c r="D26" s="67" t="s">
        <v>144</v>
      </c>
      <c r="E26" s="67" t="s">
        <v>144</v>
      </c>
      <c r="F26" s="68" t="s">
        <v>145</v>
      </c>
      <c r="G26" s="63" cm="1">
        <f t="array" aca="1" ref="G26" ca="1">COUNTIF(Feuil1!D$5:D$33,Tabel1[[#This Row],[planning Service]:[planning Service]])</f>
        <v>0</v>
      </c>
      <c r="H26" s="63" cm="1">
        <f t="array" aca="1" ref="H26" ca="1">COUNTIF(Feuil1!E$5:E$33,Tabel1[[#This Row],[planning Service]:[planning Service]])</f>
        <v>0</v>
      </c>
      <c r="I26" s="63" cm="1">
        <f t="array" aca="1" ref="I26" ca="1">COUNTIF(Feuil1!F$5:F$33,Tabel1[[#This Row],[planning Service]:[planning Service]])</f>
        <v>1</v>
      </c>
      <c r="J26" s="63" cm="1">
        <f t="array" aca="1" ref="J26" ca="1">COUNTIF(Feuil1!G$5:G$33,Tabel1[[#This Row],[planning Service]:[planning Service]])</f>
        <v>0</v>
      </c>
      <c r="K26" s="63" cm="1">
        <f t="array" aca="1" ref="K26" ca="1">COUNTIF(Feuil1!H$5:H$33,Tabel1[[#This Row],[planning Service]:[planning Service]])</f>
        <v>0</v>
      </c>
      <c r="L26" s="70">
        <f t="shared" ca="1" si="8"/>
        <v>0.93524914556731498</v>
      </c>
      <c r="M26" s="71" t="str">
        <f t="shared" ca="1" si="0"/>
        <v/>
      </c>
      <c r="N26" s="71">
        <f t="shared" ca="1" si="1"/>
        <v>0.91218114160303143</v>
      </c>
      <c r="O26" s="71">
        <f t="shared" ca="1" si="2"/>
        <v>0.98230808678909132</v>
      </c>
      <c r="P26" s="72" t="str">
        <f t="shared" ca="1" si="3"/>
        <v/>
      </c>
      <c r="Q26" s="32">
        <f t="shared" ca="1" si="9"/>
        <v>5</v>
      </c>
      <c r="R26" s="32" t="str">
        <f t="shared" ca="1" si="4"/>
        <v/>
      </c>
      <c r="S26" s="32">
        <f t="shared" ca="1" si="5"/>
        <v>10</v>
      </c>
      <c r="T26" s="32">
        <f t="shared" ca="1" si="6"/>
        <v>4</v>
      </c>
      <c r="U26" s="32" t="str">
        <f t="shared" ca="1" si="7"/>
        <v/>
      </c>
    </row>
    <row r="27" spans="1:21" x14ac:dyDescent="0.25">
      <c r="A27" t="s">
        <v>67</v>
      </c>
      <c r="B27" s="66" t="s">
        <v>144</v>
      </c>
      <c r="C27" s="67" t="s">
        <v>145</v>
      </c>
      <c r="D27" s="67" t="s">
        <v>144</v>
      </c>
      <c r="E27" s="67" t="s">
        <v>144</v>
      </c>
      <c r="F27" s="68" t="s">
        <v>144</v>
      </c>
      <c r="G27" s="63" cm="1">
        <f t="array" aca="1" ref="G27" ca="1">COUNTIF(Feuil1!D$5:D$33,Tabel1[[#This Row],[planning Service]:[planning Service]])</f>
        <v>0</v>
      </c>
      <c r="H27" s="63" cm="1">
        <f t="array" aca="1" ref="H27" ca="1">COUNTIF(Feuil1!E$5:E$33,Tabel1[[#This Row],[planning Service]:[planning Service]])</f>
        <v>0</v>
      </c>
      <c r="I27" s="63" cm="1">
        <f t="array" aca="1" ref="I27" ca="1">COUNTIF(Feuil1!F$5:F$33,Tabel1[[#This Row],[planning Service]:[planning Service]])</f>
        <v>0</v>
      </c>
      <c r="J27" s="63" cm="1">
        <f t="array" aca="1" ref="J27" ca="1">COUNTIF(Feuil1!G$5:G$33,Tabel1[[#This Row],[planning Service]:[planning Service]])</f>
        <v>0</v>
      </c>
      <c r="K27" s="63" cm="1">
        <f t="array" aca="1" ref="K27" ca="1">COUNTIF(Feuil1!H$5:H$33,Tabel1[[#This Row],[planning Service]:[planning Service]])</f>
        <v>0</v>
      </c>
      <c r="L27" s="70">
        <f t="shared" ca="1" si="8"/>
        <v>0.64239384287410273</v>
      </c>
      <c r="M27" s="71" t="str">
        <f t="shared" ca="1" si="0"/>
        <v/>
      </c>
      <c r="N27" s="71">
        <f t="shared" ca="1" si="1"/>
        <v>0.94151243159720133</v>
      </c>
      <c r="O27" s="71">
        <f t="shared" ca="1" si="2"/>
        <v>0.23546049991783324</v>
      </c>
      <c r="P27" s="72">
        <f t="shared" ca="1" si="3"/>
        <v>0.29371532234535958</v>
      </c>
      <c r="Q27" s="32">
        <f t="shared" ca="1" si="9"/>
        <v>22</v>
      </c>
      <c r="R27" s="32" t="str">
        <f t="shared" ca="1" si="4"/>
        <v/>
      </c>
      <c r="S27" s="32">
        <f t="shared" ca="1" si="5"/>
        <v>5</v>
      </c>
      <c r="T27" s="32">
        <f t="shared" ca="1" si="6"/>
        <v>59</v>
      </c>
      <c r="U27" s="32">
        <f t="shared" ca="1" si="7"/>
        <v>42</v>
      </c>
    </row>
    <row r="28" spans="1:21" x14ac:dyDescent="0.25">
      <c r="A28" t="s">
        <v>68</v>
      </c>
      <c r="B28" s="66" t="s">
        <v>144</v>
      </c>
      <c r="C28" s="67" t="s">
        <v>145</v>
      </c>
      <c r="D28" s="67" t="s">
        <v>145</v>
      </c>
      <c r="E28" s="67" t="s">
        <v>144</v>
      </c>
      <c r="F28" s="68" t="s">
        <v>145</v>
      </c>
      <c r="G28" s="63" cm="1">
        <f t="array" aca="1" ref="G28" ca="1">COUNTIF(Feuil1!D$5:D$33,Tabel1[[#This Row],[planning Service]:[planning Service]])</f>
        <v>0</v>
      </c>
      <c r="H28" s="63" cm="1">
        <f t="array" aca="1" ref="H28" ca="1">COUNTIF(Feuil1!E$5:E$33,Tabel1[[#This Row],[planning Service]:[planning Service]])</f>
        <v>0</v>
      </c>
      <c r="I28" s="63" cm="1">
        <f t="array" aca="1" ref="I28" ca="1">COUNTIF(Feuil1!F$5:F$33,Tabel1[[#This Row],[planning Service]:[planning Service]])</f>
        <v>0</v>
      </c>
      <c r="J28" s="63" cm="1">
        <f t="array" aca="1" ref="J28" ca="1">COUNTIF(Feuil1!G$5:G$33,Tabel1[[#This Row],[planning Service]:[planning Service]])</f>
        <v>0</v>
      </c>
      <c r="K28" s="63" cm="1">
        <f t="array" aca="1" ref="K28" ca="1">COUNTIF(Feuil1!H$5:H$33,Tabel1[[#This Row],[planning Service]:[planning Service]])</f>
        <v>0</v>
      </c>
      <c r="L28" s="70">
        <f t="shared" ca="1" si="8"/>
        <v>0.80311325290184266</v>
      </c>
      <c r="M28" s="71" t="str">
        <f t="shared" ca="1" si="0"/>
        <v/>
      </c>
      <c r="N28" s="71" t="str">
        <f t="shared" ca="1" si="1"/>
        <v/>
      </c>
      <c r="O28" s="71">
        <f t="shared" ca="1" si="2"/>
        <v>0.1063305156015214</v>
      </c>
      <c r="P28" s="72" t="str">
        <f t="shared" ca="1" si="3"/>
        <v/>
      </c>
      <c r="Q28" s="32">
        <f t="shared" ca="1" si="9"/>
        <v>14</v>
      </c>
      <c r="R28" s="32" t="str">
        <f t="shared" ca="1" si="4"/>
        <v/>
      </c>
      <c r="S28" s="32" t="str">
        <f t="shared" ca="1" si="5"/>
        <v/>
      </c>
      <c r="T28" s="32">
        <f t="shared" ca="1" si="6"/>
        <v>64</v>
      </c>
      <c r="U28" s="32" t="str">
        <f t="shared" ca="1" si="7"/>
        <v/>
      </c>
    </row>
    <row r="29" spans="1:21" x14ac:dyDescent="0.25">
      <c r="A29" t="s">
        <v>69</v>
      </c>
      <c r="B29" s="66" t="s">
        <v>145</v>
      </c>
      <c r="C29" s="67" t="s">
        <v>145</v>
      </c>
      <c r="D29" s="67" t="s">
        <v>145</v>
      </c>
      <c r="E29" s="67" t="s">
        <v>144</v>
      </c>
      <c r="F29" s="68" t="s">
        <v>144</v>
      </c>
      <c r="G29" s="63" cm="1">
        <f t="array" aca="1" ref="G29" ca="1">COUNTIF(Feuil1!D$5:D$33,Tabel1[[#This Row],[planning Service]:[planning Service]])</f>
        <v>0</v>
      </c>
      <c r="H29" s="63" cm="1">
        <f t="array" aca="1" ref="H29" ca="1">COUNTIF(Feuil1!E$5:E$33,Tabel1[[#This Row],[planning Service]:[planning Service]])</f>
        <v>0</v>
      </c>
      <c r="I29" s="63" cm="1">
        <f t="array" aca="1" ref="I29" ca="1">COUNTIF(Feuil1!F$5:F$33,Tabel1[[#This Row],[planning Service]:[planning Service]])</f>
        <v>0</v>
      </c>
      <c r="J29" s="63" cm="1">
        <f t="array" aca="1" ref="J29" ca="1">COUNTIF(Feuil1!G$5:G$33,Tabel1[[#This Row],[planning Service]:[planning Service]])</f>
        <v>0</v>
      </c>
      <c r="K29" s="63" cm="1">
        <f t="array" aca="1" ref="K29" ca="1">COUNTIF(Feuil1!H$5:H$33,Tabel1[[#This Row],[planning Service]:[planning Service]])</f>
        <v>0</v>
      </c>
      <c r="L29" s="70" t="str">
        <f t="shared" ca="1" si="8"/>
        <v/>
      </c>
      <c r="M29" s="71" t="str">
        <f t="shared" ca="1" si="0"/>
        <v/>
      </c>
      <c r="N29" s="71" t="str">
        <f t="shared" ca="1" si="1"/>
        <v/>
      </c>
      <c r="O29" s="71">
        <f t="shared" ca="1" si="2"/>
        <v>0.36417477091546613</v>
      </c>
      <c r="P29" s="72">
        <f t="shared" ca="1" si="3"/>
        <v>0.32574346993018566</v>
      </c>
      <c r="Q29" s="32" t="str">
        <f t="shared" ca="1" si="9"/>
        <v/>
      </c>
      <c r="R29" s="32" t="str">
        <f t="shared" ca="1" si="4"/>
        <v/>
      </c>
      <c r="S29" s="32" t="str">
        <f t="shared" ca="1" si="5"/>
        <v/>
      </c>
      <c r="T29" s="32">
        <f t="shared" ca="1" si="6"/>
        <v>42</v>
      </c>
      <c r="U29" s="32">
        <f t="shared" ca="1" si="7"/>
        <v>37</v>
      </c>
    </row>
    <row r="30" spans="1:21" x14ac:dyDescent="0.25">
      <c r="A30" t="s">
        <v>70</v>
      </c>
      <c r="B30" s="66" t="s">
        <v>145</v>
      </c>
      <c r="C30" s="67" t="s">
        <v>145</v>
      </c>
      <c r="D30" s="67" t="s">
        <v>144</v>
      </c>
      <c r="E30" s="67" t="s">
        <v>144</v>
      </c>
      <c r="F30" s="68" t="s">
        <v>144</v>
      </c>
      <c r="G30" s="63" cm="1">
        <f t="array" aca="1" ref="G30" ca="1">COUNTIF(Feuil1!D$5:D$33,Tabel1[[#This Row],[planning Service]:[planning Service]])</f>
        <v>0</v>
      </c>
      <c r="H30" s="63" cm="1">
        <f t="array" aca="1" ref="H30" ca="1">COUNTIF(Feuil1!E$5:E$33,Tabel1[[#This Row],[planning Service]:[planning Service]])</f>
        <v>0</v>
      </c>
      <c r="I30" s="63" cm="1">
        <f t="array" aca="1" ref="I30" ca="1">COUNTIF(Feuil1!F$5:F$33,Tabel1[[#This Row],[planning Service]:[planning Service]])</f>
        <v>0</v>
      </c>
      <c r="J30" s="63" cm="1">
        <f t="array" aca="1" ref="J30" ca="1">COUNTIF(Feuil1!G$5:G$33,Tabel1[[#This Row],[planning Service]:[planning Service]])</f>
        <v>0</v>
      </c>
      <c r="K30" s="63" cm="1">
        <f t="array" aca="1" ref="K30" ca="1">COUNTIF(Feuil1!H$5:H$33,Tabel1[[#This Row],[planning Service]:[planning Service]])</f>
        <v>2</v>
      </c>
      <c r="L30" s="70" t="str">
        <f t="shared" ca="1" si="8"/>
        <v/>
      </c>
      <c r="M30" s="71" t="str">
        <f t="shared" ca="1" si="0"/>
        <v/>
      </c>
      <c r="N30" s="71">
        <f t="shared" ca="1" si="1"/>
        <v>0.99063527078020985</v>
      </c>
      <c r="O30" s="71">
        <f t="shared" ca="1" si="2"/>
        <v>0.49315116489527633</v>
      </c>
      <c r="P30" s="72">
        <f t="shared" ca="1" si="3"/>
        <v>0.32236137450134494</v>
      </c>
      <c r="Q30" s="32" t="str">
        <f t="shared" ca="1" si="9"/>
        <v/>
      </c>
      <c r="R30" s="32" t="str">
        <f t="shared" ca="1" si="4"/>
        <v/>
      </c>
      <c r="S30" s="32">
        <f t="shared" ca="1" si="5"/>
        <v>2</v>
      </c>
      <c r="T30" s="32">
        <f t="shared" ca="1" si="6"/>
        <v>32</v>
      </c>
      <c r="U30" s="32">
        <f t="shared" ca="1" si="7"/>
        <v>38</v>
      </c>
    </row>
    <row r="31" spans="1:21" x14ac:dyDescent="0.25">
      <c r="A31" t="s">
        <v>71</v>
      </c>
      <c r="B31" s="66" t="s">
        <v>144</v>
      </c>
      <c r="C31" s="67" t="s">
        <v>144</v>
      </c>
      <c r="D31" s="67" t="s">
        <v>144</v>
      </c>
      <c r="E31" s="67" t="s">
        <v>144</v>
      </c>
      <c r="F31" s="68" t="s">
        <v>145</v>
      </c>
      <c r="G31" s="63" cm="1">
        <f t="array" aca="1" ref="G31" ca="1">COUNTIF(Feuil1!D$5:D$33,Tabel1[[#This Row],[planning Service]:[planning Service]])</f>
        <v>0</v>
      </c>
      <c r="H31" s="63" cm="1">
        <f t="array" aca="1" ref="H31" ca="1">COUNTIF(Feuil1!E$5:E$33,Tabel1[[#This Row],[planning Service]:[planning Service]])</f>
        <v>0</v>
      </c>
      <c r="I31" s="63" cm="1">
        <f t="array" aca="1" ref="I31" ca="1">COUNTIF(Feuil1!F$5:F$33,Tabel1[[#This Row],[planning Service]:[planning Service]])</f>
        <v>0</v>
      </c>
      <c r="J31" s="63" cm="1">
        <f t="array" aca="1" ref="J31" ca="1">COUNTIF(Feuil1!G$5:G$33,Tabel1[[#This Row],[planning Service]:[planning Service]])</f>
        <v>0</v>
      </c>
      <c r="K31" s="63" cm="1">
        <f t="array" aca="1" ref="K31" ca="1">COUNTIF(Feuil1!H$5:H$33,Tabel1[[#This Row],[planning Service]:[planning Service]])</f>
        <v>0</v>
      </c>
      <c r="L31" s="70">
        <f t="shared" ca="1" si="8"/>
        <v>0.29787314186765657</v>
      </c>
      <c r="M31" s="71">
        <f t="shared" ca="1" si="0"/>
        <v>0.39529938051746327</v>
      </c>
      <c r="N31" s="71">
        <f t="shared" ca="1" si="1"/>
        <v>5.6803540906166239E-2</v>
      </c>
      <c r="O31" s="71">
        <f t="shared" ca="1" si="2"/>
        <v>0.37983523670237185</v>
      </c>
      <c r="P31" s="72" t="str">
        <f t="shared" ca="1" si="3"/>
        <v/>
      </c>
      <c r="Q31" s="32">
        <f t="shared" ca="1" si="9"/>
        <v>56</v>
      </c>
      <c r="R31" s="32">
        <f t="shared" ca="1" si="4"/>
        <v>43</v>
      </c>
      <c r="S31" s="32">
        <f t="shared" ca="1" si="5"/>
        <v>68</v>
      </c>
      <c r="T31" s="32">
        <f t="shared" ca="1" si="6"/>
        <v>40</v>
      </c>
      <c r="U31" s="32" t="str">
        <f t="shared" ca="1" si="7"/>
        <v/>
      </c>
    </row>
    <row r="32" spans="1:21" x14ac:dyDescent="0.25">
      <c r="A32" t="s">
        <v>72</v>
      </c>
      <c r="B32" s="66" t="s">
        <v>144</v>
      </c>
      <c r="C32" s="67" t="s">
        <v>144</v>
      </c>
      <c r="D32" s="67" t="s">
        <v>144</v>
      </c>
      <c r="E32" s="67" t="s">
        <v>144</v>
      </c>
      <c r="F32" s="68" t="s">
        <v>144</v>
      </c>
      <c r="G32" s="63" cm="1">
        <f t="array" aca="1" ref="G32" ca="1">COUNTIF(Feuil1!D$5:D$33,Tabel1[[#This Row],[planning Service]:[planning Service]])</f>
        <v>0</v>
      </c>
      <c r="H32" s="63" cm="1">
        <f t="array" aca="1" ref="H32" ca="1">COUNTIF(Feuil1!E$5:E$33,Tabel1[[#This Row],[planning Service]:[planning Service]])</f>
        <v>1</v>
      </c>
      <c r="I32" s="63" cm="1">
        <f t="array" aca="1" ref="I32" ca="1">COUNTIF(Feuil1!F$5:F$33,Tabel1[[#This Row],[planning Service]:[planning Service]])</f>
        <v>0</v>
      </c>
      <c r="J32" s="63" cm="1">
        <f t="array" aca="1" ref="J32" ca="1">COUNTIF(Feuil1!G$5:G$33,Tabel1[[#This Row],[planning Service]:[planning Service]])</f>
        <v>0</v>
      </c>
      <c r="K32" s="63" cm="1">
        <f t="array" aca="1" ref="K32" ca="1">COUNTIF(Feuil1!H$5:H$33,Tabel1[[#This Row],[planning Service]:[planning Service]])</f>
        <v>0</v>
      </c>
      <c r="L32" s="70">
        <f t="shared" ca="1" si="8"/>
        <v>0.95576534470939623</v>
      </c>
      <c r="M32" s="71">
        <f t="shared" ca="1" si="0"/>
        <v>0.43757518253741379</v>
      </c>
      <c r="N32" s="71">
        <f t="shared" ca="1" si="1"/>
        <v>0.68956274899131731</v>
      </c>
      <c r="O32" s="71">
        <f t="shared" ca="1" si="2"/>
        <v>0.33487567806848217</v>
      </c>
      <c r="P32" s="72">
        <f t="shared" ca="1" si="3"/>
        <v>0.80374140302371133</v>
      </c>
      <c r="Q32" s="32">
        <f t="shared" ca="1" si="9"/>
        <v>4</v>
      </c>
      <c r="R32" s="32">
        <f t="shared" ca="1" si="4"/>
        <v>40</v>
      </c>
      <c r="S32" s="32">
        <f t="shared" ca="1" si="5"/>
        <v>25</v>
      </c>
      <c r="T32" s="32">
        <f t="shared" ca="1" si="6"/>
        <v>44</v>
      </c>
      <c r="U32" s="32">
        <f t="shared" ca="1" si="7"/>
        <v>14</v>
      </c>
    </row>
    <row r="33" spans="1:21" x14ac:dyDescent="0.25">
      <c r="A33" t="s">
        <v>73</v>
      </c>
      <c r="B33" s="66" t="s">
        <v>144</v>
      </c>
      <c r="C33" s="67" t="s">
        <v>144</v>
      </c>
      <c r="D33" s="67" t="s">
        <v>144</v>
      </c>
      <c r="E33" s="67" t="s">
        <v>144</v>
      </c>
      <c r="F33" s="68" t="s">
        <v>145</v>
      </c>
      <c r="G33" s="63" cm="1">
        <f t="array" aca="1" ref="G33" ca="1">COUNTIF(Feuil1!D$5:D$33,Tabel1[[#This Row],[planning Service]:[planning Service]])</f>
        <v>0</v>
      </c>
      <c r="H33" s="63" cm="1">
        <f t="array" aca="1" ref="H33" ca="1">COUNTIF(Feuil1!E$5:E$33,Tabel1[[#This Row],[planning Service]:[planning Service]])</f>
        <v>1</v>
      </c>
      <c r="I33" s="63" cm="1">
        <f t="array" aca="1" ref="I33" ca="1">COUNTIF(Feuil1!F$5:F$33,Tabel1[[#This Row],[planning Service]:[planning Service]])</f>
        <v>1</v>
      </c>
      <c r="J33" s="63" cm="1">
        <f t="array" aca="1" ref="J33" ca="1">COUNTIF(Feuil1!G$5:G$33,Tabel1[[#This Row],[planning Service]:[planning Service]])</f>
        <v>1</v>
      </c>
      <c r="K33" s="63" cm="1">
        <f t="array" aca="1" ref="K33" ca="1">COUNTIF(Feuil1!H$5:H$33,Tabel1[[#This Row],[planning Service]:[planning Service]])</f>
        <v>0</v>
      </c>
      <c r="L33" s="70">
        <f t="shared" ca="1" si="8"/>
        <v>0.9966585979822995</v>
      </c>
      <c r="M33" s="71">
        <f t="shared" ca="1" si="0"/>
        <v>0.83762744699274405</v>
      </c>
      <c r="N33" s="71">
        <f t="shared" ca="1" si="1"/>
        <v>0.17454608963388052</v>
      </c>
      <c r="O33" s="71">
        <f t="shared" ca="1" si="2"/>
        <v>7.0556029779480389E-2</v>
      </c>
      <c r="P33" s="72" t="str">
        <f t="shared" ca="1" si="3"/>
        <v/>
      </c>
      <c r="Q33" s="32">
        <f t="shared" ca="1" si="9"/>
        <v>1</v>
      </c>
      <c r="R33" s="32">
        <f t="shared" ca="1" si="4"/>
        <v>8</v>
      </c>
      <c r="S33" s="32">
        <f t="shared" ca="1" si="5"/>
        <v>61</v>
      </c>
      <c r="T33" s="32">
        <f t="shared" ca="1" si="6"/>
        <v>73</v>
      </c>
      <c r="U33" s="32" t="str">
        <f t="shared" ca="1" si="7"/>
        <v/>
      </c>
    </row>
    <row r="34" spans="1:21" x14ac:dyDescent="0.25">
      <c r="A34" t="s">
        <v>74</v>
      </c>
      <c r="B34" s="66" t="s">
        <v>144</v>
      </c>
      <c r="C34" s="67" t="s">
        <v>145</v>
      </c>
      <c r="D34" s="67" t="s">
        <v>144</v>
      </c>
      <c r="E34" s="67" t="s">
        <v>144</v>
      </c>
      <c r="F34" s="68" t="s">
        <v>144</v>
      </c>
      <c r="G34" s="63" cm="1">
        <f t="array" aca="1" ref="G34" ca="1">COUNTIF(Feuil1!D$5:D$33,Tabel1[[#This Row],[planning Service]:[planning Service]])</f>
        <v>0</v>
      </c>
      <c r="H34" s="63" cm="1">
        <f t="array" aca="1" ref="H34" ca="1">COUNTIF(Feuil1!E$5:E$33,Tabel1[[#This Row],[planning Service]:[planning Service]])</f>
        <v>0</v>
      </c>
      <c r="I34" s="63" cm="1">
        <f t="array" aca="1" ref="I34" ca="1">COUNTIF(Feuil1!F$5:F$33,Tabel1[[#This Row],[planning Service]:[planning Service]])</f>
        <v>1</v>
      </c>
      <c r="J34" s="63" cm="1">
        <f t="array" aca="1" ref="J34" ca="1">COUNTIF(Feuil1!G$5:G$33,Tabel1[[#This Row],[planning Service]:[planning Service]])</f>
        <v>1</v>
      </c>
      <c r="K34" s="63" cm="1">
        <f t="array" aca="1" ref="K34" ca="1">COUNTIF(Feuil1!H$5:H$33,Tabel1[[#This Row],[planning Service]:[planning Service]])</f>
        <v>0</v>
      </c>
      <c r="L34" s="70">
        <f t="shared" ca="1" si="8"/>
        <v>0.88416137122794858</v>
      </c>
      <c r="M34" s="71" t="str">
        <f t="shared" ca="1" si="0"/>
        <v/>
      </c>
      <c r="N34" s="71">
        <f t="shared" ca="1" si="1"/>
        <v>0.71187195939394965</v>
      </c>
      <c r="O34" s="71">
        <f t="shared" ca="1" si="2"/>
        <v>0.24780234696690451</v>
      </c>
      <c r="P34" s="72">
        <f t="shared" ca="1" si="3"/>
        <v>0.93491094226151805</v>
      </c>
      <c r="Q34" s="32">
        <f t="shared" ca="1" si="9"/>
        <v>9</v>
      </c>
      <c r="R34" s="32" t="str">
        <f t="shared" ca="1" si="4"/>
        <v/>
      </c>
      <c r="S34" s="32">
        <f t="shared" ca="1" si="5"/>
        <v>23</v>
      </c>
      <c r="T34" s="32">
        <f t="shared" ca="1" si="6"/>
        <v>58</v>
      </c>
      <c r="U34" s="32">
        <f t="shared" ca="1" si="7"/>
        <v>6</v>
      </c>
    </row>
    <row r="35" spans="1:21" x14ac:dyDescent="0.25">
      <c r="A35" t="s">
        <v>75</v>
      </c>
      <c r="B35" s="66" t="s">
        <v>144</v>
      </c>
      <c r="C35" s="67" t="s">
        <v>144</v>
      </c>
      <c r="D35" s="67" t="s">
        <v>145</v>
      </c>
      <c r="E35" s="67" t="s">
        <v>144</v>
      </c>
      <c r="F35" s="68" t="s">
        <v>145</v>
      </c>
      <c r="G35" s="63" cm="1">
        <f t="array" aca="1" ref="G35" ca="1">COUNTIF(Feuil1!D$5:D$33,Tabel1[[#This Row],[planning Service]:[planning Service]])</f>
        <v>0</v>
      </c>
      <c r="H35" s="63" cm="1">
        <f t="array" aca="1" ref="H35" ca="1">COUNTIF(Feuil1!E$5:E$33,Tabel1[[#This Row],[planning Service]:[planning Service]])</f>
        <v>0</v>
      </c>
      <c r="I35" s="63" cm="1">
        <f t="array" aca="1" ref="I35" ca="1">COUNTIF(Feuil1!F$5:F$33,Tabel1[[#This Row],[planning Service]:[planning Service]])</f>
        <v>0</v>
      </c>
      <c r="J35" s="63" cm="1">
        <f t="array" aca="1" ref="J35" ca="1">COUNTIF(Feuil1!G$5:G$33,Tabel1[[#This Row],[planning Service]:[planning Service]])</f>
        <v>0</v>
      </c>
      <c r="K35" s="63" cm="1">
        <f t="array" aca="1" ref="K35" ca="1">COUNTIF(Feuil1!H$5:H$33,Tabel1[[#This Row],[planning Service]:[planning Service]])</f>
        <v>0</v>
      </c>
      <c r="L35" s="70">
        <f t="shared" ca="1" si="8"/>
        <v>0.41006617577882842</v>
      </c>
      <c r="M35" s="71">
        <f t="shared" ca="1" si="0"/>
        <v>0.97004981650727262</v>
      </c>
      <c r="N35" s="71" t="str">
        <f t="shared" ca="1" si="1"/>
        <v/>
      </c>
      <c r="O35" s="71">
        <f t="shared" ca="1" si="2"/>
        <v>0.28579013608786252</v>
      </c>
      <c r="P35" s="72" t="str">
        <f t="shared" ca="1" si="3"/>
        <v/>
      </c>
      <c r="Q35" s="32">
        <f t="shared" ca="1" si="9"/>
        <v>45</v>
      </c>
      <c r="R35" s="32">
        <f t="shared" ca="1" si="4"/>
        <v>1</v>
      </c>
      <c r="S35" s="32" t="str">
        <f t="shared" ca="1" si="5"/>
        <v/>
      </c>
      <c r="T35" s="32">
        <f t="shared" ca="1" si="6"/>
        <v>53</v>
      </c>
      <c r="U35" s="32" t="str">
        <f t="shared" ca="1" si="7"/>
        <v/>
      </c>
    </row>
    <row r="36" spans="1:21" x14ac:dyDescent="0.25">
      <c r="A36" t="s">
        <v>76</v>
      </c>
      <c r="B36" s="66" t="s">
        <v>144</v>
      </c>
      <c r="C36" s="67" t="s">
        <v>144</v>
      </c>
      <c r="D36" s="67" t="s">
        <v>144</v>
      </c>
      <c r="E36" s="67" t="s">
        <v>145</v>
      </c>
      <c r="F36" s="68" t="s">
        <v>144</v>
      </c>
      <c r="G36" s="63" cm="1">
        <f t="array" aca="1" ref="G36" ca="1">COUNTIF(Feuil1!D$5:D$33,Tabel1[[#This Row],[planning Service]:[planning Service]])</f>
        <v>1</v>
      </c>
      <c r="H36" s="63" cm="1">
        <f t="array" aca="1" ref="H36" ca="1">COUNTIF(Feuil1!E$5:E$33,Tabel1[[#This Row],[planning Service]:[planning Service]])</f>
        <v>0</v>
      </c>
      <c r="I36" s="63" cm="1">
        <f t="array" aca="1" ref="I36" ca="1">COUNTIF(Feuil1!F$5:F$33,Tabel1[[#This Row],[planning Service]:[planning Service]])</f>
        <v>1</v>
      </c>
      <c r="J36" s="63" cm="1">
        <f t="array" aca="1" ref="J36" ca="1">COUNTIF(Feuil1!G$5:G$33,Tabel1[[#This Row],[planning Service]:[planning Service]])</f>
        <v>0</v>
      </c>
      <c r="K36" s="63" cm="1">
        <f t="array" aca="1" ref="K36" ca="1">COUNTIF(Feuil1!H$5:H$33,Tabel1[[#This Row],[planning Service]:[planning Service]])</f>
        <v>1</v>
      </c>
      <c r="L36" s="70">
        <f t="shared" ca="1" si="8"/>
        <v>0.61313766234842337</v>
      </c>
      <c r="M36" s="71">
        <f t="shared" ca="1" si="0"/>
        <v>0.67521293967261053</v>
      </c>
      <c r="N36" s="71">
        <f t="shared" ca="1" si="1"/>
        <v>0.88454685383369958</v>
      </c>
      <c r="O36" s="71" t="str">
        <f t="shared" ca="1" si="2"/>
        <v/>
      </c>
      <c r="P36" s="72">
        <f t="shared" ca="1" si="3"/>
        <v>0.25172531766100004</v>
      </c>
      <c r="Q36" s="32">
        <f t="shared" ca="1" si="9"/>
        <v>25</v>
      </c>
      <c r="R36" s="32">
        <f t="shared" ca="1" si="4"/>
        <v>25</v>
      </c>
      <c r="S36" s="32">
        <f t="shared" ca="1" si="5"/>
        <v>13</v>
      </c>
      <c r="T36" s="32" t="str">
        <f t="shared" ca="1" si="6"/>
        <v/>
      </c>
      <c r="U36" s="32">
        <f t="shared" ca="1" si="7"/>
        <v>45</v>
      </c>
    </row>
    <row r="37" spans="1:21" x14ac:dyDescent="0.25">
      <c r="A37" t="s">
        <v>77</v>
      </c>
      <c r="B37" s="66" t="s">
        <v>145</v>
      </c>
      <c r="C37" s="67" t="s">
        <v>145</v>
      </c>
      <c r="D37" s="67" t="s">
        <v>144</v>
      </c>
      <c r="E37" s="67" t="s">
        <v>144</v>
      </c>
      <c r="F37" s="68" t="s">
        <v>144</v>
      </c>
      <c r="G37" s="63" cm="1">
        <f t="array" aca="1" ref="G37" ca="1">COUNTIF(Feuil1!D$5:D$33,Tabel1[[#This Row],[planning Service]:[planning Service]])</f>
        <v>0</v>
      </c>
      <c r="H37" s="63" cm="1">
        <f t="array" aca="1" ref="H37" ca="1">COUNTIF(Feuil1!E$5:E$33,Tabel1[[#This Row],[planning Service]:[planning Service]])</f>
        <v>0</v>
      </c>
      <c r="I37" s="63" cm="1">
        <f t="array" aca="1" ref="I37" ca="1">COUNTIF(Feuil1!F$5:F$33,Tabel1[[#This Row],[planning Service]:[planning Service]])</f>
        <v>0</v>
      </c>
      <c r="J37" s="63" cm="1">
        <f t="array" aca="1" ref="J37" ca="1">COUNTIF(Feuil1!G$5:G$33,Tabel1[[#This Row],[planning Service]:[planning Service]])</f>
        <v>0</v>
      </c>
      <c r="K37" s="63" cm="1">
        <f t="array" aca="1" ref="K37" ca="1">COUNTIF(Feuil1!H$5:H$33,Tabel1[[#This Row],[planning Service]:[planning Service]])</f>
        <v>0</v>
      </c>
      <c r="L37" s="70" t="str">
        <f t="shared" ca="1" si="8"/>
        <v/>
      </c>
      <c r="M37" s="71" t="str">
        <f t="shared" ca="1" si="0"/>
        <v/>
      </c>
      <c r="N37" s="71">
        <f t="shared" ca="1" si="1"/>
        <v>0.72524176697060405</v>
      </c>
      <c r="O37" s="71">
        <f t="shared" ca="1" si="2"/>
        <v>7.8173104228256074E-2</v>
      </c>
      <c r="P37" s="72">
        <f t="shared" ca="1" si="3"/>
        <v>0.52280879483156173</v>
      </c>
      <c r="Q37" s="32" t="str">
        <f t="shared" ca="1" si="9"/>
        <v/>
      </c>
      <c r="R37" s="32" t="str">
        <f t="shared" ca="1" si="4"/>
        <v/>
      </c>
      <c r="S37" s="32">
        <f t="shared" ca="1" si="5"/>
        <v>22</v>
      </c>
      <c r="T37" s="32">
        <f t="shared" ca="1" si="6"/>
        <v>71</v>
      </c>
      <c r="U37" s="32">
        <f t="shared" ca="1" si="7"/>
        <v>28</v>
      </c>
    </row>
    <row r="38" spans="1:21" x14ac:dyDescent="0.25">
      <c r="A38" t="s">
        <v>78</v>
      </c>
      <c r="B38" s="66" t="s">
        <v>144</v>
      </c>
      <c r="C38" s="67" t="s">
        <v>144</v>
      </c>
      <c r="D38" s="67" t="s">
        <v>144</v>
      </c>
      <c r="E38" s="67" t="s">
        <v>144</v>
      </c>
      <c r="F38" s="68" t="s">
        <v>144</v>
      </c>
      <c r="G38" s="63" cm="1">
        <f t="array" aca="1" ref="G38" ca="1">COUNTIF(Feuil1!D$5:D$33,Tabel1[[#This Row],[planning Service]:[planning Service]])</f>
        <v>0</v>
      </c>
      <c r="H38" s="63" cm="1">
        <f t="array" aca="1" ref="H38" ca="1">COUNTIF(Feuil1!E$5:E$33,Tabel1[[#This Row],[planning Service]:[planning Service]])</f>
        <v>0</v>
      </c>
      <c r="I38" s="63" cm="1">
        <f t="array" aca="1" ref="I38" ca="1">COUNTIF(Feuil1!F$5:F$33,Tabel1[[#This Row],[planning Service]:[planning Service]])</f>
        <v>1</v>
      </c>
      <c r="J38" s="63" cm="1">
        <f t="array" aca="1" ref="J38" ca="1">COUNTIF(Feuil1!G$5:G$33,Tabel1[[#This Row],[planning Service]:[planning Service]])</f>
        <v>1</v>
      </c>
      <c r="K38" s="63" cm="1">
        <f t="array" aca="1" ref="K38" ca="1">COUNTIF(Feuil1!H$5:H$33,Tabel1[[#This Row],[planning Service]:[planning Service]])</f>
        <v>0</v>
      </c>
      <c r="L38" s="70">
        <f t="shared" ca="1" si="8"/>
        <v>0.70416162007039462</v>
      </c>
      <c r="M38" s="71">
        <f t="shared" ca="1" si="0"/>
        <v>0.67622932334055963</v>
      </c>
      <c r="N38" s="71">
        <f t="shared" ca="1" si="1"/>
        <v>0.61398413704728272</v>
      </c>
      <c r="O38" s="71">
        <f t="shared" ca="1" si="2"/>
        <v>0.522419088503147</v>
      </c>
      <c r="P38" s="72">
        <f t="shared" ca="1" si="3"/>
        <v>0.513249203933414</v>
      </c>
      <c r="Q38" s="32">
        <f t="shared" ca="1" si="9"/>
        <v>20</v>
      </c>
      <c r="R38" s="32">
        <f t="shared" ca="1" si="4"/>
        <v>24</v>
      </c>
      <c r="S38" s="32">
        <f t="shared" ca="1" si="5"/>
        <v>34</v>
      </c>
      <c r="T38" s="32">
        <f t="shared" ca="1" si="6"/>
        <v>28</v>
      </c>
      <c r="U38" s="32">
        <f t="shared" ca="1" si="7"/>
        <v>29</v>
      </c>
    </row>
    <row r="39" spans="1:21" x14ac:dyDescent="0.25">
      <c r="A39" t="s">
        <v>79</v>
      </c>
      <c r="B39" s="66" t="s">
        <v>144</v>
      </c>
      <c r="C39" s="67" t="s">
        <v>144</v>
      </c>
      <c r="D39" s="67" t="s">
        <v>144</v>
      </c>
      <c r="E39" s="67" t="s">
        <v>144</v>
      </c>
      <c r="F39" s="68" t="s">
        <v>144</v>
      </c>
      <c r="G39" s="63" cm="1">
        <f t="array" aca="1" ref="G39" ca="1">COUNTIF(Feuil1!D$5:D$33,Tabel1[[#This Row],[planning Service]:[planning Service]])</f>
        <v>0</v>
      </c>
      <c r="H39" s="63" cm="1">
        <f t="array" aca="1" ref="H39" ca="1">COUNTIF(Feuil1!E$5:E$33,Tabel1[[#This Row],[planning Service]:[planning Service]])</f>
        <v>0</v>
      </c>
      <c r="I39" s="63" cm="1">
        <f t="array" aca="1" ref="I39" ca="1">COUNTIF(Feuil1!F$5:F$33,Tabel1[[#This Row],[planning Service]:[planning Service]])</f>
        <v>1</v>
      </c>
      <c r="J39" s="63" cm="1">
        <f t="array" aca="1" ref="J39" ca="1">COUNTIF(Feuil1!G$5:G$33,Tabel1[[#This Row],[planning Service]:[planning Service]])</f>
        <v>1</v>
      </c>
      <c r="K39" s="63" cm="1">
        <f t="array" aca="1" ref="K39" ca="1">COUNTIF(Feuil1!H$5:H$33,Tabel1[[#This Row],[planning Service]:[planning Service]])</f>
        <v>0</v>
      </c>
      <c r="L39" s="70">
        <f t="shared" ca="1" si="8"/>
        <v>0.70739921600898681</v>
      </c>
      <c r="M39" s="71">
        <f t="shared" ca="1" si="0"/>
        <v>0.43128987132042473</v>
      </c>
      <c r="N39" s="71">
        <f t="shared" ca="1" si="1"/>
        <v>0.26958533267088269</v>
      </c>
      <c r="O39" s="71">
        <f t="shared" ca="1" si="2"/>
        <v>0.94924847525268852</v>
      </c>
      <c r="P39" s="72">
        <f t="shared" ca="1" si="3"/>
        <v>0.60431209396383723</v>
      </c>
      <c r="Q39" s="32">
        <f t="shared" ca="1" si="9"/>
        <v>19</v>
      </c>
      <c r="R39" s="32">
        <f t="shared" ca="1" si="4"/>
        <v>41</v>
      </c>
      <c r="S39" s="32">
        <f t="shared" ca="1" si="5"/>
        <v>53</v>
      </c>
      <c r="T39" s="32">
        <f t="shared" ca="1" si="6"/>
        <v>6</v>
      </c>
      <c r="U39" s="32">
        <f t="shared" ca="1" si="7"/>
        <v>26</v>
      </c>
    </row>
    <row r="40" spans="1:21" x14ac:dyDescent="0.25">
      <c r="A40" t="s">
        <v>80</v>
      </c>
      <c r="B40" s="66" t="s">
        <v>144</v>
      </c>
      <c r="C40" s="67" t="s">
        <v>145</v>
      </c>
      <c r="D40" s="67" t="s">
        <v>145</v>
      </c>
      <c r="E40" s="67" t="s">
        <v>145</v>
      </c>
      <c r="F40" s="68" t="s">
        <v>144</v>
      </c>
      <c r="G40" s="63" cm="1">
        <f t="array" aca="1" ref="G40" ca="1">COUNTIF(Feuil1!D$5:D$33,Tabel1[[#This Row],[planning Service]:[planning Service]])</f>
        <v>0</v>
      </c>
      <c r="H40" s="63" cm="1">
        <f t="array" aca="1" ref="H40" ca="1">COUNTIF(Feuil1!E$5:E$33,Tabel1[[#This Row],[planning Service]:[planning Service]])</f>
        <v>0</v>
      </c>
      <c r="I40" s="63" cm="1">
        <f t="array" aca="1" ref="I40" ca="1">COUNTIF(Feuil1!F$5:F$33,Tabel1[[#This Row],[planning Service]:[planning Service]])</f>
        <v>0</v>
      </c>
      <c r="J40" s="63" cm="1">
        <f t="array" aca="1" ref="J40" ca="1">COUNTIF(Feuil1!G$5:G$33,Tabel1[[#This Row],[planning Service]:[planning Service]])</f>
        <v>0</v>
      </c>
      <c r="K40" s="63" cm="1">
        <f t="array" aca="1" ref="K40" ca="1">COUNTIF(Feuil1!H$5:H$33,Tabel1[[#This Row],[planning Service]:[planning Service]])</f>
        <v>1</v>
      </c>
      <c r="L40" s="70">
        <f t="shared" ca="1" si="8"/>
        <v>8.8879779317765584E-2</v>
      </c>
      <c r="M40" s="71" t="str">
        <f t="shared" ca="1" si="0"/>
        <v/>
      </c>
      <c r="N40" s="71" t="str">
        <f t="shared" ca="1" si="1"/>
        <v/>
      </c>
      <c r="O40" s="71" t="str">
        <f t="shared" ca="1" si="2"/>
        <v/>
      </c>
      <c r="P40" s="72">
        <f t="shared" ca="1" si="3"/>
        <v>0.12743404581408913</v>
      </c>
      <c r="Q40" s="32">
        <f t="shared" ca="1" si="9"/>
        <v>66</v>
      </c>
      <c r="R40" s="32" t="str">
        <f t="shared" ca="1" si="4"/>
        <v/>
      </c>
      <c r="S40" s="32" t="str">
        <f t="shared" ca="1" si="5"/>
        <v/>
      </c>
      <c r="T40" s="32" t="str">
        <f t="shared" ca="1" si="6"/>
        <v/>
      </c>
      <c r="U40" s="32">
        <f t="shared" ca="1" si="7"/>
        <v>59</v>
      </c>
    </row>
    <row r="41" spans="1:21" x14ac:dyDescent="0.25">
      <c r="A41" t="s">
        <v>81</v>
      </c>
      <c r="B41" s="66" t="s">
        <v>144</v>
      </c>
      <c r="C41" s="67" t="s">
        <v>144</v>
      </c>
      <c r="D41" s="67" t="s">
        <v>144</v>
      </c>
      <c r="E41" s="67" t="s">
        <v>144</v>
      </c>
      <c r="F41" s="68" t="s">
        <v>144</v>
      </c>
      <c r="G41" s="63" cm="1">
        <f t="array" aca="1" ref="G41" ca="1">COUNTIF(Feuil1!D$5:D$33,Tabel1[[#This Row],[planning Service]:[planning Service]])</f>
        <v>0</v>
      </c>
      <c r="H41" s="63" cm="1">
        <f t="array" aca="1" ref="H41" ca="1">COUNTIF(Feuil1!E$5:E$33,Tabel1[[#This Row],[planning Service]:[planning Service]])</f>
        <v>0</v>
      </c>
      <c r="I41" s="63" cm="1">
        <f t="array" aca="1" ref="I41" ca="1">COUNTIF(Feuil1!F$5:F$33,Tabel1[[#This Row],[planning Service]:[planning Service]])</f>
        <v>1</v>
      </c>
      <c r="J41" s="63" cm="1">
        <f t="array" aca="1" ref="J41" ca="1">COUNTIF(Feuil1!G$5:G$33,Tabel1[[#This Row],[planning Service]:[planning Service]])</f>
        <v>1</v>
      </c>
      <c r="K41" s="63" cm="1">
        <f t="array" aca="1" ref="K41" ca="1">COUNTIF(Feuil1!H$5:H$33,Tabel1[[#This Row],[planning Service]:[planning Service]])</f>
        <v>0</v>
      </c>
      <c r="L41" s="70">
        <f t="shared" ca="1" si="8"/>
        <v>0.43444157502633041</v>
      </c>
      <c r="M41" s="71">
        <f t="shared" ca="1" si="0"/>
        <v>0.7783484421158513</v>
      </c>
      <c r="N41" s="71">
        <f t="shared" ca="1" si="1"/>
        <v>0.95526145485636005</v>
      </c>
      <c r="O41" s="71">
        <f t="shared" ca="1" si="2"/>
        <v>3.1368741152319579E-2</v>
      </c>
      <c r="P41" s="72">
        <f t="shared" ca="1" si="3"/>
        <v>0.95246355453596065</v>
      </c>
      <c r="Q41" s="32">
        <f t="shared" ca="1" si="9"/>
        <v>40</v>
      </c>
      <c r="R41" s="32">
        <f t="shared" ca="1" si="4"/>
        <v>15</v>
      </c>
      <c r="S41" s="32">
        <f t="shared" ca="1" si="5"/>
        <v>4</v>
      </c>
      <c r="T41" s="32">
        <f t="shared" ca="1" si="6"/>
        <v>77</v>
      </c>
      <c r="U41" s="32">
        <f t="shared" ca="1" si="7"/>
        <v>4</v>
      </c>
    </row>
    <row r="42" spans="1:21" x14ac:dyDescent="0.25">
      <c r="A42" t="s">
        <v>82</v>
      </c>
      <c r="B42" s="66" t="s">
        <v>144</v>
      </c>
      <c r="C42" s="67" t="s">
        <v>144</v>
      </c>
      <c r="D42" s="67" t="s">
        <v>145</v>
      </c>
      <c r="E42" s="67" t="s">
        <v>144</v>
      </c>
      <c r="F42" s="68" t="s">
        <v>144</v>
      </c>
      <c r="G42" s="63" cm="1">
        <f t="array" aca="1" ref="G42" ca="1">COUNTIF(Feuil1!D$5:D$33,Tabel1[[#This Row],[planning Service]:[planning Service]])</f>
        <v>0</v>
      </c>
      <c r="H42" s="63" cm="1">
        <f t="array" aca="1" ref="H42" ca="1">COUNTIF(Feuil1!E$5:E$33,Tabel1[[#This Row],[planning Service]:[planning Service]])</f>
        <v>0</v>
      </c>
      <c r="I42" s="63" cm="1">
        <f t="array" aca="1" ref="I42" ca="1">COUNTIF(Feuil1!F$5:F$33,Tabel1[[#This Row],[planning Service]:[planning Service]])</f>
        <v>0</v>
      </c>
      <c r="J42" s="63" cm="1">
        <f t="array" aca="1" ref="J42" ca="1">COUNTIF(Feuil1!G$5:G$33,Tabel1[[#This Row],[planning Service]:[planning Service]])</f>
        <v>1</v>
      </c>
      <c r="K42" s="63" cm="1">
        <f t="array" aca="1" ref="K42" ca="1">COUNTIF(Feuil1!H$5:H$33,Tabel1[[#This Row],[planning Service]:[planning Service]])</f>
        <v>0</v>
      </c>
      <c r="L42" s="70">
        <f t="shared" ca="1" si="8"/>
        <v>4.5035289680035562E-2</v>
      </c>
      <c r="M42" s="71">
        <f t="shared" ca="1" si="0"/>
        <v>3.3489062452745744E-2</v>
      </c>
      <c r="N42" s="71" t="str">
        <f t="shared" ca="1" si="1"/>
        <v/>
      </c>
      <c r="O42" s="71">
        <f t="shared" ca="1" si="2"/>
        <v>0.32173627485428935</v>
      </c>
      <c r="P42" s="72">
        <f t="shared" ca="1" si="3"/>
        <v>0.70914378625974661</v>
      </c>
      <c r="Q42" s="32">
        <f t="shared" ca="1" si="9"/>
        <v>72</v>
      </c>
      <c r="R42" s="32">
        <f t="shared" ca="1" si="4"/>
        <v>76</v>
      </c>
      <c r="S42" s="32" t="str">
        <f t="shared" ca="1" si="5"/>
        <v/>
      </c>
      <c r="T42" s="32">
        <f t="shared" ca="1" si="6"/>
        <v>47</v>
      </c>
      <c r="U42" s="32">
        <f t="shared" ca="1" si="7"/>
        <v>20</v>
      </c>
    </row>
    <row r="43" spans="1:21" x14ac:dyDescent="0.25">
      <c r="A43" t="s">
        <v>83</v>
      </c>
      <c r="B43" s="66" t="s">
        <v>144</v>
      </c>
      <c r="C43" s="67" t="s">
        <v>144</v>
      </c>
      <c r="D43" s="67" t="s">
        <v>144</v>
      </c>
      <c r="E43" s="67" t="s">
        <v>145</v>
      </c>
      <c r="F43" s="68" t="s">
        <v>144</v>
      </c>
      <c r="G43" s="63" cm="1">
        <f t="array" aca="1" ref="G43" ca="1">COUNTIF(Feuil1!D$5:D$33,Tabel1[[#This Row],[planning Service]:[planning Service]])</f>
        <v>1</v>
      </c>
      <c r="H43" s="63" cm="1">
        <f t="array" aca="1" ref="H43" ca="1">COUNTIF(Feuil1!E$5:E$33,Tabel1[[#This Row],[planning Service]:[planning Service]])</f>
        <v>2</v>
      </c>
      <c r="I43" s="63" cm="1">
        <f t="array" aca="1" ref="I43" ca="1">COUNTIF(Feuil1!F$5:F$33,Tabel1[[#This Row],[planning Service]:[planning Service]])</f>
        <v>0</v>
      </c>
      <c r="J43" s="63" cm="1">
        <f t="array" aca="1" ref="J43" ca="1">COUNTIF(Feuil1!G$5:G$33,Tabel1[[#This Row],[planning Service]:[planning Service]])</f>
        <v>0</v>
      </c>
      <c r="K43" s="63" cm="1">
        <f t="array" aca="1" ref="K43" ca="1">COUNTIF(Feuil1!H$5:H$33,Tabel1[[#This Row],[planning Service]:[planning Service]])</f>
        <v>0</v>
      </c>
      <c r="L43" s="70">
        <f t="shared" ca="1" si="8"/>
        <v>0.36180857907674857</v>
      </c>
      <c r="M43" s="71">
        <f t="shared" ca="1" si="0"/>
        <v>0.37509971044754853</v>
      </c>
      <c r="N43" s="71">
        <f t="shared" ca="1" si="1"/>
        <v>0.64331193352228422</v>
      </c>
      <c r="O43" s="71" t="str">
        <f t="shared" ca="1" si="2"/>
        <v/>
      </c>
      <c r="P43" s="72">
        <f t="shared" ca="1" si="3"/>
        <v>0.49770120459403666</v>
      </c>
      <c r="Q43" s="32">
        <f t="shared" ca="1" si="9"/>
        <v>47</v>
      </c>
      <c r="R43" s="32">
        <f t="shared" ca="1" si="4"/>
        <v>46</v>
      </c>
      <c r="S43" s="32">
        <f t="shared" ca="1" si="5"/>
        <v>31</v>
      </c>
      <c r="T43" s="32" t="str">
        <f t="shared" ca="1" si="6"/>
        <v/>
      </c>
      <c r="U43" s="32">
        <f t="shared" ca="1" si="7"/>
        <v>32</v>
      </c>
    </row>
    <row r="44" spans="1:21" x14ac:dyDescent="0.25">
      <c r="A44" t="s">
        <v>84</v>
      </c>
      <c r="B44" s="66" t="s">
        <v>144</v>
      </c>
      <c r="C44" s="67" t="s">
        <v>144</v>
      </c>
      <c r="D44" s="67" t="s">
        <v>145</v>
      </c>
      <c r="E44" s="67" t="s">
        <v>144</v>
      </c>
      <c r="F44" s="68" t="s">
        <v>145</v>
      </c>
      <c r="G44" s="63" cm="1">
        <f t="array" aca="1" ref="G44" ca="1">COUNTIF(Feuil1!D$5:D$33,Tabel1[[#This Row],[planning Service]:[planning Service]])</f>
        <v>1</v>
      </c>
      <c r="H44" s="63" cm="1">
        <f t="array" aca="1" ref="H44" ca="1">COUNTIF(Feuil1!E$5:E$33,Tabel1[[#This Row],[planning Service]:[planning Service]])</f>
        <v>1</v>
      </c>
      <c r="I44" s="63" cm="1">
        <f t="array" aca="1" ref="I44" ca="1">COUNTIF(Feuil1!F$5:F$33,Tabel1[[#This Row],[planning Service]:[planning Service]])</f>
        <v>0</v>
      </c>
      <c r="J44" s="63" cm="1">
        <f t="array" aca="1" ref="J44" ca="1">COUNTIF(Feuil1!G$5:G$33,Tabel1[[#This Row],[planning Service]:[planning Service]])</f>
        <v>0</v>
      </c>
      <c r="K44" s="63" cm="1">
        <f t="array" aca="1" ref="K44" ca="1">COUNTIF(Feuil1!H$5:H$33,Tabel1[[#This Row],[planning Service]:[planning Service]])</f>
        <v>0</v>
      </c>
      <c r="L44" s="70">
        <f t="shared" ca="1" si="8"/>
        <v>0.46623969627729811</v>
      </c>
      <c r="M44" s="71">
        <f t="shared" ca="1" si="0"/>
        <v>0.78463667387702918</v>
      </c>
      <c r="N44" s="71" t="str">
        <f t="shared" ca="1" si="1"/>
        <v/>
      </c>
      <c r="O44" s="71">
        <f t="shared" ca="1" si="2"/>
        <v>7.8204215655448328E-2</v>
      </c>
      <c r="P44" s="72" t="str">
        <f t="shared" ca="1" si="3"/>
        <v/>
      </c>
      <c r="Q44" s="32">
        <f t="shared" ca="1" si="9"/>
        <v>36</v>
      </c>
      <c r="R44" s="32">
        <f t="shared" ca="1" si="4"/>
        <v>14</v>
      </c>
      <c r="S44" s="32" t="str">
        <f t="shared" ca="1" si="5"/>
        <v/>
      </c>
      <c r="T44" s="32">
        <f t="shared" ca="1" si="6"/>
        <v>70</v>
      </c>
      <c r="U44" s="32" t="str">
        <f t="shared" ca="1" si="7"/>
        <v/>
      </c>
    </row>
    <row r="45" spans="1:21" x14ac:dyDescent="0.25">
      <c r="A45" t="s">
        <v>85</v>
      </c>
      <c r="B45" s="66" t="s">
        <v>145</v>
      </c>
      <c r="C45" s="67" t="s">
        <v>145</v>
      </c>
      <c r="D45" s="67" t="s">
        <v>145</v>
      </c>
      <c r="E45" s="67" t="s">
        <v>144</v>
      </c>
      <c r="F45" s="68" t="s">
        <v>144</v>
      </c>
      <c r="G45" s="63" cm="1">
        <f t="array" aca="1" ref="G45" ca="1">COUNTIF(Feuil1!D$5:D$33,Tabel1[[#This Row],[planning Service]:[planning Service]])</f>
        <v>0</v>
      </c>
      <c r="H45" s="63" cm="1">
        <f t="array" aca="1" ref="H45" ca="1">COUNTIF(Feuil1!E$5:E$33,Tabel1[[#This Row],[planning Service]:[planning Service]])</f>
        <v>0</v>
      </c>
      <c r="I45" s="63" cm="1">
        <f t="array" aca="1" ref="I45" ca="1">COUNTIF(Feuil1!F$5:F$33,Tabel1[[#This Row],[planning Service]:[planning Service]])</f>
        <v>0</v>
      </c>
      <c r="J45" s="63" cm="1">
        <f t="array" aca="1" ref="J45" ca="1">COUNTIF(Feuil1!G$5:G$33,Tabel1[[#This Row],[planning Service]:[planning Service]])</f>
        <v>0</v>
      </c>
      <c r="K45" s="63" cm="1">
        <f t="array" aca="1" ref="K45" ca="1">COUNTIF(Feuil1!H$5:H$33,Tabel1[[#This Row],[planning Service]:[planning Service]])</f>
        <v>1</v>
      </c>
      <c r="L45" s="70" t="str">
        <f t="shared" ca="1" si="8"/>
        <v/>
      </c>
      <c r="M45" s="71" t="str">
        <f t="shared" ca="1" si="0"/>
        <v/>
      </c>
      <c r="N45" s="71" t="str">
        <f t="shared" ca="1" si="1"/>
        <v/>
      </c>
      <c r="O45" s="71">
        <f t="shared" ca="1" si="2"/>
        <v>0.60747671342775678</v>
      </c>
      <c r="P45" s="72">
        <f t="shared" ca="1" si="3"/>
        <v>0.16180356261807216</v>
      </c>
      <c r="Q45" s="32" t="str">
        <f t="shared" ca="1" si="9"/>
        <v/>
      </c>
      <c r="R45" s="32" t="str">
        <f t="shared" ca="1" si="4"/>
        <v/>
      </c>
      <c r="S45" s="32" t="str">
        <f t="shared" ca="1" si="5"/>
        <v/>
      </c>
      <c r="T45" s="32">
        <f t="shared" ca="1" si="6"/>
        <v>23</v>
      </c>
      <c r="U45" s="32">
        <f t="shared" ca="1" si="7"/>
        <v>53</v>
      </c>
    </row>
    <row r="46" spans="1:21" x14ac:dyDescent="0.25">
      <c r="A46" t="s">
        <v>86</v>
      </c>
      <c r="B46" s="66" t="s">
        <v>145</v>
      </c>
      <c r="C46" s="67" t="s">
        <v>144</v>
      </c>
      <c r="D46" s="67" t="s">
        <v>144</v>
      </c>
      <c r="E46" s="67" t="s">
        <v>145</v>
      </c>
      <c r="F46" s="68" t="s">
        <v>144</v>
      </c>
      <c r="G46" s="63" cm="1">
        <f t="array" aca="1" ref="G46" ca="1">COUNTIF(Feuil1!D$5:D$33,Tabel1[[#This Row],[planning Service]:[planning Service]])</f>
        <v>0</v>
      </c>
      <c r="H46" s="63" cm="1">
        <f t="array" aca="1" ref="H46" ca="1">COUNTIF(Feuil1!E$5:E$33,Tabel1[[#This Row],[planning Service]:[planning Service]])</f>
        <v>0</v>
      </c>
      <c r="I46" s="63" cm="1">
        <f t="array" aca="1" ref="I46" ca="1">COUNTIF(Feuil1!F$5:F$33,Tabel1[[#This Row],[planning Service]:[planning Service]])</f>
        <v>0</v>
      </c>
      <c r="J46" s="63" cm="1">
        <f t="array" aca="1" ref="J46" ca="1">COUNTIF(Feuil1!G$5:G$33,Tabel1[[#This Row],[planning Service]:[planning Service]])</f>
        <v>0</v>
      </c>
      <c r="K46" s="63" cm="1">
        <f t="array" aca="1" ref="K46" ca="1">COUNTIF(Feuil1!H$5:H$33,Tabel1[[#This Row],[planning Service]:[planning Service]])</f>
        <v>0</v>
      </c>
      <c r="L46" s="70" t="str">
        <f t="shared" ca="1" si="8"/>
        <v/>
      </c>
      <c r="M46" s="71">
        <f t="shared" ca="1" si="0"/>
        <v>0.90174099208337488</v>
      </c>
      <c r="N46" s="71">
        <f t="shared" ca="1" si="1"/>
        <v>0.74508941300398557</v>
      </c>
      <c r="O46" s="71" t="str">
        <f t="shared" ca="1" si="2"/>
        <v/>
      </c>
      <c r="P46" s="72">
        <f t="shared" ca="1" si="3"/>
        <v>0.30139344115506306</v>
      </c>
      <c r="Q46" s="32" t="str">
        <f t="shared" ca="1" si="9"/>
        <v/>
      </c>
      <c r="R46" s="32">
        <f t="shared" ca="1" si="4"/>
        <v>5</v>
      </c>
      <c r="S46" s="32">
        <f t="shared" ca="1" si="5"/>
        <v>20</v>
      </c>
      <c r="T46" s="32" t="str">
        <f t="shared" ca="1" si="6"/>
        <v/>
      </c>
      <c r="U46" s="32">
        <f t="shared" ca="1" si="7"/>
        <v>40</v>
      </c>
    </row>
    <row r="47" spans="1:21" x14ac:dyDescent="0.25">
      <c r="A47" t="s">
        <v>87</v>
      </c>
      <c r="B47" s="66" t="s">
        <v>144</v>
      </c>
      <c r="C47" s="67" t="s">
        <v>144</v>
      </c>
      <c r="D47" s="67" t="s">
        <v>144</v>
      </c>
      <c r="E47" s="67" t="s">
        <v>144</v>
      </c>
      <c r="F47" s="68" t="s">
        <v>145</v>
      </c>
      <c r="G47" s="63" cm="1">
        <f t="array" aca="1" ref="G47" ca="1">COUNTIF(Feuil1!D$5:D$33,Tabel1[[#This Row],[planning Service]:[planning Service]])</f>
        <v>0</v>
      </c>
      <c r="H47" s="63" cm="1">
        <f t="array" aca="1" ref="H47" ca="1">COUNTIF(Feuil1!E$5:E$33,Tabel1[[#This Row],[planning Service]:[planning Service]])</f>
        <v>0</v>
      </c>
      <c r="I47" s="63" cm="1">
        <f t="array" aca="1" ref="I47" ca="1">COUNTIF(Feuil1!F$5:F$33,Tabel1[[#This Row],[planning Service]:[planning Service]])</f>
        <v>0</v>
      </c>
      <c r="J47" s="63" cm="1">
        <f t="array" aca="1" ref="J47" ca="1">COUNTIF(Feuil1!G$5:G$33,Tabel1[[#This Row],[planning Service]:[planning Service]])</f>
        <v>0</v>
      </c>
      <c r="K47" s="63" cm="1">
        <f t="array" aca="1" ref="K47" ca="1">COUNTIF(Feuil1!H$5:H$33,Tabel1[[#This Row],[planning Service]:[planning Service]])</f>
        <v>0</v>
      </c>
      <c r="L47" s="70">
        <f t="shared" ca="1" si="8"/>
        <v>0.84459719718661963</v>
      </c>
      <c r="M47" s="71">
        <f t="shared" ca="1" si="0"/>
        <v>8.4326493119197155E-2</v>
      </c>
      <c r="N47" s="71">
        <f t="shared" ca="1" si="1"/>
        <v>0.23880564487328593</v>
      </c>
      <c r="O47" s="71">
        <f t="shared" ca="1" si="2"/>
        <v>0.10421861018337741</v>
      </c>
      <c r="P47" s="72" t="str">
        <f t="shared" ca="1" si="3"/>
        <v/>
      </c>
      <c r="Q47" s="32">
        <f t="shared" ca="1" si="9"/>
        <v>13</v>
      </c>
      <c r="R47" s="32">
        <f t="shared" ca="1" si="4"/>
        <v>72</v>
      </c>
      <c r="S47" s="32">
        <f t="shared" ca="1" si="5"/>
        <v>55</v>
      </c>
      <c r="T47" s="32">
        <f t="shared" ca="1" si="6"/>
        <v>65</v>
      </c>
      <c r="U47" s="32" t="str">
        <f t="shared" ca="1" si="7"/>
        <v/>
      </c>
    </row>
    <row r="48" spans="1:21" x14ac:dyDescent="0.25">
      <c r="A48" t="s">
        <v>88</v>
      </c>
      <c r="B48" s="66" t="s">
        <v>144</v>
      </c>
      <c r="C48" s="67" t="s">
        <v>144</v>
      </c>
      <c r="D48" s="67" t="s">
        <v>144</v>
      </c>
      <c r="E48" s="67" t="s">
        <v>145</v>
      </c>
      <c r="F48" s="68" t="s">
        <v>144</v>
      </c>
      <c r="G48" s="63" cm="1">
        <f t="array" aca="1" ref="G48" ca="1">COUNTIF(Feuil1!D$5:D$33,Tabel1[[#This Row],[planning Service]:[planning Service]])</f>
        <v>0</v>
      </c>
      <c r="H48" s="63" cm="1">
        <f t="array" aca="1" ref="H48" ca="1">COUNTIF(Feuil1!E$5:E$33,Tabel1[[#This Row],[planning Service]:[planning Service]])</f>
        <v>1</v>
      </c>
      <c r="I48" s="63" cm="1">
        <f t="array" aca="1" ref="I48" ca="1">COUNTIF(Feuil1!F$5:F$33,Tabel1[[#This Row],[planning Service]:[planning Service]])</f>
        <v>0</v>
      </c>
      <c r="J48" s="63" cm="1">
        <f t="array" aca="1" ref="J48" ca="1">COUNTIF(Feuil1!G$5:G$33,Tabel1[[#This Row],[planning Service]:[planning Service]])</f>
        <v>0</v>
      </c>
      <c r="K48" s="63" cm="1">
        <f t="array" aca="1" ref="K48" ca="1">COUNTIF(Feuil1!H$5:H$33,Tabel1[[#This Row],[planning Service]:[planning Service]])</f>
        <v>0</v>
      </c>
      <c r="L48" s="70">
        <f t="shared" ca="1" si="8"/>
        <v>0.42484094001091521</v>
      </c>
      <c r="M48" s="71">
        <f t="shared" ca="1" si="0"/>
        <v>0.2755715075420464</v>
      </c>
      <c r="N48" s="71">
        <f t="shared" ca="1" si="1"/>
        <v>0.60323574124613899</v>
      </c>
      <c r="O48" s="71" t="str">
        <f t="shared" ca="1" si="2"/>
        <v/>
      </c>
      <c r="P48" s="72">
        <f t="shared" ca="1" si="3"/>
        <v>0.55811428671216756</v>
      </c>
      <c r="Q48" s="32">
        <f t="shared" ca="1" si="9"/>
        <v>43</v>
      </c>
      <c r="R48" s="32">
        <f t="shared" ca="1" si="4"/>
        <v>55</v>
      </c>
      <c r="S48" s="32">
        <f t="shared" ca="1" si="5"/>
        <v>35</v>
      </c>
      <c r="T48" s="32" t="str">
        <f t="shared" ca="1" si="6"/>
        <v/>
      </c>
      <c r="U48" s="32">
        <f t="shared" ca="1" si="7"/>
        <v>27</v>
      </c>
    </row>
    <row r="49" spans="1:21" x14ac:dyDescent="0.25">
      <c r="A49" t="s">
        <v>89</v>
      </c>
      <c r="B49" s="66" t="s">
        <v>144</v>
      </c>
      <c r="C49" s="67" t="s">
        <v>144</v>
      </c>
      <c r="D49" s="67" t="s">
        <v>145</v>
      </c>
      <c r="E49" s="67" t="s">
        <v>144</v>
      </c>
      <c r="F49" s="68" t="s">
        <v>144</v>
      </c>
      <c r="G49" s="63" cm="1">
        <f t="array" aca="1" ref="G49" ca="1">COUNTIF(Feuil1!D$5:D$33,Tabel1[[#This Row],[planning Service]:[planning Service]])</f>
        <v>0</v>
      </c>
      <c r="H49" s="63" cm="1">
        <f t="array" aca="1" ref="H49" ca="1">COUNTIF(Feuil1!E$5:E$33,Tabel1[[#This Row],[planning Service]:[planning Service]])</f>
        <v>0</v>
      </c>
      <c r="I49" s="63" cm="1">
        <f t="array" aca="1" ref="I49" ca="1">COUNTIF(Feuil1!F$5:F$33,Tabel1[[#This Row],[planning Service]:[planning Service]])</f>
        <v>0</v>
      </c>
      <c r="J49" s="63" cm="1">
        <f t="array" aca="1" ref="J49" ca="1">COUNTIF(Feuil1!G$5:G$33,Tabel1[[#This Row],[planning Service]:[planning Service]])</f>
        <v>1</v>
      </c>
      <c r="K49" s="63" cm="1">
        <f t="array" aca="1" ref="K49" ca="1">COUNTIF(Feuil1!H$5:H$33,Tabel1[[#This Row],[planning Service]:[planning Service]])</f>
        <v>0</v>
      </c>
      <c r="L49" s="70">
        <f t="shared" ca="1" si="8"/>
        <v>0.48463156833068399</v>
      </c>
      <c r="M49" s="71">
        <f t="shared" ca="1" si="0"/>
        <v>0.69272330630626633</v>
      </c>
      <c r="N49" s="71" t="str">
        <f t="shared" ca="1" si="1"/>
        <v/>
      </c>
      <c r="O49" s="71">
        <f t="shared" ca="1" si="2"/>
        <v>0.60510644723174745</v>
      </c>
      <c r="P49" s="72">
        <f t="shared" ca="1" si="3"/>
        <v>0.86617696145010581</v>
      </c>
      <c r="Q49" s="32">
        <f t="shared" ca="1" si="9"/>
        <v>31</v>
      </c>
      <c r="R49" s="32">
        <f t="shared" ca="1" si="4"/>
        <v>22</v>
      </c>
      <c r="S49" s="32" t="str">
        <f t="shared" ca="1" si="5"/>
        <v/>
      </c>
      <c r="T49" s="32">
        <f t="shared" ca="1" si="6"/>
        <v>24</v>
      </c>
      <c r="U49" s="32">
        <f t="shared" ca="1" si="7"/>
        <v>12</v>
      </c>
    </row>
    <row r="50" spans="1:21" x14ac:dyDescent="0.25">
      <c r="A50" t="s">
        <v>90</v>
      </c>
      <c r="B50" s="66" t="s">
        <v>144</v>
      </c>
      <c r="C50" s="67" t="s">
        <v>144</v>
      </c>
      <c r="D50" s="67" t="s">
        <v>144</v>
      </c>
      <c r="E50" s="67" t="s">
        <v>144</v>
      </c>
      <c r="F50" s="68" t="s">
        <v>144</v>
      </c>
      <c r="G50" s="63" cm="1">
        <f t="array" aca="1" ref="G50" ca="1">COUNTIF(Feuil1!D$5:D$33,Tabel1[[#This Row],[planning Service]:[planning Service]])</f>
        <v>0</v>
      </c>
      <c r="H50" s="63" cm="1">
        <f t="array" aca="1" ref="H50" ca="1">COUNTIF(Feuil1!E$5:E$33,Tabel1[[#This Row],[planning Service]:[planning Service]])</f>
        <v>0</v>
      </c>
      <c r="I50" s="63" cm="1">
        <f t="array" aca="1" ref="I50" ca="1">COUNTIF(Feuil1!F$5:F$33,Tabel1[[#This Row],[planning Service]:[planning Service]])</f>
        <v>0</v>
      </c>
      <c r="J50" s="63" cm="1">
        <f t="array" aca="1" ref="J50" ca="1">COUNTIF(Feuil1!G$5:G$33,Tabel1[[#This Row],[planning Service]:[planning Service]])</f>
        <v>0</v>
      </c>
      <c r="K50" s="63" cm="1">
        <f t="array" aca="1" ref="K50" ca="1">COUNTIF(Feuil1!H$5:H$33,Tabel1[[#This Row],[planning Service]:[planning Service]])</f>
        <v>1</v>
      </c>
      <c r="L50" s="70">
        <f t="shared" ca="1" si="8"/>
        <v>0.50596787169062329</v>
      </c>
      <c r="M50" s="71">
        <f t="shared" ca="1" si="0"/>
        <v>0.39234719266789531</v>
      </c>
      <c r="N50" s="71">
        <f t="shared" ca="1" si="1"/>
        <v>0.48898752391483757</v>
      </c>
      <c r="O50" s="71">
        <f t="shared" ca="1" si="2"/>
        <v>0.3812636364271399</v>
      </c>
      <c r="P50" s="72">
        <f t="shared" ca="1" si="3"/>
        <v>0.4381125104719773</v>
      </c>
      <c r="Q50" s="32">
        <f t="shared" ca="1" si="9"/>
        <v>30</v>
      </c>
      <c r="R50" s="32">
        <f t="shared" ca="1" si="4"/>
        <v>45</v>
      </c>
      <c r="S50" s="32">
        <f t="shared" ca="1" si="5"/>
        <v>40</v>
      </c>
      <c r="T50" s="32">
        <f t="shared" ca="1" si="6"/>
        <v>39</v>
      </c>
      <c r="U50" s="32">
        <f t="shared" ca="1" si="7"/>
        <v>34</v>
      </c>
    </row>
    <row r="51" spans="1:21" x14ac:dyDescent="0.25">
      <c r="A51" t="s">
        <v>91</v>
      </c>
      <c r="B51" s="66" t="s">
        <v>144</v>
      </c>
      <c r="C51" s="67" t="s">
        <v>145</v>
      </c>
      <c r="D51" s="67" t="s">
        <v>144</v>
      </c>
      <c r="E51" s="67" t="s">
        <v>144</v>
      </c>
      <c r="F51" s="68" t="s">
        <v>144</v>
      </c>
      <c r="G51" s="63" cm="1">
        <f t="array" aca="1" ref="G51" ca="1">COUNTIF(Feuil1!D$5:D$33,Tabel1[[#This Row],[planning Service]:[planning Service]])</f>
        <v>0</v>
      </c>
      <c r="H51" s="63" cm="1">
        <f t="array" aca="1" ref="H51" ca="1">COUNTIF(Feuil1!E$5:E$33,Tabel1[[#This Row],[planning Service]:[planning Service]])</f>
        <v>0</v>
      </c>
      <c r="I51" s="63" cm="1">
        <f t="array" aca="1" ref="I51" ca="1">COUNTIF(Feuil1!F$5:F$33,Tabel1[[#This Row],[planning Service]:[planning Service]])</f>
        <v>1</v>
      </c>
      <c r="J51" s="63" cm="1">
        <f t="array" aca="1" ref="J51" ca="1">COUNTIF(Feuil1!G$5:G$33,Tabel1[[#This Row],[planning Service]:[planning Service]])</f>
        <v>0</v>
      </c>
      <c r="K51" s="63" cm="1">
        <f t="array" aca="1" ref="K51" ca="1">COUNTIF(Feuil1!H$5:H$33,Tabel1[[#This Row],[planning Service]:[planning Service]])</f>
        <v>0</v>
      </c>
      <c r="L51" s="70">
        <f t="shared" ca="1" si="8"/>
        <v>0.2537129262980462</v>
      </c>
      <c r="M51" s="71" t="str">
        <f t="shared" ca="1" si="0"/>
        <v/>
      </c>
      <c r="N51" s="71">
        <f t="shared" ca="1" si="1"/>
        <v>0.17627206425640007</v>
      </c>
      <c r="O51" s="71">
        <f t="shared" ca="1" si="2"/>
        <v>0.33439043310854244</v>
      </c>
      <c r="P51" s="72">
        <f t="shared" ca="1" si="3"/>
        <v>2.551496553914423E-2</v>
      </c>
      <c r="Q51" s="32">
        <f t="shared" ca="1" si="9"/>
        <v>58</v>
      </c>
      <c r="R51" s="32" t="str">
        <f t="shared" ca="1" si="4"/>
        <v/>
      </c>
      <c r="S51" s="32">
        <f t="shared" ca="1" si="5"/>
        <v>60</v>
      </c>
      <c r="T51" s="32">
        <f t="shared" ca="1" si="6"/>
        <v>45</v>
      </c>
      <c r="U51" s="32">
        <f t="shared" ca="1" si="7"/>
        <v>66</v>
      </c>
    </row>
    <row r="52" spans="1:21" x14ac:dyDescent="0.25">
      <c r="A52" t="s">
        <v>92</v>
      </c>
      <c r="B52" s="66" t="s">
        <v>144</v>
      </c>
      <c r="C52" s="67" t="s">
        <v>144</v>
      </c>
      <c r="D52" s="67" t="s">
        <v>144</v>
      </c>
      <c r="E52" s="67" t="s">
        <v>144</v>
      </c>
      <c r="F52" s="68" t="s">
        <v>144</v>
      </c>
      <c r="G52" s="63" cm="1">
        <f t="array" aca="1" ref="G52" ca="1">COUNTIF(Feuil1!D$5:D$33,Tabel1[[#This Row],[planning Service]:[planning Service]])</f>
        <v>0</v>
      </c>
      <c r="H52" s="63" cm="1">
        <f t="array" aca="1" ref="H52" ca="1">COUNTIF(Feuil1!E$5:E$33,Tabel1[[#This Row],[planning Service]:[planning Service]])</f>
        <v>0</v>
      </c>
      <c r="I52" s="63" cm="1">
        <f t="array" aca="1" ref="I52" ca="1">COUNTIF(Feuil1!F$5:F$33,Tabel1[[#This Row],[planning Service]:[planning Service]])</f>
        <v>0</v>
      </c>
      <c r="J52" s="63" cm="1">
        <f t="array" aca="1" ref="J52" ca="1">COUNTIF(Feuil1!G$5:G$33,Tabel1[[#This Row],[planning Service]:[planning Service]])</f>
        <v>0</v>
      </c>
      <c r="K52" s="63" cm="1">
        <f t="array" aca="1" ref="K52" ca="1">COUNTIF(Feuil1!H$5:H$33,Tabel1[[#This Row],[planning Service]:[planning Service]])</f>
        <v>0</v>
      </c>
      <c r="L52" s="70">
        <f t="shared" ca="1" si="8"/>
        <v>0.74532284785755287</v>
      </c>
      <c r="M52" s="71">
        <f t="shared" ca="1" si="0"/>
        <v>0.82025002770374145</v>
      </c>
      <c r="N52" s="71">
        <f t="shared" ca="1" si="1"/>
        <v>0.49225428110014313</v>
      </c>
      <c r="O52" s="71">
        <f t="shared" ca="1" si="2"/>
        <v>2.2392001992570187E-2</v>
      </c>
      <c r="P52" s="72">
        <f t="shared" ca="1" si="3"/>
        <v>0.89609270867469659</v>
      </c>
      <c r="Q52" s="32">
        <f t="shared" ca="1" si="9"/>
        <v>17</v>
      </c>
      <c r="R52" s="32">
        <f t="shared" ca="1" si="4"/>
        <v>9</v>
      </c>
      <c r="S52" s="32">
        <f t="shared" ca="1" si="5"/>
        <v>39</v>
      </c>
      <c r="T52" s="32">
        <f t="shared" ca="1" si="6"/>
        <v>79</v>
      </c>
      <c r="U52" s="32">
        <f t="shared" ca="1" si="7"/>
        <v>9</v>
      </c>
    </row>
    <row r="53" spans="1:21" x14ac:dyDescent="0.25">
      <c r="A53" t="s">
        <v>93</v>
      </c>
      <c r="B53" s="66" t="s">
        <v>144</v>
      </c>
      <c r="C53" s="67" t="s">
        <v>144</v>
      </c>
      <c r="D53" s="67" t="s">
        <v>145</v>
      </c>
      <c r="E53" s="67" t="s">
        <v>144</v>
      </c>
      <c r="F53" s="68" t="s">
        <v>144</v>
      </c>
      <c r="G53" s="63" cm="1">
        <f t="array" aca="1" ref="G53" ca="1">COUNTIF(Feuil1!D$5:D$33,Tabel1[[#This Row],[planning Service]:[planning Service]])</f>
        <v>0</v>
      </c>
      <c r="H53" s="63" cm="1">
        <f t="array" aca="1" ref="H53" ca="1">COUNTIF(Feuil1!E$5:E$33,Tabel1[[#This Row],[planning Service]:[planning Service]])</f>
        <v>0</v>
      </c>
      <c r="I53" s="63" cm="1">
        <f t="array" aca="1" ref="I53" ca="1">COUNTIF(Feuil1!F$5:F$33,Tabel1[[#This Row],[planning Service]:[planning Service]])</f>
        <v>0</v>
      </c>
      <c r="J53" s="63" cm="1">
        <f t="array" aca="1" ref="J53" ca="1">COUNTIF(Feuil1!G$5:G$33,Tabel1[[#This Row],[planning Service]:[planning Service]])</f>
        <v>1</v>
      </c>
      <c r="K53" s="63" cm="1">
        <f t="array" aca="1" ref="K53" ca="1">COUNTIF(Feuil1!H$5:H$33,Tabel1[[#This Row],[planning Service]:[planning Service]])</f>
        <v>0</v>
      </c>
      <c r="L53" s="70">
        <f t="shared" ca="1" si="8"/>
        <v>8.4434754074986795E-2</v>
      </c>
      <c r="M53" s="71">
        <f t="shared" ca="1" si="0"/>
        <v>0.12381501330162581</v>
      </c>
      <c r="N53" s="71" t="str">
        <f t="shared" ca="1" si="1"/>
        <v/>
      </c>
      <c r="O53" s="71">
        <f t="shared" ca="1" si="2"/>
        <v>0.81003703008549022</v>
      </c>
      <c r="P53" s="72">
        <f t="shared" ca="1" si="3"/>
        <v>0.97594033451953155</v>
      </c>
      <c r="Q53" s="32">
        <f t="shared" ca="1" si="9"/>
        <v>67</v>
      </c>
      <c r="R53" s="32">
        <f t="shared" ca="1" si="4"/>
        <v>69</v>
      </c>
      <c r="S53" s="32" t="str">
        <f t="shared" ca="1" si="5"/>
        <v/>
      </c>
      <c r="T53" s="32">
        <f t="shared" ca="1" si="6"/>
        <v>11</v>
      </c>
      <c r="U53" s="32">
        <f t="shared" ca="1" si="7"/>
        <v>3</v>
      </c>
    </row>
    <row r="54" spans="1:21" x14ac:dyDescent="0.25">
      <c r="A54" t="s">
        <v>94</v>
      </c>
      <c r="B54" s="66" t="s">
        <v>144</v>
      </c>
      <c r="C54" s="67" t="s">
        <v>145</v>
      </c>
      <c r="D54" s="67" t="s">
        <v>144</v>
      </c>
      <c r="E54" s="67" t="s">
        <v>144</v>
      </c>
      <c r="F54" s="68" t="s">
        <v>144</v>
      </c>
      <c r="G54" s="63" cm="1">
        <f t="array" aca="1" ref="G54" ca="1">COUNTIF(Feuil1!D$5:D$33,Tabel1[[#This Row],[planning Service]:[planning Service]])</f>
        <v>0</v>
      </c>
      <c r="H54" s="63" cm="1">
        <f t="array" aca="1" ref="H54" ca="1">COUNTIF(Feuil1!E$5:E$33,Tabel1[[#This Row],[planning Service]:[planning Service]])</f>
        <v>0</v>
      </c>
      <c r="I54" s="63" cm="1">
        <f t="array" aca="1" ref="I54" ca="1">COUNTIF(Feuil1!F$5:F$33,Tabel1[[#This Row],[planning Service]:[planning Service]])</f>
        <v>0</v>
      </c>
      <c r="J54" s="63" cm="1">
        <f t="array" aca="1" ref="J54" ca="1">COUNTIF(Feuil1!G$5:G$33,Tabel1[[#This Row],[planning Service]:[planning Service]])</f>
        <v>0</v>
      </c>
      <c r="K54" s="63" cm="1">
        <f t="array" aca="1" ref="K54" ca="1">COUNTIF(Feuil1!H$5:H$33,Tabel1[[#This Row],[planning Service]:[planning Service]])</f>
        <v>0</v>
      </c>
      <c r="L54" s="70">
        <f t="shared" ca="1" si="8"/>
        <v>0.48404134005293364</v>
      </c>
      <c r="M54" s="71" t="str">
        <f t="shared" ca="1" si="0"/>
        <v/>
      </c>
      <c r="N54" s="71">
        <f t="shared" ca="1" si="1"/>
        <v>0.45290004077337953</v>
      </c>
      <c r="O54" s="71">
        <f t="shared" ca="1" si="2"/>
        <v>0.33378953597313155</v>
      </c>
      <c r="P54" s="72">
        <f t="shared" ca="1" si="3"/>
        <v>8.9654178326357137E-2</v>
      </c>
      <c r="Q54" s="32">
        <f t="shared" ca="1" si="9"/>
        <v>32</v>
      </c>
      <c r="R54" s="32" t="str">
        <f t="shared" ca="1" si="4"/>
        <v/>
      </c>
      <c r="S54" s="32">
        <f t="shared" ca="1" si="5"/>
        <v>41</v>
      </c>
      <c r="T54" s="32">
        <f t="shared" ca="1" si="6"/>
        <v>46</v>
      </c>
      <c r="U54" s="32">
        <f t="shared" ca="1" si="7"/>
        <v>61</v>
      </c>
    </row>
    <row r="55" spans="1:21" x14ac:dyDescent="0.25">
      <c r="A55" t="s">
        <v>95</v>
      </c>
      <c r="B55" s="66" t="s">
        <v>144</v>
      </c>
      <c r="C55" s="67" t="s">
        <v>145</v>
      </c>
      <c r="D55" s="67" t="s">
        <v>145</v>
      </c>
      <c r="E55" s="67" t="s">
        <v>144</v>
      </c>
      <c r="F55" s="68" t="s">
        <v>144</v>
      </c>
      <c r="G55" s="63" cm="1">
        <f t="array" aca="1" ref="G55" ca="1">COUNTIF(Feuil1!D$5:D$33,Tabel1[[#This Row],[planning Service]:[planning Service]])</f>
        <v>0</v>
      </c>
      <c r="H55" s="63" cm="1">
        <f t="array" aca="1" ref="H55" ca="1">COUNTIF(Feuil1!E$5:E$33,Tabel1[[#This Row],[planning Service]:[planning Service]])</f>
        <v>0</v>
      </c>
      <c r="I55" s="63" cm="1">
        <f t="array" aca="1" ref="I55" ca="1">COUNTIF(Feuil1!F$5:F$33,Tabel1[[#This Row],[planning Service]:[planning Service]])</f>
        <v>0</v>
      </c>
      <c r="J55" s="63" cm="1">
        <f t="array" aca="1" ref="J55" ca="1">COUNTIF(Feuil1!G$5:G$33,Tabel1[[#This Row],[planning Service]:[planning Service]])</f>
        <v>0</v>
      </c>
      <c r="K55" s="63" cm="1">
        <f t="array" aca="1" ref="K55" ca="1">COUNTIF(Feuil1!H$5:H$33,Tabel1[[#This Row],[planning Service]:[planning Service]])</f>
        <v>1</v>
      </c>
      <c r="L55" s="70">
        <f t="shared" ca="1" si="8"/>
        <v>0.86262553613438442</v>
      </c>
      <c r="M55" s="71" t="str">
        <f t="shared" ca="1" si="0"/>
        <v/>
      </c>
      <c r="N55" s="71" t="str">
        <f t="shared" ca="1" si="1"/>
        <v/>
      </c>
      <c r="O55" s="71">
        <f t="shared" ca="1" si="2"/>
        <v>0.29801349996395865</v>
      </c>
      <c r="P55" s="72">
        <f t="shared" ca="1" si="3"/>
        <v>0.24113480136745358</v>
      </c>
      <c r="Q55" s="32">
        <f t="shared" ca="1" si="9"/>
        <v>11</v>
      </c>
      <c r="R55" s="32" t="str">
        <f t="shared" ca="1" si="4"/>
        <v/>
      </c>
      <c r="S55" s="32" t="str">
        <f t="shared" ca="1" si="5"/>
        <v/>
      </c>
      <c r="T55" s="32">
        <f t="shared" ca="1" si="6"/>
        <v>50</v>
      </c>
      <c r="U55" s="32">
        <f t="shared" ca="1" si="7"/>
        <v>49</v>
      </c>
    </row>
    <row r="56" spans="1:21" x14ac:dyDescent="0.25">
      <c r="A56" t="s">
        <v>96</v>
      </c>
      <c r="B56" s="66" t="s">
        <v>144</v>
      </c>
      <c r="C56" s="67" t="s">
        <v>144</v>
      </c>
      <c r="D56" s="67" t="s">
        <v>144</v>
      </c>
      <c r="E56" s="67" t="s">
        <v>144</v>
      </c>
      <c r="F56" s="68" t="s">
        <v>144</v>
      </c>
      <c r="G56" s="63" cm="1">
        <f t="array" aca="1" ref="G56" ca="1">COUNTIF(Feuil1!D$5:D$33,Tabel1[[#This Row],[planning Service]:[planning Service]])</f>
        <v>1</v>
      </c>
      <c r="H56" s="63" cm="1">
        <f t="array" aca="1" ref="H56" ca="1">COUNTIF(Feuil1!E$5:E$33,Tabel1[[#This Row],[planning Service]:[planning Service]])</f>
        <v>1</v>
      </c>
      <c r="I56" s="63" cm="1">
        <f t="array" aca="1" ref="I56" ca="1">COUNTIF(Feuil1!F$5:F$33,Tabel1[[#This Row],[planning Service]:[planning Service]])</f>
        <v>0</v>
      </c>
      <c r="J56" s="63" cm="1">
        <f t="array" aca="1" ref="J56" ca="1">COUNTIF(Feuil1!G$5:G$33,Tabel1[[#This Row],[planning Service]:[planning Service]])</f>
        <v>1</v>
      </c>
      <c r="K56" s="63" cm="1">
        <f t="array" aca="1" ref="K56" ca="1">COUNTIF(Feuil1!H$5:H$33,Tabel1[[#This Row],[planning Service]:[planning Service]])</f>
        <v>0</v>
      </c>
      <c r="L56" s="70">
        <f t="shared" ca="1" si="8"/>
        <v>0.35648993095561521</v>
      </c>
      <c r="M56" s="71">
        <f t="shared" ca="1" si="0"/>
        <v>0.3694248868418698</v>
      </c>
      <c r="N56" s="71">
        <f t="shared" ca="1" si="1"/>
        <v>0.87128650010281017</v>
      </c>
      <c r="O56" s="71">
        <f t="shared" ca="1" si="2"/>
        <v>0.75340054704470005</v>
      </c>
      <c r="P56" s="72">
        <f t="shared" ca="1" si="3"/>
        <v>0.12798288565629001</v>
      </c>
      <c r="Q56" s="32">
        <f t="shared" ca="1" si="9"/>
        <v>50</v>
      </c>
      <c r="R56" s="32">
        <f t="shared" ca="1" si="4"/>
        <v>48</v>
      </c>
      <c r="S56" s="32">
        <f t="shared" ca="1" si="5"/>
        <v>15</v>
      </c>
      <c r="T56" s="32">
        <f t="shared" ca="1" si="6"/>
        <v>16</v>
      </c>
      <c r="U56" s="32">
        <f t="shared" ca="1" si="7"/>
        <v>58</v>
      </c>
    </row>
    <row r="57" spans="1:21" x14ac:dyDescent="0.25">
      <c r="A57" t="s">
        <v>97</v>
      </c>
      <c r="B57" s="66" t="s">
        <v>145</v>
      </c>
      <c r="C57" s="67" t="s">
        <v>144</v>
      </c>
      <c r="D57" s="67" t="s">
        <v>144</v>
      </c>
      <c r="E57" s="67" t="s">
        <v>144</v>
      </c>
      <c r="F57" s="68" t="s">
        <v>145</v>
      </c>
      <c r="G57" s="63" cm="1">
        <f t="array" aca="1" ref="G57" ca="1">COUNTIF(Feuil1!D$5:D$33,Tabel1[[#This Row],[planning Service]:[planning Service]])</f>
        <v>0</v>
      </c>
      <c r="H57" s="63" cm="1">
        <f t="array" aca="1" ref="H57" ca="1">COUNTIF(Feuil1!E$5:E$33,Tabel1[[#This Row],[planning Service]:[planning Service]])</f>
        <v>0</v>
      </c>
      <c r="I57" s="63" cm="1">
        <f t="array" aca="1" ref="I57" ca="1">COUNTIF(Feuil1!F$5:F$33,Tabel1[[#This Row],[planning Service]:[planning Service]])</f>
        <v>0</v>
      </c>
      <c r="J57" s="63" cm="1">
        <f t="array" aca="1" ref="J57" ca="1">COUNTIF(Feuil1!G$5:G$33,Tabel1[[#This Row],[planning Service]:[planning Service]])</f>
        <v>0</v>
      </c>
      <c r="K57" s="63" cm="1">
        <f t="array" aca="1" ref="K57" ca="1">COUNTIF(Feuil1!H$5:H$33,Tabel1[[#This Row],[planning Service]:[planning Service]])</f>
        <v>0</v>
      </c>
      <c r="L57" s="70" t="str">
        <f t="shared" ca="1" si="8"/>
        <v/>
      </c>
      <c r="M57" s="71">
        <f t="shared" ca="1" si="0"/>
        <v>0.5736983903759304</v>
      </c>
      <c r="N57" s="71">
        <f t="shared" ca="1" si="1"/>
        <v>0.93591373122882016</v>
      </c>
      <c r="O57" s="71">
        <f t="shared" ca="1" si="2"/>
        <v>0.40845782675238906</v>
      </c>
      <c r="P57" s="72" t="str">
        <f t="shared" ca="1" si="3"/>
        <v/>
      </c>
      <c r="Q57" s="32" t="str">
        <f t="shared" ca="1" si="9"/>
        <v/>
      </c>
      <c r="R57" s="32">
        <f t="shared" ca="1" si="4"/>
        <v>30</v>
      </c>
      <c r="S57" s="32">
        <f t="shared" ca="1" si="5"/>
        <v>7</v>
      </c>
      <c r="T57" s="32">
        <f t="shared" ca="1" si="6"/>
        <v>34</v>
      </c>
      <c r="U57" s="32" t="str">
        <f t="shared" ca="1" si="7"/>
        <v/>
      </c>
    </row>
    <row r="58" spans="1:21" x14ac:dyDescent="0.25">
      <c r="A58" t="s">
        <v>98</v>
      </c>
      <c r="B58" s="66" t="s">
        <v>144</v>
      </c>
      <c r="C58" s="67" t="s">
        <v>144</v>
      </c>
      <c r="D58" s="67" t="s">
        <v>145</v>
      </c>
      <c r="E58" s="67" t="s">
        <v>144</v>
      </c>
      <c r="F58" s="68" t="s">
        <v>144</v>
      </c>
      <c r="G58" s="63" cm="1">
        <f t="array" aca="1" ref="G58" ca="1">COUNTIF(Feuil1!D$5:D$33,Tabel1[[#This Row],[planning Service]:[planning Service]])</f>
        <v>0</v>
      </c>
      <c r="H58" s="63" cm="1">
        <f t="array" aca="1" ref="H58" ca="1">COUNTIF(Feuil1!E$5:E$33,Tabel1[[#This Row],[planning Service]:[planning Service]])</f>
        <v>0</v>
      </c>
      <c r="I58" s="63" cm="1">
        <f t="array" aca="1" ref="I58" ca="1">COUNTIF(Feuil1!F$5:F$33,Tabel1[[#This Row],[planning Service]:[planning Service]])</f>
        <v>0</v>
      </c>
      <c r="J58" s="63" cm="1">
        <f t="array" aca="1" ref="J58" ca="1">COUNTIF(Feuil1!G$5:G$33,Tabel1[[#This Row],[planning Service]:[planning Service]])</f>
        <v>2</v>
      </c>
      <c r="K58" s="63" cm="1">
        <f t="array" aca="1" ref="K58" ca="1">COUNTIF(Feuil1!H$5:H$33,Tabel1[[#This Row],[planning Service]:[planning Service]])</f>
        <v>3</v>
      </c>
      <c r="L58" s="70">
        <f t="shared" ca="1" si="8"/>
        <v>0.66536599867589297</v>
      </c>
      <c r="M58" s="71">
        <f t="shared" ca="1" si="0"/>
        <v>0.60882198740439886</v>
      </c>
      <c r="N58" s="71" t="str">
        <f t="shared" ca="1" si="1"/>
        <v/>
      </c>
      <c r="O58" s="71">
        <f t="shared" ca="1" si="2"/>
        <v>0.19264935315153897</v>
      </c>
      <c r="P58" s="72">
        <f t="shared" ca="1" si="3"/>
        <v>5.3631644116502453E-2</v>
      </c>
      <c r="Q58" s="32">
        <f t="shared" ca="1" si="9"/>
        <v>21</v>
      </c>
      <c r="R58" s="32">
        <f t="shared" ca="1" si="4"/>
        <v>27</v>
      </c>
      <c r="S58" s="32" t="str">
        <f t="shared" ca="1" si="5"/>
        <v/>
      </c>
      <c r="T58" s="32">
        <f t="shared" ca="1" si="6"/>
        <v>61</v>
      </c>
      <c r="U58" s="32">
        <f t="shared" ca="1" si="7"/>
        <v>63</v>
      </c>
    </row>
    <row r="59" spans="1:21" x14ac:dyDescent="0.25">
      <c r="A59" t="s">
        <v>99</v>
      </c>
      <c r="B59" s="66" t="s">
        <v>145</v>
      </c>
      <c r="C59" s="67" t="s">
        <v>144</v>
      </c>
      <c r="D59" s="67" t="s">
        <v>145</v>
      </c>
      <c r="E59" s="67" t="s">
        <v>144</v>
      </c>
      <c r="F59" s="68" t="s">
        <v>145</v>
      </c>
      <c r="G59" s="63" cm="1">
        <f t="array" aca="1" ref="G59" ca="1">COUNTIF(Feuil1!D$5:D$33,Tabel1[[#This Row],[planning Service]:[planning Service]])</f>
        <v>0</v>
      </c>
      <c r="H59" s="63" cm="1">
        <f t="array" aca="1" ref="H59" ca="1">COUNTIF(Feuil1!E$5:E$33,Tabel1[[#This Row],[planning Service]:[planning Service]])</f>
        <v>0</v>
      </c>
      <c r="I59" s="63" cm="1">
        <f t="array" aca="1" ref="I59" ca="1">COUNTIF(Feuil1!F$5:F$33,Tabel1[[#This Row],[planning Service]:[planning Service]])</f>
        <v>0</v>
      </c>
      <c r="J59" s="63" cm="1">
        <f t="array" aca="1" ref="J59" ca="1">COUNTIF(Feuil1!G$5:G$33,Tabel1[[#This Row],[planning Service]:[planning Service]])</f>
        <v>0</v>
      </c>
      <c r="K59" s="63" cm="1">
        <f t="array" aca="1" ref="K59" ca="1">COUNTIF(Feuil1!H$5:H$33,Tabel1[[#This Row],[planning Service]:[planning Service]])</f>
        <v>0</v>
      </c>
      <c r="L59" s="70" t="str">
        <f t="shared" ca="1" si="8"/>
        <v/>
      </c>
      <c r="M59" s="71">
        <f t="shared" ca="1" si="0"/>
        <v>0.80495360364399315</v>
      </c>
      <c r="N59" s="71" t="str">
        <f t="shared" ca="1" si="1"/>
        <v/>
      </c>
      <c r="O59" s="71">
        <f t="shared" ca="1" si="2"/>
        <v>0.16046951674289411</v>
      </c>
      <c r="P59" s="72" t="str">
        <f t="shared" ca="1" si="3"/>
        <v/>
      </c>
      <c r="Q59" s="32" t="str">
        <f t="shared" ca="1" si="9"/>
        <v/>
      </c>
      <c r="R59" s="32">
        <f t="shared" ca="1" si="4"/>
        <v>11</v>
      </c>
      <c r="S59" s="32" t="str">
        <f t="shared" ca="1" si="5"/>
        <v/>
      </c>
      <c r="T59" s="32">
        <f t="shared" ca="1" si="6"/>
        <v>63</v>
      </c>
      <c r="U59" s="32" t="str">
        <f t="shared" ca="1" si="7"/>
        <v/>
      </c>
    </row>
    <row r="60" spans="1:21" x14ac:dyDescent="0.25">
      <c r="A60" t="s">
        <v>100</v>
      </c>
      <c r="B60" s="66" t="s">
        <v>145</v>
      </c>
      <c r="C60" s="67" t="s">
        <v>144</v>
      </c>
      <c r="D60" s="67" t="s">
        <v>144</v>
      </c>
      <c r="E60" s="67" t="s">
        <v>144</v>
      </c>
      <c r="F60" s="68" t="s">
        <v>145</v>
      </c>
      <c r="G60" s="63" cm="1">
        <f t="array" aca="1" ref="G60" ca="1">COUNTIF(Feuil1!D$5:D$33,Tabel1[[#This Row],[planning Service]:[planning Service]])</f>
        <v>0</v>
      </c>
      <c r="H60" s="63" cm="1">
        <f t="array" aca="1" ref="H60" ca="1">COUNTIF(Feuil1!E$5:E$33,Tabel1[[#This Row],[planning Service]:[planning Service]])</f>
        <v>0</v>
      </c>
      <c r="I60" s="63" cm="1">
        <f t="array" aca="1" ref="I60" ca="1">COUNTIF(Feuil1!F$5:F$33,Tabel1[[#This Row],[planning Service]:[planning Service]])</f>
        <v>0</v>
      </c>
      <c r="J60" s="63" cm="1">
        <f t="array" aca="1" ref="J60" ca="1">COUNTIF(Feuil1!G$5:G$33,Tabel1[[#This Row],[planning Service]:[planning Service]])</f>
        <v>1</v>
      </c>
      <c r="K60" s="63" cm="1">
        <f t="array" aca="1" ref="K60" ca="1">COUNTIF(Feuil1!H$5:H$33,Tabel1[[#This Row],[planning Service]:[planning Service]])</f>
        <v>0</v>
      </c>
      <c r="L60" s="70" t="str">
        <f t="shared" ca="1" si="8"/>
        <v/>
      </c>
      <c r="M60" s="71">
        <f t="shared" ca="1" si="0"/>
        <v>0.11030369079641011</v>
      </c>
      <c r="N60" s="71">
        <f t="shared" ca="1" si="1"/>
        <v>9.6025891640612704E-2</v>
      </c>
      <c r="O60" s="71">
        <f t="shared" ca="1" si="2"/>
        <v>0.64935540460598007</v>
      </c>
      <c r="P60" s="72" t="str">
        <f t="shared" ca="1" si="3"/>
        <v/>
      </c>
      <c r="Q60" s="32" t="str">
        <f t="shared" ca="1" si="9"/>
        <v/>
      </c>
      <c r="R60" s="32">
        <f t="shared" ca="1" si="4"/>
        <v>71</v>
      </c>
      <c r="S60" s="32">
        <f t="shared" ca="1" si="5"/>
        <v>67</v>
      </c>
      <c r="T60" s="32">
        <f t="shared" ca="1" si="6"/>
        <v>19</v>
      </c>
      <c r="U60" s="32" t="str">
        <f t="shared" ca="1" si="7"/>
        <v/>
      </c>
    </row>
    <row r="61" spans="1:21" x14ac:dyDescent="0.25">
      <c r="A61" t="s">
        <v>101</v>
      </c>
      <c r="B61" s="66" t="s">
        <v>144</v>
      </c>
      <c r="C61" s="67" t="s">
        <v>144</v>
      </c>
      <c r="D61" s="67" t="s">
        <v>144</v>
      </c>
      <c r="E61" s="67" t="s">
        <v>144</v>
      </c>
      <c r="F61" s="68" t="s">
        <v>145</v>
      </c>
      <c r="G61" s="63" cm="1">
        <f t="array" aca="1" ref="G61" ca="1">COUNTIF(Feuil1!D$5:D$33,Tabel1[[#This Row],[planning Service]:[planning Service]])</f>
        <v>1</v>
      </c>
      <c r="H61" s="63" cm="1">
        <f t="array" aca="1" ref="H61" ca="1">COUNTIF(Feuil1!E$5:E$33,Tabel1[[#This Row],[planning Service]:[planning Service]])</f>
        <v>1</v>
      </c>
      <c r="I61" s="63" cm="1">
        <f t="array" aca="1" ref="I61" ca="1">COUNTIF(Feuil1!F$5:F$33,Tabel1[[#This Row],[planning Service]:[planning Service]])</f>
        <v>1</v>
      </c>
      <c r="J61" s="63" cm="1">
        <f t="array" aca="1" ref="J61" ca="1">COUNTIF(Feuil1!G$5:G$33,Tabel1[[#This Row],[planning Service]:[planning Service]])</f>
        <v>0</v>
      </c>
      <c r="K61" s="63" cm="1">
        <f t="array" aca="1" ref="K61" ca="1">COUNTIF(Feuil1!H$5:H$33,Tabel1[[#This Row],[planning Service]:[planning Service]])</f>
        <v>0</v>
      </c>
      <c r="L61" s="70">
        <f t="shared" ca="1" si="8"/>
        <v>0.48214402211828178</v>
      </c>
      <c r="M61" s="71">
        <f t="shared" ca="1" si="0"/>
        <v>0.42861854473992167</v>
      </c>
      <c r="N61" s="71">
        <f t="shared" ca="1" si="1"/>
        <v>0.13396383876048601</v>
      </c>
      <c r="O61" s="71">
        <f t="shared" ca="1" si="2"/>
        <v>0.99203324861626052</v>
      </c>
      <c r="P61" s="72" t="str">
        <f t="shared" ca="1" si="3"/>
        <v/>
      </c>
      <c r="Q61" s="32">
        <f t="shared" ca="1" si="9"/>
        <v>33</v>
      </c>
      <c r="R61" s="32">
        <f t="shared" ca="1" si="4"/>
        <v>42</v>
      </c>
      <c r="S61" s="32">
        <f t="shared" ca="1" si="5"/>
        <v>63</v>
      </c>
      <c r="T61" s="32">
        <f t="shared" ca="1" si="6"/>
        <v>2</v>
      </c>
      <c r="U61" s="32" t="str">
        <f t="shared" ca="1" si="7"/>
        <v/>
      </c>
    </row>
    <row r="62" spans="1:21" x14ac:dyDescent="0.25">
      <c r="A62" t="s">
        <v>102</v>
      </c>
      <c r="B62" s="66" t="s">
        <v>144</v>
      </c>
      <c r="C62" s="67" t="s">
        <v>144</v>
      </c>
      <c r="D62" s="67" t="s">
        <v>144</v>
      </c>
      <c r="E62" s="67" t="s">
        <v>144</v>
      </c>
      <c r="F62" s="68" t="s">
        <v>144</v>
      </c>
      <c r="G62" s="63" cm="1">
        <f t="array" aca="1" ref="G62" ca="1">COUNTIF(Feuil1!D$5:D$33,Tabel1[[#This Row],[planning Service]:[planning Service]])</f>
        <v>0</v>
      </c>
      <c r="H62" s="63" cm="1">
        <f t="array" aca="1" ref="H62" ca="1">COUNTIF(Feuil1!E$5:E$33,Tabel1[[#This Row],[planning Service]:[planning Service]])</f>
        <v>0</v>
      </c>
      <c r="I62" s="63" cm="1">
        <f t="array" aca="1" ref="I62" ca="1">COUNTIF(Feuil1!F$5:F$33,Tabel1[[#This Row],[planning Service]:[planning Service]])</f>
        <v>0</v>
      </c>
      <c r="J62" s="63" cm="1">
        <f t="array" aca="1" ref="J62" ca="1">COUNTIF(Feuil1!G$5:G$33,Tabel1[[#This Row],[planning Service]:[planning Service]])</f>
        <v>0</v>
      </c>
      <c r="K62" s="63" cm="1">
        <f t="array" aca="1" ref="K62" ca="1">COUNTIF(Feuil1!H$5:H$33,Tabel1[[#This Row],[planning Service]:[planning Service]])</f>
        <v>1</v>
      </c>
      <c r="L62" s="70">
        <f t="shared" ca="1" si="8"/>
        <v>0.7663869937529918</v>
      </c>
      <c r="M62" s="71">
        <f t="shared" ca="1" si="0"/>
        <v>0.86429222110760973</v>
      </c>
      <c r="N62" s="71">
        <f t="shared" ca="1" si="1"/>
        <v>2.813477682283938E-2</v>
      </c>
      <c r="O62" s="71">
        <f t="shared" ca="1" si="2"/>
        <v>0.23268790378687942</v>
      </c>
      <c r="P62" s="72">
        <f t="shared" ca="1" si="3"/>
        <v>0.63137248175539562</v>
      </c>
      <c r="Q62" s="32">
        <f t="shared" ca="1" si="9"/>
        <v>16</v>
      </c>
      <c r="R62" s="32">
        <f t="shared" ca="1" si="4"/>
        <v>7</v>
      </c>
      <c r="S62" s="32">
        <f t="shared" ca="1" si="5"/>
        <v>69</v>
      </c>
      <c r="T62" s="32">
        <f t="shared" ca="1" si="6"/>
        <v>60</v>
      </c>
      <c r="U62" s="32">
        <f t="shared" ca="1" si="7"/>
        <v>25</v>
      </c>
    </row>
    <row r="63" spans="1:21" x14ac:dyDescent="0.25">
      <c r="A63" t="s">
        <v>103</v>
      </c>
      <c r="B63" s="66" t="s">
        <v>145</v>
      </c>
      <c r="C63" s="67" t="s">
        <v>145</v>
      </c>
      <c r="D63" s="67" t="s">
        <v>144</v>
      </c>
      <c r="E63" s="67" t="s">
        <v>144</v>
      </c>
      <c r="F63" s="68" t="s">
        <v>144</v>
      </c>
      <c r="G63" s="63" cm="1">
        <f t="array" aca="1" ref="G63" ca="1">COUNTIF(Feuil1!D$5:D$33,Tabel1[[#This Row],[planning Service]:[planning Service]])</f>
        <v>0</v>
      </c>
      <c r="H63" s="63" cm="1">
        <f t="array" aca="1" ref="H63" ca="1">COUNTIF(Feuil1!E$5:E$33,Tabel1[[#This Row],[planning Service]:[planning Service]])</f>
        <v>0</v>
      </c>
      <c r="I63" s="63" cm="1">
        <f t="array" aca="1" ref="I63" ca="1">COUNTIF(Feuil1!F$5:F$33,Tabel1[[#This Row],[planning Service]:[planning Service]])</f>
        <v>1</v>
      </c>
      <c r="J63" s="63" cm="1">
        <f t="array" aca="1" ref="J63" ca="1">COUNTIF(Feuil1!G$5:G$33,Tabel1[[#This Row],[planning Service]:[planning Service]])</f>
        <v>1</v>
      </c>
      <c r="K63" s="63" cm="1">
        <f t="array" aca="1" ref="K63" ca="1">COUNTIF(Feuil1!H$5:H$33,Tabel1[[#This Row],[planning Service]:[planning Service]])</f>
        <v>0</v>
      </c>
      <c r="L63" s="70" t="str">
        <f t="shared" ca="1" si="8"/>
        <v/>
      </c>
      <c r="M63" s="71" t="str">
        <f t="shared" ca="1" si="0"/>
        <v/>
      </c>
      <c r="N63" s="71">
        <f t="shared" ca="1" si="1"/>
        <v>0.45016401420073449</v>
      </c>
      <c r="O63" s="71">
        <f t="shared" ca="1" si="2"/>
        <v>0.27060327101307313</v>
      </c>
      <c r="P63" s="72">
        <f t="shared" ca="1" si="3"/>
        <v>0.64571843415152841</v>
      </c>
      <c r="Q63" s="32" t="str">
        <f t="shared" ca="1" si="9"/>
        <v/>
      </c>
      <c r="R63" s="32" t="str">
        <f t="shared" ca="1" si="4"/>
        <v/>
      </c>
      <c r="S63" s="32">
        <f t="shared" ca="1" si="5"/>
        <v>42</v>
      </c>
      <c r="T63" s="32">
        <f t="shared" ca="1" si="6"/>
        <v>56</v>
      </c>
      <c r="U63" s="32">
        <f t="shared" ca="1" si="7"/>
        <v>23</v>
      </c>
    </row>
    <row r="64" spans="1:21" x14ac:dyDescent="0.25">
      <c r="A64" t="s">
        <v>104</v>
      </c>
      <c r="B64" s="66" t="s">
        <v>144</v>
      </c>
      <c r="C64" s="67" t="s">
        <v>145</v>
      </c>
      <c r="D64" s="67" t="s">
        <v>144</v>
      </c>
      <c r="E64" s="67" t="s">
        <v>144</v>
      </c>
      <c r="F64" s="68" t="s">
        <v>145</v>
      </c>
      <c r="G64" s="63" cm="1">
        <f t="array" aca="1" ref="G64" ca="1">COUNTIF(Feuil1!D$5:D$33,Tabel1[[#This Row],[planning Service]:[planning Service]])</f>
        <v>0</v>
      </c>
      <c r="H64" s="63" cm="1">
        <f t="array" aca="1" ref="H64" ca="1">COUNTIF(Feuil1!E$5:E$33,Tabel1[[#This Row],[planning Service]:[planning Service]])</f>
        <v>0</v>
      </c>
      <c r="I64" s="63" cm="1">
        <f t="array" aca="1" ref="I64" ca="1">COUNTIF(Feuil1!F$5:F$33,Tabel1[[#This Row],[planning Service]:[planning Service]])</f>
        <v>0</v>
      </c>
      <c r="J64" s="63" cm="1">
        <f t="array" aca="1" ref="J64" ca="1">COUNTIF(Feuil1!G$5:G$33,Tabel1[[#This Row],[planning Service]:[planning Service]])</f>
        <v>0</v>
      </c>
      <c r="K64" s="63" cm="1">
        <f t="array" aca="1" ref="K64" ca="1">COUNTIF(Feuil1!H$5:H$33,Tabel1[[#This Row],[planning Service]:[planning Service]])</f>
        <v>0</v>
      </c>
      <c r="L64" s="70">
        <f t="shared" ca="1" si="8"/>
        <v>0.20504848572532242</v>
      </c>
      <c r="M64" s="71" t="str">
        <f t="shared" ca="1" si="0"/>
        <v/>
      </c>
      <c r="N64" s="71">
        <f t="shared" ca="1" si="1"/>
        <v>0.92521226469022422</v>
      </c>
      <c r="O64" s="71">
        <f t="shared" ca="1" si="2"/>
        <v>5.1444541591727067E-2</v>
      </c>
      <c r="P64" s="72" t="str">
        <f t="shared" ca="1" si="3"/>
        <v/>
      </c>
      <c r="Q64" s="32">
        <f t="shared" ca="1" si="9"/>
        <v>61</v>
      </c>
      <c r="R64" s="32" t="str">
        <f t="shared" ca="1" si="4"/>
        <v/>
      </c>
      <c r="S64" s="32">
        <f t="shared" ca="1" si="5"/>
        <v>8</v>
      </c>
      <c r="T64" s="32">
        <f t="shared" ca="1" si="6"/>
        <v>74</v>
      </c>
      <c r="U64" s="32" t="str">
        <f t="shared" ca="1" si="7"/>
        <v/>
      </c>
    </row>
    <row r="65" spans="1:21" x14ac:dyDescent="0.25">
      <c r="A65" t="s">
        <v>105</v>
      </c>
      <c r="B65" s="66" t="s">
        <v>144</v>
      </c>
      <c r="C65" s="67" t="s">
        <v>144</v>
      </c>
      <c r="D65" s="67" t="s">
        <v>144</v>
      </c>
      <c r="E65" s="67" t="s">
        <v>144</v>
      </c>
      <c r="F65" s="68" t="s">
        <v>144</v>
      </c>
      <c r="G65" s="63" cm="1">
        <f t="array" aca="1" ref="G65" ca="1">COUNTIF(Feuil1!D$5:D$33,Tabel1[[#This Row],[planning Service]:[planning Service]])</f>
        <v>0</v>
      </c>
      <c r="H65" s="63" cm="1">
        <f t="array" aca="1" ref="H65" ca="1">COUNTIF(Feuil1!E$5:E$33,Tabel1[[#This Row],[planning Service]:[planning Service]])</f>
        <v>1</v>
      </c>
      <c r="I65" s="63" cm="1">
        <f t="array" aca="1" ref="I65" ca="1">COUNTIF(Feuil1!F$5:F$33,Tabel1[[#This Row],[planning Service]:[planning Service]])</f>
        <v>0</v>
      </c>
      <c r="J65" s="63" cm="1">
        <f t="array" aca="1" ref="J65" ca="1">COUNTIF(Feuil1!G$5:G$33,Tabel1[[#This Row],[planning Service]:[planning Service]])</f>
        <v>0</v>
      </c>
      <c r="K65" s="63" cm="1">
        <f t="array" aca="1" ref="K65" ca="1">COUNTIF(Feuil1!H$5:H$33,Tabel1[[#This Row],[planning Service]:[planning Service]])</f>
        <v>0</v>
      </c>
      <c r="L65" s="70">
        <f t="shared" ca="1" si="8"/>
        <v>0.9782436919477141</v>
      </c>
      <c r="M65" s="71">
        <f t="shared" ca="1" si="0"/>
        <v>0.19794926088053277</v>
      </c>
      <c r="N65" s="71">
        <f t="shared" ca="1" si="1"/>
        <v>0.36373656339821481</v>
      </c>
      <c r="O65" s="71">
        <f t="shared" ca="1" si="2"/>
        <v>8.830007877726509E-2</v>
      </c>
      <c r="P65" s="72">
        <f t="shared" ca="1" si="3"/>
        <v>0.68791376860562659</v>
      </c>
      <c r="Q65" s="32">
        <f t="shared" ca="1" si="9"/>
        <v>2</v>
      </c>
      <c r="R65" s="32">
        <f t="shared" ca="1" si="4"/>
        <v>62</v>
      </c>
      <c r="S65" s="32">
        <f t="shared" ca="1" si="5"/>
        <v>48</v>
      </c>
      <c r="T65" s="32">
        <f t="shared" ca="1" si="6"/>
        <v>68</v>
      </c>
      <c r="U65" s="32">
        <f t="shared" ca="1" si="7"/>
        <v>21</v>
      </c>
    </row>
    <row r="66" spans="1:21" x14ac:dyDescent="0.25">
      <c r="A66" t="s">
        <v>106</v>
      </c>
      <c r="B66" s="66" t="s">
        <v>144</v>
      </c>
      <c r="C66" s="67" t="s">
        <v>144</v>
      </c>
      <c r="D66" s="67" t="s">
        <v>145</v>
      </c>
      <c r="E66" s="67" t="s">
        <v>144</v>
      </c>
      <c r="F66" s="68" t="s">
        <v>145</v>
      </c>
      <c r="G66" s="63" cm="1">
        <f t="array" aca="1" ref="G66" ca="1">COUNTIF(Feuil1!D$5:D$33,Tabel1[[#This Row],[planning Service]:[planning Service]])</f>
        <v>1</v>
      </c>
      <c r="H66" s="63" cm="1">
        <f t="array" aca="1" ref="H66" ca="1">COUNTIF(Feuil1!E$5:E$33,Tabel1[[#This Row],[planning Service]:[planning Service]])</f>
        <v>0</v>
      </c>
      <c r="I66" s="63" cm="1">
        <f t="array" aca="1" ref="I66" ca="1">COUNTIF(Feuil1!F$5:F$33,Tabel1[[#This Row],[planning Service]:[planning Service]])</f>
        <v>0</v>
      </c>
      <c r="J66" s="63" cm="1">
        <f t="array" aca="1" ref="J66" ca="1">COUNTIF(Feuil1!G$5:G$33,Tabel1[[#This Row],[planning Service]:[planning Service]])</f>
        <v>1</v>
      </c>
      <c r="K66" s="63" cm="1">
        <f t="array" aca="1" ref="K66" ca="1">COUNTIF(Feuil1!H$5:H$33,Tabel1[[#This Row],[planning Service]:[planning Service]])</f>
        <v>0</v>
      </c>
      <c r="L66" s="70">
        <f t="shared" ca="1" si="8"/>
        <v>0.30147190058802853</v>
      </c>
      <c r="M66" s="71">
        <f t="shared" ca="1" si="0"/>
        <v>0.90227705960696725</v>
      </c>
      <c r="N66" s="71" t="str">
        <f t="shared" ca="1" si="1"/>
        <v/>
      </c>
      <c r="O66" s="71">
        <f t="shared" ca="1" si="2"/>
        <v>0.40043335323816354</v>
      </c>
      <c r="P66" s="72" t="str">
        <f t="shared" ca="1" si="3"/>
        <v/>
      </c>
      <c r="Q66" s="32">
        <f t="shared" ca="1" si="9"/>
        <v>55</v>
      </c>
      <c r="R66" s="32">
        <f t="shared" ca="1" si="4"/>
        <v>4</v>
      </c>
      <c r="S66" s="32" t="str">
        <f t="shared" ca="1" si="5"/>
        <v/>
      </c>
      <c r="T66" s="32">
        <f t="shared" ca="1" si="6"/>
        <v>35</v>
      </c>
      <c r="U66" s="32" t="str">
        <f t="shared" ca="1" si="7"/>
        <v/>
      </c>
    </row>
    <row r="67" spans="1:21" x14ac:dyDescent="0.25">
      <c r="A67" t="s">
        <v>107</v>
      </c>
      <c r="B67" s="66" t="s">
        <v>144</v>
      </c>
      <c r="C67" s="67" t="s">
        <v>144</v>
      </c>
      <c r="D67" s="67" t="s">
        <v>145</v>
      </c>
      <c r="E67" s="67" t="s">
        <v>144</v>
      </c>
      <c r="F67" s="68" t="s">
        <v>144</v>
      </c>
      <c r="G67" s="63" cm="1">
        <f t="array" aca="1" ref="G67" ca="1">COUNTIF(Feuil1!D$5:D$33,Tabel1[[#This Row],[planning Service]:[planning Service]])</f>
        <v>0</v>
      </c>
      <c r="H67" s="63" cm="1">
        <f t="array" aca="1" ref="H67" ca="1">COUNTIF(Feuil1!E$5:E$33,Tabel1[[#This Row],[planning Service]:[planning Service]])</f>
        <v>0</v>
      </c>
      <c r="I67" s="63" cm="1">
        <f t="array" aca="1" ref="I67" ca="1">COUNTIF(Feuil1!F$5:F$33,Tabel1[[#This Row],[planning Service]:[planning Service]])</f>
        <v>0</v>
      </c>
      <c r="J67" s="63" cm="1">
        <f t="array" aca="1" ref="J67" ca="1">COUNTIF(Feuil1!G$5:G$33,Tabel1[[#This Row],[planning Service]:[planning Service]])</f>
        <v>0</v>
      </c>
      <c r="K67" s="63" cm="1">
        <f t="array" aca="1" ref="K67" ca="1">COUNTIF(Feuil1!H$5:H$33,Tabel1[[#This Row],[planning Service]:[planning Service]])</f>
        <v>0</v>
      </c>
      <c r="L67" s="70">
        <f t="shared" ca="1" si="8"/>
        <v>0.55278350864462045</v>
      </c>
      <c r="M67" s="71">
        <f t="shared" ref="M67:M102" ca="1" si="10">IF(C67&lt;&gt;"",RAND(),"")</f>
        <v>0.51871194767046624</v>
      </c>
      <c r="N67" s="71" t="str">
        <f t="shared" ref="N67:N102" ca="1" si="11">IF(D67&lt;&gt;"",RAND(),"")</f>
        <v/>
      </c>
      <c r="O67" s="71">
        <f t="shared" ref="O67:O102" ca="1" si="12">IF(E67&lt;&gt;"",RAND(),"")</f>
        <v>0.38617921411972844</v>
      </c>
      <c r="P67" s="72">
        <f t="shared" ref="P67:P102" ca="1" si="13">IF(F67&lt;&gt;"",RAND(),"")</f>
        <v>0.1490848404814985</v>
      </c>
      <c r="Q67" s="32">
        <f t="shared" ca="1" si="9"/>
        <v>29</v>
      </c>
      <c r="R67" s="32">
        <f t="shared" ref="R67:R102" ca="1" si="14">IF(M67&lt;&gt;"",RANK(M67,M$3:M$102),"")</f>
        <v>34</v>
      </c>
      <c r="S67" s="32" t="str">
        <f t="shared" ref="S67:S102" ca="1" si="15">IF(N67&lt;&gt;"",RANK(N67,N$3:N$102),"")</f>
        <v/>
      </c>
      <c r="T67" s="32">
        <f t="shared" ref="T67:T102" ca="1" si="16">IF(O67&lt;&gt;"",RANK(O67,O$3:O$102),"")</f>
        <v>37</v>
      </c>
      <c r="U67" s="32">
        <f t="shared" ref="U67:U102" ca="1" si="17">IF(P67&lt;&gt;"",RANK(P67,P$3:P$102),"")</f>
        <v>55</v>
      </c>
    </row>
    <row r="68" spans="1:21" x14ac:dyDescent="0.25">
      <c r="A68" t="s">
        <v>108</v>
      </c>
      <c r="B68" s="66" t="s">
        <v>145</v>
      </c>
      <c r="C68" s="67" t="s">
        <v>145</v>
      </c>
      <c r="D68" s="67" t="s">
        <v>144</v>
      </c>
      <c r="E68" s="67" t="s">
        <v>144</v>
      </c>
      <c r="F68" s="68" t="s">
        <v>144</v>
      </c>
      <c r="G68" s="63" cm="1">
        <f t="array" aca="1" ref="G68" ca="1">COUNTIF(Feuil1!D$5:D$33,Tabel1[[#This Row],[planning Service]:[planning Service]])</f>
        <v>0</v>
      </c>
      <c r="H68" s="63" cm="1">
        <f t="array" aca="1" ref="H68" ca="1">COUNTIF(Feuil1!E$5:E$33,Tabel1[[#This Row],[planning Service]:[planning Service]])</f>
        <v>0</v>
      </c>
      <c r="I68" s="63" cm="1">
        <f t="array" aca="1" ref="I68" ca="1">COUNTIF(Feuil1!F$5:F$33,Tabel1[[#This Row],[planning Service]:[planning Service]])</f>
        <v>0</v>
      </c>
      <c r="J68" s="63" cm="1">
        <f t="array" aca="1" ref="J68" ca="1">COUNTIF(Feuil1!G$5:G$33,Tabel1[[#This Row],[planning Service]:[planning Service]])</f>
        <v>0</v>
      </c>
      <c r="K68" s="63" cm="1">
        <f t="array" aca="1" ref="K68" ca="1">COUNTIF(Feuil1!H$5:H$33,Tabel1[[#This Row],[planning Service]:[planning Service]])</f>
        <v>0</v>
      </c>
      <c r="L68" s="70" t="str">
        <f t="shared" ref="L68:L102" ca="1" si="18">IF(B68&lt;&gt;"",RAND(),"")</f>
        <v/>
      </c>
      <c r="M68" s="71" t="str">
        <f t="shared" ca="1" si="10"/>
        <v/>
      </c>
      <c r="N68" s="71">
        <f t="shared" ca="1" si="11"/>
        <v>0.37988709887980621</v>
      </c>
      <c r="O68" s="71">
        <f t="shared" ca="1" si="12"/>
        <v>4.0206607890221013E-2</v>
      </c>
      <c r="P68" s="72">
        <f t="shared" ca="1" si="13"/>
        <v>4.7988004989952926E-2</v>
      </c>
      <c r="Q68" s="32" t="str">
        <f t="shared" ref="Q68:Q102" ca="1" si="19">IF(L68&lt;&gt;"",RANK(L68,L$3:L$102),"")</f>
        <v/>
      </c>
      <c r="R68" s="32" t="str">
        <f t="shared" ca="1" si="14"/>
        <v/>
      </c>
      <c r="S68" s="32">
        <f t="shared" ca="1" si="15"/>
        <v>45</v>
      </c>
      <c r="T68" s="32">
        <f t="shared" ca="1" si="16"/>
        <v>76</v>
      </c>
      <c r="U68" s="32">
        <f t="shared" ca="1" si="17"/>
        <v>65</v>
      </c>
    </row>
    <row r="69" spans="1:21" x14ac:dyDescent="0.25">
      <c r="A69" t="s">
        <v>109</v>
      </c>
      <c r="B69" s="66" t="s">
        <v>144</v>
      </c>
      <c r="C69" s="67" t="s">
        <v>144</v>
      </c>
      <c r="D69" s="67" t="s">
        <v>144</v>
      </c>
      <c r="E69" s="67" t="s">
        <v>144</v>
      </c>
      <c r="F69" s="68" t="s">
        <v>144</v>
      </c>
      <c r="G69" s="63" cm="1">
        <f t="array" aca="1" ref="G69" ca="1">COUNTIF(Feuil1!D$5:D$33,Tabel1[[#This Row],[planning Service]:[planning Service]])</f>
        <v>0</v>
      </c>
      <c r="H69" s="63" cm="1">
        <f t="array" aca="1" ref="H69" ca="1">COUNTIF(Feuil1!E$5:E$33,Tabel1[[#This Row],[planning Service]:[planning Service]])</f>
        <v>1</v>
      </c>
      <c r="I69" s="63" cm="1">
        <f t="array" aca="1" ref="I69" ca="1">COUNTIF(Feuil1!F$5:F$33,Tabel1[[#This Row],[planning Service]:[planning Service]])</f>
        <v>0</v>
      </c>
      <c r="J69" s="63" cm="1">
        <f t="array" aca="1" ref="J69" ca="1">COUNTIF(Feuil1!G$5:G$33,Tabel1[[#This Row],[planning Service]:[planning Service]])</f>
        <v>0</v>
      </c>
      <c r="K69" s="63" cm="1">
        <f t="array" aca="1" ref="K69" ca="1">COUNTIF(Feuil1!H$5:H$33,Tabel1[[#This Row],[planning Service]:[planning Service]])</f>
        <v>0</v>
      </c>
      <c r="L69" s="70">
        <f t="shared" ca="1" si="18"/>
        <v>0.43055972843909196</v>
      </c>
      <c r="M69" s="71">
        <f t="shared" ca="1" si="10"/>
        <v>0.78949350657004747</v>
      </c>
      <c r="N69" s="71">
        <f t="shared" ca="1" si="11"/>
        <v>0.54196427970906846</v>
      </c>
      <c r="O69" s="71">
        <f t="shared" ca="1" si="12"/>
        <v>0.78878640098188435</v>
      </c>
      <c r="P69" s="72">
        <f t="shared" ca="1" si="13"/>
        <v>0.2323007805956161</v>
      </c>
      <c r="Q69" s="32">
        <f t="shared" ca="1" si="19"/>
        <v>41</v>
      </c>
      <c r="R69" s="32">
        <f t="shared" ca="1" si="14"/>
        <v>13</v>
      </c>
      <c r="S69" s="32">
        <f t="shared" ca="1" si="15"/>
        <v>37</v>
      </c>
      <c r="T69" s="32">
        <f t="shared" ca="1" si="16"/>
        <v>13</v>
      </c>
      <c r="U69" s="32">
        <f t="shared" ca="1" si="17"/>
        <v>50</v>
      </c>
    </row>
    <row r="70" spans="1:21" x14ac:dyDescent="0.25">
      <c r="A70" t="s">
        <v>110</v>
      </c>
      <c r="B70" s="66" t="s">
        <v>144</v>
      </c>
      <c r="C70" s="67" t="s">
        <v>144</v>
      </c>
      <c r="D70" s="67" t="s">
        <v>145</v>
      </c>
      <c r="E70" s="67" t="s">
        <v>144</v>
      </c>
      <c r="F70" s="68" t="s">
        <v>144</v>
      </c>
      <c r="G70" s="63" cm="1">
        <f t="array" aca="1" ref="G70" ca="1">COUNTIF(Feuil1!D$5:D$33,Tabel1[[#This Row],[planning Service]:[planning Service]])</f>
        <v>2</v>
      </c>
      <c r="H70" s="63" cm="1">
        <f t="array" aca="1" ref="H70" ca="1">COUNTIF(Feuil1!E$5:E$33,Tabel1[[#This Row],[planning Service]:[planning Service]])</f>
        <v>0</v>
      </c>
      <c r="I70" s="63" cm="1">
        <f t="array" aca="1" ref="I70" ca="1">COUNTIF(Feuil1!F$5:F$33,Tabel1[[#This Row],[planning Service]:[planning Service]])</f>
        <v>0</v>
      </c>
      <c r="J70" s="63" cm="1">
        <f t="array" aca="1" ref="J70" ca="1">COUNTIF(Feuil1!G$5:G$33,Tabel1[[#This Row],[planning Service]:[planning Service]])</f>
        <v>0</v>
      </c>
      <c r="K70" s="63" cm="1">
        <f t="array" aca="1" ref="K70" ca="1">COUNTIF(Feuil1!H$5:H$33,Tabel1[[#This Row],[planning Service]:[planning Service]])</f>
        <v>0</v>
      </c>
      <c r="L70" s="70">
        <f t="shared" ca="1" si="18"/>
        <v>0.85215232111502248</v>
      </c>
      <c r="M70" s="71">
        <f t="shared" ca="1" si="10"/>
        <v>0.68968987634286616</v>
      </c>
      <c r="N70" s="71" t="str">
        <f t="shared" ca="1" si="11"/>
        <v/>
      </c>
      <c r="O70" s="71">
        <f t="shared" ca="1" si="12"/>
        <v>0.29445026644139649</v>
      </c>
      <c r="P70" s="72">
        <f t="shared" ca="1" si="13"/>
        <v>0.44631107076061916</v>
      </c>
      <c r="Q70" s="32">
        <f t="shared" ca="1" si="19"/>
        <v>12</v>
      </c>
      <c r="R70" s="32">
        <f t="shared" ca="1" si="14"/>
        <v>23</v>
      </c>
      <c r="S70" s="32" t="str">
        <f t="shared" ca="1" si="15"/>
        <v/>
      </c>
      <c r="T70" s="32">
        <f t="shared" ca="1" si="16"/>
        <v>51</v>
      </c>
      <c r="U70" s="32">
        <f t="shared" ca="1" si="17"/>
        <v>33</v>
      </c>
    </row>
    <row r="71" spans="1:21" x14ac:dyDescent="0.25">
      <c r="A71" t="s">
        <v>111</v>
      </c>
      <c r="B71" s="66" t="s">
        <v>144</v>
      </c>
      <c r="C71" s="67" t="s">
        <v>144</v>
      </c>
      <c r="D71" s="67" t="s">
        <v>144</v>
      </c>
      <c r="E71" s="67" t="s">
        <v>144</v>
      </c>
      <c r="F71" s="68" t="s">
        <v>144</v>
      </c>
      <c r="G71" s="63" cm="1">
        <f t="array" aca="1" ref="G71" ca="1">COUNTIF(Feuil1!D$5:D$33,Tabel1[[#This Row],[planning Service]:[planning Service]])</f>
        <v>1</v>
      </c>
      <c r="H71" s="63" cm="1">
        <f t="array" aca="1" ref="H71" ca="1">COUNTIF(Feuil1!E$5:E$33,Tabel1[[#This Row],[planning Service]:[planning Service]])</f>
        <v>2</v>
      </c>
      <c r="I71" s="63" cm="1">
        <f t="array" aca="1" ref="I71" ca="1">COUNTIF(Feuil1!F$5:F$33,Tabel1[[#This Row],[planning Service]:[planning Service]])</f>
        <v>0</v>
      </c>
      <c r="J71" s="63" cm="1">
        <f t="array" aca="1" ref="J71" ca="1">COUNTIF(Feuil1!G$5:G$33,Tabel1[[#This Row],[planning Service]:[planning Service]])</f>
        <v>0</v>
      </c>
      <c r="K71" s="63" cm="1">
        <f t="array" aca="1" ref="K71" ca="1">COUNTIF(Feuil1!H$5:H$33,Tabel1[[#This Row],[planning Service]:[planning Service]])</f>
        <v>0</v>
      </c>
      <c r="L71" s="70">
        <f t="shared" ca="1" si="18"/>
        <v>0.60377352482328606</v>
      </c>
      <c r="M71" s="71">
        <f t="shared" ca="1" si="10"/>
        <v>0.48661765850171446</v>
      </c>
      <c r="N71" s="71">
        <f t="shared" ca="1" si="11"/>
        <v>0.67215411553847149</v>
      </c>
      <c r="O71" s="71">
        <f t="shared" ca="1" si="12"/>
        <v>0.76804199172614518</v>
      </c>
      <c r="P71" s="72">
        <f t="shared" ca="1" si="13"/>
        <v>0.25535125824339189</v>
      </c>
      <c r="Q71" s="32">
        <f t="shared" ca="1" si="19"/>
        <v>27</v>
      </c>
      <c r="R71" s="32">
        <f t="shared" ca="1" si="14"/>
        <v>36</v>
      </c>
      <c r="S71" s="32">
        <f t="shared" ca="1" si="15"/>
        <v>27</v>
      </c>
      <c r="T71" s="32">
        <f t="shared" ca="1" si="16"/>
        <v>15</v>
      </c>
      <c r="U71" s="32">
        <f t="shared" ca="1" si="17"/>
        <v>44</v>
      </c>
    </row>
    <row r="72" spans="1:21" x14ac:dyDescent="0.25">
      <c r="A72" t="s">
        <v>112</v>
      </c>
      <c r="B72" s="66" t="s">
        <v>145</v>
      </c>
      <c r="C72" s="67" t="s">
        <v>144</v>
      </c>
      <c r="D72" s="67" t="s">
        <v>144</v>
      </c>
      <c r="E72" s="67" t="s">
        <v>144</v>
      </c>
      <c r="F72" s="68" t="s">
        <v>145</v>
      </c>
      <c r="G72" s="63" cm="1">
        <f t="array" aca="1" ref="G72" ca="1">COUNTIF(Feuil1!D$5:D$33,Tabel1[[#This Row],[planning Service]:[planning Service]])</f>
        <v>0</v>
      </c>
      <c r="H72" s="63" cm="1">
        <f t="array" aca="1" ref="H72" ca="1">COUNTIF(Feuil1!E$5:E$33,Tabel1[[#This Row],[planning Service]:[planning Service]])</f>
        <v>0</v>
      </c>
      <c r="I72" s="63" cm="1">
        <f t="array" aca="1" ref="I72" ca="1">COUNTIF(Feuil1!F$5:F$33,Tabel1[[#This Row],[planning Service]:[planning Service]])</f>
        <v>0</v>
      </c>
      <c r="J72" s="63" cm="1">
        <f t="array" aca="1" ref="J72" ca="1">COUNTIF(Feuil1!G$5:G$33,Tabel1[[#This Row],[planning Service]:[planning Service]])</f>
        <v>0</v>
      </c>
      <c r="K72" s="63" cm="1">
        <f t="array" aca="1" ref="K72" ca="1">COUNTIF(Feuil1!H$5:H$33,Tabel1[[#This Row],[planning Service]:[planning Service]])</f>
        <v>0</v>
      </c>
      <c r="L72" s="70" t="str">
        <f t="shared" ca="1" si="18"/>
        <v/>
      </c>
      <c r="M72" s="71">
        <f t="shared" ca="1" si="10"/>
        <v>5.0843586474196067E-2</v>
      </c>
      <c r="N72" s="71">
        <f t="shared" ca="1" si="11"/>
        <v>0.94047377243007935</v>
      </c>
      <c r="O72" s="71">
        <f t="shared" ca="1" si="12"/>
        <v>0.73295875519761911</v>
      </c>
      <c r="P72" s="72" t="str">
        <f t="shared" ca="1" si="13"/>
        <v/>
      </c>
      <c r="Q72" s="32" t="str">
        <f t="shared" ca="1" si="19"/>
        <v/>
      </c>
      <c r="R72" s="32">
        <f t="shared" ca="1" si="14"/>
        <v>74</v>
      </c>
      <c r="S72" s="32">
        <f t="shared" ca="1" si="15"/>
        <v>6</v>
      </c>
      <c r="T72" s="32">
        <f t="shared" ca="1" si="16"/>
        <v>17</v>
      </c>
      <c r="U72" s="32" t="str">
        <f t="shared" ca="1" si="17"/>
        <v/>
      </c>
    </row>
    <row r="73" spans="1:21" x14ac:dyDescent="0.25">
      <c r="A73" t="s">
        <v>113</v>
      </c>
      <c r="B73" s="66" t="s">
        <v>144</v>
      </c>
      <c r="C73" s="67" t="s">
        <v>144</v>
      </c>
      <c r="D73" s="67" t="s">
        <v>145</v>
      </c>
      <c r="E73" s="67" t="s">
        <v>145</v>
      </c>
      <c r="F73" s="68" t="s">
        <v>144</v>
      </c>
      <c r="G73" s="63" cm="1">
        <f t="array" aca="1" ref="G73" ca="1">COUNTIF(Feuil1!D$5:D$33,Tabel1[[#This Row],[planning Service]:[planning Service]])</f>
        <v>0</v>
      </c>
      <c r="H73" s="63" cm="1">
        <f t="array" aca="1" ref="H73" ca="1">COUNTIF(Feuil1!E$5:E$33,Tabel1[[#This Row],[planning Service]:[planning Service]])</f>
        <v>0</v>
      </c>
      <c r="I73" s="63" cm="1">
        <f t="array" aca="1" ref="I73" ca="1">COUNTIF(Feuil1!F$5:F$33,Tabel1[[#This Row],[planning Service]:[planning Service]])</f>
        <v>0</v>
      </c>
      <c r="J73" s="63" cm="1">
        <f t="array" aca="1" ref="J73" ca="1">COUNTIF(Feuil1!G$5:G$33,Tabel1[[#This Row],[planning Service]:[planning Service]])</f>
        <v>0</v>
      </c>
      <c r="K73" s="63" cm="1">
        <f t="array" aca="1" ref="K73" ca="1">COUNTIF(Feuil1!H$5:H$33,Tabel1[[#This Row],[planning Service]:[planning Service]])</f>
        <v>0</v>
      </c>
      <c r="L73" s="70">
        <f t="shared" ca="1" si="18"/>
        <v>6.2859366055179944E-2</v>
      </c>
      <c r="M73" s="71">
        <f t="shared" ca="1" si="10"/>
        <v>0.79510837770614395</v>
      </c>
      <c r="N73" s="71" t="str">
        <f t="shared" ca="1" si="11"/>
        <v/>
      </c>
      <c r="O73" s="71" t="str">
        <f t="shared" ca="1" si="12"/>
        <v/>
      </c>
      <c r="P73" s="72">
        <f t="shared" ca="1" si="13"/>
        <v>0.93113795896229079</v>
      </c>
      <c r="Q73" s="32">
        <f t="shared" ca="1" si="19"/>
        <v>69</v>
      </c>
      <c r="R73" s="32">
        <f t="shared" ca="1" si="14"/>
        <v>12</v>
      </c>
      <c r="S73" s="32" t="str">
        <f t="shared" ca="1" si="15"/>
        <v/>
      </c>
      <c r="T73" s="32" t="str">
        <f t="shared" ca="1" si="16"/>
        <v/>
      </c>
      <c r="U73" s="32">
        <f t="shared" ca="1" si="17"/>
        <v>7</v>
      </c>
    </row>
    <row r="74" spans="1:21" x14ac:dyDescent="0.25">
      <c r="A74" t="s">
        <v>114</v>
      </c>
      <c r="B74" s="66" t="s">
        <v>144</v>
      </c>
      <c r="C74" s="67" t="s">
        <v>144</v>
      </c>
      <c r="D74" s="67" t="s">
        <v>145</v>
      </c>
      <c r="E74" s="67" t="s">
        <v>145</v>
      </c>
      <c r="F74" s="68" t="s">
        <v>144</v>
      </c>
      <c r="G74" s="63" cm="1">
        <f t="array" aca="1" ref="G74" ca="1">COUNTIF(Feuil1!D$5:D$33,Tabel1[[#This Row],[planning Service]:[planning Service]])</f>
        <v>1</v>
      </c>
      <c r="H74" s="63" cm="1">
        <f t="array" aca="1" ref="H74" ca="1">COUNTIF(Feuil1!E$5:E$33,Tabel1[[#This Row],[planning Service]:[planning Service]])</f>
        <v>1</v>
      </c>
      <c r="I74" s="63" cm="1">
        <f t="array" aca="1" ref="I74" ca="1">COUNTIF(Feuil1!F$5:F$33,Tabel1[[#This Row],[planning Service]:[planning Service]])</f>
        <v>0</v>
      </c>
      <c r="J74" s="63" cm="1">
        <f t="array" aca="1" ref="J74" ca="1">COUNTIF(Feuil1!G$5:G$33,Tabel1[[#This Row],[planning Service]:[planning Service]])</f>
        <v>0</v>
      </c>
      <c r="K74" s="63" cm="1">
        <f t="array" aca="1" ref="K74" ca="1">COUNTIF(Feuil1!H$5:H$33,Tabel1[[#This Row],[planning Service]:[planning Service]])</f>
        <v>0</v>
      </c>
      <c r="L74" s="70">
        <f t="shared" ca="1" si="18"/>
        <v>0.26753848578144102</v>
      </c>
      <c r="M74" s="71">
        <f t="shared" ca="1" si="10"/>
        <v>0.59823477242428502</v>
      </c>
      <c r="N74" s="71" t="str">
        <f t="shared" ca="1" si="11"/>
        <v/>
      </c>
      <c r="O74" s="71" t="str">
        <f t="shared" ca="1" si="12"/>
        <v/>
      </c>
      <c r="P74" s="72">
        <f t="shared" ca="1" si="13"/>
        <v>0.79704884523845343</v>
      </c>
      <c r="Q74" s="32">
        <f t="shared" ca="1" si="19"/>
        <v>57</v>
      </c>
      <c r="R74" s="32">
        <f t="shared" ca="1" si="14"/>
        <v>28</v>
      </c>
      <c r="S74" s="32" t="str">
        <f t="shared" ca="1" si="15"/>
        <v/>
      </c>
      <c r="T74" s="32" t="str">
        <f t="shared" ca="1" si="16"/>
        <v/>
      </c>
      <c r="U74" s="32">
        <f t="shared" ca="1" si="17"/>
        <v>16</v>
      </c>
    </row>
    <row r="75" spans="1:21" x14ac:dyDescent="0.25">
      <c r="A75" t="s">
        <v>115</v>
      </c>
      <c r="B75" s="66" t="s">
        <v>145</v>
      </c>
      <c r="C75" s="67" t="s">
        <v>144</v>
      </c>
      <c r="D75" s="67" t="s">
        <v>144</v>
      </c>
      <c r="E75" s="67" t="s">
        <v>144</v>
      </c>
      <c r="F75" s="68" t="s">
        <v>145</v>
      </c>
      <c r="G75" s="63" cm="1">
        <f t="array" aca="1" ref="G75" ca="1">COUNTIF(Feuil1!D$5:D$33,Tabel1[[#This Row],[planning Service]:[planning Service]])</f>
        <v>0</v>
      </c>
      <c r="H75" s="63" cm="1">
        <f t="array" aca="1" ref="H75" ca="1">COUNTIF(Feuil1!E$5:E$33,Tabel1[[#This Row],[planning Service]:[planning Service]])</f>
        <v>0</v>
      </c>
      <c r="I75" s="63" cm="1">
        <f t="array" aca="1" ref="I75" ca="1">COUNTIF(Feuil1!F$5:F$33,Tabel1[[#This Row],[planning Service]:[planning Service]])</f>
        <v>0</v>
      </c>
      <c r="J75" s="63" cm="1">
        <f t="array" aca="1" ref="J75" ca="1">COUNTIF(Feuil1!G$5:G$33,Tabel1[[#This Row],[planning Service]:[planning Service]])</f>
        <v>0</v>
      </c>
      <c r="K75" s="63" cm="1">
        <f t="array" aca="1" ref="K75" ca="1">COUNTIF(Feuil1!H$5:H$33,Tabel1[[#This Row],[planning Service]:[planning Service]])</f>
        <v>0</v>
      </c>
      <c r="L75" s="70" t="str">
        <f t="shared" ca="1" si="18"/>
        <v/>
      </c>
      <c r="M75" s="71">
        <f t="shared" ca="1" si="10"/>
        <v>0.29477331756651459</v>
      </c>
      <c r="N75" s="71">
        <f t="shared" ca="1" si="11"/>
        <v>0.18487109750596542</v>
      </c>
      <c r="O75" s="71">
        <f t="shared" ca="1" si="12"/>
        <v>4.4764715673490385E-2</v>
      </c>
      <c r="P75" s="72" t="str">
        <f t="shared" ca="1" si="13"/>
        <v/>
      </c>
      <c r="Q75" s="32" t="str">
        <f t="shared" ca="1" si="19"/>
        <v/>
      </c>
      <c r="R75" s="32">
        <f t="shared" ca="1" si="14"/>
        <v>54</v>
      </c>
      <c r="S75" s="32">
        <f t="shared" ca="1" si="15"/>
        <v>59</v>
      </c>
      <c r="T75" s="32">
        <f t="shared" ca="1" si="16"/>
        <v>75</v>
      </c>
      <c r="U75" s="32" t="str">
        <f t="shared" ca="1" si="17"/>
        <v/>
      </c>
    </row>
    <row r="76" spans="1:21" x14ac:dyDescent="0.25">
      <c r="A76" t="s">
        <v>116</v>
      </c>
      <c r="B76" s="66" t="s">
        <v>144</v>
      </c>
      <c r="C76" s="67" t="s">
        <v>144</v>
      </c>
      <c r="D76" s="67" t="s">
        <v>144</v>
      </c>
      <c r="E76" s="67" t="s">
        <v>144</v>
      </c>
      <c r="F76" s="68" t="s">
        <v>145</v>
      </c>
      <c r="G76" s="63" cm="1">
        <f t="array" aca="1" ref="G76" ca="1">COUNTIF(Feuil1!D$5:D$33,Tabel1[[#This Row],[planning Service]:[planning Service]])</f>
        <v>0</v>
      </c>
      <c r="H76" s="63" cm="1">
        <f t="array" aca="1" ref="H76" ca="1">COUNTIF(Feuil1!E$5:E$33,Tabel1[[#This Row],[planning Service]:[planning Service]])</f>
        <v>0</v>
      </c>
      <c r="I76" s="63" cm="1">
        <f t="array" aca="1" ref="I76" ca="1">COUNTIF(Feuil1!F$5:F$33,Tabel1[[#This Row],[planning Service]:[planning Service]])</f>
        <v>0</v>
      </c>
      <c r="J76" s="63" cm="1">
        <f t="array" aca="1" ref="J76" ca="1">COUNTIF(Feuil1!G$5:G$33,Tabel1[[#This Row],[planning Service]:[planning Service]])</f>
        <v>0</v>
      </c>
      <c r="K76" s="63" cm="1">
        <f t="array" aca="1" ref="K76" ca="1">COUNTIF(Feuil1!H$5:H$33,Tabel1[[#This Row],[planning Service]:[planning Service]])</f>
        <v>0</v>
      </c>
      <c r="L76" s="70">
        <f t="shared" ca="1" si="18"/>
        <v>0.39662750838682692</v>
      </c>
      <c r="M76" s="71">
        <f t="shared" ca="1" si="10"/>
        <v>0.44463567890759437</v>
      </c>
      <c r="N76" s="71">
        <f t="shared" ca="1" si="11"/>
        <v>0.12555831518122729</v>
      </c>
      <c r="O76" s="71">
        <f t="shared" ca="1" si="12"/>
        <v>0.29385046962294092</v>
      </c>
      <c r="P76" s="72" t="str">
        <f t="shared" ca="1" si="13"/>
        <v/>
      </c>
      <c r="Q76" s="32">
        <f t="shared" ca="1" si="19"/>
        <v>46</v>
      </c>
      <c r="R76" s="32">
        <f t="shared" ca="1" si="14"/>
        <v>39</v>
      </c>
      <c r="S76" s="32">
        <f t="shared" ca="1" si="15"/>
        <v>65</v>
      </c>
      <c r="T76" s="32">
        <f t="shared" ca="1" si="16"/>
        <v>52</v>
      </c>
      <c r="U76" s="32" t="str">
        <f t="shared" ca="1" si="17"/>
        <v/>
      </c>
    </row>
    <row r="77" spans="1:21" x14ac:dyDescent="0.25">
      <c r="A77" t="s">
        <v>117</v>
      </c>
      <c r="B77" s="66" t="s">
        <v>144</v>
      </c>
      <c r="C77" s="67" t="s">
        <v>144</v>
      </c>
      <c r="D77" s="67" t="s">
        <v>145</v>
      </c>
      <c r="E77" s="67" t="s">
        <v>144</v>
      </c>
      <c r="F77" s="68" t="s">
        <v>144</v>
      </c>
      <c r="G77" s="63" cm="1">
        <f t="array" aca="1" ref="G77" ca="1">COUNTIF(Feuil1!D$5:D$33,Tabel1[[#This Row],[planning Service]:[planning Service]])</f>
        <v>0</v>
      </c>
      <c r="H77" s="63" cm="1">
        <f t="array" aca="1" ref="H77" ca="1">COUNTIF(Feuil1!E$5:E$33,Tabel1[[#This Row],[planning Service]:[planning Service]])</f>
        <v>0</v>
      </c>
      <c r="I77" s="63" cm="1">
        <f t="array" aca="1" ref="I77" ca="1">COUNTIF(Feuil1!F$5:F$33,Tabel1[[#This Row],[planning Service]:[planning Service]])</f>
        <v>0</v>
      </c>
      <c r="J77" s="63" cm="1">
        <f t="array" aca="1" ref="J77" ca="1">COUNTIF(Feuil1!G$5:G$33,Tabel1[[#This Row],[planning Service]:[planning Service]])</f>
        <v>0</v>
      </c>
      <c r="K77" s="63" cm="1">
        <f t="array" aca="1" ref="K77" ca="1">COUNTIF(Feuil1!H$5:H$33,Tabel1[[#This Row],[planning Service]:[planning Service]])</f>
        <v>0</v>
      </c>
      <c r="L77" s="70">
        <f t="shared" ca="1" si="18"/>
        <v>0.47659378124514284</v>
      </c>
      <c r="M77" s="71">
        <f t="shared" ca="1" si="10"/>
        <v>0.55366759726070025</v>
      </c>
      <c r="N77" s="71" t="str">
        <f t="shared" ca="1" si="11"/>
        <v/>
      </c>
      <c r="O77" s="71">
        <f t="shared" ca="1" si="12"/>
        <v>0.53797561289734808</v>
      </c>
      <c r="P77" s="72">
        <f t="shared" ca="1" si="13"/>
        <v>0.24307459048184865</v>
      </c>
      <c r="Q77" s="32">
        <f t="shared" ca="1" si="19"/>
        <v>35</v>
      </c>
      <c r="R77" s="32">
        <f t="shared" ca="1" si="14"/>
        <v>32</v>
      </c>
      <c r="S77" s="32" t="str">
        <f t="shared" ca="1" si="15"/>
        <v/>
      </c>
      <c r="T77" s="32">
        <f t="shared" ca="1" si="16"/>
        <v>27</v>
      </c>
      <c r="U77" s="32">
        <f t="shared" ca="1" si="17"/>
        <v>48</v>
      </c>
    </row>
    <row r="78" spans="1:21" x14ac:dyDescent="0.25">
      <c r="A78" t="s">
        <v>118</v>
      </c>
      <c r="B78" s="66" t="s">
        <v>145</v>
      </c>
      <c r="C78" s="67" t="s">
        <v>144</v>
      </c>
      <c r="D78" s="67" t="s">
        <v>144</v>
      </c>
      <c r="E78" s="67" t="s">
        <v>144</v>
      </c>
      <c r="F78" s="68" t="s">
        <v>145</v>
      </c>
      <c r="G78" s="63" cm="1">
        <f t="array" aca="1" ref="G78" ca="1">COUNTIF(Feuil1!D$5:D$33,Tabel1[[#This Row],[planning Service]:[planning Service]])</f>
        <v>0</v>
      </c>
      <c r="H78" s="63" cm="1">
        <f t="array" aca="1" ref="H78" ca="1">COUNTIF(Feuil1!E$5:E$33,Tabel1[[#This Row],[planning Service]:[planning Service]])</f>
        <v>0</v>
      </c>
      <c r="I78" s="63" cm="1">
        <f t="array" aca="1" ref="I78" ca="1">COUNTIF(Feuil1!F$5:F$33,Tabel1[[#This Row],[planning Service]:[planning Service]])</f>
        <v>0</v>
      </c>
      <c r="J78" s="63" cm="1">
        <f t="array" aca="1" ref="J78" ca="1">COUNTIF(Feuil1!G$5:G$33,Tabel1[[#This Row],[planning Service]:[planning Service]])</f>
        <v>0</v>
      </c>
      <c r="K78" s="63" cm="1">
        <f t="array" aca="1" ref="K78" ca="1">COUNTIF(Feuil1!H$5:H$33,Tabel1[[#This Row],[planning Service]:[planning Service]])</f>
        <v>0</v>
      </c>
      <c r="L78" s="70" t="str">
        <f t="shared" ca="1" si="18"/>
        <v/>
      </c>
      <c r="M78" s="71">
        <f t="shared" ca="1" si="10"/>
        <v>0.12329563718066294</v>
      </c>
      <c r="N78" s="71">
        <f t="shared" ca="1" si="11"/>
        <v>0.44586944339917367</v>
      </c>
      <c r="O78" s="71">
        <f t="shared" ca="1" si="12"/>
        <v>0.58074493008985739</v>
      </c>
      <c r="P78" s="72" t="str">
        <f t="shared" ca="1" si="13"/>
        <v/>
      </c>
      <c r="Q78" s="32" t="str">
        <f t="shared" ca="1" si="19"/>
        <v/>
      </c>
      <c r="R78" s="32">
        <f t="shared" ca="1" si="14"/>
        <v>70</v>
      </c>
      <c r="S78" s="32">
        <f t="shared" ca="1" si="15"/>
        <v>43</v>
      </c>
      <c r="T78" s="32">
        <f t="shared" ca="1" si="16"/>
        <v>26</v>
      </c>
      <c r="U78" s="32" t="str">
        <f t="shared" ca="1" si="17"/>
        <v/>
      </c>
    </row>
    <row r="79" spans="1:21" x14ac:dyDescent="0.25">
      <c r="A79" t="s">
        <v>119</v>
      </c>
      <c r="B79" s="66" t="s">
        <v>145</v>
      </c>
      <c r="C79" s="67" t="s">
        <v>144</v>
      </c>
      <c r="D79" s="67" t="s">
        <v>145</v>
      </c>
      <c r="E79" s="67" t="s">
        <v>144</v>
      </c>
      <c r="F79" s="68" t="s">
        <v>144</v>
      </c>
      <c r="G79" s="63" cm="1">
        <f t="array" aca="1" ref="G79" ca="1">COUNTIF(Feuil1!D$5:D$33,Tabel1[[#This Row],[planning Service]:[planning Service]])</f>
        <v>0</v>
      </c>
      <c r="H79" s="63" cm="1">
        <f t="array" aca="1" ref="H79" ca="1">COUNTIF(Feuil1!E$5:E$33,Tabel1[[#This Row],[planning Service]:[planning Service]])</f>
        <v>1</v>
      </c>
      <c r="I79" s="63" cm="1">
        <f t="array" aca="1" ref="I79" ca="1">COUNTIF(Feuil1!F$5:F$33,Tabel1[[#This Row],[planning Service]:[planning Service]])</f>
        <v>0</v>
      </c>
      <c r="J79" s="63" cm="1">
        <f t="array" aca="1" ref="J79" ca="1">COUNTIF(Feuil1!G$5:G$33,Tabel1[[#This Row],[planning Service]:[planning Service]])</f>
        <v>0</v>
      </c>
      <c r="K79" s="63" cm="1">
        <f t="array" aca="1" ref="K79" ca="1">COUNTIF(Feuil1!H$5:H$33,Tabel1[[#This Row],[planning Service]:[planning Service]])</f>
        <v>0</v>
      </c>
      <c r="L79" s="70" t="str">
        <f t="shared" ca="1" si="18"/>
        <v/>
      </c>
      <c r="M79" s="71">
        <f t="shared" ca="1" si="10"/>
        <v>0.36366584244297706</v>
      </c>
      <c r="N79" s="71" t="str">
        <f t="shared" ca="1" si="11"/>
        <v/>
      </c>
      <c r="O79" s="71">
        <f t="shared" ca="1" si="12"/>
        <v>0.27140303538334032</v>
      </c>
      <c r="P79" s="72">
        <f t="shared" ca="1" si="13"/>
        <v>0.15457624552485616</v>
      </c>
      <c r="Q79" s="32" t="str">
        <f t="shared" ca="1" si="19"/>
        <v/>
      </c>
      <c r="R79" s="32">
        <f t="shared" ca="1" si="14"/>
        <v>51</v>
      </c>
      <c r="S79" s="32" t="str">
        <f t="shared" ca="1" si="15"/>
        <v/>
      </c>
      <c r="T79" s="32">
        <f t="shared" ca="1" si="16"/>
        <v>55</v>
      </c>
      <c r="U79" s="32">
        <f t="shared" ca="1" si="17"/>
        <v>54</v>
      </c>
    </row>
    <row r="80" spans="1:21" x14ac:dyDescent="0.25">
      <c r="A80" t="s">
        <v>120</v>
      </c>
      <c r="B80" s="66" t="s">
        <v>145</v>
      </c>
      <c r="C80" s="67" t="s">
        <v>144</v>
      </c>
      <c r="D80" s="67" t="s">
        <v>145</v>
      </c>
      <c r="E80" s="67" t="s">
        <v>144</v>
      </c>
      <c r="F80" s="68" t="s">
        <v>144</v>
      </c>
      <c r="G80" s="63" cm="1">
        <f t="array" aca="1" ref="G80" ca="1">COUNTIF(Feuil1!D$5:D$33,Tabel1[[#This Row],[planning Service]:[planning Service]])</f>
        <v>0</v>
      </c>
      <c r="H80" s="63" cm="1">
        <f t="array" aca="1" ref="H80" ca="1">COUNTIF(Feuil1!E$5:E$33,Tabel1[[#This Row],[planning Service]:[planning Service]])</f>
        <v>0</v>
      </c>
      <c r="I80" s="63" cm="1">
        <f t="array" aca="1" ref="I80" ca="1">COUNTIF(Feuil1!F$5:F$33,Tabel1[[#This Row],[planning Service]:[planning Service]])</f>
        <v>0</v>
      </c>
      <c r="J80" s="63" cm="1">
        <f t="array" aca="1" ref="J80" ca="1">COUNTIF(Feuil1!G$5:G$33,Tabel1[[#This Row],[planning Service]:[planning Service]])</f>
        <v>1</v>
      </c>
      <c r="K80" s="63" cm="1">
        <f t="array" aca="1" ref="K80" ca="1">COUNTIF(Feuil1!H$5:H$33,Tabel1[[#This Row],[planning Service]:[planning Service]])</f>
        <v>0</v>
      </c>
      <c r="L80" s="70" t="str">
        <f t="shared" ca="1" si="18"/>
        <v/>
      </c>
      <c r="M80" s="71">
        <f t="shared" ca="1" si="10"/>
        <v>0.45337141124748226</v>
      </c>
      <c r="N80" s="71" t="str">
        <f t="shared" ca="1" si="11"/>
        <v/>
      </c>
      <c r="O80" s="71">
        <f t="shared" ca="1" si="12"/>
        <v>0.90927405497743885</v>
      </c>
      <c r="P80" s="72">
        <f t="shared" ca="1" si="13"/>
        <v>0.19176809422694163</v>
      </c>
      <c r="Q80" s="32" t="str">
        <f t="shared" ca="1" si="19"/>
        <v/>
      </c>
      <c r="R80" s="32">
        <f t="shared" ca="1" si="14"/>
        <v>38</v>
      </c>
      <c r="S80" s="32" t="str">
        <f t="shared" ca="1" si="15"/>
        <v/>
      </c>
      <c r="T80" s="32">
        <f t="shared" ca="1" si="16"/>
        <v>8</v>
      </c>
      <c r="U80" s="32">
        <f t="shared" ca="1" si="17"/>
        <v>51</v>
      </c>
    </row>
    <row r="81" spans="1:21" x14ac:dyDescent="0.25">
      <c r="A81" t="s">
        <v>121</v>
      </c>
      <c r="B81" s="66" t="s">
        <v>145</v>
      </c>
      <c r="C81" s="67" t="s">
        <v>144</v>
      </c>
      <c r="D81" s="67" t="s">
        <v>144</v>
      </c>
      <c r="E81" s="67" t="s">
        <v>144</v>
      </c>
      <c r="F81" s="68" t="s">
        <v>144</v>
      </c>
      <c r="G81" s="63" cm="1">
        <f t="array" aca="1" ref="G81" ca="1">COUNTIF(Feuil1!D$5:D$33,Tabel1[[#This Row],[planning Service]:[planning Service]])</f>
        <v>0</v>
      </c>
      <c r="H81" s="63" cm="1">
        <f t="array" aca="1" ref="H81" ca="1">COUNTIF(Feuil1!E$5:E$33,Tabel1[[#This Row],[planning Service]:[planning Service]])</f>
        <v>0</v>
      </c>
      <c r="I81" s="63" cm="1">
        <f t="array" aca="1" ref="I81" ca="1">COUNTIF(Feuil1!F$5:F$33,Tabel1[[#This Row],[planning Service]:[planning Service]])</f>
        <v>2</v>
      </c>
      <c r="J81" s="63" cm="1">
        <f t="array" aca="1" ref="J81" ca="1">COUNTIF(Feuil1!G$5:G$33,Tabel1[[#This Row],[planning Service]:[planning Service]])</f>
        <v>0</v>
      </c>
      <c r="K81" s="63" cm="1">
        <f t="array" aca="1" ref="K81" ca="1">COUNTIF(Feuil1!H$5:H$33,Tabel1[[#This Row],[planning Service]:[planning Service]])</f>
        <v>0</v>
      </c>
      <c r="L81" s="70" t="str">
        <f t="shared" ca="1" si="18"/>
        <v/>
      </c>
      <c r="M81" s="71">
        <f t="shared" ca="1" si="10"/>
        <v>0.72206193925935414</v>
      </c>
      <c r="N81" s="71">
        <f t="shared" ca="1" si="11"/>
        <v>0.34683209496237766</v>
      </c>
      <c r="O81" s="71">
        <f t="shared" ca="1" si="12"/>
        <v>0.99245244042860603</v>
      </c>
      <c r="P81" s="72">
        <f t="shared" ca="1" si="13"/>
        <v>0.93969016182989529</v>
      </c>
      <c r="Q81" s="32" t="str">
        <f t="shared" ca="1" si="19"/>
        <v/>
      </c>
      <c r="R81" s="32">
        <f t="shared" ca="1" si="14"/>
        <v>19</v>
      </c>
      <c r="S81" s="32">
        <f t="shared" ca="1" si="15"/>
        <v>49</v>
      </c>
      <c r="T81" s="32">
        <f t="shared" ca="1" si="16"/>
        <v>1</v>
      </c>
      <c r="U81" s="32">
        <f t="shared" ca="1" si="17"/>
        <v>5</v>
      </c>
    </row>
    <row r="82" spans="1:21" x14ac:dyDescent="0.25">
      <c r="A82" t="s">
        <v>122</v>
      </c>
      <c r="B82" s="66" t="s">
        <v>145</v>
      </c>
      <c r="C82" s="67" t="s">
        <v>145</v>
      </c>
      <c r="D82" s="67" t="s">
        <v>144</v>
      </c>
      <c r="E82" s="67" t="s">
        <v>144</v>
      </c>
      <c r="F82" s="68" t="s">
        <v>145</v>
      </c>
      <c r="G82" s="63" cm="1">
        <f t="array" aca="1" ref="G82" ca="1">COUNTIF(Feuil1!D$5:D$33,Tabel1[[#This Row],[planning Service]:[planning Service]])</f>
        <v>0</v>
      </c>
      <c r="H82" s="63" cm="1">
        <f t="array" aca="1" ref="H82" ca="1">COUNTIF(Feuil1!E$5:E$33,Tabel1[[#This Row],[planning Service]:[planning Service]])</f>
        <v>0</v>
      </c>
      <c r="I82" s="63" cm="1">
        <f t="array" aca="1" ref="I82" ca="1">COUNTIF(Feuil1!F$5:F$33,Tabel1[[#This Row],[planning Service]:[planning Service]])</f>
        <v>1</v>
      </c>
      <c r="J82" s="63" cm="1">
        <f t="array" aca="1" ref="J82" ca="1">COUNTIF(Feuil1!G$5:G$33,Tabel1[[#This Row],[planning Service]:[planning Service]])</f>
        <v>0</v>
      </c>
      <c r="K82" s="63" cm="1">
        <f t="array" aca="1" ref="K82" ca="1">COUNTIF(Feuil1!H$5:H$33,Tabel1[[#This Row],[planning Service]:[planning Service]])</f>
        <v>0</v>
      </c>
      <c r="L82" s="70" t="str">
        <f t="shared" ca="1" si="18"/>
        <v/>
      </c>
      <c r="M82" s="71" t="str">
        <f t="shared" ca="1" si="10"/>
        <v/>
      </c>
      <c r="N82" s="71">
        <f t="shared" ca="1" si="11"/>
        <v>0.31525831673436733</v>
      </c>
      <c r="O82" s="71">
        <f t="shared" ca="1" si="12"/>
        <v>0.35504030727790192</v>
      </c>
      <c r="P82" s="72" t="str">
        <f t="shared" ca="1" si="13"/>
        <v/>
      </c>
      <c r="Q82" s="32" t="str">
        <f t="shared" ca="1" si="19"/>
        <v/>
      </c>
      <c r="R82" s="32" t="str">
        <f t="shared" ca="1" si="14"/>
        <v/>
      </c>
      <c r="S82" s="32">
        <f t="shared" ca="1" si="15"/>
        <v>50</v>
      </c>
      <c r="T82" s="32">
        <f t="shared" ca="1" si="16"/>
        <v>43</v>
      </c>
      <c r="U82" s="32" t="str">
        <f t="shared" ca="1" si="17"/>
        <v/>
      </c>
    </row>
    <row r="83" spans="1:21" x14ac:dyDescent="0.25">
      <c r="A83" t="s">
        <v>123</v>
      </c>
      <c r="B83" s="66" t="s">
        <v>144</v>
      </c>
      <c r="C83" s="67" t="s">
        <v>144</v>
      </c>
      <c r="D83" s="67" t="s">
        <v>144</v>
      </c>
      <c r="E83" s="67" t="s">
        <v>144</v>
      </c>
      <c r="F83" s="68" t="s">
        <v>144</v>
      </c>
      <c r="G83" s="63" cm="1">
        <f t="array" aca="1" ref="G83" ca="1">COUNTIF(Feuil1!D$5:D$33,Tabel1[[#This Row],[planning Service]:[planning Service]])</f>
        <v>0</v>
      </c>
      <c r="H83" s="63" cm="1">
        <f t="array" aca="1" ref="H83" ca="1">COUNTIF(Feuil1!E$5:E$33,Tabel1[[#This Row],[planning Service]:[planning Service]])</f>
        <v>0</v>
      </c>
      <c r="I83" s="63" cm="1">
        <f t="array" aca="1" ref="I83" ca="1">COUNTIF(Feuil1!F$5:F$33,Tabel1[[#This Row],[planning Service]:[planning Service]])</f>
        <v>0</v>
      </c>
      <c r="J83" s="63" cm="1">
        <f t="array" aca="1" ref="J83" ca="1">COUNTIF(Feuil1!G$5:G$33,Tabel1[[#This Row],[planning Service]:[planning Service]])</f>
        <v>0</v>
      </c>
      <c r="K83" s="63" cm="1">
        <f t="array" aca="1" ref="K83" ca="1">COUNTIF(Feuil1!H$5:H$33,Tabel1[[#This Row],[planning Service]:[planning Service]])</f>
        <v>0</v>
      </c>
      <c r="L83" s="70">
        <f t="shared" ca="1" si="18"/>
        <v>0.35493529842662241</v>
      </c>
      <c r="M83" s="71">
        <f t="shared" ca="1" si="10"/>
        <v>0.21746281266288436</v>
      </c>
      <c r="N83" s="71">
        <f t="shared" ca="1" si="11"/>
        <v>0.6568198278196935</v>
      </c>
      <c r="O83" s="71">
        <f t="shared" ca="1" si="12"/>
        <v>0.25085954331803284</v>
      </c>
      <c r="P83" s="72">
        <f t="shared" ca="1" si="13"/>
        <v>0.79755654136929244</v>
      </c>
      <c r="Q83" s="32">
        <f t="shared" ca="1" si="19"/>
        <v>51</v>
      </c>
      <c r="R83" s="32">
        <f t="shared" ca="1" si="14"/>
        <v>61</v>
      </c>
      <c r="S83" s="32">
        <f t="shared" ca="1" si="15"/>
        <v>30</v>
      </c>
      <c r="T83" s="32">
        <f t="shared" ca="1" si="16"/>
        <v>57</v>
      </c>
      <c r="U83" s="32">
        <f t="shared" ca="1" si="17"/>
        <v>15</v>
      </c>
    </row>
    <row r="84" spans="1:21" x14ac:dyDescent="0.25">
      <c r="A84" t="s">
        <v>124</v>
      </c>
      <c r="B84" s="66" t="s">
        <v>145</v>
      </c>
      <c r="C84" s="67" t="s">
        <v>144</v>
      </c>
      <c r="D84" s="67" t="s">
        <v>144</v>
      </c>
      <c r="E84" s="67" t="s">
        <v>144</v>
      </c>
      <c r="F84" s="68" t="s">
        <v>145</v>
      </c>
      <c r="G84" s="63" cm="1">
        <f t="array" aca="1" ref="G84" ca="1">COUNTIF(Feuil1!D$5:D$33,Tabel1[[#This Row],[planning Service]:[planning Service]])</f>
        <v>0</v>
      </c>
      <c r="H84" s="63" cm="1">
        <f t="array" aca="1" ref="H84" ca="1">COUNTIF(Feuil1!E$5:E$33,Tabel1[[#This Row],[planning Service]:[planning Service]])</f>
        <v>0</v>
      </c>
      <c r="I84" s="63" cm="1">
        <f t="array" aca="1" ref="I84" ca="1">COUNTIF(Feuil1!F$5:F$33,Tabel1[[#This Row],[planning Service]:[planning Service]])</f>
        <v>0</v>
      </c>
      <c r="J84" s="63" cm="1">
        <f t="array" aca="1" ref="J84" ca="1">COUNTIF(Feuil1!G$5:G$33,Tabel1[[#This Row],[planning Service]:[planning Service]])</f>
        <v>1</v>
      </c>
      <c r="K84" s="63" cm="1">
        <f t="array" aca="1" ref="K84" ca="1">COUNTIF(Feuil1!H$5:H$33,Tabel1[[#This Row],[planning Service]:[planning Service]])</f>
        <v>0</v>
      </c>
      <c r="L84" s="70" t="str">
        <f t="shared" ca="1" si="18"/>
        <v/>
      </c>
      <c r="M84" s="71">
        <f t="shared" ca="1" si="10"/>
        <v>0.39521284084235786</v>
      </c>
      <c r="N84" s="71">
        <f t="shared" ca="1" si="11"/>
        <v>0.63979317646783562</v>
      </c>
      <c r="O84" s="71">
        <f t="shared" ca="1" si="12"/>
        <v>0.64478414059429412</v>
      </c>
      <c r="P84" s="72" t="str">
        <f t="shared" ca="1" si="13"/>
        <v/>
      </c>
      <c r="Q84" s="32" t="str">
        <f t="shared" ca="1" si="19"/>
        <v/>
      </c>
      <c r="R84" s="32">
        <f t="shared" ca="1" si="14"/>
        <v>44</v>
      </c>
      <c r="S84" s="32">
        <f t="shared" ca="1" si="15"/>
        <v>32</v>
      </c>
      <c r="T84" s="32">
        <f t="shared" ca="1" si="16"/>
        <v>20</v>
      </c>
      <c r="U84" s="32" t="str">
        <f t="shared" ca="1" si="17"/>
        <v/>
      </c>
    </row>
    <row r="85" spans="1:21" x14ac:dyDescent="0.25">
      <c r="A85" t="s">
        <v>125</v>
      </c>
      <c r="B85" s="66" t="s">
        <v>144</v>
      </c>
      <c r="C85" s="67" t="s">
        <v>144</v>
      </c>
      <c r="D85" s="67" t="s">
        <v>145</v>
      </c>
      <c r="E85" s="67" t="s">
        <v>144</v>
      </c>
      <c r="F85" s="68" t="s">
        <v>144</v>
      </c>
      <c r="G85" s="63" cm="1">
        <f t="array" aca="1" ref="G85" ca="1">COUNTIF(Feuil1!D$5:D$33,Tabel1[[#This Row],[planning Service]:[planning Service]])</f>
        <v>0</v>
      </c>
      <c r="H85" s="63" cm="1">
        <f t="array" aca="1" ref="H85" ca="1">COUNTIF(Feuil1!E$5:E$33,Tabel1[[#This Row],[planning Service]:[planning Service]])</f>
        <v>1</v>
      </c>
      <c r="I85" s="63" cm="1">
        <f t="array" aca="1" ref="I85" ca="1">COUNTIF(Feuil1!F$5:F$33,Tabel1[[#This Row],[planning Service]:[planning Service]])</f>
        <v>0</v>
      </c>
      <c r="J85" s="63" cm="1">
        <f t="array" aca="1" ref="J85" ca="1">COUNTIF(Feuil1!G$5:G$33,Tabel1[[#This Row],[planning Service]:[planning Service]])</f>
        <v>1</v>
      </c>
      <c r="K85" s="63" cm="1">
        <f t="array" aca="1" ref="K85" ca="1">COUNTIF(Feuil1!H$5:H$33,Tabel1[[#This Row],[planning Service]:[planning Service]])</f>
        <v>0</v>
      </c>
      <c r="L85" s="70">
        <f t="shared" ca="1" si="18"/>
        <v>0.88445685861606882</v>
      </c>
      <c r="M85" s="71">
        <f t="shared" ca="1" si="10"/>
        <v>0.70296234590166151</v>
      </c>
      <c r="N85" s="71" t="str">
        <f t="shared" ca="1" si="11"/>
        <v/>
      </c>
      <c r="O85" s="71">
        <f t="shared" ca="1" si="12"/>
        <v>0.86240409295617448</v>
      </c>
      <c r="P85" s="72">
        <f t="shared" ca="1" si="13"/>
        <v>0.98656238201898816</v>
      </c>
      <c r="Q85" s="32">
        <f t="shared" ca="1" si="19"/>
        <v>8</v>
      </c>
      <c r="R85" s="32">
        <f t="shared" ca="1" si="14"/>
        <v>21</v>
      </c>
      <c r="S85" s="32" t="str">
        <f t="shared" ca="1" si="15"/>
        <v/>
      </c>
      <c r="T85" s="32">
        <f t="shared" ca="1" si="16"/>
        <v>10</v>
      </c>
      <c r="U85" s="32">
        <f t="shared" ca="1" si="17"/>
        <v>2</v>
      </c>
    </row>
    <row r="86" spans="1:21" x14ac:dyDescent="0.25">
      <c r="A86" t="s">
        <v>126</v>
      </c>
      <c r="B86" s="66" t="s">
        <v>144</v>
      </c>
      <c r="C86" s="67" t="s">
        <v>144</v>
      </c>
      <c r="D86" s="67" t="s">
        <v>144</v>
      </c>
      <c r="E86" s="67" t="s">
        <v>144</v>
      </c>
      <c r="F86" s="68" t="s">
        <v>145</v>
      </c>
      <c r="G86" s="63" cm="1">
        <f t="array" aca="1" ref="G86" ca="1">COUNTIF(Feuil1!D$5:D$33,Tabel1[[#This Row],[planning Service]:[planning Service]])</f>
        <v>0</v>
      </c>
      <c r="H86" s="63" cm="1">
        <f t="array" aca="1" ref="H86" ca="1">COUNTIF(Feuil1!E$5:E$33,Tabel1[[#This Row],[planning Service]:[planning Service]])</f>
        <v>2</v>
      </c>
      <c r="I86" s="63" cm="1">
        <f t="array" aca="1" ref="I86" ca="1">COUNTIF(Feuil1!F$5:F$33,Tabel1[[#This Row],[planning Service]:[planning Service]])</f>
        <v>0</v>
      </c>
      <c r="J86" s="63" cm="1">
        <f t="array" aca="1" ref="J86" ca="1">COUNTIF(Feuil1!G$5:G$33,Tabel1[[#This Row],[planning Service]:[planning Service]])</f>
        <v>0</v>
      </c>
      <c r="K86" s="63" cm="1">
        <f t="array" aca="1" ref="K86" ca="1">COUNTIF(Feuil1!H$5:H$33,Tabel1[[#This Row],[planning Service]:[planning Service]])</f>
        <v>0</v>
      </c>
      <c r="L86" s="70">
        <f t="shared" ca="1" si="18"/>
        <v>0.42851847538063059</v>
      </c>
      <c r="M86" s="71">
        <f t="shared" ca="1" si="10"/>
        <v>0.88376050852296772</v>
      </c>
      <c r="N86" s="71">
        <f t="shared" ca="1" si="11"/>
        <v>0.53193269859448156</v>
      </c>
      <c r="O86" s="71">
        <f t="shared" ca="1" si="12"/>
        <v>9.7352346293976266E-2</v>
      </c>
      <c r="P86" s="72" t="str">
        <f t="shared" ca="1" si="13"/>
        <v/>
      </c>
      <c r="Q86" s="32">
        <f t="shared" ca="1" si="19"/>
        <v>42</v>
      </c>
      <c r="R86" s="32">
        <f t="shared" ca="1" si="14"/>
        <v>6</v>
      </c>
      <c r="S86" s="32">
        <f t="shared" ca="1" si="15"/>
        <v>38</v>
      </c>
      <c r="T86" s="32">
        <f t="shared" ca="1" si="16"/>
        <v>66</v>
      </c>
      <c r="U86" s="32" t="str">
        <f t="shared" ca="1" si="17"/>
        <v/>
      </c>
    </row>
    <row r="87" spans="1:21" x14ac:dyDescent="0.25">
      <c r="A87" t="s">
        <v>127</v>
      </c>
      <c r="B87" s="66" t="s">
        <v>144</v>
      </c>
      <c r="C87" s="67" t="s">
        <v>144</v>
      </c>
      <c r="D87" s="67" t="s">
        <v>144</v>
      </c>
      <c r="E87" s="67" t="s">
        <v>145</v>
      </c>
      <c r="F87" s="68" t="s">
        <v>145</v>
      </c>
      <c r="G87" s="63" cm="1">
        <f t="array" aca="1" ref="G87" ca="1">COUNTIF(Feuil1!D$5:D$33,Tabel1[[#This Row],[planning Service]:[planning Service]])</f>
        <v>0</v>
      </c>
      <c r="H87" s="63" cm="1">
        <f t="array" aca="1" ref="H87" ca="1">COUNTIF(Feuil1!E$5:E$33,Tabel1[[#This Row],[planning Service]:[planning Service]])</f>
        <v>0</v>
      </c>
      <c r="I87" s="63" cm="1">
        <f t="array" aca="1" ref="I87" ca="1">COUNTIF(Feuil1!F$5:F$33,Tabel1[[#This Row],[planning Service]:[planning Service]])</f>
        <v>2</v>
      </c>
      <c r="J87" s="63" cm="1">
        <f t="array" aca="1" ref="J87" ca="1">COUNTIF(Feuil1!G$5:G$33,Tabel1[[#This Row],[planning Service]:[planning Service]])</f>
        <v>0</v>
      </c>
      <c r="K87" s="63" cm="1">
        <f t="array" aca="1" ref="K87" ca="1">COUNTIF(Feuil1!H$5:H$33,Tabel1[[#This Row],[planning Service]:[planning Service]])</f>
        <v>0</v>
      </c>
      <c r="L87" s="70">
        <f t="shared" ca="1" si="18"/>
        <v>0.34011018354954115</v>
      </c>
      <c r="M87" s="71">
        <f t="shared" ca="1" si="10"/>
        <v>0.15067970912582218</v>
      </c>
      <c r="N87" s="71">
        <f t="shared" ca="1" si="11"/>
        <v>0.86674058850286961</v>
      </c>
      <c r="O87" s="71" t="str">
        <f t="shared" ca="1" si="12"/>
        <v/>
      </c>
      <c r="P87" s="72" t="str">
        <f t="shared" ca="1" si="13"/>
        <v/>
      </c>
      <c r="Q87" s="32">
        <f t="shared" ca="1" si="19"/>
        <v>52</v>
      </c>
      <c r="R87" s="32">
        <f t="shared" ca="1" si="14"/>
        <v>64</v>
      </c>
      <c r="S87" s="32">
        <f t="shared" ca="1" si="15"/>
        <v>16</v>
      </c>
      <c r="T87" s="32" t="str">
        <f t="shared" ca="1" si="16"/>
        <v/>
      </c>
      <c r="U87" s="32" t="str">
        <f t="shared" ca="1" si="17"/>
        <v/>
      </c>
    </row>
    <row r="88" spans="1:21" x14ac:dyDescent="0.25">
      <c r="A88" t="s">
        <v>128</v>
      </c>
      <c r="B88" s="66" t="s">
        <v>144</v>
      </c>
      <c r="C88" s="67" t="s">
        <v>144</v>
      </c>
      <c r="D88" s="67" t="s">
        <v>145</v>
      </c>
      <c r="E88" s="67" t="s">
        <v>144</v>
      </c>
      <c r="F88" s="68" t="s">
        <v>144</v>
      </c>
      <c r="G88" s="63" cm="1">
        <f t="array" aca="1" ref="G88" ca="1">COUNTIF(Feuil1!D$5:D$33,Tabel1[[#This Row],[planning Service]:[planning Service]])</f>
        <v>0</v>
      </c>
      <c r="H88" s="63" cm="1">
        <f t="array" aca="1" ref="H88" ca="1">COUNTIF(Feuil1!E$5:E$33,Tabel1[[#This Row],[planning Service]:[planning Service]])</f>
        <v>0</v>
      </c>
      <c r="I88" s="63" cm="1">
        <f t="array" aca="1" ref="I88" ca="1">COUNTIF(Feuil1!F$5:F$33,Tabel1[[#This Row],[planning Service]:[planning Service]])</f>
        <v>0</v>
      </c>
      <c r="J88" s="63" cm="1">
        <f t="array" aca="1" ref="J88" ca="1">COUNTIF(Feuil1!G$5:G$33,Tabel1[[#This Row],[planning Service]:[planning Service]])</f>
        <v>1</v>
      </c>
      <c r="K88" s="63" cm="1">
        <f t="array" aca="1" ref="K88" ca="1">COUNTIF(Feuil1!H$5:H$33,Tabel1[[#This Row],[planning Service]:[planning Service]])</f>
        <v>0</v>
      </c>
      <c r="L88" s="70">
        <f t="shared" ca="1" si="18"/>
        <v>0.62070104032271045</v>
      </c>
      <c r="M88" s="71">
        <f t="shared" ca="1" si="10"/>
        <v>0.22319843620820901</v>
      </c>
      <c r="N88" s="71" t="str">
        <f t="shared" ca="1" si="11"/>
        <v/>
      </c>
      <c r="O88" s="71">
        <f t="shared" ca="1" si="12"/>
        <v>0.62862663138822183</v>
      </c>
      <c r="P88" s="72">
        <f t="shared" ca="1" si="13"/>
        <v>0.24790074434314324</v>
      </c>
      <c r="Q88" s="32">
        <f t="shared" ca="1" si="19"/>
        <v>24</v>
      </c>
      <c r="R88" s="32">
        <f t="shared" ca="1" si="14"/>
        <v>60</v>
      </c>
      <c r="S88" s="32" t="str">
        <f t="shared" ca="1" si="15"/>
        <v/>
      </c>
      <c r="T88" s="32">
        <f t="shared" ca="1" si="16"/>
        <v>21</v>
      </c>
      <c r="U88" s="32">
        <f t="shared" ca="1" si="17"/>
        <v>46</v>
      </c>
    </row>
    <row r="89" spans="1:21" x14ac:dyDescent="0.25">
      <c r="A89" t="s">
        <v>129</v>
      </c>
      <c r="B89" s="66" t="s">
        <v>144</v>
      </c>
      <c r="C89" s="67" t="s">
        <v>144</v>
      </c>
      <c r="D89" s="67" t="s">
        <v>144</v>
      </c>
      <c r="E89" s="67" t="s">
        <v>144</v>
      </c>
      <c r="F89" s="68" t="s">
        <v>145</v>
      </c>
      <c r="G89" s="63" cm="1">
        <f t="array" aca="1" ref="G89" ca="1">COUNTIF(Feuil1!D$5:D$33,Tabel1[[#This Row],[planning Service]:[planning Service]])</f>
        <v>1</v>
      </c>
      <c r="H89" s="63" cm="1">
        <f t="array" aca="1" ref="H89" ca="1">COUNTIF(Feuil1!E$5:E$33,Tabel1[[#This Row],[planning Service]:[planning Service]])</f>
        <v>0</v>
      </c>
      <c r="I89" s="63" cm="1">
        <f t="array" aca="1" ref="I89" ca="1">COUNTIF(Feuil1!F$5:F$33,Tabel1[[#This Row],[planning Service]:[planning Service]])</f>
        <v>0</v>
      </c>
      <c r="J89" s="63" cm="1">
        <f t="array" aca="1" ref="J89" ca="1">COUNTIF(Feuil1!G$5:G$33,Tabel1[[#This Row],[planning Service]:[planning Service]])</f>
        <v>0</v>
      </c>
      <c r="K89" s="63" cm="1">
        <f t="array" aca="1" ref="K89" ca="1">COUNTIF(Feuil1!H$5:H$33,Tabel1[[#This Row],[planning Service]:[planning Service]])</f>
        <v>0</v>
      </c>
      <c r="L89" s="70">
        <f t="shared" ca="1" si="18"/>
        <v>0.61066517825168154</v>
      </c>
      <c r="M89" s="71">
        <f t="shared" ca="1" si="10"/>
        <v>0.31853479049820521</v>
      </c>
      <c r="N89" s="71">
        <f t="shared" ca="1" si="11"/>
        <v>0.89919242994547799</v>
      </c>
      <c r="O89" s="71">
        <f t="shared" ca="1" si="12"/>
        <v>0.72160205557593826</v>
      </c>
      <c r="P89" s="72" t="str">
        <f t="shared" ca="1" si="13"/>
        <v/>
      </c>
      <c r="Q89" s="32">
        <f t="shared" ca="1" si="19"/>
        <v>26</v>
      </c>
      <c r="R89" s="32">
        <f t="shared" ca="1" si="14"/>
        <v>53</v>
      </c>
      <c r="S89" s="32">
        <f t="shared" ca="1" si="15"/>
        <v>11</v>
      </c>
      <c r="T89" s="32">
        <f t="shared" ca="1" si="16"/>
        <v>18</v>
      </c>
      <c r="U89" s="32" t="str">
        <f t="shared" ca="1" si="17"/>
        <v/>
      </c>
    </row>
    <row r="90" spans="1:21" x14ac:dyDescent="0.25">
      <c r="A90" t="s">
        <v>130</v>
      </c>
      <c r="B90" s="66" t="s">
        <v>145</v>
      </c>
      <c r="C90" s="67" t="s">
        <v>144</v>
      </c>
      <c r="D90" s="67" t="s">
        <v>144</v>
      </c>
      <c r="E90" s="67" t="s">
        <v>144</v>
      </c>
      <c r="F90" s="68" t="s">
        <v>144</v>
      </c>
      <c r="G90" s="63" cm="1">
        <f t="array" aca="1" ref="G90" ca="1">COUNTIF(Feuil1!D$5:D$33,Tabel1[[#This Row],[planning Service]:[planning Service]])</f>
        <v>0</v>
      </c>
      <c r="H90" s="63" cm="1">
        <f t="array" aca="1" ref="H90" ca="1">COUNTIF(Feuil1!E$5:E$33,Tabel1[[#This Row],[planning Service]:[planning Service]])</f>
        <v>0</v>
      </c>
      <c r="I90" s="63" cm="1">
        <f t="array" aca="1" ref="I90" ca="1">COUNTIF(Feuil1!F$5:F$33,Tabel1[[#This Row],[planning Service]:[planning Service]])</f>
        <v>1</v>
      </c>
      <c r="J90" s="63" cm="1">
        <f t="array" aca="1" ref="J90" ca="1">COUNTIF(Feuil1!G$5:G$33,Tabel1[[#This Row],[planning Service]:[planning Service]])</f>
        <v>0</v>
      </c>
      <c r="K90" s="63" cm="1">
        <f t="array" aca="1" ref="K90" ca="1">COUNTIF(Feuil1!H$5:H$33,Tabel1[[#This Row],[planning Service]:[planning Service]])</f>
        <v>0</v>
      </c>
      <c r="L90" s="70" t="str">
        <f t="shared" ca="1" si="18"/>
        <v/>
      </c>
      <c r="M90" s="71">
        <f t="shared" ca="1" si="10"/>
        <v>0.37194102364005321</v>
      </c>
      <c r="N90" s="71">
        <f t="shared" ca="1" si="11"/>
        <v>0.23786676050346522</v>
      </c>
      <c r="O90" s="71">
        <f t="shared" ca="1" si="12"/>
        <v>0.50659319558292604</v>
      </c>
      <c r="P90" s="72">
        <f t="shared" ca="1" si="13"/>
        <v>0.85941982026691055</v>
      </c>
      <c r="Q90" s="32" t="str">
        <f t="shared" ca="1" si="19"/>
        <v/>
      </c>
      <c r="R90" s="32">
        <f t="shared" ca="1" si="14"/>
        <v>47</v>
      </c>
      <c r="S90" s="32">
        <f t="shared" ca="1" si="15"/>
        <v>56</v>
      </c>
      <c r="T90" s="32">
        <f t="shared" ca="1" si="16"/>
        <v>30</v>
      </c>
      <c r="U90" s="32">
        <f t="shared" ca="1" si="17"/>
        <v>13</v>
      </c>
    </row>
    <row r="91" spans="1:21" x14ac:dyDescent="0.25">
      <c r="A91" t="s">
        <v>131</v>
      </c>
      <c r="B91" s="66" t="s">
        <v>145</v>
      </c>
      <c r="C91" s="67" t="s">
        <v>145</v>
      </c>
      <c r="D91" s="67" t="s">
        <v>144</v>
      </c>
      <c r="E91" s="67" t="s">
        <v>144</v>
      </c>
      <c r="F91" s="68" t="s">
        <v>145</v>
      </c>
      <c r="G91" s="63" cm="1">
        <f t="array" aca="1" ref="G91" ca="1">COUNTIF(Feuil1!D$5:D$33,Tabel1[[#This Row],[planning Service]:[planning Service]])</f>
        <v>0</v>
      </c>
      <c r="H91" s="63" cm="1">
        <f t="array" aca="1" ref="H91" ca="1">COUNTIF(Feuil1!E$5:E$33,Tabel1[[#This Row],[planning Service]:[planning Service]])</f>
        <v>0</v>
      </c>
      <c r="I91" s="63" cm="1">
        <f t="array" aca="1" ref="I91" ca="1">COUNTIF(Feuil1!F$5:F$33,Tabel1[[#This Row],[planning Service]:[planning Service]])</f>
        <v>0</v>
      </c>
      <c r="J91" s="63" cm="1">
        <f t="array" aca="1" ref="J91" ca="1">COUNTIF(Feuil1!G$5:G$33,Tabel1[[#This Row],[planning Service]:[planning Service]])</f>
        <v>0</v>
      </c>
      <c r="K91" s="63" cm="1">
        <f t="array" aca="1" ref="K91" ca="1">COUNTIF(Feuil1!H$5:H$33,Tabel1[[#This Row],[planning Service]:[planning Service]])</f>
        <v>0</v>
      </c>
      <c r="L91" s="70" t="str">
        <f t="shared" ca="1" si="18"/>
        <v/>
      </c>
      <c r="M91" s="71" t="str">
        <f t="shared" ca="1" si="10"/>
        <v/>
      </c>
      <c r="N91" s="71">
        <f t="shared" ca="1" si="11"/>
        <v>0.19615601156086238</v>
      </c>
      <c r="O91" s="71">
        <f t="shared" ca="1" si="12"/>
        <v>0.92624007275278597</v>
      </c>
      <c r="P91" s="72" t="str">
        <f t="shared" ca="1" si="13"/>
        <v/>
      </c>
      <c r="Q91" s="32" t="str">
        <f t="shared" ca="1" si="19"/>
        <v/>
      </c>
      <c r="R91" s="32" t="str">
        <f t="shared" ca="1" si="14"/>
        <v/>
      </c>
      <c r="S91" s="32">
        <f t="shared" ca="1" si="15"/>
        <v>58</v>
      </c>
      <c r="T91" s="32">
        <f t="shared" ca="1" si="16"/>
        <v>7</v>
      </c>
      <c r="U91" s="32" t="str">
        <f t="shared" ca="1" si="17"/>
        <v/>
      </c>
    </row>
    <row r="92" spans="1:21" x14ac:dyDescent="0.25">
      <c r="A92" t="s">
        <v>132</v>
      </c>
      <c r="B92" s="66" t="s">
        <v>144</v>
      </c>
      <c r="C92" s="67" t="s">
        <v>144</v>
      </c>
      <c r="D92" s="67" t="s">
        <v>144</v>
      </c>
      <c r="E92" s="67" t="s">
        <v>145</v>
      </c>
      <c r="F92" s="68" t="s">
        <v>144</v>
      </c>
      <c r="G92" s="63" cm="1">
        <f t="array" aca="1" ref="G92" ca="1">COUNTIF(Feuil1!D$5:D$33,Tabel1[[#This Row],[planning Service]:[planning Service]])</f>
        <v>1</v>
      </c>
      <c r="H92" s="63" cm="1">
        <f t="array" aca="1" ref="H92" ca="1">COUNTIF(Feuil1!E$5:E$33,Tabel1[[#This Row],[planning Service]:[planning Service]])</f>
        <v>0</v>
      </c>
      <c r="I92" s="63" cm="1">
        <f t="array" aca="1" ref="I92" ca="1">COUNTIF(Feuil1!F$5:F$33,Tabel1[[#This Row],[planning Service]:[planning Service]])</f>
        <v>0</v>
      </c>
      <c r="J92" s="63" cm="1">
        <f t="array" aca="1" ref="J92" ca="1">COUNTIF(Feuil1!G$5:G$33,Tabel1[[#This Row],[planning Service]:[planning Service]])</f>
        <v>0</v>
      </c>
      <c r="K92" s="63" cm="1">
        <f t="array" aca="1" ref="K92" ca="1">COUNTIF(Feuil1!H$5:H$33,Tabel1[[#This Row],[planning Service]:[planning Service]])</f>
        <v>0</v>
      </c>
      <c r="L92" s="70">
        <f t="shared" ca="1" si="18"/>
        <v>0.18374016170383867</v>
      </c>
      <c r="M92" s="71">
        <f t="shared" ca="1" si="10"/>
        <v>0.67356065788879649</v>
      </c>
      <c r="N92" s="71">
        <f t="shared" ca="1" si="11"/>
        <v>0.70154820877833701</v>
      </c>
      <c r="O92" s="71" t="str">
        <f t="shared" ca="1" si="12"/>
        <v/>
      </c>
      <c r="P92" s="72">
        <f t="shared" ca="1" si="13"/>
        <v>0.49886343408369005</v>
      </c>
      <c r="Q92" s="32">
        <f t="shared" ca="1" si="19"/>
        <v>63</v>
      </c>
      <c r="R92" s="32">
        <f t="shared" ca="1" si="14"/>
        <v>26</v>
      </c>
      <c r="S92" s="32">
        <f t="shared" ca="1" si="15"/>
        <v>24</v>
      </c>
      <c r="T92" s="32" t="str">
        <f t="shared" ca="1" si="16"/>
        <v/>
      </c>
      <c r="U92" s="32">
        <f t="shared" ca="1" si="17"/>
        <v>31</v>
      </c>
    </row>
    <row r="93" spans="1:21" x14ac:dyDescent="0.25">
      <c r="A93" t="s">
        <v>133</v>
      </c>
      <c r="B93" s="66" t="s">
        <v>144</v>
      </c>
      <c r="C93" s="67" t="s">
        <v>144</v>
      </c>
      <c r="D93" s="67" t="s">
        <v>145</v>
      </c>
      <c r="E93" s="67" t="s">
        <v>144</v>
      </c>
      <c r="F93" s="68" t="s">
        <v>144</v>
      </c>
      <c r="G93" s="63" cm="1">
        <f t="array" aca="1" ref="G93" ca="1">COUNTIF(Feuil1!D$5:D$33,Tabel1[[#This Row],[planning Service]:[planning Service]])</f>
        <v>0</v>
      </c>
      <c r="H93" s="63" cm="1">
        <f t="array" aca="1" ref="H93" ca="1">COUNTIF(Feuil1!E$5:E$33,Tabel1[[#This Row],[planning Service]:[planning Service]])</f>
        <v>0</v>
      </c>
      <c r="I93" s="63" cm="1">
        <f t="array" aca="1" ref="I93" ca="1">COUNTIF(Feuil1!F$5:F$33,Tabel1[[#This Row],[planning Service]:[planning Service]])</f>
        <v>0</v>
      </c>
      <c r="J93" s="63" cm="1">
        <f t="array" aca="1" ref="J93" ca="1">COUNTIF(Feuil1!G$5:G$33,Tabel1[[#This Row],[planning Service]:[planning Service]])</f>
        <v>0</v>
      </c>
      <c r="K93" s="63" cm="1">
        <f t="array" aca="1" ref="K93" ca="1">COUNTIF(Feuil1!H$5:H$33,Tabel1[[#This Row],[planning Service]:[planning Service]])</f>
        <v>0</v>
      </c>
      <c r="L93" s="70">
        <f t="shared" ca="1" si="18"/>
        <v>0.48053503442927892</v>
      </c>
      <c r="M93" s="71">
        <f t="shared" ca="1" si="10"/>
        <v>0.5928091644268888</v>
      </c>
      <c r="N93" s="71" t="str">
        <f t="shared" ca="1" si="11"/>
        <v/>
      </c>
      <c r="O93" s="71">
        <f t="shared" ca="1" si="12"/>
        <v>8.5609826446093384E-2</v>
      </c>
      <c r="P93" s="72">
        <f t="shared" ca="1" si="13"/>
        <v>0.19160652926548782</v>
      </c>
      <c r="Q93" s="32">
        <f t="shared" ca="1" si="19"/>
        <v>34</v>
      </c>
      <c r="R93" s="32">
        <f t="shared" ca="1" si="14"/>
        <v>29</v>
      </c>
      <c r="S93" s="32" t="str">
        <f t="shared" ca="1" si="15"/>
        <v/>
      </c>
      <c r="T93" s="32">
        <f t="shared" ca="1" si="16"/>
        <v>69</v>
      </c>
      <c r="U93" s="32">
        <f t="shared" ca="1" si="17"/>
        <v>52</v>
      </c>
    </row>
    <row r="94" spans="1:21" x14ac:dyDescent="0.25">
      <c r="A94" t="s">
        <v>134</v>
      </c>
      <c r="B94" s="66" t="s">
        <v>144</v>
      </c>
      <c r="C94" s="67" t="s">
        <v>144</v>
      </c>
      <c r="D94" s="67" t="s">
        <v>145</v>
      </c>
      <c r="E94" s="67" t="s">
        <v>144</v>
      </c>
      <c r="F94" s="68" t="s">
        <v>144</v>
      </c>
      <c r="G94" s="63" cm="1">
        <f t="array" aca="1" ref="G94" ca="1">COUNTIF(Feuil1!D$5:D$33,Tabel1[[#This Row],[planning Service]:[planning Service]])</f>
        <v>0</v>
      </c>
      <c r="H94" s="63" cm="1">
        <f t="array" aca="1" ref="H94" ca="1">COUNTIF(Feuil1!E$5:E$33,Tabel1[[#This Row],[planning Service]:[planning Service]])</f>
        <v>1</v>
      </c>
      <c r="I94" s="63" cm="1">
        <f t="array" aca="1" ref="I94" ca="1">COUNTIF(Feuil1!F$5:F$33,Tabel1[[#This Row],[planning Service]:[planning Service]])</f>
        <v>0</v>
      </c>
      <c r="J94" s="63" cm="1">
        <f t="array" aca="1" ref="J94" ca="1">COUNTIF(Feuil1!G$5:G$33,Tabel1[[#This Row],[planning Service]:[planning Service]])</f>
        <v>1</v>
      </c>
      <c r="K94" s="63" cm="1">
        <f t="array" aca="1" ref="K94" ca="1">COUNTIF(Feuil1!H$5:H$33,Tabel1[[#This Row],[planning Service]:[planning Service]])</f>
        <v>0</v>
      </c>
      <c r="L94" s="70">
        <f t="shared" ca="1" si="18"/>
        <v>0.8753573794805124</v>
      </c>
      <c r="M94" s="71">
        <f t="shared" ca="1" si="10"/>
        <v>0.17047026838910517</v>
      </c>
      <c r="N94" s="71" t="str">
        <f t="shared" ca="1" si="11"/>
        <v/>
      </c>
      <c r="O94" s="71">
        <f t="shared" ca="1" si="12"/>
        <v>0.38793100803195968</v>
      </c>
      <c r="P94" s="72">
        <f t="shared" ca="1" si="13"/>
        <v>0.14903347378807752</v>
      </c>
      <c r="Q94" s="32">
        <f t="shared" ca="1" si="19"/>
        <v>10</v>
      </c>
      <c r="R94" s="32">
        <f t="shared" ca="1" si="14"/>
        <v>63</v>
      </c>
      <c r="S94" s="32" t="str">
        <f t="shared" ca="1" si="15"/>
        <v/>
      </c>
      <c r="T94" s="32">
        <f t="shared" ca="1" si="16"/>
        <v>36</v>
      </c>
      <c r="U94" s="32">
        <f t="shared" ca="1" si="17"/>
        <v>56</v>
      </c>
    </row>
    <row r="95" spans="1:21" x14ac:dyDescent="0.25">
      <c r="A95" t="s">
        <v>135</v>
      </c>
      <c r="B95" s="66" t="s">
        <v>145</v>
      </c>
      <c r="C95" s="67" t="s">
        <v>144</v>
      </c>
      <c r="D95" s="67" t="s">
        <v>144</v>
      </c>
      <c r="E95" s="67" t="s">
        <v>144</v>
      </c>
      <c r="F95" s="68" t="s">
        <v>145</v>
      </c>
      <c r="G95" s="63" cm="1">
        <f t="array" aca="1" ref="G95" ca="1">COUNTIF(Feuil1!D$5:D$33,Tabel1[[#This Row],[planning Service]:[planning Service]])</f>
        <v>0</v>
      </c>
      <c r="H95" s="63" cm="1">
        <f t="array" aca="1" ref="H95" ca="1">COUNTIF(Feuil1!E$5:E$33,Tabel1[[#This Row],[planning Service]:[planning Service]])</f>
        <v>0</v>
      </c>
      <c r="I95" s="63" cm="1">
        <f t="array" aca="1" ref="I95" ca="1">COUNTIF(Feuil1!F$5:F$33,Tabel1[[#This Row],[planning Service]:[planning Service]])</f>
        <v>1</v>
      </c>
      <c r="J95" s="63" cm="1">
        <f t="array" aca="1" ref="J95" ca="1">COUNTIF(Feuil1!G$5:G$33,Tabel1[[#This Row],[planning Service]:[planning Service]])</f>
        <v>0</v>
      </c>
      <c r="K95" s="63" cm="1">
        <f t="array" aca="1" ref="K95" ca="1">COUNTIF(Feuil1!H$5:H$33,Tabel1[[#This Row],[planning Service]:[planning Service]])</f>
        <v>0</v>
      </c>
      <c r="L95" s="70" t="str">
        <f t="shared" ca="1" si="18"/>
        <v/>
      </c>
      <c r="M95" s="71">
        <f t="shared" ca="1" si="10"/>
        <v>0.24953869050668342</v>
      </c>
      <c r="N95" s="71">
        <f t="shared" ca="1" si="11"/>
        <v>0.27022015676553934</v>
      </c>
      <c r="O95" s="71">
        <f t="shared" ca="1" si="12"/>
        <v>0.86499822979023511</v>
      </c>
      <c r="P95" s="72" t="str">
        <f t="shared" ca="1" si="13"/>
        <v/>
      </c>
      <c r="Q95" s="32" t="str">
        <f t="shared" ca="1" si="19"/>
        <v/>
      </c>
      <c r="R95" s="32">
        <f t="shared" ca="1" si="14"/>
        <v>59</v>
      </c>
      <c r="S95" s="32">
        <f t="shared" ca="1" si="15"/>
        <v>52</v>
      </c>
      <c r="T95" s="32">
        <f t="shared" ca="1" si="16"/>
        <v>9</v>
      </c>
      <c r="U95" s="32" t="str">
        <f t="shared" ca="1" si="17"/>
        <v/>
      </c>
    </row>
    <row r="96" spans="1:21" x14ac:dyDescent="0.25">
      <c r="A96" t="s">
        <v>136</v>
      </c>
      <c r="B96" s="66" t="s">
        <v>144</v>
      </c>
      <c r="C96" s="67" t="s">
        <v>144</v>
      </c>
      <c r="D96" s="67" t="s">
        <v>145</v>
      </c>
      <c r="E96" s="67" t="s">
        <v>145</v>
      </c>
      <c r="F96" s="68" t="s">
        <v>144</v>
      </c>
      <c r="G96" s="63" cm="1">
        <f t="array" aca="1" ref="G96" ca="1">COUNTIF(Feuil1!D$5:D$33,Tabel1[[#This Row],[planning Service]:[planning Service]])</f>
        <v>0</v>
      </c>
      <c r="H96" s="63" cm="1">
        <f t="array" aca="1" ref="H96" ca="1">COUNTIF(Feuil1!E$5:E$33,Tabel1[[#This Row],[planning Service]:[planning Service]])</f>
        <v>0</v>
      </c>
      <c r="I96" s="63" cm="1">
        <f t="array" aca="1" ref="I96" ca="1">COUNTIF(Feuil1!F$5:F$33,Tabel1[[#This Row],[planning Service]:[planning Service]])</f>
        <v>0</v>
      </c>
      <c r="J96" s="63" cm="1">
        <f t="array" aca="1" ref="J96" ca="1">COUNTIF(Feuil1!G$5:G$33,Tabel1[[#This Row],[planning Service]:[planning Service]])</f>
        <v>0</v>
      </c>
      <c r="K96" s="63" cm="1">
        <f t="array" aca="1" ref="K96" ca="1">COUNTIF(Feuil1!H$5:H$33,Tabel1[[#This Row],[planning Service]:[planning Service]])</f>
        <v>2</v>
      </c>
      <c r="L96" s="70">
        <f t="shared" ca="1" si="18"/>
        <v>0.22947530416558237</v>
      </c>
      <c r="M96" s="71">
        <f t="shared" ca="1" si="10"/>
        <v>0.53365354275343801</v>
      </c>
      <c r="N96" s="71" t="str">
        <f t="shared" ca="1" si="11"/>
        <v/>
      </c>
      <c r="O96" s="71" t="str">
        <f t="shared" ca="1" si="12"/>
        <v/>
      </c>
      <c r="P96" s="72">
        <f t="shared" ca="1" si="13"/>
        <v>0.29824259737385728</v>
      </c>
      <c r="Q96" s="32">
        <f t="shared" ca="1" si="19"/>
        <v>60</v>
      </c>
      <c r="R96" s="32">
        <f t="shared" ca="1" si="14"/>
        <v>33</v>
      </c>
      <c r="S96" s="32" t="str">
        <f t="shared" ca="1" si="15"/>
        <v/>
      </c>
      <c r="T96" s="32" t="str">
        <f t="shared" ca="1" si="16"/>
        <v/>
      </c>
      <c r="U96" s="32">
        <f t="shared" ca="1" si="17"/>
        <v>41</v>
      </c>
    </row>
    <row r="97" spans="1:21" x14ac:dyDescent="0.25">
      <c r="A97" t="s">
        <v>137</v>
      </c>
      <c r="B97" s="66" t="s">
        <v>144</v>
      </c>
      <c r="C97" s="67" t="s">
        <v>144</v>
      </c>
      <c r="D97" s="67" t="s">
        <v>145</v>
      </c>
      <c r="E97" s="67" t="s">
        <v>144</v>
      </c>
      <c r="F97" s="68" t="s">
        <v>144</v>
      </c>
      <c r="G97" s="63" cm="1">
        <f t="array" aca="1" ref="G97" ca="1">COUNTIF(Feuil1!D$5:D$33,Tabel1[[#This Row],[planning Service]:[planning Service]])</f>
        <v>1</v>
      </c>
      <c r="H97" s="63" cm="1">
        <f t="array" aca="1" ref="H97" ca="1">COUNTIF(Feuil1!E$5:E$33,Tabel1[[#This Row],[planning Service]:[planning Service]])</f>
        <v>1</v>
      </c>
      <c r="I97" s="63" cm="1">
        <f t="array" aca="1" ref="I97" ca="1">COUNTIF(Feuil1!F$5:F$33,Tabel1[[#This Row],[planning Service]:[planning Service]])</f>
        <v>0</v>
      </c>
      <c r="J97" s="63" cm="1">
        <f t="array" aca="1" ref="J97" ca="1">COUNTIF(Feuil1!G$5:G$33,Tabel1[[#This Row],[planning Service]:[planning Service]])</f>
        <v>0</v>
      </c>
      <c r="K97" s="63" cm="1">
        <f t="array" aca="1" ref="K97" ca="1">COUNTIF(Feuil1!H$5:H$33,Tabel1[[#This Row],[planning Service]:[planning Service]])</f>
        <v>0</v>
      </c>
      <c r="L97" s="70">
        <f t="shared" ca="1" si="18"/>
        <v>0.43773416691527955</v>
      </c>
      <c r="M97" s="71">
        <f t="shared" ca="1" si="10"/>
        <v>0.27046860213424595</v>
      </c>
      <c r="N97" s="71" t="str">
        <f t="shared" ca="1" si="11"/>
        <v/>
      </c>
      <c r="O97" s="71">
        <f t="shared" ca="1" si="12"/>
        <v>9.0800587202798932E-2</v>
      </c>
      <c r="P97" s="72">
        <f t="shared" ca="1" si="13"/>
        <v>0.51037055663204312</v>
      </c>
      <c r="Q97" s="32">
        <f t="shared" ca="1" si="19"/>
        <v>39</v>
      </c>
      <c r="R97" s="32">
        <f t="shared" ca="1" si="14"/>
        <v>56</v>
      </c>
      <c r="S97" s="32" t="str">
        <f t="shared" ca="1" si="15"/>
        <v/>
      </c>
      <c r="T97" s="32">
        <f t="shared" ca="1" si="16"/>
        <v>67</v>
      </c>
      <c r="U97" s="32">
        <f t="shared" ca="1" si="17"/>
        <v>30</v>
      </c>
    </row>
    <row r="98" spans="1:21" x14ac:dyDescent="0.25">
      <c r="A98" t="s">
        <v>138</v>
      </c>
      <c r="B98" s="66" t="s">
        <v>144</v>
      </c>
      <c r="C98" s="67" t="s">
        <v>144</v>
      </c>
      <c r="D98" s="67" t="s">
        <v>144</v>
      </c>
      <c r="E98" s="67" t="s">
        <v>144</v>
      </c>
      <c r="F98" s="68" t="s">
        <v>144</v>
      </c>
      <c r="G98" s="63" cm="1">
        <f t="array" aca="1" ref="G98" ca="1">COUNTIF(Feuil1!D$5:D$33,Tabel1[[#This Row],[planning Service]:[planning Service]])</f>
        <v>0</v>
      </c>
      <c r="H98" s="63" cm="1">
        <f t="array" aca="1" ref="H98" ca="1">COUNTIF(Feuil1!E$5:E$33,Tabel1[[#This Row],[planning Service]:[planning Service]])</f>
        <v>0</v>
      </c>
      <c r="I98" s="63" cm="1">
        <f t="array" aca="1" ref="I98" ca="1">COUNTIF(Feuil1!F$5:F$33,Tabel1[[#This Row],[planning Service]:[planning Service]])</f>
        <v>1</v>
      </c>
      <c r="J98" s="63" cm="1">
        <f t="array" aca="1" ref="J98" ca="1">COUNTIF(Feuil1!G$5:G$33,Tabel1[[#This Row],[planning Service]:[planning Service]])</f>
        <v>0</v>
      </c>
      <c r="K98" s="63" cm="1">
        <f t="array" aca="1" ref="K98" ca="1">COUNTIF(Feuil1!H$5:H$33,Tabel1[[#This Row],[planning Service]:[planning Service]])</f>
        <v>0</v>
      </c>
      <c r="L98" s="70">
        <f t="shared" ca="1" si="18"/>
        <v>0.3111556071550412</v>
      </c>
      <c r="M98" s="71">
        <f t="shared" ca="1" si="10"/>
        <v>0.14196460014131362</v>
      </c>
      <c r="N98" s="71">
        <f t="shared" ca="1" si="11"/>
        <v>0.9240883203997815</v>
      </c>
      <c r="O98" s="71">
        <f t="shared" ca="1" si="12"/>
        <v>0.5208932844336599</v>
      </c>
      <c r="P98" s="72">
        <f t="shared" ca="1" si="13"/>
        <v>0.31103877852082462</v>
      </c>
      <c r="Q98" s="32">
        <f t="shared" ca="1" si="19"/>
        <v>54</v>
      </c>
      <c r="R98" s="32">
        <f t="shared" ca="1" si="14"/>
        <v>66</v>
      </c>
      <c r="S98" s="32">
        <f t="shared" ca="1" si="15"/>
        <v>9</v>
      </c>
      <c r="T98" s="32">
        <f t="shared" ca="1" si="16"/>
        <v>29</v>
      </c>
      <c r="U98" s="32">
        <f t="shared" ca="1" si="17"/>
        <v>39</v>
      </c>
    </row>
    <row r="99" spans="1:21" x14ac:dyDescent="0.25">
      <c r="A99" t="s">
        <v>139</v>
      </c>
      <c r="B99" s="66" t="s">
        <v>144</v>
      </c>
      <c r="C99" s="67" t="s">
        <v>144</v>
      </c>
      <c r="D99" s="67" t="s">
        <v>144</v>
      </c>
      <c r="E99" s="67" t="s">
        <v>145</v>
      </c>
      <c r="F99" s="68" t="s">
        <v>144</v>
      </c>
      <c r="G99" s="63" cm="1">
        <f t="array" aca="1" ref="G99" ca="1">COUNTIF(Feuil1!D$5:D$33,Tabel1[[#This Row],[planning Service]:[planning Service]])</f>
        <v>0</v>
      </c>
      <c r="H99" s="63" cm="1">
        <f t="array" aca="1" ref="H99" ca="1">COUNTIF(Feuil1!E$5:E$33,Tabel1[[#This Row],[planning Service]:[planning Service]])</f>
        <v>0</v>
      </c>
      <c r="I99" s="63" cm="1">
        <f t="array" aca="1" ref="I99" ca="1">COUNTIF(Feuil1!F$5:F$33,Tabel1[[#This Row],[planning Service]:[planning Service]])</f>
        <v>0</v>
      </c>
      <c r="J99" s="63" cm="1">
        <f t="array" aca="1" ref="J99" ca="1">COUNTIF(Feuil1!G$5:G$33,Tabel1[[#This Row],[planning Service]:[planning Service]])</f>
        <v>0</v>
      </c>
      <c r="K99" s="63" cm="1">
        <f t="array" aca="1" ref="K99" ca="1">COUNTIF(Feuil1!H$5:H$33,Tabel1[[#This Row],[planning Service]:[planning Service]])</f>
        <v>0</v>
      </c>
      <c r="L99" s="70">
        <f t="shared" ca="1" si="18"/>
        <v>0.74377549045997193</v>
      </c>
      <c r="M99" s="71">
        <f t="shared" ca="1" si="10"/>
        <v>0.50186527615393006</v>
      </c>
      <c r="N99" s="71">
        <f t="shared" ca="1" si="11"/>
        <v>1.8509188680645217E-2</v>
      </c>
      <c r="O99" s="71" t="str">
        <f t="shared" ca="1" si="12"/>
        <v/>
      </c>
      <c r="P99" s="72">
        <f t="shared" ca="1" si="13"/>
        <v>0.9882543360988576</v>
      </c>
      <c r="Q99" s="32">
        <f t="shared" ca="1" si="19"/>
        <v>18</v>
      </c>
      <c r="R99" s="32">
        <f t="shared" ca="1" si="14"/>
        <v>35</v>
      </c>
      <c r="S99" s="32">
        <f t="shared" ca="1" si="15"/>
        <v>70</v>
      </c>
      <c r="T99" s="32" t="str">
        <f t="shared" ca="1" si="16"/>
        <v/>
      </c>
      <c r="U99" s="32">
        <f t="shared" ca="1" si="17"/>
        <v>1</v>
      </c>
    </row>
    <row r="100" spans="1:21" x14ac:dyDescent="0.25">
      <c r="A100" t="s">
        <v>140</v>
      </c>
      <c r="B100" s="66" t="s">
        <v>144</v>
      </c>
      <c r="C100" s="67" t="s">
        <v>144</v>
      </c>
      <c r="D100" s="67" t="s">
        <v>144</v>
      </c>
      <c r="E100" s="67" t="s">
        <v>144</v>
      </c>
      <c r="F100" s="68" t="s">
        <v>145</v>
      </c>
      <c r="G100" s="63" cm="1">
        <f t="array" aca="1" ref="G100" ca="1">COUNTIF(Feuil1!D$5:D$33,Tabel1[[#This Row],[planning Service]:[planning Service]])</f>
        <v>0</v>
      </c>
      <c r="H100" s="63" cm="1">
        <f t="array" aca="1" ref="H100" ca="1">COUNTIF(Feuil1!E$5:E$33,Tabel1[[#This Row],[planning Service]:[planning Service]])</f>
        <v>0</v>
      </c>
      <c r="I100" s="63" cm="1">
        <f t="array" aca="1" ref="I100" ca="1">COUNTIF(Feuil1!F$5:F$33,Tabel1[[#This Row],[planning Service]:[planning Service]])</f>
        <v>0</v>
      </c>
      <c r="J100" s="63" cm="1">
        <f t="array" aca="1" ref="J100" ca="1">COUNTIF(Feuil1!G$5:G$33,Tabel1[[#This Row],[planning Service]:[planning Service]])</f>
        <v>0</v>
      </c>
      <c r="K100" s="63" cm="1">
        <f t="array" aca="1" ref="K100" ca="1">COUNTIF(Feuil1!H$5:H$33,Tabel1[[#This Row],[planning Service]:[planning Service]])</f>
        <v>0</v>
      </c>
      <c r="L100" s="70">
        <f t="shared" ca="1" si="18"/>
        <v>0.5529841118185157</v>
      </c>
      <c r="M100" s="71">
        <f t="shared" ca="1" si="10"/>
        <v>0.12448760191828945</v>
      </c>
      <c r="N100" s="71">
        <f t="shared" ca="1" si="11"/>
        <v>0.24818068469572663</v>
      </c>
      <c r="O100" s="71">
        <f t="shared" ca="1" si="12"/>
        <v>0.3036384591036192</v>
      </c>
      <c r="P100" s="72" t="str">
        <f t="shared" ca="1" si="13"/>
        <v/>
      </c>
      <c r="Q100" s="32">
        <f t="shared" ca="1" si="19"/>
        <v>28</v>
      </c>
      <c r="R100" s="32">
        <f t="shared" ca="1" si="14"/>
        <v>68</v>
      </c>
      <c r="S100" s="32">
        <f t="shared" ca="1" si="15"/>
        <v>54</v>
      </c>
      <c r="T100" s="32">
        <f t="shared" ca="1" si="16"/>
        <v>49</v>
      </c>
      <c r="U100" s="32" t="str">
        <f t="shared" ca="1" si="17"/>
        <v/>
      </c>
    </row>
    <row r="101" spans="1:21" x14ac:dyDescent="0.25">
      <c r="A101" t="s">
        <v>141</v>
      </c>
      <c r="B101" s="66" t="s">
        <v>144</v>
      </c>
      <c r="C101" s="67" t="s">
        <v>144</v>
      </c>
      <c r="D101" s="67" t="s">
        <v>145</v>
      </c>
      <c r="E101" s="67" t="s">
        <v>145</v>
      </c>
      <c r="F101" s="68" t="s">
        <v>145</v>
      </c>
      <c r="G101" s="63" cm="1">
        <f t="array" aca="1" ref="G101" ca="1">COUNTIF(Feuil1!D$5:D$33,Tabel1[[#This Row],[planning Service]:[planning Service]])</f>
        <v>1</v>
      </c>
      <c r="H101" s="63" cm="1">
        <f t="array" aca="1" ref="H101" ca="1">COUNTIF(Feuil1!E$5:E$33,Tabel1[[#This Row],[planning Service]:[planning Service]])</f>
        <v>1</v>
      </c>
      <c r="I101" s="63" cm="1">
        <f t="array" aca="1" ref="I101" ca="1">COUNTIF(Feuil1!F$5:F$33,Tabel1[[#This Row],[planning Service]:[planning Service]])</f>
        <v>0</v>
      </c>
      <c r="J101" s="63" cm="1">
        <f t="array" aca="1" ref="J101" ca="1">COUNTIF(Feuil1!G$5:G$33,Tabel1[[#This Row],[planning Service]:[planning Service]])</f>
        <v>0</v>
      </c>
      <c r="K101" s="63" cm="1">
        <f t="array" aca="1" ref="K101" ca="1">COUNTIF(Feuil1!H$5:H$33,Tabel1[[#This Row],[planning Service]:[planning Service]])</f>
        <v>0</v>
      </c>
      <c r="L101" s="70">
        <f t="shared" ca="1" si="18"/>
        <v>0.88907686290385424</v>
      </c>
      <c r="M101" s="71">
        <f t="shared" ca="1" si="10"/>
        <v>0.14126920458877368</v>
      </c>
      <c r="N101" s="71" t="str">
        <f t="shared" ca="1" si="11"/>
        <v/>
      </c>
      <c r="O101" s="71" t="str">
        <f t="shared" ca="1" si="12"/>
        <v/>
      </c>
      <c r="P101" s="72" t="str">
        <f t="shared" ca="1" si="13"/>
        <v/>
      </c>
      <c r="Q101" s="32">
        <f t="shared" ca="1" si="19"/>
        <v>7</v>
      </c>
      <c r="R101" s="32">
        <f t="shared" ca="1" si="14"/>
        <v>67</v>
      </c>
      <c r="S101" s="32" t="str">
        <f t="shared" ca="1" si="15"/>
        <v/>
      </c>
      <c r="T101" s="32" t="str">
        <f t="shared" ca="1" si="16"/>
        <v/>
      </c>
      <c r="U101" s="32" t="str">
        <f t="shared" ca="1" si="17"/>
        <v/>
      </c>
    </row>
    <row r="102" spans="1:21" x14ac:dyDescent="0.25">
      <c r="A102" t="s">
        <v>142</v>
      </c>
      <c r="B102" s="66" t="s">
        <v>145</v>
      </c>
      <c r="C102" s="67" t="s">
        <v>144</v>
      </c>
      <c r="D102" s="67" t="s">
        <v>144</v>
      </c>
      <c r="E102" s="67" t="s">
        <v>144</v>
      </c>
      <c r="F102" s="68" t="s">
        <v>144</v>
      </c>
      <c r="G102" s="63" cm="1">
        <f t="array" aca="1" ref="G102" ca="1">COUNTIF(Feuil1!D$5:D$33,Tabel1[[#This Row],[planning Service]:[planning Service]])</f>
        <v>0</v>
      </c>
      <c r="H102" s="63" cm="1">
        <f t="array" aca="1" ref="H102" ca="1">COUNTIF(Feuil1!E$5:E$33,Tabel1[[#This Row],[planning Service]:[planning Service]])</f>
        <v>1</v>
      </c>
      <c r="I102" s="63" cm="1">
        <f t="array" aca="1" ref="I102" ca="1">COUNTIF(Feuil1!F$5:F$33,Tabel1[[#This Row],[planning Service]:[planning Service]])</f>
        <v>1</v>
      </c>
      <c r="J102" s="63" cm="1">
        <f t="array" aca="1" ref="J102" ca="1">COUNTIF(Feuil1!G$5:G$33,Tabel1[[#This Row],[planning Service]:[planning Service]])</f>
        <v>0</v>
      </c>
      <c r="K102" s="63" cm="1">
        <f t="array" aca="1" ref="K102" ca="1">COUNTIF(Feuil1!H$5:H$33,Tabel1[[#This Row],[planning Service]:[planning Service]])</f>
        <v>0</v>
      </c>
      <c r="L102" s="70" t="str">
        <f t="shared" ca="1" si="18"/>
        <v/>
      </c>
      <c r="M102" s="71">
        <f t="shared" ca="1" si="10"/>
        <v>0.91766983182789497</v>
      </c>
      <c r="N102" s="71">
        <f t="shared" ca="1" si="11"/>
        <v>0.12451415022245416</v>
      </c>
      <c r="O102" s="71">
        <f t="shared" ca="1" si="12"/>
        <v>0.79006446153842991</v>
      </c>
      <c r="P102" s="72">
        <f t="shared" ca="1" si="13"/>
        <v>0.11895344215080794</v>
      </c>
      <c r="Q102" s="32" t="str">
        <f t="shared" ca="1" si="19"/>
        <v/>
      </c>
      <c r="R102" s="32">
        <f t="shared" ca="1" si="14"/>
        <v>3</v>
      </c>
      <c r="S102" s="32">
        <f t="shared" ca="1" si="15"/>
        <v>66</v>
      </c>
      <c r="T102" s="32">
        <f t="shared" ca="1" si="16"/>
        <v>12</v>
      </c>
      <c r="U102" s="32">
        <f t="shared" ca="1" si="17"/>
        <v>60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Présence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2023-07-09T19:04:44Z</dcterms:modified>
</cp:coreProperties>
</file>