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5481A75-8D07-4277-A56D-E2A4C85177EE}" xr6:coauthVersionLast="47" xr6:coauthVersionMax="47" xr10:uidLastSave="{00000000-0000-0000-0000-000000000000}"/>
  <bookViews>
    <workbookView xWindow="-120" yWindow="-120" windowWidth="29040" windowHeight="15855" activeTab="1" xr2:uid="{18AC6332-F81D-4066-9E9D-BF829854B515}"/>
  </bookViews>
  <sheets>
    <sheet name="Graphique" sheetId="1" r:id="rId1"/>
    <sheet name="Chats" sheetId="2" r:id="rId2"/>
  </sheets>
  <definedNames>
    <definedName name="BleuClair">Chats!$G$2:$G$8</definedName>
    <definedName name="Jaune">Chats!$J:$J</definedName>
    <definedName name="Rose">Chats!$P:$P</definedName>
    <definedName name="Rouge">Chats!$S:$S</definedName>
    <definedName name="Vert">Chats!$M:$M</definedName>
    <definedName name="Violet">Chats!$D$1:$D$37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1" i="2" l="1"/>
  <c r="D40" i="2"/>
  <c r="D39" i="2"/>
  <c r="S37" i="2"/>
  <c r="P37" i="2"/>
  <c r="M37" i="2"/>
  <c r="J37" i="2"/>
  <c r="K37" i="2" s="1"/>
  <c r="D37" i="2"/>
  <c r="G37" i="2"/>
  <c r="E114" i="2"/>
  <c r="H114" i="2"/>
  <c r="K114" i="2"/>
  <c r="N114" i="2"/>
  <c r="Q114" i="2"/>
  <c r="T114" i="2"/>
  <c r="H113" i="2"/>
  <c r="K113" i="2"/>
  <c r="N113" i="2"/>
  <c r="Q113" i="2"/>
  <c r="T113" i="2"/>
  <c r="T3" i="2"/>
  <c r="T4" i="2"/>
  <c r="T2" i="2" s="1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D42" i="2" l="1"/>
  <c r="E41" i="2"/>
  <c r="N2" i="2"/>
  <c r="Q2" i="2"/>
  <c r="K38" i="2"/>
  <c r="K2" i="2" s="1"/>
  <c r="H38" i="2"/>
  <c r="H37" i="2"/>
  <c r="H2" i="2" s="1"/>
  <c r="D43" i="2" l="1"/>
  <c r="E42" i="2"/>
  <c r="E43" i="2" l="1"/>
  <c r="D44" i="2"/>
  <c r="E44" i="2" l="1"/>
  <c r="D45" i="2"/>
  <c r="E45" i="2" l="1"/>
  <c r="D46" i="2"/>
  <c r="V46" i="2" s="1"/>
  <c r="E39" i="2"/>
  <c r="V43" i="2"/>
  <c r="V45" i="2"/>
  <c r="V40" i="2"/>
  <c r="V42" i="2"/>
  <c r="V39" i="2"/>
  <c r="V44" i="2"/>
  <c r="E40" i="2"/>
  <c r="V41" i="2"/>
  <c r="D47" i="2" l="1"/>
  <c r="E47" i="2" s="1"/>
  <c r="E46" i="2"/>
  <c r="D48" i="2"/>
  <c r="D49" i="2" l="1"/>
  <c r="V47" i="2"/>
  <c r="E48" i="2"/>
  <c r="V48" i="2"/>
  <c r="D50" i="2" l="1"/>
  <c r="D51" i="2" s="1"/>
  <c r="V49" i="2"/>
  <c r="E49" i="2"/>
  <c r="E51" i="2" l="1"/>
  <c r="V51" i="2"/>
  <c r="D52" i="2"/>
  <c r="E52" i="2" s="1"/>
  <c r="E50" i="2"/>
  <c r="V50" i="2"/>
  <c r="D53" i="2"/>
  <c r="V52" i="2" l="1"/>
  <c r="E53" i="2"/>
  <c r="V53" i="2"/>
  <c r="D54" i="2"/>
  <c r="E54" i="2" l="1"/>
  <c r="V54" i="2"/>
  <c r="D55" i="2"/>
  <c r="E55" i="2" l="1"/>
  <c r="V55" i="2"/>
  <c r="D56" i="2"/>
  <c r="E56" i="2" l="1"/>
  <c r="V56" i="2"/>
  <c r="D57" i="2"/>
  <c r="E57" i="2" l="1"/>
  <c r="V57" i="2"/>
  <c r="D58" i="2"/>
  <c r="E58" i="2" l="1"/>
  <c r="V58" i="2"/>
  <c r="D59" i="2"/>
  <c r="E59" i="2" l="1"/>
  <c r="V59" i="2"/>
  <c r="D60" i="2"/>
  <c r="E60" i="2" l="1"/>
  <c r="V60" i="2"/>
  <c r="D61" i="2"/>
  <c r="E61" i="2" l="1"/>
  <c r="V61" i="2"/>
  <c r="D62" i="2"/>
  <c r="E62" i="2" l="1"/>
  <c r="V62" i="2"/>
  <c r="D63" i="2"/>
  <c r="E63" i="2" l="1"/>
  <c r="V63" i="2"/>
  <c r="D64" i="2"/>
  <c r="E64" i="2" l="1"/>
  <c r="V64" i="2"/>
  <c r="D65" i="2"/>
  <c r="E65" i="2" l="1"/>
  <c r="V65" i="2"/>
  <c r="D66" i="2"/>
  <c r="E66" i="2" l="1"/>
  <c r="V66" i="2"/>
  <c r="D67" i="2"/>
  <c r="E67" i="2" l="1"/>
  <c r="V67" i="2"/>
  <c r="D68" i="2"/>
  <c r="E68" i="2" l="1"/>
  <c r="V68" i="2"/>
  <c r="D69" i="2"/>
  <c r="E69" i="2" l="1"/>
  <c r="V69" i="2"/>
  <c r="D70" i="2"/>
  <c r="E70" i="2" l="1"/>
  <c r="V70" i="2"/>
  <c r="D71" i="2"/>
  <c r="E71" i="2" l="1"/>
  <c r="V71" i="2"/>
  <c r="D72" i="2"/>
  <c r="E72" i="2" l="1"/>
  <c r="V72" i="2"/>
  <c r="D73" i="2"/>
  <c r="E73" i="2" l="1"/>
  <c r="V73" i="2"/>
  <c r="D74" i="2"/>
  <c r="E74" i="2" l="1"/>
  <c r="V74" i="2"/>
  <c r="D75" i="2"/>
  <c r="E75" i="2" l="1"/>
  <c r="V75" i="2"/>
  <c r="D76" i="2"/>
  <c r="E76" i="2" l="1"/>
  <c r="V76" i="2"/>
  <c r="D77" i="2"/>
  <c r="E77" i="2" l="1"/>
  <c r="V77" i="2"/>
  <c r="D78" i="2"/>
  <c r="E78" i="2" l="1"/>
  <c r="V78" i="2"/>
  <c r="D79" i="2"/>
  <c r="E79" i="2" l="1"/>
  <c r="V79" i="2"/>
  <c r="D80" i="2"/>
  <c r="E80" i="2" l="1"/>
  <c r="V80" i="2"/>
  <c r="D81" i="2"/>
  <c r="E81" i="2" l="1"/>
  <c r="V81" i="2"/>
  <c r="D82" i="2"/>
  <c r="E82" i="2" l="1"/>
  <c r="V82" i="2"/>
  <c r="D83" i="2"/>
  <c r="E83" i="2" l="1"/>
  <c r="V83" i="2"/>
  <c r="D84" i="2"/>
  <c r="E84" i="2" l="1"/>
  <c r="V84" i="2"/>
  <c r="D85" i="2"/>
  <c r="E85" i="2" l="1"/>
  <c r="V85" i="2"/>
  <c r="D86" i="2"/>
  <c r="E86" i="2" l="1"/>
  <c r="V86" i="2"/>
  <c r="D87" i="2"/>
  <c r="E87" i="2" l="1"/>
  <c r="V87" i="2"/>
  <c r="D88" i="2"/>
  <c r="E88" i="2" l="1"/>
  <c r="V88" i="2"/>
  <c r="D89" i="2"/>
  <c r="E89" i="2" l="1"/>
  <c r="V89" i="2"/>
  <c r="D90" i="2"/>
  <c r="E90" i="2" l="1"/>
  <c r="V90" i="2"/>
  <c r="D91" i="2"/>
  <c r="E91" i="2" l="1"/>
  <c r="V91" i="2"/>
  <c r="D92" i="2"/>
  <c r="E92" i="2" l="1"/>
  <c r="V92" i="2"/>
  <c r="D93" i="2"/>
  <c r="E93" i="2" l="1"/>
  <c r="V93" i="2"/>
  <c r="D94" i="2"/>
  <c r="E94" i="2" l="1"/>
  <c r="V94" i="2"/>
  <c r="D95" i="2"/>
  <c r="E95" i="2" l="1"/>
  <c r="V95" i="2"/>
  <c r="D96" i="2"/>
  <c r="E96" i="2" l="1"/>
  <c r="V96" i="2"/>
  <c r="D97" i="2"/>
  <c r="E97" i="2" l="1"/>
  <c r="V97" i="2"/>
  <c r="D98" i="2"/>
  <c r="E98" i="2" l="1"/>
  <c r="V98" i="2"/>
  <c r="D99" i="2"/>
  <c r="E99" i="2" l="1"/>
  <c r="V99" i="2"/>
  <c r="D100" i="2"/>
  <c r="E100" i="2" l="1"/>
  <c r="V100" i="2"/>
  <c r="D101" i="2"/>
  <c r="E101" i="2" l="1"/>
  <c r="V101" i="2"/>
  <c r="D102" i="2"/>
  <c r="E102" i="2" l="1"/>
  <c r="V102" i="2"/>
  <c r="D103" i="2"/>
  <c r="E103" i="2" l="1"/>
  <c r="V103" i="2"/>
  <c r="D104" i="2"/>
  <c r="E104" i="2" l="1"/>
  <c r="V104" i="2"/>
  <c r="D105" i="2"/>
  <c r="E105" i="2" l="1"/>
  <c r="V105" i="2"/>
  <c r="D106" i="2"/>
  <c r="E106" i="2" l="1"/>
  <c r="V106" i="2"/>
  <c r="D107" i="2"/>
  <c r="E107" i="2" l="1"/>
  <c r="V107" i="2"/>
  <c r="D108" i="2"/>
  <c r="E108" i="2" l="1"/>
  <c r="V108" i="2"/>
  <c r="D109" i="2"/>
  <c r="E109" i="2" l="1"/>
  <c r="V109" i="2"/>
  <c r="D110" i="2"/>
  <c r="E110" i="2" l="1"/>
  <c r="V110" i="2"/>
  <c r="D111" i="2"/>
  <c r="E111" i="2" l="1"/>
  <c r="V111" i="2"/>
  <c r="D112" i="2"/>
  <c r="E112" i="2" l="1"/>
  <c r="E2" i="2" s="1"/>
  <c r="E113" i="2"/>
  <c r="V112" i="2"/>
</calcChain>
</file>

<file path=xl/sharedStrings.xml><?xml version="1.0" encoding="utf-8"?>
<sst xmlns="http://schemas.openxmlformats.org/spreadsheetml/2006/main" count="131" uniqueCount="131">
  <si>
    <t>Date</t>
  </si>
  <si>
    <t>Jours</t>
  </si>
  <si>
    <t>1 jour</t>
  </si>
  <si>
    <t>2 jours</t>
  </si>
  <si>
    <t>3 jours</t>
  </si>
  <si>
    <t>4 jours</t>
  </si>
  <si>
    <t>5 jours</t>
  </si>
  <si>
    <t>6 jours</t>
  </si>
  <si>
    <t>7 jours</t>
  </si>
  <si>
    <t>8 jours</t>
  </si>
  <si>
    <t>9 jours</t>
  </si>
  <si>
    <t>10 jours</t>
  </si>
  <si>
    <t>11 jours</t>
  </si>
  <si>
    <t>12 jours</t>
  </si>
  <si>
    <t>13 jours</t>
  </si>
  <si>
    <t>14 jours</t>
  </si>
  <si>
    <t>15 jours</t>
  </si>
  <si>
    <t>16 jours</t>
  </si>
  <si>
    <t>17 jours</t>
  </si>
  <si>
    <t>18 jours</t>
  </si>
  <si>
    <t>19 jours</t>
  </si>
  <si>
    <t>20 jours</t>
  </si>
  <si>
    <t>21 jours</t>
  </si>
  <si>
    <t>22 jours</t>
  </si>
  <si>
    <t>23 jours</t>
  </si>
  <si>
    <t>24 jours</t>
  </si>
  <si>
    <t>25 jours</t>
  </si>
  <si>
    <t>26 jours</t>
  </si>
  <si>
    <t>27 jours</t>
  </si>
  <si>
    <t>28 jours</t>
  </si>
  <si>
    <t>29 jours</t>
  </si>
  <si>
    <t>30 jours</t>
  </si>
  <si>
    <t>31 jours</t>
  </si>
  <si>
    <t>32 jours</t>
  </si>
  <si>
    <t>33 jours</t>
  </si>
  <si>
    <t>34 jours</t>
  </si>
  <si>
    <t>35 jours</t>
  </si>
  <si>
    <t>36 jours</t>
  </si>
  <si>
    <t>37 jours</t>
  </si>
  <si>
    <t>38 jours</t>
  </si>
  <si>
    <t>39 jours</t>
  </si>
  <si>
    <t>40 jours</t>
  </si>
  <si>
    <t>41 jours</t>
  </si>
  <si>
    <t>42 jours</t>
  </si>
  <si>
    <t>43 jours</t>
  </si>
  <si>
    <t>44 jours</t>
  </si>
  <si>
    <t>45 jours</t>
  </si>
  <si>
    <t>46 jours</t>
  </si>
  <si>
    <t>47 jours</t>
  </si>
  <si>
    <t>48 jours</t>
  </si>
  <si>
    <t>49 jours</t>
  </si>
  <si>
    <t>50 jours</t>
  </si>
  <si>
    <t>51 jours</t>
  </si>
  <si>
    <t>52 jours</t>
  </si>
  <si>
    <t>53 jours</t>
  </si>
  <si>
    <t>54 jours</t>
  </si>
  <si>
    <t>55 jours</t>
  </si>
  <si>
    <t>56 jours</t>
  </si>
  <si>
    <t>57 jours</t>
  </si>
  <si>
    <t>58 jours</t>
  </si>
  <si>
    <t>59 jours</t>
  </si>
  <si>
    <t>60 jours</t>
  </si>
  <si>
    <t>61 jours</t>
  </si>
  <si>
    <t>62 jours</t>
  </si>
  <si>
    <t>63 jours</t>
  </si>
  <si>
    <t>64 jours</t>
  </si>
  <si>
    <t>65 jours</t>
  </si>
  <si>
    <t>66 jours</t>
  </si>
  <si>
    <t>67 jours</t>
  </si>
  <si>
    <t>68 jours</t>
  </si>
  <si>
    <t>69 jours</t>
  </si>
  <si>
    <t>70 jours</t>
  </si>
  <si>
    <t>71 jours</t>
  </si>
  <si>
    <t>72 jours</t>
  </si>
  <si>
    <t>73 jours</t>
  </si>
  <si>
    <t>74 jours</t>
  </si>
  <si>
    <t>75 jours</t>
  </si>
  <si>
    <t>76 jours</t>
  </si>
  <si>
    <t>77 jours</t>
  </si>
  <si>
    <t>78 jours</t>
  </si>
  <si>
    <t>79 jours</t>
  </si>
  <si>
    <t>80 jours</t>
  </si>
  <si>
    <t>81 jours</t>
  </si>
  <si>
    <t>82 jours</t>
  </si>
  <si>
    <t>83 jours</t>
  </si>
  <si>
    <t>84 jours</t>
  </si>
  <si>
    <t>85 jours</t>
  </si>
  <si>
    <t>86 jours</t>
  </si>
  <si>
    <t>87 jours</t>
  </si>
  <si>
    <t>88 jours</t>
  </si>
  <si>
    <t>89 jours</t>
  </si>
  <si>
    <t>90 jours</t>
  </si>
  <si>
    <t>91 jours</t>
  </si>
  <si>
    <t>92 jours</t>
  </si>
  <si>
    <t>93 jours</t>
  </si>
  <si>
    <t>94 jours</t>
  </si>
  <si>
    <t>95 jours</t>
  </si>
  <si>
    <t>96 jours</t>
  </si>
  <si>
    <t>97 jours</t>
  </si>
  <si>
    <t>98 jours</t>
  </si>
  <si>
    <t>99 jours</t>
  </si>
  <si>
    <t>100 jours</t>
  </si>
  <si>
    <t>101 jours</t>
  </si>
  <si>
    <t>102 jours</t>
  </si>
  <si>
    <t>103 jours</t>
  </si>
  <si>
    <t>104 jours</t>
  </si>
  <si>
    <t>105 jours</t>
  </si>
  <si>
    <t>106 jours</t>
  </si>
  <si>
    <t>107 jours</t>
  </si>
  <si>
    <t>108 jours</t>
  </si>
  <si>
    <t>109 jours</t>
  </si>
  <si>
    <t>110 jours</t>
  </si>
  <si>
    <t>BL1</t>
  </si>
  <si>
    <t>BL2</t>
  </si>
  <si>
    <t>BL3</t>
  </si>
  <si>
    <t>BL4</t>
  </si>
  <si>
    <t>BL5</t>
  </si>
  <si>
    <t>Violet</t>
  </si>
  <si>
    <t>Bleu clair</t>
  </si>
  <si>
    <t>Jaune</t>
  </si>
  <si>
    <t>Vert</t>
  </si>
  <si>
    <t>Rose</t>
  </si>
  <si>
    <t>Rouge</t>
  </si>
  <si>
    <t>Naissance</t>
  </si>
  <si>
    <t>Sem.</t>
  </si>
  <si>
    <t>Evo_Violet</t>
  </si>
  <si>
    <t>Evo_BleuClair</t>
  </si>
  <si>
    <t>Evo_Jaune</t>
  </si>
  <si>
    <t>Evo_Vert</t>
  </si>
  <si>
    <t>Evo_Rose</t>
  </si>
  <si>
    <t>Evo_Rouge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</si>
</sst>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_ ;[Red]\-0.000\ "/>
  </numFmts>
  <fonts count="9" x14ac:knownFonts="1">
    <font>
      <sz val="11"/>
      <color theme="1"/>
      <name val="Calibri"/>
      <family val="2"/>
      <scheme val="minor"/>
    </font>
    <font>
      <sz val="11"/>
      <color rgb="FF444444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7" fillId="4" borderId="0" xfId="0" applyFon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Standaard" xfId="0" builtinId="0"/>
  </cellStyles>
  <dxfs count="22">
    <dxf>
      <fill>
        <patternFill>
          <bgColor rgb="FFFFC000"/>
        </patternFill>
      </fill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fill>
        <patternFill patternType="solid">
          <fgColor indexed="64"/>
          <bgColor theme="4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fill>
        <patternFill patternType="solid">
          <fgColor indexed="64"/>
          <bgColor theme="4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fill>
        <patternFill patternType="solid">
          <fgColor indexed="64"/>
          <bgColor theme="4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alignment horizontal="center" vertical="center" textRotation="0" indent="0" justifyLastLine="0" shrinkToFit="0" readingOrder="0"/>
    </dxf>
    <dxf>
      <numFmt numFmtId="165" formatCode="0.000_ ;[Red]\-0.000\ "/>
      <fill>
        <patternFill patternType="solid">
          <fgColor indexed="64"/>
          <bgColor theme="4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165" formatCode="0.000_ ;[Red]\-0.000\ "/>
      <alignment horizontal="center" vertical="center" textRotation="0" indent="0" justifyLastLine="0" shrinkToFit="0" readingOrder="0"/>
    </dxf>
    <dxf>
      <numFmt numFmtId="164" formatCode="0.000"/>
      <alignment horizontal="center" vertical="center" textRotation="0" indent="0" justifyLastLine="0" shrinkToFit="0" readingOrder="0"/>
    </dxf>
    <dxf>
      <numFmt numFmtId="165" formatCode="0.000_ ;[Red]\-0.000\ "/>
      <fill>
        <patternFill patternType="solid">
          <fgColor indexed="64"/>
          <bgColor theme="4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165" formatCode="0.000_ ;[Red]\-0.000\ "/>
      <alignment horizontal="center" vertical="center" textRotation="0" indent="0" justifyLastLine="0" shrinkToFit="0" readingOrder="0"/>
    </dxf>
    <dxf>
      <numFmt numFmtId="164" formatCode="0.00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6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Heaven - Portée "K" 2023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Violet</c:v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Chats!$C$2:$C$44</c:f>
              <c:strCache>
                <c:ptCount val="43"/>
                <c:pt idx="0">
                  <c:v>Naissance</c:v>
                </c:pt>
                <c:pt idx="1">
                  <c:v>1 jour</c:v>
                </c:pt>
                <c:pt idx="2">
                  <c:v>2 jours</c:v>
                </c:pt>
                <c:pt idx="3">
                  <c:v>3 jours</c:v>
                </c:pt>
                <c:pt idx="4">
                  <c:v>4 jours</c:v>
                </c:pt>
                <c:pt idx="5">
                  <c:v>5 jours</c:v>
                </c:pt>
                <c:pt idx="6">
                  <c:v>6 jours</c:v>
                </c:pt>
                <c:pt idx="7">
                  <c:v>7 jours</c:v>
                </c:pt>
                <c:pt idx="8">
                  <c:v>8 jours</c:v>
                </c:pt>
                <c:pt idx="9">
                  <c:v>9 jours</c:v>
                </c:pt>
                <c:pt idx="10">
                  <c:v>10 jours</c:v>
                </c:pt>
                <c:pt idx="11">
                  <c:v>11 jours</c:v>
                </c:pt>
                <c:pt idx="12">
                  <c:v>12 jours</c:v>
                </c:pt>
                <c:pt idx="13">
                  <c:v>13 jours</c:v>
                </c:pt>
                <c:pt idx="14">
                  <c:v>14 jours</c:v>
                </c:pt>
                <c:pt idx="15">
                  <c:v>15 jours</c:v>
                </c:pt>
                <c:pt idx="16">
                  <c:v>16 jours</c:v>
                </c:pt>
                <c:pt idx="17">
                  <c:v>17 jours</c:v>
                </c:pt>
                <c:pt idx="18">
                  <c:v>18 jours</c:v>
                </c:pt>
                <c:pt idx="19">
                  <c:v>19 jours</c:v>
                </c:pt>
                <c:pt idx="20">
                  <c:v>20 jours</c:v>
                </c:pt>
                <c:pt idx="21">
                  <c:v>21 jours</c:v>
                </c:pt>
                <c:pt idx="22">
                  <c:v>22 jours</c:v>
                </c:pt>
                <c:pt idx="23">
                  <c:v>23 jours</c:v>
                </c:pt>
                <c:pt idx="24">
                  <c:v>24 jours</c:v>
                </c:pt>
                <c:pt idx="25">
                  <c:v>25 jours</c:v>
                </c:pt>
                <c:pt idx="26">
                  <c:v>26 jours</c:v>
                </c:pt>
                <c:pt idx="27">
                  <c:v>27 jours</c:v>
                </c:pt>
                <c:pt idx="28">
                  <c:v>28 jours</c:v>
                </c:pt>
                <c:pt idx="29">
                  <c:v>29 jours</c:v>
                </c:pt>
                <c:pt idx="30">
                  <c:v>30 jours</c:v>
                </c:pt>
                <c:pt idx="31">
                  <c:v>31 jours</c:v>
                </c:pt>
                <c:pt idx="32">
                  <c:v>32 jours</c:v>
                </c:pt>
                <c:pt idx="33">
                  <c:v>33 jours</c:v>
                </c:pt>
                <c:pt idx="34">
                  <c:v>34 jours</c:v>
                </c:pt>
                <c:pt idx="35">
                  <c:v>35 jours</c:v>
                </c:pt>
                <c:pt idx="36">
                  <c:v>36 jours</c:v>
                </c:pt>
                <c:pt idx="37">
                  <c:v>37 jours</c:v>
                </c:pt>
                <c:pt idx="38">
                  <c:v>38 jours</c:v>
                </c:pt>
                <c:pt idx="39">
                  <c:v>39 jours</c:v>
                </c:pt>
                <c:pt idx="40">
                  <c:v>40 jours</c:v>
                </c:pt>
                <c:pt idx="41">
                  <c:v>41 jours</c:v>
                </c:pt>
                <c:pt idx="42">
                  <c:v>42 jours</c:v>
                </c:pt>
              </c:strCache>
            </c:strRef>
          </c:cat>
          <c:val>
            <c:numRef>
              <c:f>Chats!$D$2:$D$44</c:f>
              <c:numCache>
                <c:formatCode>0.000</c:formatCode>
                <c:ptCount val="43"/>
                <c:pt idx="0">
                  <c:v>78</c:v>
                </c:pt>
                <c:pt idx="1">
                  <c:v>84</c:v>
                </c:pt>
                <c:pt idx="2">
                  <c:v>100</c:v>
                </c:pt>
                <c:pt idx="3">
                  <c:v>107</c:v>
                </c:pt>
                <c:pt idx="4">
                  <c:v>115</c:v>
                </c:pt>
                <c:pt idx="5">
                  <c:v>126</c:v>
                </c:pt>
                <c:pt idx="6">
                  <c:v>145</c:v>
                </c:pt>
                <c:pt idx="7">
                  <c:v>160</c:v>
                </c:pt>
                <c:pt idx="8">
                  <c:v>175</c:v>
                </c:pt>
                <c:pt idx="9">
                  <c:v>187</c:v>
                </c:pt>
                <c:pt idx="10">
                  <c:v>197</c:v>
                </c:pt>
                <c:pt idx="11">
                  <c:v>209</c:v>
                </c:pt>
                <c:pt idx="12">
                  <c:v>217</c:v>
                </c:pt>
                <c:pt idx="13">
                  <c:v>226</c:v>
                </c:pt>
                <c:pt idx="14">
                  <c:v>240</c:v>
                </c:pt>
                <c:pt idx="15">
                  <c:v>254</c:v>
                </c:pt>
                <c:pt idx="16">
                  <c:v>262</c:v>
                </c:pt>
                <c:pt idx="17">
                  <c:v>285</c:v>
                </c:pt>
                <c:pt idx="18">
                  <c:v>287</c:v>
                </c:pt>
                <c:pt idx="19">
                  <c:v>303</c:v>
                </c:pt>
                <c:pt idx="20">
                  <c:v>308</c:v>
                </c:pt>
                <c:pt idx="21">
                  <c:v>325</c:v>
                </c:pt>
                <c:pt idx="22">
                  <c:v>336</c:v>
                </c:pt>
                <c:pt idx="23">
                  <c:v>346</c:v>
                </c:pt>
                <c:pt idx="24">
                  <c:v>354</c:v>
                </c:pt>
                <c:pt idx="25">
                  <c:v>358</c:v>
                </c:pt>
                <c:pt idx="26">
                  <c:v>377</c:v>
                </c:pt>
                <c:pt idx="27">
                  <c:v>391</c:v>
                </c:pt>
                <c:pt idx="28">
                  <c:v>393</c:v>
                </c:pt>
                <c:pt idx="29">
                  <c:v>412</c:v>
                </c:pt>
                <c:pt idx="30">
                  <c:v>438</c:v>
                </c:pt>
                <c:pt idx="31">
                  <c:v>453</c:v>
                </c:pt>
                <c:pt idx="32">
                  <c:v>459</c:v>
                </c:pt>
                <c:pt idx="33">
                  <c:v>471</c:v>
                </c:pt>
                <c:pt idx="34">
                  <c:v>487</c:v>
                </c:pt>
                <c:pt idx="35">
                  <c:v>497</c:v>
                </c:pt>
                <c:pt idx="36">
                  <c:v>507</c:v>
                </c:pt>
                <c:pt idx="37">
                  <c:v>515.89990308193956</c:v>
                </c:pt>
                <c:pt idx="38">
                  <c:v>527.89320281718392</c:v>
                </c:pt>
                <c:pt idx="39">
                  <c:v>539.88650255231187</c:v>
                </c:pt>
                <c:pt idx="40">
                  <c:v>551.8798022873234</c:v>
                </c:pt>
                <c:pt idx="41">
                  <c:v>563.87310202233493</c:v>
                </c:pt>
                <c:pt idx="42">
                  <c:v>575.86640175746288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D2B-496A-AB33-71F340D41088}"/>
            </c:ext>
          </c:extLst>
        </c:ser>
        <c:ser>
          <c:idx val="1"/>
          <c:order val="1"/>
          <c:tx>
            <c:v>Bleu Clair</c:v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Chats!$C$2:$C$44</c:f>
              <c:strCache>
                <c:ptCount val="43"/>
                <c:pt idx="0">
                  <c:v>Naissance</c:v>
                </c:pt>
                <c:pt idx="1">
                  <c:v>1 jour</c:v>
                </c:pt>
                <c:pt idx="2">
                  <c:v>2 jours</c:v>
                </c:pt>
                <c:pt idx="3">
                  <c:v>3 jours</c:v>
                </c:pt>
                <c:pt idx="4">
                  <c:v>4 jours</c:v>
                </c:pt>
                <c:pt idx="5">
                  <c:v>5 jours</c:v>
                </c:pt>
                <c:pt idx="6">
                  <c:v>6 jours</c:v>
                </c:pt>
                <c:pt idx="7">
                  <c:v>7 jours</c:v>
                </c:pt>
                <c:pt idx="8">
                  <c:v>8 jours</c:v>
                </c:pt>
                <c:pt idx="9">
                  <c:v>9 jours</c:v>
                </c:pt>
                <c:pt idx="10">
                  <c:v>10 jours</c:v>
                </c:pt>
                <c:pt idx="11">
                  <c:v>11 jours</c:v>
                </c:pt>
                <c:pt idx="12">
                  <c:v>12 jours</c:v>
                </c:pt>
                <c:pt idx="13">
                  <c:v>13 jours</c:v>
                </c:pt>
                <c:pt idx="14">
                  <c:v>14 jours</c:v>
                </c:pt>
                <c:pt idx="15">
                  <c:v>15 jours</c:v>
                </c:pt>
                <c:pt idx="16">
                  <c:v>16 jours</c:v>
                </c:pt>
                <c:pt idx="17">
                  <c:v>17 jours</c:v>
                </c:pt>
                <c:pt idx="18">
                  <c:v>18 jours</c:v>
                </c:pt>
                <c:pt idx="19">
                  <c:v>19 jours</c:v>
                </c:pt>
                <c:pt idx="20">
                  <c:v>20 jours</c:v>
                </c:pt>
                <c:pt idx="21">
                  <c:v>21 jours</c:v>
                </c:pt>
                <c:pt idx="22">
                  <c:v>22 jours</c:v>
                </c:pt>
                <c:pt idx="23">
                  <c:v>23 jours</c:v>
                </c:pt>
                <c:pt idx="24">
                  <c:v>24 jours</c:v>
                </c:pt>
                <c:pt idx="25">
                  <c:v>25 jours</c:v>
                </c:pt>
                <c:pt idx="26">
                  <c:v>26 jours</c:v>
                </c:pt>
                <c:pt idx="27">
                  <c:v>27 jours</c:v>
                </c:pt>
                <c:pt idx="28">
                  <c:v>28 jours</c:v>
                </c:pt>
                <c:pt idx="29">
                  <c:v>29 jours</c:v>
                </c:pt>
                <c:pt idx="30">
                  <c:v>30 jours</c:v>
                </c:pt>
                <c:pt idx="31">
                  <c:v>31 jours</c:v>
                </c:pt>
                <c:pt idx="32">
                  <c:v>32 jours</c:v>
                </c:pt>
                <c:pt idx="33">
                  <c:v>33 jours</c:v>
                </c:pt>
                <c:pt idx="34">
                  <c:v>34 jours</c:v>
                </c:pt>
                <c:pt idx="35">
                  <c:v>35 jours</c:v>
                </c:pt>
                <c:pt idx="36">
                  <c:v>36 jours</c:v>
                </c:pt>
                <c:pt idx="37">
                  <c:v>37 jours</c:v>
                </c:pt>
                <c:pt idx="38">
                  <c:v>38 jours</c:v>
                </c:pt>
                <c:pt idx="39">
                  <c:v>39 jours</c:v>
                </c:pt>
                <c:pt idx="40">
                  <c:v>40 jours</c:v>
                </c:pt>
                <c:pt idx="41">
                  <c:v>41 jours</c:v>
                </c:pt>
                <c:pt idx="42">
                  <c:v>42 jours</c:v>
                </c:pt>
              </c:strCache>
            </c:strRef>
          </c:cat>
          <c:val>
            <c:numRef>
              <c:f>Chats!$G$2:$G$44</c:f>
              <c:numCache>
                <c:formatCode>0.000</c:formatCode>
                <c:ptCount val="43"/>
                <c:pt idx="0">
                  <c:v>95</c:v>
                </c:pt>
                <c:pt idx="1">
                  <c:v>102</c:v>
                </c:pt>
                <c:pt idx="2">
                  <c:v>124</c:v>
                </c:pt>
                <c:pt idx="3">
                  <c:v>144</c:v>
                </c:pt>
                <c:pt idx="4">
                  <c:v>159</c:v>
                </c:pt>
                <c:pt idx="5">
                  <c:v>182</c:v>
                </c:pt>
                <c:pt idx="6">
                  <c:v>200</c:v>
                </c:pt>
                <c:pt idx="7">
                  <c:v>223</c:v>
                </c:pt>
                <c:pt idx="8">
                  <c:v>242</c:v>
                </c:pt>
                <c:pt idx="9">
                  <c:v>265</c:v>
                </c:pt>
                <c:pt idx="10">
                  <c:v>278</c:v>
                </c:pt>
                <c:pt idx="11">
                  <c:v>299</c:v>
                </c:pt>
                <c:pt idx="12">
                  <c:v>320</c:v>
                </c:pt>
                <c:pt idx="13">
                  <c:v>332</c:v>
                </c:pt>
                <c:pt idx="14">
                  <c:v>352</c:v>
                </c:pt>
                <c:pt idx="15">
                  <c:v>377</c:v>
                </c:pt>
                <c:pt idx="16">
                  <c:v>395</c:v>
                </c:pt>
                <c:pt idx="17">
                  <c:v>417</c:v>
                </c:pt>
                <c:pt idx="18">
                  <c:v>430</c:v>
                </c:pt>
                <c:pt idx="19">
                  <c:v>444</c:v>
                </c:pt>
                <c:pt idx="20">
                  <c:v>458</c:v>
                </c:pt>
                <c:pt idx="21">
                  <c:v>475</c:v>
                </c:pt>
                <c:pt idx="22">
                  <c:v>486</c:v>
                </c:pt>
                <c:pt idx="23">
                  <c:v>500</c:v>
                </c:pt>
                <c:pt idx="24">
                  <c:v>508</c:v>
                </c:pt>
                <c:pt idx="25">
                  <c:v>542</c:v>
                </c:pt>
                <c:pt idx="26">
                  <c:v>570</c:v>
                </c:pt>
                <c:pt idx="27">
                  <c:v>564</c:v>
                </c:pt>
                <c:pt idx="28">
                  <c:v>594</c:v>
                </c:pt>
                <c:pt idx="29">
                  <c:v>605</c:v>
                </c:pt>
                <c:pt idx="30">
                  <c:v>633</c:v>
                </c:pt>
                <c:pt idx="31">
                  <c:v>640</c:v>
                </c:pt>
                <c:pt idx="32">
                  <c:v>650</c:v>
                </c:pt>
                <c:pt idx="33">
                  <c:v>666</c:v>
                </c:pt>
                <c:pt idx="34">
                  <c:v>690</c:v>
                </c:pt>
                <c:pt idx="35">
                  <c:v>704</c:v>
                </c:pt>
                <c:pt idx="36">
                  <c:v>718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D2B-496A-AB33-71F340D41088}"/>
            </c:ext>
          </c:extLst>
        </c:ser>
        <c:ser>
          <c:idx val="2"/>
          <c:order val="2"/>
          <c:tx>
            <c:v>Jaune</c:v>
          </c:tx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Chats!$C$2:$C$44</c:f>
              <c:strCache>
                <c:ptCount val="43"/>
                <c:pt idx="0">
                  <c:v>Naissance</c:v>
                </c:pt>
                <c:pt idx="1">
                  <c:v>1 jour</c:v>
                </c:pt>
                <c:pt idx="2">
                  <c:v>2 jours</c:v>
                </c:pt>
                <c:pt idx="3">
                  <c:v>3 jours</c:v>
                </c:pt>
                <c:pt idx="4">
                  <c:v>4 jours</c:v>
                </c:pt>
                <c:pt idx="5">
                  <c:v>5 jours</c:v>
                </c:pt>
                <c:pt idx="6">
                  <c:v>6 jours</c:v>
                </c:pt>
                <c:pt idx="7">
                  <c:v>7 jours</c:v>
                </c:pt>
                <c:pt idx="8">
                  <c:v>8 jours</c:v>
                </c:pt>
                <c:pt idx="9">
                  <c:v>9 jours</c:v>
                </c:pt>
                <c:pt idx="10">
                  <c:v>10 jours</c:v>
                </c:pt>
                <c:pt idx="11">
                  <c:v>11 jours</c:v>
                </c:pt>
                <c:pt idx="12">
                  <c:v>12 jours</c:v>
                </c:pt>
                <c:pt idx="13">
                  <c:v>13 jours</c:v>
                </c:pt>
                <c:pt idx="14">
                  <c:v>14 jours</c:v>
                </c:pt>
                <c:pt idx="15">
                  <c:v>15 jours</c:v>
                </c:pt>
                <c:pt idx="16">
                  <c:v>16 jours</c:v>
                </c:pt>
                <c:pt idx="17">
                  <c:v>17 jours</c:v>
                </c:pt>
                <c:pt idx="18">
                  <c:v>18 jours</c:v>
                </c:pt>
                <c:pt idx="19">
                  <c:v>19 jours</c:v>
                </c:pt>
                <c:pt idx="20">
                  <c:v>20 jours</c:v>
                </c:pt>
                <c:pt idx="21">
                  <c:v>21 jours</c:v>
                </c:pt>
                <c:pt idx="22">
                  <c:v>22 jours</c:v>
                </c:pt>
                <c:pt idx="23">
                  <c:v>23 jours</c:v>
                </c:pt>
                <c:pt idx="24">
                  <c:v>24 jours</c:v>
                </c:pt>
                <c:pt idx="25">
                  <c:v>25 jours</c:v>
                </c:pt>
                <c:pt idx="26">
                  <c:v>26 jours</c:v>
                </c:pt>
                <c:pt idx="27">
                  <c:v>27 jours</c:v>
                </c:pt>
                <c:pt idx="28">
                  <c:v>28 jours</c:v>
                </c:pt>
                <c:pt idx="29">
                  <c:v>29 jours</c:v>
                </c:pt>
                <c:pt idx="30">
                  <c:v>30 jours</c:v>
                </c:pt>
                <c:pt idx="31">
                  <c:v>31 jours</c:v>
                </c:pt>
                <c:pt idx="32">
                  <c:v>32 jours</c:v>
                </c:pt>
                <c:pt idx="33">
                  <c:v>33 jours</c:v>
                </c:pt>
                <c:pt idx="34">
                  <c:v>34 jours</c:v>
                </c:pt>
                <c:pt idx="35">
                  <c:v>35 jours</c:v>
                </c:pt>
                <c:pt idx="36">
                  <c:v>36 jours</c:v>
                </c:pt>
                <c:pt idx="37">
                  <c:v>37 jours</c:v>
                </c:pt>
                <c:pt idx="38">
                  <c:v>38 jours</c:v>
                </c:pt>
                <c:pt idx="39">
                  <c:v>39 jours</c:v>
                </c:pt>
                <c:pt idx="40">
                  <c:v>40 jours</c:v>
                </c:pt>
                <c:pt idx="41">
                  <c:v>41 jours</c:v>
                </c:pt>
                <c:pt idx="42">
                  <c:v>42 jours</c:v>
                </c:pt>
              </c:strCache>
            </c:strRef>
          </c:cat>
          <c:val>
            <c:numRef>
              <c:f>Chats!$J$2:$J$44</c:f>
              <c:numCache>
                <c:formatCode>0.000_ ;[Red]\-0.000\ </c:formatCode>
                <c:ptCount val="43"/>
                <c:pt idx="0">
                  <c:v>95</c:v>
                </c:pt>
                <c:pt idx="1">
                  <c:v>99</c:v>
                </c:pt>
                <c:pt idx="2">
                  <c:v>111</c:v>
                </c:pt>
                <c:pt idx="3">
                  <c:v>129</c:v>
                </c:pt>
                <c:pt idx="4">
                  <c:v>138</c:v>
                </c:pt>
                <c:pt idx="5">
                  <c:v>147</c:v>
                </c:pt>
                <c:pt idx="6">
                  <c:v>166</c:v>
                </c:pt>
                <c:pt idx="7">
                  <c:v>175</c:v>
                </c:pt>
                <c:pt idx="8">
                  <c:v>194</c:v>
                </c:pt>
                <c:pt idx="9">
                  <c:v>207</c:v>
                </c:pt>
                <c:pt idx="10">
                  <c:v>217</c:v>
                </c:pt>
                <c:pt idx="11">
                  <c:v>229</c:v>
                </c:pt>
                <c:pt idx="12">
                  <c:v>243</c:v>
                </c:pt>
                <c:pt idx="13">
                  <c:v>256</c:v>
                </c:pt>
                <c:pt idx="14">
                  <c:v>277</c:v>
                </c:pt>
                <c:pt idx="15">
                  <c:v>297</c:v>
                </c:pt>
                <c:pt idx="16">
                  <c:v>310</c:v>
                </c:pt>
                <c:pt idx="17">
                  <c:v>324</c:v>
                </c:pt>
                <c:pt idx="18">
                  <c:v>337</c:v>
                </c:pt>
                <c:pt idx="19">
                  <c:v>352</c:v>
                </c:pt>
                <c:pt idx="20">
                  <c:v>361</c:v>
                </c:pt>
                <c:pt idx="21">
                  <c:v>381</c:v>
                </c:pt>
                <c:pt idx="22">
                  <c:v>386</c:v>
                </c:pt>
                <c:pt idx="23">
                  <c:v>401</c:v>
                </c:pt>
                <c:pt idx="24">
                  <c:v>406</c:v>
                </c:pt>
                <c:pt idx="25">
                  <c:v>437</c:v>
                </c:pt>
                <c:pt idx="26">
                  <c:v>434</c:v>
                </c:pt>
                <c:pt idx="27">
                  <c:v>442</c:v>
                </c:pt>
                <c:pt idx="28">
                  <c:v>462</c:v>
                </c:pt>
                <c:pt idx="29">
                  <c:v>468</c:v>
                </c:pt>
                <c:pt idx="30">
                  <c:v>480</c:v>
                </c:pt>
                <c:pt idx="31">
                  <c:v>507</c:v>
                </c:pt>
                <c:pt idx="32">
                  <c:v>499</c:v>
                </c:pt>
                <c:pt idx="33">
                  <c:v>520</c:v>
                </c:pt>
                <c:pt idx="34">
                  <c:v>522</c:v>
                </c:pt>
                <c:pt idx="35" formatCode="0.000">
                  <c:v>542</c:v>
                </c:pt>
                <c:pt idx="36">
                  <c:v>562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A95-42F4-B96C-5A15F0F643AF}"/>
            </c:ext>
          </c:extLst>
        </c:ser>
        <c:ser>
          <c:idx val="3"/>
          <c:order val="3"/>
          <c:tx>
            <c:v>Vert</c:v>
          </c:tx>
          <c:spPr>
            <a:ln w="317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Chats!$C$2:$C$44</c:f>
              <c:strCache>
                <c:ptCount val="43"/>
                <c:pt idx="0">
                  <c:v>Naissance</c:v>
                </c:pt>
                <c:pt idx="1">
                  <c:v>1 jour</c:v>
                </c:pt>
                <c:pt idx="2">
                  <c:v>2 jours</c:v>
                </c:pt>
                <c:pt idx="3">
                  <c:v>3 jours</c:v>
                </c:pt>
                <c:pt idx="4">
                  <c:v>4 jours</c:v>
                </c:pt>
                <c:pt idx="5">
                  <c:v>5 jours</c:v>
                </c:pt>
                <c:pt idx="6">
                  <c:v>6 jours</c:v>
                </c:pt>
                <c:pt idx="7">
                  <c:v>7 jours</c:v>
                </c:pt>
                <c:pt idx="8">
                  <c:v>8 jours</c:v>
                </c:pt>
                <c:pt idx="9">
                  <c:v>9 jours</c:v>
                </c:pt>
                <c:pt idx="10">
                  <c:v>10 jours</c:v>
                </c:pt>
                <c:pt idx="11">
                  <c:v>11 jours</c:v>
                </c:pt>
                <c:pt idx="12">
                  <c:v>12 jours</c:v>
                </c:pt>
                <c:pt idx="13">
                  <c:v>13 jours</c:v>
                </c:pt>
                <c:pt idx="14">
                  <c:v>14 jours</c:v>
                </c:pt>
                <c:pt idx="15">
                  <c:v>15 jours</c:v>
                </c:pt>
                <c:pt idx="16">
                  <c:v>16 jours</c:v>
                </c:pt>
                <c:pt idx="17">
                  <c:v>17 jours</c:v>
                </c:pt>
                <c:pt idx="18">
                  <c:v>18 jours</c:v>
                </c:pt>
                <c:pt idx="19">
                  <c:v>19 jours</c:v>
                </c:pt>
                <c:pt idx="20">
                  <c:v>20 jours</c:v>
                </c:pt>
                <c:pt idx="21">
                  <c:v>21 jours</c:v>
                </c:pt>
                <c:pt idx="22">
                  <c:v>22 jours</c:v>
                </c:pt>
                <c:pt idx="23">
                  <c:v>23 jours</c:v>
                </c:pt>
                <c:pt idx="24">
                  <c:v>24 jours</c:v>
                </c:pt>
                <c:pt idx="25">
                  <c:v>25 jours</c:v>
                </c:pt>
                <c:pt idx="26">
                  <c:v>26 jours</c:v>
                </c:pt>
                <c:pt idx="27">
                  <c:v>27 jours</c:v>
                </c:pt>
                <c:pt idx="28">
                  <c:v>28 jours</c:v>
                </c:pt>
                <c:pt idx="29">
                  <c:v>29 jours</c:v>
                </c:pt>
                <c:pt idx="30">
                  <c:v>30 jours</c:v>
                </c:pt>
                <c:pt idx="31">
                  <c:v>31 jours</c:v>
                </c:pt>
                <c:pt idx="32">
                  <c:v>32 jours</c:v>
                </c:pt>
                <c:pt idx="33">
                  <c:v>33 jours</c:v>
                </c:pt>
                <c:pt idx="34">
                  <c:v>34 jours</c:v>
                </c:pt>
                <c:pt idx="35">
                  <c:v>35 jours</c:v>
                </c:pt>
                <c:pt idx="36">
                  <c:v>36 jours</c:v>
                </c:pt>
                <c:pt idx="37">
                  <c:v>37 jours</c:v>
                </c:pt>
                <c:pt idx="38">
                  <c:v>38 jours</c:v>
                </c:pt>
                <c:pt idx="39">
                  <c:v>39 jours</c:v>
                </c:pt>
                <c:pt idx="40">
                  <c:v>40 jours</c:v>
                </c:pt>
                <c:pt idx="41">
                  <c:v>41 jours</c:v>
                </c:pt>
                <c:pt idx="42">
                  <c:v>42 jours</c:v>
                </c:pt>
              </c:strCache>
            </c:strRef>
          </c:cat>
          <c:val>
            <c:numRef>
              <c:f>Chats!$M$2:$M$44</c:f>
              <c:numCache>
                <c:formatCode>0.000_ ;[Red]\-0.000\ </c:formatCode>
                <c:ptCount val="43"/>
                <c:pt idx="0">
                  <c:v>72</c:v>
                </c:pt>
                <c:pt idx="1">
                  <c:v>80</c:v>
                </c:pt>
                <c:pt idx="2">
                  <c:v>91</c:v>
                </c:pt>
                <c:pt idx="3">
                  <c:v>102</c:v>
                </c:pt>
                <c:pt idx="4">
                  <c:v>114</c:v>
                </c:pt>
                <c:pt idx="5">
                  <c:v>127</c:v>
                </c:pt>
                <c:pt idx="6">
                  <c:v>137</c:v>
                </c:pt>
                <c:pt idx="7">
                  <c:v>152</c:v>
                </c:pt>
                <c:pt idx="8">
                  <c:v>167</c:v>
                </c:pt>
                <c:pt idx="9">
                  <c:v>184</c:v>
                </c:pt>
                <c:pt idx="10">
                  <c:v>199</c:v>
                </c:pt>
                <c:pt idx="11">
                  <c:v>207</c:v>
                </c:pt>
                <c:pt idx="12">
                  <c:v>226</c:v>
                </c:pt>
                <c:pt idx="13">
                  <c:v>241</c:v>
                </c:pt>
                <c:pt idx="14">
                  <c:v>255</c:v>
                </c:pt>
                <c:pt idx="15">
                  <c:v>269</c:v>
                </c:pt>
                <c:pt idx="16">
                  <c:v>286</c:v>
                </c:pt>
                <c:pt idx="17">
                  <c:v>293</c:v>
                </c:pt>
                <c:pt idx="18">
                  <c:v>311</c:v>
                </c:pt>
                <c:pt idx="19">
                  <c:v>321</c:v>
                </c:pt>
                <c:pt idx="20">
                  <c:v>339</c:v>
                </c:pt>
                <c:pt idx="21">
                  <c:v>342</c:v>
                </c:pt>
                <c:pt idx="22">
                  <c:v>354</c:v>
                </c:pt>
                <c:pt idx="23">
                  <c:v>368</c:v>
                </c:pt>
                <c:pt idx="24">
                  <c:v>371</c:v>
                </c:pt>
                <c:pt idx="25">
                  <c:v>387</c:v>
                </c:pt>
                <c:pt idx="26">
                  <c:v>416</c:v>
                </c:pt>
                <c:pt idx="27">
                  <c:v>419</c:v>
                </c:pt>
                <c:pt idx="28">
                  <c:v>422</c:v>
                </c:pt>
                <c:pt idx="29">
                  <c:v>433</c:v>
                </c:pt>
                <c:pt idx="30">
                  <c:v>461</c:v>
                </c:pt>
                <c:pt idx="31">
                  <c:v>465</c:v>
                </c:pt>
                <c:pt idx="32">
                  <c:v>470</c:v>
                </c:pt>
                <c:pt idx="33">
                  <c:v>491</c:v>
                </c:pt>
                <c:pt idx="34">
                  <c:v>520</c:v>
                </c:pt>
                <c:pt idx="35" formatCode="0.000">
                  <c:v>535</c:v>
                </c:pt>
                <c:pt idx="36">
                  <c:v>550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A95-42F4-B96C-5A15F0F643AF}"/>
            </c:ext>
          </c:extLst>
        </c:ser>
        <c:ser>
          <c:idx val="4"/>
          <c:order val="4"/>
          <c:tx>
            <c:v>Rose</c:v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Chats!$C$2:$C$44</c:f>
              <c:strCache>
                <c:ptCount val="43"/>
                <c:pt idx="0">
                  <c:v>Naissance</c:v>
                </c:pt>
                <c:pt idx="1">
                  <c:v>1 jour</c:v>
                </c:pt>
                <c:pt idx="2">
                  <c:v>2 jours</c:v>
                </c:pt>
                <c:pt idx="3">
                  <c:v>3 jours</c:v>
                </c:pt>
                <c:pt idx="4">
                  <c:v>4 jours</c:v>
                </c:pt>
                <c:pt idx="5">
                  <c:v>5 jours</c:v>
                </c:pt>
                <c:pt idx="6">
                  <c:v>6 jours</c:v>
                </c:pt>
                <c:pt idx="7">
                  <c:v>7 jours</c:v>
                </c:pt>
                <c:pt idx="8">
                  <c:v>8 jours</c:v>
                </c:pt>
                <c:pt idx="9">
                  <c:v>9 jours</c:v>
                </c:pt>
                <c:pt idx="10">
                  <c:v>10 jours</c:v>
                </c:pt>
                <c:pt idx="11">
                  <c:v>11 jours</c:v>
                </c:pt>
                <c:pt idx="12">
                  <c:v>12 jours</c:v>
                </c:pt>
                <c:pt idx="13">
                  <c:v>13 jours</c:v>
                </c:pt>
                <c:pt idx="14">
                  <c:v>14 jours</c:v>
                </c:pt>
                <c:pt idx="15">
                  <c:v>15 jours</c:v>
                </c:pt>
                <c:pt idx="16">
                  <c:v>16 jours</c:v>
                </c:pt>
                <c:pt idx="17">
                  <c:v>17 jours</c:v>
                </c:pt>
                <c:pt idx="18">
                  <c:v>18 jours</c:v>
                </c:pt>
                <c:pt idx="19">
                  <c:v>19 jours</c:v>
                </c:pt>
                <c:pt idx="20">
                  <c:v>20 jours</c:v>
                </c:pt>
                <c:pt idx="21">
                  <c:v>21 jours</c:v>
                </c:pt>
                <c:pt idx="22">
                  <c:v>22 jours</c:v>
                </c:pt>
                <c:pt idx="23">
                  <c:v>23 jours</c:v>
                </c:pt>
                <c:pt idx="24">
                  <c:v>24 jours</c:v>
                </c:pt>
                <c:pt idx="25">
                  <c:v>25 jours</c:v>
                </c:pt>
                <c:pt idx="26">
                  <c:v>26 jours</c:v>
                </c:pt>
                <c:pt idx="27">
                  <c:v>27 jours</c:v>
                </c:pt>
                <c:pt idx="28">
                  <c:v>28 jours</c:v>
                </c:pt>
                <c:pt idx="29">
                  <c:v>29 jours</c:v>
                </c:pt>
                <c:pt idx="30">
                  <c:v>30 jours</c:v>
                </c:pt>
                <c:pt idx="31">
                  <c:v>31 jours</c:v>
                </c:pt>
                <c:pt idx="32">
                  <c:v>32 jours</c:v>
                </c:pt>
                <c:pt idx="33">
                  <c:v>33 jours</c:v>
                </c:pt>
                <c:pt idx="34">
                  <c:v>34 jours</c:v>
                </c:pt>
                <c:pt idx="35">
                  <c:v>35 jours</c:v>
                </c:pt>
                <c:pt idx="36">
                  <c:v>36 jours</c:v>
                </c:pt>
                <c:pt idx="37">
                  <c:v>37 jours</c:v>
                </c:pt>
                <c:pt idx="38">
                  <c:v>38 jours</c:v>
                </c:pt>
                <c:pt idx="39">
                  <c:v>39 jours</c:v>
                </c:pt>
                <c:pt idx="40">
                  <c:v>40 jours</c:v>
                </c:pt>
                <c:pt idx="41">
                  <c:v>41 jours</c:v>
                </c:pt>
                <c:pt idx="42">
                  <c:v>42 jours</c:v>
                </c:pt>
              </c:strCache>
            </c:strRef>
          </c:cat>
          <c:val>
            <c:numRef>
              <c:f>Chats!$P$2:$P$44</c:f>
              <c:numCache>
                <c:formatCode>0.000_ ;[Red]\-0.000\ </c:formatCode>
                <c:ptCount val="43"/>
                <c:pt idx="0">
                  <c:v>94</c:v>
                </c:pt>
                <c:pt idx="1">
                  <c:v>108</c:v>
                </c:pt>
                <c:pt idx="2">
                  <c:v>113</c:v>
                </c:pt>
                <c:pt idx="3">
                  <c:v>128</c:v>
                </c:pt>
                <c:pt idx="4">
                  <c:v>139</c:v>
                </c:pt>
                <c:pt idx="5">
                  <c:v>159</c:v>
                </c:pt>
                <c:pt idx="6">
                  <c:v>180</c:v>
                </c:pt>
                <c:pt idx="7">
                  <c:v>191</c:v>
                </c:pt>
                <c:pt idx="8">
                  <c:v>203</c:v>
                </c:pt>
                <c:pt idx="9">
                  <c:v>217</c:v>
                </c:pt>
                <c:pt idx="10">
                  <c:v>225</c:v>
                </c:pt>
                <c:pt idx="11">
                  <c:v>244</c:v>
                </c:pt>
                <c:pt idx="12">
                  <c:v>259</c:v>
                </c:pt>
                <c:pt idx="13">
                  <c:v>276</c:v>
                </c:pt>
                <c:pt idx="14">
                  <c:v>292</c:v>
                </c:pt>
                <c:pt idx="15">
                  <c:v>309</c:v>
                </c:pt>
                <c:pt idx="16">
                  <c:v>319</c:v>
                </c:pt>
                <c:pt idx="17">
                  <c:v>335</c:v>
                </c:pt>
                <c:pt idx="18">
                  <c:v>346</c:v>
                </c:pt>
                <c:pt idx="19">
                  <c:v>350</c:v>
                </c:pt>
                <c:pt idx="20">
                  <c:v>358</c:v>
                </c:pt>
                <c:pt idx="21">
                  <c:v>367</c:v>
                </c:pt>
                <c:pt idx="22">
                  <c:v>389</c:v>
                </c:pt>
                <c:pt idx="23">
                  <c:v>394</c:v>
                </c:pt>
                <c:pt idx="24">
                  <c:v>405</c:v>
                </c:pt>
                <c:pt idx="25">
                  <c:v>418</c:v>
                </c:pt>
                <c:pt idx="26">
                  <c:v>439</c:v>
                </c:pt>
                <c:pt idx="27">
                  <c:v>462</c:v>
                </c:pt>
                <c:pt idx="28">
                  <c:v>483</c:v>
                </c:pt>
                <c:pt idx="29">
                  <c:v>476</c:v>
                </c:pt>
                <c:pt idx="30">
                  <c:v>494</c:v>
                </c:pt>
                <c:pt idx="31">
                  <c:v>496</c:v>
                </c:pt>
                <c:pt idx="32">
                  <c:v>515</c:v>
                </c:pt>
                <c:pt idx="33">
                  <c:v>532</c:v>
                </c:pt>
                <c:pt idx="34">
                  <c:v>560</c:v>
                </c:pt>
                <c:pt idx="35" formatCode="0.000">
                  <c:v>576</c:v>
                </c:pt>
                <c:pt idx="36">
                  <c:v>592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A95-42F4-B96C-5A15F0F643AF}"/>
            </c:ext>
          </c:extLst>
        </c:ser>
        <c:ser>
          <c:idx val="5"/>
          <c:order val="5"/>
          <c:tx>
            <c:v>Rouge</c:v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Chats!$C$2:$C$44</c:f>
              <c:strCache>
                <c:ptCount val="43"/>
                <c:pt idx="0">
                  <c:v>Naissance</c:v>
                </c:pt>
                <c:pt idx="1">
                  <c:v>1 jour</c:v>
                </c:pt>
                <c:pt idx="2">
                  <c:v>2 jours</c:v>
                </c:pt>
                <c:pt idx="3">
                  <c:v>3 jours</c:v>
                </c:pt>
                <c:pt idx="4">
                  <c:v>4 jours</c:v>
                </c:pt>
                <c:pt idx="5">
                  <c:v>5 jours</c:v>
                </c:pt>
                <c:pt idx="6">
                  <c:v>6 jours</c:v>
                </c:pt>
                <c:pt idx="7">
                  <c:v>7 jours</c:v>
                </c:pt>
                <c:pt idx="8">
                  <c:v>8 jours</c:v>
                </c:pt>
                <c:pt idx="9">
                  <c:v>9 jours</c:v>
                </c:pt>
                <c:pt idx="10">
                  <c:v>10 jours</c:v>
                </c:pt>
                <c:pt idx="11">
                  <c:v>11 jours</c:v>
                </c:pt>
                <c:pt idx="12">
                  <c:v>12 jours</c:v>
                </c:pt>
                <c:pt idx="13">
                  <c:v>13 jours</c:v>
                </c:pt>
                <c:pt idx="14">
                  <c:v>14 jours</c:v>
                </c:pt>
                <c:pt idx="15">
                  <c:v>15 jours</c:v>
                </c:pt>
                <c:pt idx="16">
                  <c:v>16 jours</c:v>
                </c:pt>
                <c:pt idx="17">
                  <c:v>17 jours</c:v>
                </c:pt>
                <c:pt idx="18">
                  <c:v>18 jours</c:v>
                </c:pt>
                <c:pt idx="19">
                  <c:v>19 jours</c:v>
                </c:pt>
                <c:pt idx="20">
                  <c:v>20 jours</c:v>
                </c:pt>
                <c:pt idx="21">
                  <c:v>21 jours</c:v>
                </c:pt>
                <c:pt idx="22">
                  <c:v>22 jours</c:v>
                </c:pt>
                <c:pt idx="23">
                  <c:v>23 jours</c:v>
                </c:pt>
                <c:pt idx="24">
                  <c:v>24 jours</c:v>
                </c:pt>
                <c:pt idx="25">
                  <c:v>25 jours</c:v>
                </c:pt>
                <c:pt idx="26">
                  <c:v>26 jours</c:v>
                </c:pt>
                <c:pt idx="27">
                  <c:v>27 jours</c:v>
                </c:pt>
                <c:pt idx="28">
                  <c:v>28 jours</c:v>
                </c:pt>
                <c:pt idx="29">
                  <c:v>29 jours</c:v>
                </c:pt>
                <c:pt idx="30">
                  <c:v>30 jours</c:v>
                </c:pt>
                <c:pt idx="31">
                  <c:v>31 jours</c:v>
                </c:pt>
                <c:pt idx="32">
                  <c:v>32 jours</c:v>
                </c:pt>
                <c:pt idx="33">
                  <c:v>33 jours</c:v>
                </c:pt>
                <c:pt idx="34">
                  <c:v>34 jours</c:v>
                </c:pt>
                <c:pt idx="35">
                  <c:v>35 jours</c:v>
                </c:pt>
                <c:pt idx="36">
                  <c:v>36 jours</c:v>
                </c:pt>
                <c:pt idx="37">
                  <c:v>37 jours</c:v>
                </c:pt>
                <c:pt idx="38">
                  <c:v>38 jours</c:v>
                </c:pt>
                <c:pt idx="39">
                  <c:v>39 jours</c:v>
                </c:pt>
                <c:pt idx="40">
                  <c:v>40 jours</c:v>
                </c:pt>
                <c:pt idx="41">
                  <c:v>41 jours</c:v>
                </c:pt>
                <c:pt idx="42">
                  <c:v>42 jours</c:v>
                </c:pt>
              </c:strCache>
            </c:strRef>
          </c:cat>
          <c:val>
            <c:numRef>
              <c:f>Chats!$S$2:$S$44</c:f>
              <c:numCache>
                <c:formatCode>0.000_ ;[Red]\-0.000\ </c:formatCode>
                <c:ptCount val="43"/>
                <c:pt idx="0">
                  <c:v>96</c:v>
                </c:pt>
                <c:pt idx="1">
                  <c:v>106</c:v>
                </c:pt>
                <c:pt idx="2">
                  <c:v>113</c:v>
                </c:pt>
                <c:pt idx="3">
                  <c:v>120</c:v>
                </c:pt>
                <c:pt idx="4">
                  <c:v>135</c:v>
                </c:pt>
                <c:pt idx="5">
                  <c:v>152</c:v>
                </c:pt>
                <c:pt idx="6">
                  <c:v>162</c:v>
                </c:pt>
                <c:pt idx="7">
                  <c:v>176</c:v>
                </c:pt>
                <c:pt idx="8">
                  <c:v>190</c:v>
                </c:pt>
                <c:pt idx="9">
                  <c:v>200</c:v>
                </c:pt>
                <c:pt idx="10">
                  <c:v>216</c:v>
                </c:pt>
                <c:pt idx="11">
                  <c:v>227</c:v>
                </c:pt>
                <c:pt idx="12">
                  <c:v>238</c:v>
                </c:pt>
                <c:pt idx="13">
                  <c:v>244</c:v>
                </c:pt>
                <c:pt idx="14">
                  <c:v>254</c:v>
                </c:pt>
                <c:pt idx="15">
                  <c:v>270</c:v>
                </c:pt>
                <c:pt idx="16">
                  <c:v>277</c:v>
                </c:pt>
                <c:pt idx="17">
                  <c:v>290</c:v>
                </c:pt>
                <c:pt idx="18">
                  <c:v>297</c:v>
                </c:pt>
                <c:pt idx="19">
                  <c:v>309</c:v>
                </c:pt>
                <c:pt idx="20">
                  <c:v>320</c:v>
                </c:pt>
                <c:pt idx="21">
                  <c:v>332</c:v>
                </c:pt>
                <c:pt idx="22">
                  <c:v>347</c:v>
                </c:pt>
                <c:pt idx="23">
                  <c:v>370</c:v>
                </c:pt>
                <c:pt idx="24">
                  <c:v>377</c:v>
                </c:pt>
                <c:pt idx="25">
                  <c:v>402</c:v>
                </c:pt>
                <c:pt idx="26">
                  <c:v>425</c:v>
                </c:pt>
                <c:pt idx="27">
                  <c:v>428</c:v>
                </c:pt>
                <c:pt idx="28">
                  <c:v>446</c:v>
                </c:pt>
                <c:pt idx="29">
                  <c:v>464</c:v>
                </c:pt>
                <c:pt idx="30">
                  <c:v>468</c:v>
                </c:pt>
                <c:pt idx="31">
                  <c:v>478</c:v>
                </c:pt>
                <c:pt idx="32">
                  <c:v>496</c:v>
                </c:pt>
                <c:pt idx="33">
                  <c:v>496</c:v>
                </c:pt>
                <c:pt idx="34">
                  <c:v>522</c:v>
                </c:pt>
                <c:pt idx="35" formatCode="0.000">
                  <c:v>538.5</c:v>
                </c:pt>
                <c:pt idx="36">
                  <c:v>555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A95-42F4-B96C-5A15F0F643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4176815"/>
        <c:axId val="1539039551"/>
      </c:lineChart>
      <c:catAx>
        <c:axId val="1654176815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Nombre</a:t>
                </a:r>
                <a:r>
                  <a:rPr lang="fr-CH" baseline="0"/>
                  <a:t> de jours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539039551"/>
        <c:crosses val="autoZero"/>
        <c:auto val="1"/>
        <c:lblAlgn val="ctr"/>
        <c:lblOffset val="100"/>
        <c:noMultiLvlLbl val="0"/>
      </c:catAx>
      <c:valAx>
        <c:axId val="15390395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H"/>
                  <a:t>Poids en gr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6541768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0</xdr:colOff>
      <xdr:row>31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C8AB69-E145-4DB9-B5D3-46AEF9A8C41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A8A952-ED7B-4107-B469-9013FF362249}" name="Tableau2" displayName="Tableau2" ref="B1:T114" totalsRowShown="0" headerRowDxfId="21" dataDxfId="20">
  <tableColumns count="19">
    <tableColumn id="1" xr3:uid="{C8A502BE-ECF6-46C6-9989-EC91E6A88968}" name="Date" dataDxfId="19"/>
    <tableColumn id="2" xr3:uid="{AC7F3FA4-85A9-4138-B8BA-D65BBB68DE85}" name="Jours" dataDxfId="18"/>
    <tableColumn id="3" xr3:uid="{2887FB74-25F5-425E-8C16-F430FBB88B2A}" name="Violet" dataDxfId="17"/>
    <tableColumn id="4" xr3:uid="{D7987BFA-86F5-4F9A-A879-EBE69C3B7D9B}" name="Evo_Violet" dataDxfId="16">
      <calculatedColumnFormula>D2-D1</calculatedColumnFormula>
    </tableColumn>
    <tableColumn id="5" xr3:uid="{294996F0-5823-469A-8EE3-644BAF604F17}" name="BL1" dataDxfId="15"/>
    <tableColumn id="6" xr3:uid="{5126B4BC-7EFD-40A5-8DC3-00EA2FFA008D}" name="Bleu clair" dataDxfId="14"/>
    <tableColumn id="7" xr3:uid="{7A169EC2-2662-4741-B87B-41ED524D1ABC}" name="Evo_BleuClair" dataDxfId="13">
      <calculatedColumnFormula>G2-G1</calculatedColumnFormula>
    </tableColumn>
    <tableColumn id="8" xr3:uid="{83FE27BA-AB90-475D-8EA5-BF8873A87C5F}" name="BL2" dataDxfId="12"/>
    <tableColumn id="9" xr3:uid="{905FE8D6-64C9-40B8-A8EA-2EC3FBC69559}" name="Jaune" dataDxfId="11"/>
    <tableColumn id="10" xr3:uid="{A5FA03DF-3F49-46EE-ADF4-F0AC00C09FF0}" name="Evo_Jaune" dataDxfId="10">
      <calculatedColumnFormula>J2-J1</calculatedColumnFormula>
    </tableColumn>
    <tableColumn id="11" xr3:uid="{481281F5-F4D6-4F97-AC05-52C788340D32}" name="BL3" dataDxfId="9"/>
    <tableColumn id="12" xr3:uid="{94824B04-0465-4B0C-AE86-D2BCD0A5A535}" name="Vert" dataDxfId="8"/>
    <tableColumn id="13" xr3:uid="{EC12E149-81C2-4F47-85D9-3B316ABC8035}" name="Evo_Vert" dataDxfId="7">
      <calculatedColumnFormula>M2-M1</calculatedColumnFormula>
    </tableColumn>
    <tableColumn id="14" xr3:uid="{EF634FAD-0056-4B01-A8D9-10F339A6818E}" name="BL4" dataDxfId="6"/>
    <tableColumn id="15" xr3:uid="{ADFB64E3-42D4-4CAC-953C-403493849051}" name="Rose" dataDxfId="5"/>
    <tableColumn id="16" xr3:uid="{B240ED0E-73C6-4C2D-9492-642DB30FFC75}" name="Evo_Rose" dataDxfId="4">
      <calculatedColumnFormula>P2-P1</calculatedColumnFormula>
    </tableColumn>
    <tableColumn id="17" xr3:uid="{BA0E00E3-3A77-4DE4-9207-D8BC55FD3BE9}" name="BL5" dataDxfId="3"/>
    <tableColumn id="18" xr3:uid="{12C65F00-5151-47D7-AE11-B6ECC553CDE9}" name="Rouge" dataDxfId="2"/>
    <tableColumn id="19" xr3:uid="{63A13461-4F86-427C-9B25-7E498BCA87B2}" name="Evo_Rouge" dataDxfId="1">
      <calculatedColumnFormula>S2-S1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954F72"/>
      </a:accent1>
      <a:accent2>
        <a:srgbClr val="9CC3E5"/>
      </a:accent2>
      <a:accent3>
        <a:srgbClr val="FFFF00"/>
      </a:accent3>
      <a:accent4>
        <a:srgbClr val="92D050"/>
      </a:accent4>
      <a:accent5>
        <a:srgbClr val="D7B5C6"/>
      </a:accent5>
      <a:accent6>
        <a:srgbClr val="FF0000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B3BDF-A760-420C-B883-079FE1E0390D}">
  <sheetPr codeName="Blad1"/>
  <dimension ref="A1"/>
  <sheetViews>
    <sheetView workbookViewId="0">
      <selection activeCell="O17" sqref="O17"/>
    </sheetView>
  </sheetViews>
  <sheetFormatPr defaultColWidth="10.710937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0FC8D-EE0E-47AA-8FBF-3B4A66777B6C}">
  <sheetPr codeName="Blad2"/>
  <dimension ref="A1:V115"/>
  <sheetViews>
    <sheetView showGridLines="0" showRowColHeaders="0" tabSelected="1" zoomScale="97" zoomScaleNormal="97" workbookViewId="0">
      <pane ySplit="1" topLeftCell="A13" activePane="bottomLeft" state="frozen"/>
      <selection activeCell="B1" sqref="B1"/>
      <selection pane="bottomLeft" activeCell="D41" sqref="D41"/>
    </sheetView>
  </sheetViews>
  <sheetFormatPr defaultColWidth="10.7109375" defaultRowHeight="15" x14ac:dyDescent="0.25"/>
  <cols>
    <col min="1" max="1" width="6.42578125" customWidth="1"/>
    <col min="2" max="2" width="11.5703125" style="1" customWidth="1"/>
    <col min="3" max="3" width="8.85546875" style="1" bestFit="1" customWidth="1"/>
    <col min="4" max="5" width="15.5703125" style="1" customWidth="1"/>
    <col min="6" max="6" width="2.140625" style="1" customWidth="1"/>
    <col min="7" max="8" width="15.5703125" style="1" customWidth="1"/>
    <col min="9" max="9" width="2.140625" style="1" customWidth="1"/>
    <col min="10" max="11" width="15.5703125" style="1" customWidth="1"/>
    <col min="12" max="12" width="2.140625" style="1" customWidth="1"/>
    <col min="13" max="14" width="15.5703125" style="1" customWidth="1"/>
    <col min="15" max="15" width="2.140625" style="1" customWidth="1"/>
    <col min="16" max="17" width="15.5703125" style="1" customWidth="1"/>
    <col min="18" max="18" width="2.140625" style="1" customWidth="1"/>
    <col min="19" max="20" width="15.5703125" style="1" customWidth="1"/>
  </cols>
  <sheetData>
    <row r="1" spans="1:20" ht="15.75" thickBot="1" x14ac:dyDescent="0.3">
      <c r="A1" s="9" t="s">
        <v>124</v>
      </c>
      <c r="B1" s="1" t="s">
        <v>0</v>
      </c>
      <c r="C1" s="1" t="s">
        <v>1</v>
      </c>
      <c r="D1" s="1" t="s">
        <v>117</v>
      </c>
      <c r="E1" s="1" t="s">
        <v>125</v>
      </c>
      <c r="F1" s="11" t="s">
        <v>112</v>
      </c>
      <c r="G1" s="1" t="s">
        <v>118</v>
      </c>
      <c r="H1" s="1" t="s">
        <v>126</v>
      </c>
      <c r="I1" s="11" t="s">
        <v>113</v>
      </c>
      <c r="J1" s="1" t="s">
        <v>119</v>
      </c>
      <c r="K1" s="1" t="s">
        <v>127</v>
      </c>
      <c r="L1" s="11" t="s">
        <v>114</v>
      </c>
      <c r="M1" s="1" t="s">
        <v>120</v>
      </c>
      <c r="N1" s="1" t="s">
        <v>128</v>
      </c>
      <c r="O1" s="11" t="s">
        <v>115</v>
      </c>
      <c r="P1" s="1" t="s">
        <v>121</v>
      </c>
      <c r="Q1" s="1" t="s">
        <v>129</v>
      </c>
      <c r="R1" s="11" t="s">
        <v>116</v>
      </c>
      <c r="S1" s="1" t="s">
        <v>122</v>
      </c>
      <c r="T1" s="1" t="s">
        <v>130</v>
      </c>
    </row>
    <row r="2" spans="1:20" ht="16.5" thickTop="1" thickBot="1" x14ac:dyDescent="0.3">
      <c r="B2" s="2">
        <v>45047</v>
      </c>
      <c r="C2" s="2" t="s">
        <v>123</v>
      </c>
      <c r="D2" s="4">
        <v>78</v>
      </c>
      <c r="E2" s="5">
        <f>SUMIFS(E3:E112,E3:E112,"&gt;0")</f>
        <v>1313.4107837436022</v>
      </c>
      <c r="F2" s="12"/>
      <c r="G2" s="4">
        <v>95</v>
      </c>
      <c r="H2" s="5">
        <f>SUMIFS(H4:H115,H4:H115,"&gt;0")</f>
        <v>622</v>
      </c>
      <c r="I2" s="12"/>
      <c r="J2" s="6">
        <v>95</v>
      </c>
      <c r="K2" s="5">
        <f>SUMIFS(K4:K115,K4:K115,"&gt;0")</f>
        <v>474</v>
      </c>
      <c r="L2" s="12"/>
      <c r="M2" s="6">
        <v>72</v>
      </c>
      <c r="N2" s="5">
        <f>SUMIFS(N4:N115,N4:N115,"&gt;0")</f>
        <v>470</v>
      </c>
      <c r="O2" s="12"/>
      <c r="P2" s="6">
        <v>94</v>
      </c>
      <c r="Q2" s="5">
        <f>SUMIFS(Q4:Q115,Q4:Q115,"&gt;0")</f>
        <v>491</v>
      </c>
      <c r="R2" s="12"/>
      <c r="S2" s="6">
        <v>96</v>
      </c>
      <c r="T2" s="5">
        <f>SUMIFS(T4:T115,T4:T115,"&gt;0")</f>
        <v>449</v>
      </c>
    </row>
    <row r="3" spans="1:20" ht="15.75" thickTop="1" x14ac:dyDescent="0.25">
      <c r="A3" s="14">
        <v>1</v>
      </c>
      <c r="B3" s="3">
        <v>45047</v>
      </c>
      <c r="C3" s="10" t="s">
        <v>2</v>
      </c>
      <c r="D3" s="4">
        <v>84</v>
      </c>
      <c r="E3" s="7">
        <f>D3-D2</f>
        <v>6</v>
      </c>
      <c r="F3" s="12"/>
      <c r="G3" s="4">
        <v>102</v>
      </c>
      <c r="H3" s="7">
        <f>G3-G2</f>
        <v>7</v>
      </c>
      <c r="I3" s="12"/>
      <c r="J3" s="6">
        <v>99</v>
      </c>
      <c r="K3" s="7">
        <f t="shared" ref="K3:K33" si="0">J3-J2</f>
        <v>4</v>
      </c>
      <c r="L3" s="12"/>
      <c r="M3" s="6">
        <v>80</v>
      </c>
      <c r="N3" s="7">
        <f t="shared" ref="N3:N33" si="1">M3-M2</f>
        <v>8</v>
      </c>
      <c r="O3" s="12"/>
      <c r="P3" s="6">
        <v>108</v>
      </c>
      <c r="Q3" s="7">
        <f t="shared" ref="Q3:Q33" si="2">P3-P2</f>
        <v>14</v>
      </c>
      <c r="R3" s="12"/>
      <c r="S3" s="6">
        <v>106</v>
      </c>
      <c r="T3" s="7">
        <f t="shared" ref="T3:T33" si="3">S3-S2</f>
        <v>10</v>
      </c>
    </row>
    <row r="4" spans="1:20" x14ac:dyDescent="0.25">
      <c r="A4" s="15"/>
      <c r="B4" s="3">
        <v>45048</v>
      </c>
      <c r="C4" s="10" t="s">
        <v>3</v>
      </c>
      <c r="D4" s="4">
        <v>100</v>
      </c>
      <c r="E4" s="7">
        <f>D4-D3</f>
        <v>16</v>
      </c>
      <c r="F4" s="12"/>
      <c r="G4" s="4">
        <v>124</v>
      </c>
      <c r="H4" s="7">
        <f t="shared" ref="H4:H67" si="4">G4-G3</f>
        <v>22</v>
      </c>
      <c r="I4" s="12"/>
      <c r="J4" s="6">
        <v>111</v>
      </c>
      <c r="K4" s="7">
        <f t="shared" si="0"/>
        <v>12</v>
      </c>
      <c r="L4" s="12"/>
      <c r="M4" s="6">
        <v>91</v>
      </c>
      <c r="N4" s="7">
        <f t="shared" si="1"/>
        <v>11</v>
      </c>
      <c r="O4" s="12"/>
      <c r="P4" s="6">
        <v>113</v>
      </c>
      <c r="Q4" s="7">
        <f t="shared" si="2"/>
        <v>5</v>
      </c>
      <c r="R4" s="12"/>
      <c r="S4" s="6">
        <v>113</v>
      </c>
      <c r="T4" s="7">
        <f t="shared" si="3"/>
        <v>7</v>
      </c>
    </row>
    <row r="5" spans="1:20" x14ac:dyDescent="0.25">
      <c r="A5" s="15"/>
      <c r="B5" s="3">
        <v>45049</v>
      </c>
      <c r="C5" s="10" t="s">
        <v>4</v>
      </c>
      <c r="D5" s="4">
        <v>107</v>
      </c>
      <c r="E5" s="7">
        <f>D5-D4</f>
        <v>7</v>
      </c>
      <c r="F5" s="12"/>
      <c r="G5" s="4">
        <v>144</v>
      </c>
      <c r="H5" s="7">
        <f t="shared" si="4"/>
        <v>20</v>
      </c>
      <c r="I5" s="12"/>
      <c r="J5" s="6">
        <v>129</v>
      </c>
      <c r="K5" s="7">
        <f t="shared" si="0"/>
        <v>18</v>
      </c>
      <c r="L5" s="12"/>
      <c r="M5" s="6">
        <v>102</v>
      </c>
      <c r="N5" s="7">
        <f t="shared" si="1"/>
        <v>11</v>
      </c>
      <c r="O5" s="12"/>
      <c r="P5" s="6">
        <v>128</v>
      </c>
      <c r="Q5" s="7">
        <f t="shared" si="2"/>
        <v>15</v>
      </c>
      <c r="R5" s="12"/>
      <c r="S5" s="6">
        <v>120</v>
      </c>
      <c r="T5" s="7">
        <f t="shared" si="3"/>
        <v>7</v>
      </c>
    </row>
    <row r="6" spans="1:20" x14ac:dyDescent="0.25">
      <c r="A6" s="15"/>
      <c r="B6" s="3">
        <v>45050</v>
      </c>
      <c r="C6" s="10" t="s">
        <v>5</v>
      </c>
      <c r="D6" s="4">
        <v>115</v>
      </c>
      <c r="E6" s="7">
        <f>D6-D5</f>
        <v>8</v>
      </c>
      <c r="F6" s="12"/>
      <c r="G6" s="4">
        <v>159</v>
      </c>
      <c r="H6" s="7">
        <f t="shared" si="4"/>
        <v>15</v>
      </c>
      <c r="I6" s="12"/>
      <c r="J6" s="6">
        <v>138</v>
      </c>
      <c r="K6" s="7">
        <f t="shared" si="0"/>
        <v>9</v>
      </c>
      <c r="L6" s="12"/>
      <c r="M6" s="6">
        <v>114</v>
      </c>
      <c r="N6" s="7">
        <f t="shared" si="1"/>
        <v>12</v>
      </c>
      <c r="O6" s="12"/>
      <c r="P6" s="6">
        <v>139</v>
      </c>
      <c r="Q6" s="7">
        <f t="shared" si="2"/>
        <v>11</v>
      </c>
      <c r="R6" s="12"/>
      <c r="S6" s="6">
        <v>135</v>
      </c>
      <c r="T6" s="7">
        <f t="shared" si="3"/>
        <v>15</v>
      </c>
    </row>
    <row r="7" spans="1:20" x14ac:dyDescent="0.25">
      <c r="A7" s="15"/>
      <c r="B7" s="3">
        <v>45051</v>
      </c>
      <c r="C7" s="10" t="s">
        <v>6</v>
      </c>
      <c r="D7" s="4">
        <v>126</v>
      </c>
      <c r="E7" s="7">
        <f>D7-D6</f>
        <v>11</v>
      </c>
      <c r="F7" s="12"/>
      <c r="G7" s="4">
        <v>182</v>
      </c>
      <c r="H7" s="7">
        <f t="shared" si="4"/>
        <v>23</v>
      </c>
      <c r="I7" s="12"/>
      <c r="J7" s="6">
        <v>147</v>
      </c>
      <c r="K7" s="7">
        <f t="shared" si="0"/>
        <v>9</v>
      </c>
      <c r="L7" s="12"/>
      <c r="M7" s="6">
        <v>127</v>
      </c>
      <c r="N7" s="7">
        <f t="shared" si="1"/>
        <v>13</v>
      </c>
      <c r="O7" s="12"/>
      <c r="P7" s="6">
        <v>159</v>
      </c>
      <c r="Q7" s="7">
        <f t="shared" si="2"/>
        <v>20</v>
      </c>
      <c r="R7" s="12"/>
      <c r="S7" s="6">
        <v>152</v>
      </c>
      <c r="T7" s="7">
        <f t="shared" si="3"/>
        <v>17</v>
      </c>
    </row>
    <row r="8" spans="1:20" x14ac:dyDescent="0.25">
      <c r="A8" s="15"/>
      <c r="B8" s="3">
        <v>45052</v>
      </c>
      <c r="C8" s="10" t="s">
        <v>7</v>
      </c>
      <c r="D8" s="4">
        <v>145</v>
      </c>
      <c r="E8" s="7">
        <f>D8-D7</f>
        <v>19</v>
      </c>
      <c r="F8" s="12"/>
      <c r="G8" s="4">
        <v>200</v>
      </c>
      <c r="H8" s="7">
        <f t="shared" si="4"/>
        <v>18</v>
      </c>
      <c r="I8" s="12"/>
      <c r="J8" s="6">
        <v>166</v>
      </c>
      <c r="K8" s="7">
        <f t="shared" si="0"/>
        <v>19</v>
      </c>
      <c r="L8" s="12"/>
      <c r="M8" s="6">
        <v>137</v>
      </c>
      <c r="N8" s="7">
        <f t="shared" si="1"/>
        <v>10</v>
      </c>
      <c r="O8" s="12"/>
      <c r="P8" s="6">
        <v>180</v>
      </c>
      <c r="Q8" s="7">
        <f t="shared" si="2"/>
        <v>21</v>
      </c>
      <c r="R8" s="12"/>
      <c r="S8" s="6">
        <v>162</v>
      </c>
      <c r="T8" s="7">
        <f t="shared" si="3"/>
        <v>10</v>
      </c>
    </row>
    <row r="9" spans="1:20" ht="15.75" thickBot="1" x14ac:dyDescent="0.3">
      <c r="A9" s="16"/>
      <c r="B9" s="3">
        <v>45053</v>
      </c>
      <c r="C9" s="10" t="s">
        <v>8</v>
      </c>
      <c r="D9" s="4">
        <v>160</v>
      </c>
      <c r="E9" s="7">
        <f>D9-D8</f>
        <v>15</v>
      </c>
      <c r="F9" s="12"/>
      <c r="G9" s="4">
        <v>223</v>
      </c>
      <c r="H9" s="7">
        <f t="shared" si="4"/>
        <v>23</v>
      </c>
      <c r="I9" s="12"/>
      <c r="J9" s="6">
        <v>175</v>
      </c>
      <c r="K9" s="7">
        <f t="shared" si="0"/>
        <v>9</v>
      </c>
      <c r="L9" s="12"/>
      <c r="M9" s="6">
        <v>152</v>
      </c>
      <c r="N9" s="7">
        <f t="shared" si="1"/>
        <v>15</v>
      </c>
      <c r="O9" s="12"/>
      <c r="P9" s="6">
        <v>191</v>
      </c>
      <c r="Q9" s="7">
        <f t="shared" si="2"/>
        <v>11</v>
      </c>
      <c r="R9" s="12"/>
      <c r="S9" s="6">
        <v>176</v>
      </c>
      <c r="T9" s="7">
        <f t="shared" si="3"/>
        <v>14</v>
      </c>
    </row>
    <row r="10" spans="1:20" ht="15.75" thickTop="1" x14ac:dyDescent="0.25">
      <c r="A10" s="14">
        <v>2</v>
      </c>
      <c r="B10" s="3">
        <v>45054</v>
      </c>
      <c r="C10" s="10" t="s">
        <v>9</v>
      </c>
      <c r="D10" s="4">
        <v>175</v>
      </c>
      <c r="E10" s="7">
        <f>D10-D9</f>
        <v>15</v>
      </c>
      <c r="F10" s="12"/>
      <c r="G10" s="4">
        <v>242</v>
      </c>
      <c r="H10" s="7">
        <f t="shared" si="4"/>
        <v>19</v>
      </c>
      <c r="I10" s="12"/>
      <c r="J10" s="6">
        <v>194</v>
      </c>
      <c r="K10" s="7">
        <f t="shared" si="0"/>
        <v>19</v>
      </c>
      <c r="L10" s="12"/>
      <c r="M10" s="6">
        <v>167</v>
      </c>
      <c r="N10" s="7">
        <f t="shared" si="1"/>
        <v>15</v>
      </c>
      <c r="O10" s="12"/>
      <c r="P10" s="6">
        <v>203</v>
      </c>
      <c r="Q10" s="7">
        <f t="shared" si="2"/>
        <v>12</v>
      </c>
      <c r="R10" s="12"/>
      <c r="S10" s="6">
        <v>190</v>
      </c>
      <c r="T10" s="7">
        <f t="shared" si="3"/>
        <v>14</v>
      </c>
    </row>
    <row r="11" spans="1:20" x14ac:dyDescent="0.25">
      <c r="A11" s="15"/>
      <c r="B11" s="3">
        <v>45055</v>
      </c>
      <c r="C11" s="10" t="s">
        <v>10</v>
      </c>
      <c r="D11" s="4">
        <v>187</v>
      </c>
      <c r="E11" s="7">
        <f>D11-D10</f>
        <v>12</v>
      </c>
      <c r="F11" s="12"/>
      <c r="G11" s="4">
        <v>265</v>
      </c>
      <c r="H11" s="7">
        <f t="shared" si="4"/>
        <v>23</v>
      </c>
      <c r="I11" s="12"/>
      <c r="J11" s="6">
        <v>207</v>
      </c>
      <c r="K11" s="7">
        <f t="shared" si="0"/>
        <v>13</v>
      </c>
      <c r="L11" s="12"/>
      <c r="M11" s="6">
        <v>184</v>
      </c>
      <c r="N11" s="7">
        <f t="shared" si="1"/>
        <v>17</v>
      </c>
      <c r="O11" s="12"/>
      <c r="P11" s="6">
        <v>217</v>
      </c>
      <c r="Q11" s="7">
        <f t="shared" si="2"/>
        <v>14</v>
      </c>
      <c r="R11" s="12"/>
      <c r="S11" s="6">
        <v>200</v>
      </c>
      <c r="T11" s="7">
        <f t="shared" si="3"/>
        <v>10</v>
      </c>
    </row>
    <row r="12" spans="1:20" x14ac:dyDescent="0.25">
      <c r="A12" s="15"/>
      <c r="B12" s="3">
        <v>45056</v>
      </c>
      <c r="C12" s="10" t="s">
        <v>11</v>
      </c>
      <c r="D12" s="4">
        <v>197</v>
      </c>
      <c r="E12" s="7">
        <f>D12-D11</f>
        <v>10</v>
      </c>
      <c r="F12" s="12"/>
      <c r="G12" s="4">
        <v>278</v>
      </c>
      <c r="H12" s="7">
        <f t="shared" si="4"/>
        <v>13</v>
      </c>
      <c r="I12" s="12"/>
      <c r="J12" s="6">
        <v>217</v>
      </c>
      <c r="K12" s="7">
        <f t="shared" si="0"/>
        <v>10</v>
      </c>
      <c r="L12" s="12"/>
      <c r="M12" s="6">
        <v>199</v>
      </c>
      <c r="N12" s="7">
        <f t="shared" si="1"/>
        <v>15</v>
      </c>
      <c r="O12" s="12"/>
      <c r="P12" s="6">
        <v>225</v>
      </c>
      <c r="Q12" s="7">
        <f t="shared" si="2"/>
        <v>8</v>
      </c>
      <c r="R12" s="12"/>
      <c r="S12" s="6">
        <v>216</v>
      </c>
      <c r="T12" s="7">
        <f t="shared" si="3"/>
        <v>16</v>
      </c>
    </row>
    <row r="13" spans="1:20" x14ac:dyDescent="0.25">
      <c r="A13" s="15"/>
      <c r="B13" s="3">
        <v>45057</v>
      </c>
      <c r="C13" s="10" t="s">
        <v>12</v>
      </c>
      <c r="D13" s="4">
        <v>209</v>
      </c>
      <c r="E13" s="7">
        <f>D13-D12</f>
        <v>12</v>
      </c>
      <c r="F13" s="12"/>
      <c r="G13" s="4">
        <v>299</v>
      </c>
      <c r="H13" s="7">
        <f t="shared" si="4"/>
        <v>21</v>
      </c>
      <c r="I13" s="12"/>
      <c r="J13" s="6">
        <v>229</v>
      </c>
      <c r="K13" s="7">
        <f t="shared" si="0"/>
        <v>12</v>
      </c>
      <c r="L13" s="12"/>
      <c r="M13" s="6">
        <v>207</v>
      </c>
      <c r="N13" s="7">
        <f t="shared" si="1"/>
        <v>8</v>
      </c>
      <c r="O13" s="12"/>
      <c r="P13" s="6">
        <v>244</v>
      </c>
      <c r="Q13" s="7">
        <f t="shared" si="2"/>
        <v>19</v>
      </c>
      <c r="R13" s="12"/>
      <c r="S13" s="6">
        <v>227</v>
      </c>
      <c r="T13" s="7">
        <f t="shared" si="3"/>
        <v>11</v>
      </c>
    </row>
    <row r="14" spans="1:20" x14ac:dyDescent="0.25">
      <c r="A14" s="15"/>
      <c r="B14" s="3">
        <v>45058</v>
      </c>
      <c r="C14" s="10" t="s">
        <v>13</v>
      </c>
      <c r="D14" s="4">
        <v>217</v>
      </c>
      <c r="E14" s="7">
        <f>D14-D13</f>
        <v>8</v>
      </c>
      <c r="F14" s="12"/>
      <c r="G14" s="4">
        <v>320</v>
      </c>
      <c r="H14" s="7">
        <f t="shared" si="4"/>
        <v>21</v>
      </c>
      <c r="I14" s="12"/>
      <c r="J14" s="6">
        <v>243</v>
      </c>
      <c r="K14" s="7">
        <f t="shared" si="0"/>
        <v>14</v>
      </c>
      <c r="L14" s="12"/>
      <c r="M14" s="6">
        <v>226</v>
      </c>
      <c r="N14" s="7">
        <f t="shared" si="1"/>
        <v>19</v>
      </c>
      <c r="O14" s="12"/>
      <c r="P14" s="6">
        <v>259</v>
      </c>
      <c r="Q14" s="7">
        <f t="shared" si="2"/>
        <v>15</v>
      </c>
      <c r="R14" s="12"/>
      <c r="S14" s="6">
        <v>238</v>
      </c>
      <c r="T14" s="7">
        <f t="shared" si="3"/>
        <v>11</v>
      </c>
    </row>
    <row r="15" spans="1:20" x14ac:dyDescent="0.25">
      <c r="A15" s="15"/>
      <c r="B15" s="3">
        <v>45059</v>
      </c>
      <c r="C15" s="10" t="s">
        <v>14</v>
      </c>
      <c r="D15" s="4">
        <v>226</v>
      </c>
      <c r="E15" s="7">
        <f>D15-D14</f>
        <v>9</v>
      </c>
      <c r="F15" s="12"/>
      <c r="G15" s="4">
        <v>332</v>
      </c>
      <c r="H15" s="7">
        <f t="shared" si="4"/>
        <v>12</v>
      </c>
      <c r="I15" s="12"/>
      <c r="J15" s="6">
        <v>256</v>
      </c>
      <c r="K15" s="7">
        <f t="shared" si="0"/>
        <v>13</v>
      </c>
      <c r="L15" s="12"/>
      <c r="M15" s="6">
        <v>241</v>
      </c>
      <c r="N15" s="7">
        <f t="shared" si="1"/>
        <v>15</v>
      </c>
      <c r="O15" s="12"/>
      <c r="P15" s="6">
        <v>276</v>
      </c>
      <c r="Q15" s="7">
        <f t="shared" si="2"/>
        <v>17</v>
      </c>
      <c r="R15" s="12"/>
      <c r="S15" s="6">
        <v>244</v>
      </c>
      <c r="T15" s="7">
        <f t="shared" si="3"/>
        <v>6</v>
      </c>
    </row>
    <row r="16" spans="1:20" ht="15.75" thickBot="1" x14ac:dyDescent="0.3">
      <c r="A16" s="16"/>
      <c r="B16" s="3">
        <v>45060</v>
      </c>
      <c r="C16" s="10" t="s">
        <v>15</v>
      </c>
      <c r="D16" s="4">
        <v>240</v>
      </c>
      <c r="E16" s="7">
        <f>D16-D15</f>
        <v>14</v>
      </c>
      <c r="F16" s="12"/>
      <c r="G16" s="4">
        <v>352</v>
      </c>
      <c r="H16" s="7">
        <f t="shared" si="4"/>
        <v>20</v>
      </c>
      <c r="I16" s="12"/>
      <c r="J16" s="6">
        <v>277</v>
      </c>
      <c r="K16" s="7">
        <f t="shared" si="0"/>
        <v>21</v>
      </c>
      <c r="L16" s="12"/>
      <c r="M16" s="6">
        <v>255</v>
      </c>
      <c r="N16" s="7">
        <f t="shared" si="1"/>
        <v>14</v>
      </c>
      <c r="O16" s="12"/>
      <c r="P16" s="6">
        <v>292</v>
      </c>
      <c r="Q16" s="7">
        <f t="shared" si="2"/>
        <v>16</v>
      </c>
      <c r="R16" s="12"/>
      <c r="S16" s="6">
        <v>254</v>
      </c>
      <c r="T16" s="7">
        <f t="shared" si="3"/>
        <v>10</v>
      </c>
    </row>
    <row r="17" spans="1:20" ht="15.75" thickTop="1" x14ac:dyDescent="0.25">
      <c r="A17" s="14">
        <v>3</v>
      </c>
      <c r="B17" s="3">
        <v>45061</v>
      </c>
      <c r="C17" s="10" t="s">
        <v>16</v>
      </c>
      <c r="D17" s="4">
        <v>254</v>
      </c>
      <c r="E17" s="7">
        <f>D17-D16</f>
        <v>14</v>
      </c>
      <c r="F17" s="12"/>
      <c r="G17" s="4">
        <v>377</v>
      </c>
      <c r="H17" s="7">
        <f t="shared" si="4"/>
        <v>25</v>
      </c>
      <c r="I17" s="12"/>
      <c r="J17" s="6">
        <v>297</v>
      </c>
      <c r="K17" s="7">
        <f t="shared" si="0"/>
        <v>20</v>
      </c>
      <c r="L17" s="12"/>
      <c r="M17" s="6">
        <v>269</v>
      </c>
      <c r="N17" s="7">
        <f t="shared" si="1"/>
        <v>14</v>
      </c>
      <c r="O17" s="12"/>
      <c r="P17" s="6">
        <v>309</v>
      </c>
      <c r="Q17" s="7">
        <f t="shared" si="2"/>
        <v>17</v>
      </c>
      <c r="R17" s="12"/>
      <c r="S17" s="6">
        <v>270</v>
      </c>
      <c r="T17" s="7">
        <f t="shared" si="3"/>
        <v>16</v>
      </c>
    </row>
    <row r="18" spans="1:20" x14ac:dyDescent="0.25">
      <c r="A18" s="15"/>
      <c r="B18" s="3">
        <v>45062</v>
      </c>
      <c r="C18" s="10" t="s">
        <v>17</v>
      </c>
      <c r="D18" s="4">
        <v>262</v>
      </c>
      <c r="E18" s="7">
        <f>D18-D17</f>
        <v>8</v>
      </c>
      <c r="F18" s="12"/>
      <c r="G18" s="4">
        <v>395</v>
      </c>
      <c r="H18" s="7">
        <f t="shared" si="4"/>
        <v>18</v>
      </c>
      <c r="I18" s="12"/>
      <c r="J18" s="6">
        <v>310</v>
      </c>
      <c r="K18" s="7">
        <f t="shared" si="0"/>
        <v>13</v>
      </c>
      <c r="L18" s="12"/>
      <c r="M18" s="6">
        <v>286</v>
      </c>
      <c r="N18" s="7">
        <f t="shared" si="1"/>
        <v>17</v>
      </c>
      <c r="O18" s="12"/>
      <c r="P18" s="6">
        <v>319</v>
      </c>
      <c r="Q18" s="7">
        <f t="shared" si="2"/>
        <v>10</v>
      </c>
      <c r="R18" s="12"/>
      <c r="S18" s="6">
        <v>277</v>
      </c>
      <c r="T18" s="7">
        <f t="shared" si="3"/>
        <v>7</v>
      </c>
    </row>
    <row r="19" spans="1:20" x14ac:dyDescent="0.25">
      <c r="A19" s="15"/>
      <c r="B19" s="3">
        <v>45063</v>
      </c>
      <c r="C19" s="10" t="s">
        <v>18</v>
      </c>
      <c r="D19" s="4">
        <v>285</v>
      </c>
      <c r="E19" s="7">
        <f>D19-D18</f>
        <v>23</v>
      </c>
      <c r="F19" s="12"/>
      <c r="G19" s="4">
        <v>417</v>
      </c>
      <c r="H19" s="7">
        <f t="shared" si="4"/>
        <v>22</v>
      </c>
      <c r="I19" s="12"/>
      <c r="J19" s="6">
        <v>324</v>
      </c>
      <c r="K19" s="7">
        <f t="shared" si="0"/>
        <v>14</v>
      </c>
      <c r="L19" s="12"/>
      <c r="M19" s="6">
        <v>293</v>
      </c>
      <c r="N19" s="7">
        <f t="shared" si="1"/>
        <v>7</v>
      </c>
      <c r="O19" s="12"/>
      <c r="P19" s="6">
        <v>335</v>
      </c>
      <c r="Q19" s="7">
        <f t="shared" si="2"/>
        <v>16</v>
      </c>
      <c r="R19" s="12"/>
      <c r="S19" s="6">
        <v>290</v>
      </c>
      <c r="T19" s="7">
        <f t="shared" si="3"/>
        <v>13</v>
      </c>
    </row>
    <row r="20" spans="1:20" x14ac:dyDescent="0.25">
      <c r="A20" s="15"/>
      <c r="B20" s="3">
        <v>45064</v>
      </c>
      <c r="C20" s="10" t="s">
        <v>19</v>
      </c>
      <c r="D20" s="4">
        <v>287</v>
      </c>
      <c r="E20" s="7">
        <f>D20-D19</f>
        <v>2</v>
      </c>
      <c r="F20" s="12"/>
      <c r="G20" s="4">
        <v>430</v>
      </c>
      <c r="H20" s="7">
        <f t="shared" si="4"/>
        <v>13</v>
      </c>
      <c r="I20" s="12"/>
      <c r="J20" s="6">
        <v>337</v>
      </c>
      <c r="K20" s="7">
        <f t="shared" si="0"/>
        <v>13</v>
      </c>
      <c r="L20" s="12"/>
      <c r="M20" s="6">
        <v>311</v>
      </c>
      <c r="N20" s="7">
        <f t="shared" si="1"/>
        <v>18</v>
      </c>
      <c r="O20" s="12"/>
      <c r="P20" s="6">
        <v>346</v>
      </c>
      <c r="Q20" s="7">
        <f t="shared" si="2"/>
        <v>11</v>
      </c>
      <c r="R20" s="12"/>
      <c r="S20" s="6">
        <v>297</v>
      </c>
      <c r="T20" s="7">
        <f t="shared" si="3"/>
        <v>7</v>
      </c>
    </row>
    <row r="21" spans="1:20" x14ac:dyDescent="0.25">
      <c r="A21" s="15"/>
      <c r="B21" s="3">
        <v>45065</v>
      </c>
      <c r="C21" s="10" t="s">
        <v>20</v>
      </c>
      <c r="D21" s="4">
        <v>303</v>
      </c>
      <c r="E21" s="7">
        <f>D21-D20</f>
        <v>16</v>
      </c>
      <c r="F21" s="12"/>
      <c r="G21" s="4">
        <v>444</v>
      </c>
      <c r="H21" s="7">
        <f t="shared" si="4"/>
        <v>14</v>
      </c>
      <c r="I21" s="12"/>
      <c r="J21" s="6">
        <v>352</v>
      </c>
      <c r="K21" s="7">
        <f t="shared" si="0"/>
        <v>15</v>
      </c>
      <c r="L21" s="12"/>
      <c r="M21" s="6">
        <v>321</v>
      </c>
      <c r="N21" s="7">
        <f t="shared" si="1"/>
        <v>10</v>
      </c>
      <c r="O21" s="12"/>
      <c r="P21" s="6">
        <v>350</v>
      </c>
      <c r="Q21" s="7">
        <f t="shared" si="2"/>
        <v>4</v>
      </c>
      <c r="R21" s="12"/>
      <c r="S21" s="6">
        <v>309</v>
      </c>
      <c r="T21" s="7">
        <f t="shared" si="3"/>
        <v>12</v>
      </c>
    </row>
    <row r="22" spans="1:20" x14ac:dyDescent="0.25">
      <c r="A22" s="15"/>
      <c r="B22" s="3">
        <v>45066</v>
      </c>
      <c r="C22" s="10" t="s">
        <v>21</v>
      </c>
      <c r="D22" s="4">
        <v>308</v>
      </c>
      <c r="E22" s="7">
        <f>D22-D21</f>
        <v>5</v>
      </c>
      <c r="F22" s="12"/>
      <c r="G22" s="4">
        <v>458</v>
      </c>
      <c r="H22" s="7">
        <f t="shared" si="4"/>
        <v>14</v>
      </c>
      <c r="I22" s="12"/>
      <c r="J22" s="6">
        <v>361</v>
      </c>
      <c r="K22" s="7">
        <f t="shared" si="0"/>
        <v>9</v>
      </c>
      <c r="L22" s="12"/>
      <c r="M22" s="6">
        <v>339</v>
      </c>
      <c r="N22" s="7">
        <f t="shared" si="1"/>
        <v>18</v>
      </c>
      <c r="O22" s="12"/>
      <c r="P22" s="6">
        <v>358</v>
      </c>
      <c r="Q22" s="7">
        <f t="shared" si="2"/>
        <v>8</v>
      </c>
      <c r="R22" s="12"/>
      <c r="S22" s="6">
        <v>320</v>
      </c>
      <c r="T22" s="7">
        <f t="shared" si="3"/>
        <v>11</v>
      </c>
    </row>
    <row r="23" spans="1:20" ht="15.75" thickBot="1" x14ac:dyDescent="0.3">
      <c r="A23" s="16"/>
      <c r="B23" s="3">
        <v>45067</v>
      </c>
      <c r="C23" s="10" t="s">
        <v>22</v>
      </c>
      <c r="D23" s="4">
        <v>325</v>
      </c>
      <c r="E23" s="7">
        <f>D23-D22</f>
        <v>17</v>
      </c>
      <c r="F23" s="12"/>
      <c r="G23" s="4">
        <v>475</v>
      </c>
      <c r="H23" s="7">
        <f t="shared" si="4"/>
        <v>17</v>
      </c>
      <c r="I23" s="12"/>
      <c r="J23" s="6">
        <v>381</v>
      </c>
      <c r="K23" s="7">
        <f t="shared" si="0"/>
        <v>20</v>
      </c>
      <c r="L23" s="12"/>
      <c r="M23" s="6">
        <v>342</v>
      </c>
      <c r="N23" s="7">
        <f t="shared" si="1"/>
        <v>3</v>
      </c>
      <c r="O23" s="12"/>
      <c r="P23" s="6">
        <v>367</v>
      </c>
      <c r="Q23" s="7">
        <f t="shared" si="2"/>
        <v>9</v>
      </c>
      <c r="R23" s="12"/>
      <c r="S23" s="6">
        <v>332</v>
      </c>
      <c r="T23" s="7">
        <f t="shared" si="3"/>
        <v>12</v>
      </c>
    </row>
    <row r="24" spans="1:20" ht="15.75" thickTop="1" x14ac:dyDescent="0.25">
      <c r="A24" s="14">
        <v>4</v>
      </c>
      <c r="B24" s="3">
        <v>45068</v>
      </c>
      <c r="C24" s="10" t="s">
        <v>23</v>
      </c>
      <c r="D24" s="4">
        <v>336</v>
      </c>
      <c r="E24" s="7">
        <f>D24-D23</f>
        <v>11</v>
      </c>
      <c r="F24" s="12"/>
      <c r="G24" s="4">
        <v>486</v>
      </c>
      <c r="H24" s="7">
        <f t="shared" si="4"/>
        <v>11</v>
      </c>
      <c r="I24" s="12"/>
      <c r="J24" s="6">
        <v>386</v>
      </c>
      <c r="K24" s="7">
        <f t="shared" si="0"/>
        <v>5</v>
      </c>
      <c r="L24" s="12"/>
      <c r="M24" s="6">
        <v>354</v>
      </c>
      <c r="N24" s="7">
        <f t="shared" si="1"/>
        <v>12</v>
      </c>
      <c r="O24" s="12"/>
      <c r="P24" s="6">
        <v>389</v>
      </c>
      <c r="Q24" s="7">
        <f t="shared" si="2"/>
        <v>22</v>
      </c>
      <c r="R24" s="12"/>
      <c r="S24" s="6">
        <v>347</v>
      </c>
      <c r="T24" s="7">
        <f t="shared" si="3"/>
        <v>15</v>
      </c>
    </row>
    <row r="25" spans="1:20" x14ac:dyDescent="0.25">
      <c r="A25" s="15"/>
      <c r="B25" s="3">
        <v>45069</v>
      </c>
      <c r="C25" s="10" t="s">
        <v>24</v>
      </c>
      <c r="D25" s="4">
        <v>346</v>
      </c>
      <c r="E25" s="7">
        <f>D25-D24</f>
        <v>10</v>
      </c>
      <c r="F25" s="12"/>
      <c r="G25" s="4">
        <v>500</v>
      </c>
      <c r="H25" s="7">
        <f t="shared" si="4"/>
        <v>14</v>
      </c>
      <c r="I25" s="12"/>
      <c r="J25" s="6">
        <v>401</v>
      </c>
      <c r="K25" s="7">
        <f t="shared" si="0"/>
        <v>15</v>
      </c>
      <c r="L25" s="12"/>
      <c r="M25" s="6">
        <v>368</v>
      </c>
      <c r="N25" s="7">
        <f t="shared" si="1"/>
        <v>14</v>
      </c>
      <c r="O25" s="12"/>
      <c r="P25" s="6">
        <v>394</v>
      </c>
      <c r="Q25" s="7">
        <f t="shared" si="2"/>
        <v>5</v>
      </c>
      <c r="R25" s="12"/>
      <c r="S25" s="6">
        <v>370</v>
      </c>
      <c r="T25" s="7">
        <f t="shared" si="3"/>
        <v>23</v>
      </c>
    </row>
    <row r="26" spans="1:20" x14ac:dyDescent="0.25">
      <c r="A26" s="15"/>
      <c r="B26" s="3">
        <v>45070</v>
      </c>
      <c r="C26" s="10" t="s">
        <v>25</v>
      </c>
      <c r="D26" s="4">
        <v>354</v>
      </c>
      <c r="E26" s="7">
        <f>D26-D25</f>
        <v>8</v>
      </c>
      <c r="F26" s="12"/>
      <c r="G26" s="4">
        <v>508</v>
      </c>
      <c r="H26" s="7">
        <f t="shared" si="4"/>
        <v>8</v>
      </c>
      <c r="I26" s="12"/>
      <c r="J26" s="6">
        <v>406</v>
      </c>
      <c r="K26" s="7">
        <f t="shared" si="0"/>
        <v>5</v>
      </c>
      <c r="L26" s="12"/>
      <c r="M26" s="6">
        <v>371</v>
      </c>
      <c r="N26" s="7">
        <f t="shared" si="1"/>
        <v>3</v>
      </c>
      <c r="O26" s="12"/>
      <c r="P26" s="6">
        <v>405</v>
      </c>
      <c r="Q26" s="7">
        <f t="shared" si="2"/>
        <v>11</v>
      </c>
      <c r="R26" s="12"/>
      <c r="S26" s="6">
        <v>377</v>
      </c>
      <c r="T26" s="7">
        <f t="shared" si="3"/>
        <v>7</v>
      </c>
    </row>
    <row r="27" spans="1:20" x14ac:dyDescent="0.25">
      <c r="A27" s="15"/>
      <c r="B27" s="3">
        <v>45071</v>
      </c>
      <c r="C27" s="10" t="s">
        <v>26</v>
      </c>
      <c r="D27" s="4">
        <v>358</v>
      </c>
      <c r="E27" s="7">
        <f>D27-D26</f>
        <v>4</v>
      </c>
      <c r="F27" s="12"/>
      <c r="G27" s="4">
        <v>542</v>
      </c>
      <c r="H27" s="7">
        <f t="shared" si="4"/>
        <v>34</v>
      </c>
      <c r="I27" s="12"/>
      <c r="J27" s="6">
        <v>437</v>
      </c>
      <c r="K27" s="7">
        <f t="shared" si="0"/>
        <v>31</v>
      </c>
      <c r="L27" s="12"/>
      <c r="M27" s="6">
        <v>387</v>
      </c>
      <c r="N27" s="7">
        <f t="shared" si="1"/>
        <v>16</v>
      </c>
      <c r="O27" s="12"/>
      <c r="P27" s="6">
        <v>418</v>
      </c>
      <c r="Q27" s="7">
        <f t="shared" si="2"/>
        <v>13</v>
      </c>
      <c r="R27" s="12"/>
      <c r="S27" s="6">
        <v>402</v>
      </c>
      <c r="T27" s="7">
        <f t="shared" si="3"/>
        <v>25</v>
      </c>
    </row>
    <row r="28" spans="1:20" x14ac:dyDescent="0.25">
      <c r="A28" s="15"/>
      <c r="B28" s="3">
        <v>45072</v>
      </c>
      <c r="C28" s="10" t="s">
        <v>27</v>
      </c>
      <c r="D28" s="4">
        <v>377</v>
      </c>
      <c r="E28" s="7">
        <f>D28-D27</f>
        <v>19</v>
      </c>
      <c r="F28" s="12"/>
      <c r="G28" s="4">
        <v>570</v>
      </c>
      <c r="H28" s="7">
        <f t="shared" si="4"/>
        <v>28</v>
      </c>
      <c r="I28" s="12"/>
      <c r="J28" s="6">
        <v>434</v>
      </c>
      <c r="K28" s="7">
        <f t="shared" si="0"/>
        <v>-3</v>
      </c>
      <c r="L28" s="12"/>
      <c r="M28" s="6">
        <v>416</v>
      </c>
      <c r="N28" s="7">
        <f t="shared" si="1"/>
        <v>29</v>
      </c>
      <c r="O28" s="12"/>
      <c r="P28" s="6">
        <v>439</v>
      </c>
      <c r="Q28" s="7">
        <f t="shared" si="2"/>
        <v>21</v>
      </c>
      <c r="R28" s="12"/>
      <c r="S28" s="6">
        <v>425</v>
      </c>
      <c r="T28" s="7">
        <f t="shared" si="3"/>
        <v>23</v>
      </c>
    </row>
    <row r="29" spans="1:20" x14ac:dyDescent="0.25">
      <c r="A29" s="15"/>
      <c r="B29" s="3">
        <v>45073</v>
      </c>
      <c r="C29" s="10" t="s">
        <v>28</v>
      </c>
      <c r="D29" s="4">
        <v>391</v>
      </c>
      <c r="E29" s="7">
        <f>D29-D28</f>
        <v>14</v>
      </c>
      <c r="F29" s="12"/>
      <c r="G29" s="4">
        <v>564</v>
      </c>
      <c r="H29" s="7">
        <f t="shared" si="4"/>
        <v>-6</v>
      </c>
      <c r="I29" s="12"/>
      <c r="J29" s="6">
        <v>442</v>
      </c>
      <c r="K29" s="7">
        <f t="shared" si="0"/>
        <v>8</v>
      </c>
      <c r="L29" s="12"/>
      <c r="M29" s="6">
        <v>419</v>
      </c>
      <c r="N29" s="7">
        <f t="shared" si="1"/>
        <v>3</v>
      </c>
      <c r="O29" s="12"/>
      <c r="P29" s="6">
        <v>462</v>
      </c>
      <c r="Q29" s="7">
        <f t="shared" si="2"/>
        <v>23</v>
      </c>
      <c r="R29" s="12"/>
      <c r="S29" s="6">
        <v>428</v>
      </c>
      <c r="T29" s="7">
        <f t="shared" si="3"/>
        <v>3</v>
      </c>
    </row>
    <row r="30" spans="1:20" ht="15.75" thickBot="1" x14ac:dyDescent="0.3">
      <c r="A30" s="16"/>
      <c r="B30" s="3">
        <v>45074</v>
      </c>
      <c r="C30" s="10" t="s">
        <v>29</v>
      </c>
      <c r="D30" s="4">
        <v>393</v>
      </c>
      <c r="E30" s="7">
        <f>D30-D29</f>
        <v>2</v>
      </c>
      <c r="F30" s="12"/>
      <c r="G30" s="4">
        <v>594</v>
      </c>
      <c r="H30" s="7">
        <f t="shared" si="4"/>
        <v>30</v>
      </c>
      <c r="I30" s="12"/>
      <c r="J30" s="6">
        <v>462</v>
      </c>
      <c r="K30" s="7">
        <f t="shared" si="0"/>
        <v>20</v>
      </c>
      <c r="L30" s="12"/>
      <c r="M30" s="6">
        <v>422</v>
      </c>
      <c r="N30" s="7">
        <f t="shared" si="1"/>
        <v>3</v>
      </c>
      <c r="O30" s="12"/>
      <c r="P30" s="6">
        <v>483</v>
      </c>
      <c r="Q30" s="7">
        <f t="shared" si="2"/>
        <v>21</v>
      </c>
      <c r="R30" s="12"/>
      <c r="S30" s="6">
        <v>446</v>
      </c>
      <c r="T30" s="7">
        <f t="shared" si="3"/>
        <v>18</v>
      </c>
    </row>
    <row r="31" spans="1:20" ht="15.75" thickTop="1" x14ac:dyDescent="0.25">
      <c r="A31" s="14">
        <v>5</v>
      </c>
      <c r="B31" s="3">
        <v>45075</v>
      </c>
      <c r="C31" s="10" t="s">
        <v>30</v>
      </c>
      <c r="D31" s="4">
        <v>412</v>
      </c>
      <c r="E31" s="7">
        <f>D31-D30</f>
        <v>19</v>
      </c>
      <c r="F31" s="12"/>
      <c r="G31" s="4">
        <v>605</v>
      </c>
      <c r="H31" s="7">
        <f t="shared" si="4"/>
        <v>11</v>
      </c>
      <c r="I31" s="12"/>
      <c r="J31" s="6">
        <v>468</v>
      </c>
      <c r="K31" s="7">
        <f t="shared" si="0"/>
        <v>6</v>
      </c>
      <c r="L31" s="12"/>
      <c r="M31" s="6">
        <v>433</v>
      </c>
      <c r="N31" s="7">
        <f t="shared" si="1"/>
        <v>11</v>
      </c>
      <c r="O31" s="12"/>
      <c r="P31" s="6">
        <v>476</v>
      </c>
      <c r="Q31" s="7">
        <f t="shared" si="2"/>
        <v>-7</v>
      </c>
      <c r="R31" s="12"/>
      <c r="S31" s="6">
        <v>464</v>
      </c>
      <c r="T31" s="7">
        <f t="shared" si="3"/>
        <v>18</v>
      </c>
    </row>
    <row r="32" spans="1:20" x14ac:dyDescent="0.25">
      <c r="A32" s="15"/>
      <c r="B32" s="3">
        <v>45076</v>
      </c>
      <c r="C32" s="10" t="s">
        <v>31</v>
      </c>
      <c r="D32" s="4">
        <v>438</v>
      </c>
      <c r="E32" s="7">
        <f>D32-D31</f>
        <v>26</v>
      </c>
      <c r="F32" s="12"/>
      <c r="G32" s="4">
        <v>633</v>
      </c>
      <c r="H32" s="7">
        <f t="shared" si="4"/>
        <v>28</v>
      </c>
      <c r="I32" s="12"/>
      <c r="J32" s="6">
        <v>480</v>
      </c>
      <c r="K32" s="7">
        <f t="shared" si="0"/>
        <v>12</v>
      </c>
      <c r="L32" s="12"/>
      <c r="M32" s="6">
        <v>461</v>
      </c>
      <c r="N32" s="7">
        <f t="shared" si="1"/>
        <v>28</v>
      </c>
      <c r="O32" s="12"/>
      <c r="P32" s="6">
        <v>494</v>
      </c>
      <c r="Q32" s="7">
        <f t="shared" si="2"/>
        <v>18</v>
      </c>
      <c r="R32" s="12"/>
      <c r="S32" s="6">
        <v>468</v>
      </c>
      <c r="T32" s="7">
        <f t="shared" si="3"/>
        <v>4</v>
      </c>
    </row>
    <row r="33" spans="1:22" x14ac:dyDescent="0.25">
      <c r="A33" s="15"/>
      <c r="B33" s="3">
        <v>45077</v>
      </c>
      <c r="C33" s="10" t="s">
        <v>32</v>
      </c>
      <c r="D33" s="4">
        <v>453</v>
      </c>
      <c r="E33" s="7">
        <f>D33-D32</f>
        <v>15</v>
      </c>
      <c r="F33" s="12"/>
      <c r="G33" s="4">
        <v>640</v>
      </c>
      <c r="H33" s="7">
        <f t="shared" si="4"/>
        <v>7</v>
      </c>
      <c r="I33" s="12"/>
      <c r="J33" s="6">
        <v>507</v>
      </c>
      <c r="K33" s="7">
        <f t="shared" si="0"/>
        <v>27</v>
      </c>
      <c r="L33" s="12"/>
      <c r="M33" s="6">
        <v>465</v>
      </c>
      <c r="N33" s="7">
        <f t="shared" si="1"/>
        <v>4</v>
      </c>
      <c r="O33" s="12"/>
      <c r="P33" s="6">
        <v>496</v>
      </c>
      <c r="Q33" s="7">
        <f t="shared" si="2"/>
        <v>2</v>
      </c>
      <c r="R33" s="12"/>
      <c r="S33" s="6">
        <v>478</v>
      </c>
      <c r="T33" s="7">
        <f t="shared" si="3"/>
        <v>10</v>
      </c>
    </row>
    <row r="34" spans="1:22" x14ac:dyDescent="0.25">
      <c r="A34" s="15"/>
      <c r="B34" s="3">
        <v>45078</v>
      </c>
      <c r="C34" s="10" t="s">
        <v>33</v>
      </c>
      <c r="D34" s="4">
        <v>459</v>
      </c>
      <c r="E34" s="7">
        <f>D34-D33</f>
        <v>6</v>
      </c>
      <c r="F34" s="12"/>
      <c r="G34" s="4">
        <v>650</v>
      </c>
      <c r="H34" s="7">
        <f t="shared" si="4"/>
        <v>10</v>
      </c>
      <c r="I34" s="12"/>
      <c r="J34" s="6">
        <v>499</v>
      </c>
      <c r="K34" s="7">
        <f t="shared" ref="K34:K65" si="5">J34-J33</f>
        <v>-8</v>
      </c>
      <c r="L34" s="12"/>
      <c r="M34" s="6">
        <v>470</v>
      </c>
      <c r="N34" s="7">
        <f t="shared" ref="N34:N65" si="6">M34-M33</f>
        <v>5</v>
      </c>
      <c r="O34" s="12"/>
      <c r="P34" s="6">
        <v>515</v>
      </c>
      <c r="Q34" s="7">
        <f t="shared" ref="Q34:Q65" si="7">P34-P33</f>
        <v>19</v>
      </c>
      <c r="R34" s="12"/>
      <c r="S34" s="6">
        <v>496</v>
      </c>
      <c r="T34" s="7">
        <f t="shared" ref="T34:T65" si="8">S34-S33</f>
        <v>18</v>
      </c>
    </row>
    <row r="35" spans="1:22" x14ac:dyDescent="0.25">
      <c r="A35" s="15"/>
      <c r="B35" s="3">
        <v>45079</v>
      </c>
      <c r="C35" s="10" t="s">
        <v>34</v>
      </c>
      <c r="D35" s="4">
        <v>471</v>
      </c>
      <c r="E35" s="7">
        <f>D35-D34</f>
        <v>12</v>
      </c>
      <c r="F35" s="12"/>
      <c r="G35" s="4">
        <v>666</v>
      </c>
      <c r="H35" s="7">
        <f t="shared" si="4"/>
        <v>16</v>
      </c>
      <c r="I35" s="12"/>
      <c r="J35" s="6">
        <v>520</v>
      </c>
      <c r="K35" s="7">
        <f t="shared" si="5"/>
        <v>21</v>
      </c>
      <c r="L35" s="12"/>
      <c r="M35" s="6">
        <v>491</v>
      </c>
      <c r="N35" s="7">
        <f t="shared" si="6"/>
        <v>21</v>
      </c>
      <c r="O35" s="12"/>
      <c r="P35" s="6">
        <v>532</v>
      </c>
      <c r="Q35" s="7">
        <f t="shared" si="7"/>
        <v>17</v>
      </c>
      <c r="R35" s="12"/>
      <c r="S35" s="6">
        <v>496</v>
      </c>
      <c r="T35" s="7">
        <f t="shared" si="8"/>
        <v>0</v>
      </c>
    </row>
    <row r="36" spans="1:22" x14ac:dyDescent="0.25">
      <c r="A36" s="15"/>
      <c r="B36" s="3">
        <v>45080</v>
      </c>
      <c r="C36" s="10" t="s">
        <v>35</v>
      </c>
      <c r="D36" s="4">
        <v>487</v>
      </c>
      <c r="E36" s="7">
        <f>D36-D35</f>
        <v>16</v>
      </c>
      <c r="F36" s="12"/>
      <c r="G36" s="4">
        <v>690</v>
      </c>
      <c r="H36" s="7">
        <f t="shared" si="4"/>
        <v>24</v>
      </c>
      <c r="I36" s="12"/>
      <c r="J36" s="6">
        <v>522</v>
      </c>
      <c r="K36" s="7">
        <f t="shared" si="5"/>
        <v>2</v>
      </c>
      <c r="L36" s="12"/>
      <c r="M36" s="6">
        <v>520</v>
      </c>
      <c r="N36" s="7">
        <f t="shared" si="6"/>
        <v>29</v>
      </c>
      <c r="O36" s="12"/>
      <c r="P36" s="6">
        <v>560</v>
      </c>
      <c r="Q36" s="7">
        <f t="shared" si="7"/>
        <v>28</v>
      </c>
      <c r="R36" s="12"/>
      <c r="S36" s="6">
        <v>522</v>
      </c>
      <c r="T36" s="7">
        <f t="shared" si="8"/>
        <v>26</v>
      </c>
    </row>
    <row r="37" spans="1:22" ht="15.75" thickBot="1" x14ac:dyDescent="0.3">
      <c r="A37" s="16"/>
      <c r="B37" s="3">
        <v>45081</v>
      </c>
      <c r="C37" s="10" t="s">
        <v>36</v>
      </c>
      <c r="D37" s="13">
        <f>AVERAGE(D38,D36)</f>
        <v>497</v>
      </c>
      <c r="E37" s="7">
        <f>D37-D36</f>
        <v>10</v>
      </c>
      <c r="F37" s="12"/>
      <c r="G37" s="13">
        <f>AVERAGE(G38,G36)</f>
        <v>704</v>
      </c>
      <c r="H37" s="7">
        <f t="shared" si="4"/>
        <v>14</v>
      </c>
      <c r="I37" s="12"/>
      <c r="J37" s="13">
        <f>AVERAGE(J38,J36)</f>
        <v>542</v>
      </c>
      <c r="K37" s="7">
        <f t="shared" si="5"/>
        <v>20</v>
      </c>
      <c r="L37" s="12"/>
      <c r="M37" s="13">
        <f>AVERAGE(M38,M36)</f>
        <v>535</v>
      </c>
      <c r="N37" s="7">
        <f t="shared" si="6"/>
        <v>15</v>
      </c>
      <c r="O37" s="12"/>
      <c r="P37" s="13">
        <f>AVERAGE(P38,P36)</f>
        <v>576</v>
      </c>
      <c r="Q37" s="7">
        <f t="shared" si="7"/>
        <v>16</v>
      </c>
      <c r="R37" s="12"/>
      <c r="S37" s="13">
        <f>AVERAGE(S38,S36)</f>
        <v>538.5</v>
      </c>
      <c r="T37" s="7">
        <f t="shared" si="8"/>
        <v>16.5</v>
      </c>
    </row>
    <row r="38" spans="1:22" ht="15.75" thickTop="1" x14ac:dyDescent="0.25">
      <c r="A38" s="14">
        <v>6</v>
      </c>
      <c r="B38" s="3">
        <v>45082</v>
      </c>
      <c r="C38" s="10" t="s">
        <v>37</v>
      </c>
      <c r="D38" s="4">
        <v>507</v>
      </c>
      <c r="E38" s="7">
        <f>D38-D37</f>
        <v>10</v>
      </c>
      <c r="F38" s="12"/>
      <c r="G38" s="4">
        <v>718</v>
      </c>
      <c r="H38" s="7">
        <f t="shared" si="4"/>
        <v>14</v>
      </c>
      <c r="I38" s="12"/>
      <c r="J38" s="6">
        <v>562</v>
      </c>
      <c r="K38" s="7">
        <f t="shared" si="5"/>
        <v>20</v>
      </c>
      <c r="L38" s="12"/>
      <c r="M38" s="6">
        <v>550</v>
      </c>
      <c r="N38" s="7">
        <f t="shared" si="6"/>
        <v>15</v>
      </c>
      <c r="O38" s="12"/>
      <c r="P38" s="6">
        <v>592</v>
      </c>
      <c r="Q38" s="7">
        <f t="shared" si="7"/>
        <v>16</v>
      </c>
      <c r="R38" s="12"/>
      <c r="S38" s="6">
        <v>555</v>
      </c>
      <c r="T38" s="7">
        <f t="shared" si="8"/>
        <v>16.5</v>
      </c>
    </row>
    <row r="39" spans="1:22" x14ac:dyDescent="0.25">
      <c r="A39" s="15"/>
      <c r="B39" s="3">
        <v>45083</v>
      </c>
      <c r="C39" s="10" t="s">
        <v>38</v>
      </c>
      <c r="D39" s="4">
        <f>_xlfn.FORECAST.LINEAR(Tableau2[[#This Row],[Date]],$D$2:D38,$B$2:B38)</f>
        <v>515.89990308193956</v>
      </c>
      <c r="E39" s="7">
        <f>D39-D38</f>
        <v>8.8999030819395557</v>
      </c>
      <c r="F39" s="12"/>
      <c r="G39" s="4"/>
      <c r="H39" s="7">
        <f t="shared" si="4"/>
        <v>-718</v>
      </c>
      <c r="I39" s="12"/>
      <c r="J39" s="6"/>
      <c r="K39" s="7">
        <f t="shared" si="5"/>
        <v>-562</v>
      </c>
      <c r="L39" s="12"/>
      <c r="M39" s="6"/>
      <c r="N39" s="7">
        <f t="shared" si="6"/>
        <v>-550</v>
      </c>
      <c r="O39" s="12"/>
      <c r="P39" s="6"/>
      <c r="Q39" s="7">
        <f t="shared" si="7"/>
        <v>-592</v>
      </c>
      <c r="R39" s="12"/>
      <c r="S39" s="6"/>
      <c r="T39" s="7">
        <f t="shared" si="8"/>
        <v>-555</v>
      </c>
      <c r="V39" t="str">
        <f>IF(Tableau2[[#This Row],[Violet]]="",_xlfn.FORECAST.LINEAR(Tableau2[[#This Row],[Date]],$D$2:D38,$B$2:B38),"")</f>
        <v/>
      </c>
    </row>
    <row r="40" spans="1:22" x14ac:dyDescent="0.25">
      <c r="A40" s="15"/>
      <c r="B40" s="3">
        <v>45084</v>
      </c>
      <c r="C40" s="10" t="s">
        <v>39</v>
      </c>
      <c r="D40" s="4">
        <f>_xlfn.FORECAST.LINEAR(Tableau2[[#This Row],[Date]],$D$2:D39,$B$2:B39)</f>
        <v>527.89320281718392</v>
      </c>
      <c r="E40" s="7">
        <f>D40-D39</f>
        <v>11.993299735244364</v>
      </c>
      <c r="F40" s="12"/>
      <c r="G40" s="4"/>
      <c r="H40" s="7">
        <f t="shared" si="4"/>
        <v>0</v>
      </c>
      <c r="I40" s="12"/>
      <c r="J40" s="6"/>
      <c r="K40" s="7">
        <f t="shared" si="5"/>
        <v>0</v>
      </c>
      <c r="L40" s="12"/>
      <c r="M40" s="6"/>
      <c r="N40" s="7">
        <f t="shared" si="6"/>
        <v>0</v>
      </c>
      <c r="O40" s="12"/>
      <c r="P40" s="6"/>
      <c r="Q40" s="7">
        <f t="shared" si="7"/>
        <v>0</v>
      </c>
      <c r="R40" s="12"/>
      <c r="S40" s="6"/>
      <c r="T40" s="7">
        <f t="shared" si="8"/>
        <v>0</v>
      </c>
      <c r="V40" t="str">
        <f>IF(Tableau2[[#This Row],[Violet]]="",_xlfn.FORECAST.LINEAR(Tableau2[[#This Row],[Date]],$D$2:D39,$B$2:B39),"")</f>
        <v/>
      </c>
    </row>
    <row r="41" spans="1:22" x14ac:dyDescent="0.25">
      <c r="A41" s="15"/>
      <c r="B41" s="3">
        <v>45085</v>
      </c>
      <c r="C41" s="10" t="s">
        <v>40</v>
      </c>
      <c r="D41" s="4">
        <f>_xlfn.FORECAST.LINEAR(Tableau2[[#This Row],[Date]],$D$2:D40,$B$2:B40)</f>
        <v>539.88650255231187</v>
      </c>
      <c r="E41" s="7">
        <f>D41-D40</f>
        <v>11.993299735127948</v>
      </c>
      <c r="F41" s="12"/>
      <c r="G41" s="4"/>
      <c r="H41" s="7">
        <f t="shared" si="4"/>
        <v>0</v>
      </c>
      <c r="I41" s="12"/>
      <c r="J41" s="6"/>
      <c r="K41" s="7">
        <f t="shared" si="5"/>
        <v>0</v>
      </c>
      <c r="L41" s="12"/>
      <c r="M41" s="6"/>
      <c r="N41" s="7">
        <f t="shared" si="6"/>
        <v>0</v>
      </c>
      <c r="O41" s="12"/>
      <c r="P41" s="6"/>
      <c r="Q41" s="7">
        <f t="shared" si="7"/>
        <v>0</v>
      </c>
      <c r="R41" s="12"/>
      <c r="S41" s="6"/>
      <c r="T41" s="7">
        <f t="shared" si="8"/>
        <v>0</v>
      </c>
      <c r="V41" t="str">
        <f>IF(Tableau2[[#This Row],[Violet]]="",_xlfn.FORECAST.LINEAR(Tableau2[[#This Row],[Date]],$D$2:D40,$B$2:B40),"")</f>
        <v/>
      </c>
    </row>
    <row r="42" spans="1:22" x14ac:dyDescent="0.25">
      <c r="A42" s="15"/>
      <c r="B42" s="3">
        <v>45086</v>
      </c>
      <c r="C42" s="10" t="s">
        <v>41</v>
      </c>
      <c r="D42" s="4">
        <f>_xlfn.FORECAST.LINEAR(Tableau2[[#This Row],[Date]],$D$2:D41,$B$2:B41)</f>
        <v>551.8798022873234</v>
      </c>
      <c r="E42" s="7">
        <f>D42-D41</f>
        <v>11.993299735011533</v>
      </c>
      <c r="F42" s="12"/>
      <c r="G42" s="4"/>
      <c r="H42" s="7">
        <f t="shared" si="4"/>
        <v>0</v>
      </c>
      <c r="I42" s="12"/>
      <c r="J42" s="6"/>
      <c r="K42" s="7">
        <f t="shared" si="5"/>
        <v>0</v>
      </c>
      <c r="L42" s="12"/>
      <c r="M42" s="6"/>
      <c r="N42" s="7">
        <f t="shared" si="6"/>
        <v>0</v>
      </c>
      <c r="O42" s="12"/>
      <c r="P42" s="6"/>
      <c r="Q42" s="7">
        <f t="shared" si="7"/>
        <v>0</v>
      </c>
      <c r="R42" s="12"/>
      <c r="S42" s="6"/>
      <c r="T42" s="7">
        <f t="shared" si="8"/>
        <v>0</v>
      </c>
      <c r="V42" t="str">
        <f>IF(Tableau2[[#This Row],[Violet]]="",_xlfn.FORECAST.LINEAR(Tableau2[[#This Row],[Date]],$D$2:D41,$B$2:B41),"")</f>
        <v/>
      </c>
    </row>
    <row r="43" spans="1:22" x14ac:dyDescent="0.25">
      <c r="A43" s="15"/>
      <c r="B43" s="3">
        <v>45087</v>
      </c>
      <c r="C43" s="10" t="s">
        <v>42</v>
      </c>
      <c r="D43" s="4">
        <f>_xlfn.FORECAST.LINEAR(Tableau2[[#This Row],[Date]],$D$2:D42,$B$2:B42)</f>
        <v>563.87310202233493</v>
      </c>
      <c r="E43" s="7">
        <f>D43-D42</f>
        <v>11.993299735011533</v>
      </c>
      <c r="F43" s="12"/>
      <c r="G43" s="4"/>
      <c r="H43" s="7">
        <f t="shared" si="4"/>
        <v>0</v>
      </c>
      <c r="I43" s="12"/>
      <c r="J43" s="6"/>
      <c r="K43" s="7">
        <f t="shared" si="5"/>
        <v>0</v>
      </c>
      <c r="L43" s="12"/>
      <c r="M43" s="6"/>
      <c r="N43" s="7">
        <f t="shared" si="6"/>
        <v>0</v>
      </c>
      <c r="O43" s="12"/>
      <c r="P43" s="6"/>
      <c r="Q43" s="7">
        <f t="shared" si="7"/>
        <v>0</v>
      </c>
      <c r="R43" s="12"/>
      <c r="S43" s="6"/>
      <c r="T43" s="7">
        <f t="shared" si="8"/>
        <v>0</v>
      </c>
      <c r="V43" t="str">
        <f>IF(Tableau2[[#This Row],[Violet]]="",_xlfn.FORECAST.LINEAR(Tableau2[[#This Row],[Date]],$D$2:D42,$B$2:B42),"")</f>
        <v/>
      </c>
    </row>
    <row r="44" spans="1:22" ht="15.75" thickBot="1" x14ac:dyDescent="0.3">
      <c r="A44" s="16"/>
      <c r="B44" s="3">
        <v>45088</v>
      </c>
      <c r="C44" s="10" t="s">
        <v>43</v>
      </c>
      <c r="D44" s="4">
        <f>_xlfn.FORECAST.LINEAR(Tableau2[[#This Row],[Date]],$D$2:D43,$B$2:B43)</f>
        <v>575.86640175746288</v>
      </c>
      <c r="E44" s="7">
        <f>D44-D43</f>
        <v>11.993299735127948</v>
      </c>
      <c r="F44" s="12"/>
      <c r="G44" s="4"/>
      <c r="H44" s="7">
        <f t="shared" si="4"/>
        <v>0</v>
      </c>
      <c r="I44" s="12"/>
      <c r="J44" s="6"/>
      <c r="K44" s="7">
        <f t="shared" si="5"/>
        <v>0</v>
      </c>
      <c r="L44" s="12"/>
      <c r="M44" s="6"/>
      <c r="N44" s="7">
        <f t="shared" si="6"/>
        <v>0</v>
      </c>
      <c r="O44" s="12"/>
      <c r="P44" s="6"/>
      <c r="Q44" s="7">
        <f t="shared" si="7"/>
        <v>0</v>
      </c>
      <c r="R44" s="12"/>
      <c r="S44" s="6"/>
      <c r="T44" s="7">
        <f t="shared" si="8"/>
        <v>0</v>
      </c>
      <c r="V44" t="str">
        <f>IF(Tableau2[[#This Row],[Violet]]="",_xlfn.FORECAST.LINEAR(Tableau2[[#This Row],[Date]],$D$2:D43,$B$2:B43),"")</f>
        <v/>
      </c>
    </row>
    <row r="45" spans="1:22" ht="15.75" thickTop="1" x14ac:dyDescent="0.25">
      <c r="A45" s="14">
        <v>7</v>
      </c>
      <c r="B45" s="3">
        <v>45089</v>
      </c>
      <c r="C45" s="10" t="s">
        <v>44</v>
      </c>
      <c r="D45" s="4">
        <f>_xlfn.FORECAST.LINEAR(Tableau2[[#This Row],[Date]],$D$2:D44,$B$2:B44)</f>
        <v>587.85970149259083</v>
      </c>
      <c r="E45" s="7">
        <f>D45-D44</f>
        <v>11.993299735127948</v>
      </c>
      <c r="F45" s="12"/>
      <c r="G45" s="4"/>
      <c r="H45" s="7">
        <f t="shared" si="4"/>
        <v>0</v>
      </c>
      <c r="I45" s="12"/>
      <c r="J45" s="6"/>
      <c r="K45" s="7">
        <f t="shared" si="5"/>
        <v>0</v>
      </c>
      <c r="L45" s="12"/>
      <c r="M45" s="6"/>
      <c r="N45" s="7">
        <f t="shared" si="6"/>
        <v>0</v>
      </c>
      <c r="O45" s="12"/>
      <c r="P45" s="6"/>
      <c r="Q45" s="7">
        <f t="shared" si="7"/>
        <v>0</v>
      </c>
      <c r="R45" s="12"/>
      <c r="S45" s="6"/>
      <c r="T45" s="7">
        <f t="shared" si="8"/>
        <v>0</v>
      </c>
      <c r="V45" t="str">
        <f>IF(Tableau2[[#This Row],[Violet]]="",_xlfn.FORECAST.LINEAR(Tableau2[[#This Row],[Date]],$D$2:D44,$B$2:B44),"")</f>
        <v/>
      </c>
    </row>
    <row r="46" spans="1:22" x14ac:dyDescent="0.25">
      <c r="A46" s="15"/>
      <c r="B46" s="3">
        <v>45090</v>
      </c>
      <c r="C46" s="10" t="s">
        <v>45</v>
      </c>
      <c r="D46" s="4">
        <f>_xlfn.FORECAST.LINEAR(Tableau2[[#This Row],[Date]],$D$2:D45,$B$2:B45)</f>
        <v>599.85300122771878</v>
      </c>
      <c r="E46" s="7">
        <f>D46-D45</f>
        <v>11.993299735127948</v>
      </c>
      <c r="F46" s="12"/>
      <c r="G46" s="4"/>
      <c r="H46" s="7">
        <f t="shared" si="4"/>
        <v>0</v>
      </c>
      <c r="I46" s="12"/>
      <c r="J46" s="6"/>
      <c r="K46" s="7">
        <f t="shared" si="5"/>
        <v>0</v>
      </c>
      <c r="L46" s="12"/>
      <c r="M46" s="6"/>
      <c r="N46" s="7">
        <f t="shared" si="6"/>
        <v>0</v>
      </c>
      <c r="O46" s="12"/>
      <c r="P46" s="6"/>
      <c r="Q46" s="7">
        <f t="shared" si="7"/>
        <v>0</v>
      </c>
      <c r="R46" s="12"/>
      <c r="S46" s="6"/>
      <c r="T46" s="7">
        <f t="shared" si="8"/>
        <v>0</v>
      </c>
      <c r="V46" t="str">
        <f>IF(Tableau2[[#This Row],[Violet]]="",_xlfn.FORECAST.LINEAR(Tableau2[[#This Row],[Date]],$D$2:D45,$B$2:B45),"")</f>
        <v/>
      </c>
    </row>
    <row r="47" spans="1:22" x14ac:dyDescent="0.25">
      <c r="A47" s="15"/>
      <c r="B47" s="3">
        <v>45091</v>
      </c>
      <c r="C47" s="10" t="s">
        <v>46</v>
      </c>
      <c r="D47" s="4">
        <f>_xlfn.FORECAST.LINEAR(Tableau2[[#This Row],[Date]],$D$2:D46,$B$2:B46)</f>
        <v>611.84630096273031</v>
      </c>
      <c r="E47" s="7">
        <f>D47-D46</f>
        <v>11.993299735011533</v>
      </c>
      <c r="F47" s="12"/>
      <c r="G47" s="4"/>
      <c r="H47" s="7">
        <f t="shared" si="4"/>
        <v>0</v>
      </c>
      <c r="I47" s="12"/>
      <c r="J47" s="6"/>
      <c r="K47" s="7">
        <f t="shared" si="5"/>
        <v>0</v>
      </c>
      <c r="L47" s="12"/>
      <c r="M47" s="6"/>
      <c r="N47" s="7">
        <f t="shared" si="6"/>
        <v>0</v>
      </c>
      <c r="O47" s="12"/>
      <c r="P47" s="6"/>
      <c r="Q47" s="7">
        <f t="shared" si="7"/>
        <v>0</v>
      </c>
      <c r="R47" s="12"/>
      <c r="S47" s="6"/>
      <c r="T47" s="7">
        <f t="shared" si="8"/>
        <v>0</v>
      </c>
      <c r="V47" t="str">
        <f>IF(Tableau2[[#This Row],[Violet]]="",_xlfn.FORECAST.LINEAR(Tableau2[[#This Row],[Date]],$D$2:D46,$B$2:B46),"")</f>
        <v/>
      </c>
    </row>
    <row r="48" spans="1:22" x14ac:dyDescent="0.25">
      <c r="A48" s="15"/>
      <c r="B48" s="3">
        <v>45092</v>
      </c>
      <c r="C48" s="10" t="s">
        <v>47</v>
      </c>
      <c r="D48" s="4">
        <f>_xlfn.FORECAST.LINEAR(Tableau2[[#This Row],[Date]],$D$2:D47,$B$2:B47)</f>
        <v>623.83960069785826</v>
      </c>
      <c r="E48" s="7">
        <f>D48-D47</f>
        <v>11.993299735127948</v>
      </c>
      <c r="F48" s="12"/>
      <c r="G48" s="4"/>
      <c r="H48" s="7">
        <f t="shared" si="4"/>
        <v>0</v>
      </c>
      <c r="I48" s="12"/>
      <c r="J48" s="6"/>
      <c r="K48" s="7">
        <f t="shared" si="5"/>
        <v>0</v>
      </c>
      <c r="L48" s="12"/>
      <c r="M48" s="6"/>
      <c r="N48" s="7">
        <f t="shared" si="6"/>
        <v>0</v>
      </c>
      <c r="O48" s="12"/>
      <c r="P48" s="6"/>
      <c r="Q48" s="7">
        <f t="shared" si="7"/>
        <v>0</v>
      </c>
      <c r="R48" s="12"/>
      <c r="S48" s="6"/>
      <c r="T48" s="7">
        <f t="shared" si="8"/>
        <v>0</v>
      </c>
      <c r="V48" t="str">
        <f>IF(Tableau2[[#This Row],[Violet]]="",_xlfn.FORECAST.LINEAR(Tableau2[[#This Row],[Date]],$D$2:D47,$B$2:B47),"")</f>
        <v/>
      </c>
    </row>
    <row r="49" spans="1:22" x14ac:dyDescent="0.25">
      <c r="A49" s="15"/>
      <c r="B49" s="3">
        <v>45093</v>
      </c>
      <c r="C49" s="10" t="s">
        <v>48</v>
      </c>
      <c r="D49" s="4">
        <f>_xlfn.FORECAST.LINEAR(Tableau2[[#This Row],[Date]],$D$2:D48,$B$2:B48)</f>
        <v>635.83290043286979</v>
      </c>
      <c r="E49" s="7">
        <f>D49-D48</f>
        <v>11.993299735011533</v>
      </c>
      <c r="F49" s="12"/>
      <c r="G49" s="4"/>
      <c r="H49" s="7">
        <f t="shared" si="4"/>
        <v>0</v>
      </c>
      <c r="I49" s="12"/>
      <c r="J49" s="6"/>
      <c r="K49" s="7">
        <f t="shared" si="5"/>
        <v>0</v>
      </c>
      <c r="L49" s="12"/>
      <c r="M49" s="6"/>
      <c r="N49" s="7">
        <f t="shared" si="6"/>
        <v>0</v>
      </c>
      <c r="O49" s="12"/>
      <c r="P49" s="6"/>
      <c r="Q49" s="7">
        <f t="shared" si="7"/>
        <v>0</v>
      </c>
      <c r="R49" s="12"/>
      <c r="S49" s="6"/>
      <c r="T49" s="7">
        <f t="shared" si="8"/>
        <v>0</v>
      </c>
      <c r="V49" t="str">
        <f>IF(Tableau2[[#This Row],[Violet]]="",_xlfn.FORECAST.LINEAR(Tableau2[[#This Row],[Date]],$D$2:D48,$B$2:B48),"")</f>
        <v/>
      </c>
    </row>
    <row r="50" spans="1:22" x14ac:dyDescent="0.25">
      <c r="A50" s="15"/>
      <c r="B50" s="3">
        <v>45094</v>
      </c>
      <c r="C50" s="10" t="s">
        <v>49</v>
      </c>
      <c r="D50" s="4">
        <f>_xlfn.FORECAST.LINEAR(Tableau2[[#This Row],[Date]],$D$2:D49,$B$2:B49)</f>
        <v>647.82620016788132</v>
      </c>
      <c r="E50" s="7">
        <f>D50-D49</f>
        <v>11.993299735011533</v>
      </c>
      <c r="F50" s="12"/>
      <c r="G50" s="4"/>
      <c r="H50" s="7">
        <f t="shared" si="4"/>
        <v>0</v>
      </c>
      <c r="I50" s="12"/>
      <c r="J50" s="6"/>
      <c r="K50" s="7">
        <f t="shared" si="5"/>
        <v>0</v>
      </c>
      <c r="L50" s="12"/>
      <c r="M50" s="6"/>
      <c r="N50" s="7">
        <f t="shared" si="6"/>
        <v>0</v>
      </c>
      <c r="O50" s="12"/>
      <c r="P50" s="6"/>
      <c r="Q50" s="7">
        <f t="shared" si="7"/>
        <v>0</v>
      </c>
      <c r="R50" s="12"/>
      <c r="S50" s="6"/>
      <c r="T50" s="7">
        <f t="shared" si="8"/>
        <v>0</v>
      </c>
      <c r="V50" t="str">
        <f>IF(Tableau2[[#This Row],[Violet]]="",_xlfn.FORECAST.LINEAR(Tableau2[[#This Row],[Date]],$D$2:D49,$B$2:B49),"")</f>
        <v/>
      </c>
    </row>
    <row r="51" spans="1:22" ht="15.75" thickBot="1" x14ac:dyDescent="0.3">
      <c r="A51" s="16"/>
      <c r="B51" s="3">
        <v>45095</v>
      </c>
      <c r="C51" s="10" t="s">
        <v>50</v>
      </c>
      <c r="D51" s="4">
        <f>_xlfn.FORECAST.LINEAR(Tableau2[[#This Row],[Date]],$D$2:D50,$B$2:B50)</f>
        <v>659.81949990312569</v>
      </c>
      <c r="E51" s="7">
        <f>D51-D50</f>
        <v>11.993299735244364</v>
      </c>
      <c r="F51" s="12"/>
      <c r="G51" s="4"/>
      <c r="H51" s="7">
        <f t="shared" si="4"/>
        <v>0</v>
      </c>
      <c r="I51" s="12"/>
      <c r="J51" s="6"/>
      <c r="K51" s="7">
        <f t="shared" si="5"/>
        <v>0</v>
      </c>
      <c r="L51" s="12"/>
      <c r="M51" s="6"/>
      <c r="N51" s="7">
        <f t="shared" si="6"/>
        <v>0</v>
      </c>
      <c r="O51" s="12"/>
      <c r="P51" s="6"/>
      <c r="Q51" s="7">
        <f t="shared" si="7"/>
        <v>0</v>
      </c>
      <c r="R51" s="12"/>
      <c r="S51" s="6"/>
      <c r="T51" s="7">
        <f t="shared" si="8"/>
        <v>0</v>
      </c>
      <c r="V51" t="str">
        <f>IF(Tableau2[[#This Row],[Violet]]="",_xlfn.FORECAST.LINEAR(Tableau2[[#This Row],[Date]],$D$2:D50,$B$2:B50),"")</f>
        <v/>
      </c>
    </row>
    <row r="52" spans="1:22" ht="15.75" thickTop="1" x14ac:dyDescent="0.25">
      <c r="A52" s="14">
        <v>8</v>
      </c>
      <c r="B52" s="3">
        <v>45096</v>
      </c>
      <c r="C52" s="10" t="s">
        <v>51</v>
      </c>
      <c r="D52" s="4">
        <f>_xlfn.FORECAST.LINEAR(Tableau2[[#This Row],[Date]],$D$2:D51,$B$2:B51)</f>
        <v>671.81279963825364</v>
      </c>
      <c r="E52" s="7">
        <f>D52-D51</f>
        <v>11.993299735127948</v>
      </c>
      <c r="F52" s="12"/>
      <c r="G52" s="4"/>
      <c r="H52" s="7">
        <f t="shared" si="4"/>
        <v>0</v>
      </c>
      <c r="I52" s="12"/>
      <c r="J52" s="6"/>
      <c r="K52" s="7">
        <f t="shared" si="5"/>
        <v>0</v>
      </c>
      <c r="L52" s="12"/>
      <c r="M52" s="6"/>
      <c r="N52" s="7">
        <f t="shared" si="6"/>
        <v>0</v>
      </c>
      <c r="O52" s="12"/>
      <c r="P52" s="6"/>
      <c r="Q52" s="7">
        <f t="shared" si="7"/>
        <v>0</v>
      </c>
      <c r="R52" s="12"/>
      <c r="S52" s="6"/>
      <c r="T52" s="7">
        <f t="shared" si="8"/>
        <v>0</v>
      </c>
      <c r="V52" t="str">
        <f>IF(Tableau2[[#This Row],[Violet]]="",_xlfn.FORECAST.LINEAR(Tableau2[[#This Row],[Date]],$D$2:D51,$B$2:B51),"")</f>
        <v/>
      </c>
    </row>
    <row r="53" spans="1:22" x14ac:dyDescent="0.25">
      <c r="A53" s="15"/>
      <c r="B53" s="3">
        <v>45097</v>
      </c>
      <c r="C53" s="10" t="s">
        <v>52</v>
      </c>
      <c r="D53" s="4">
        <f>_xlfn.FORECAST.LINEAR(Tableau2[[#This Row],[Date]],$D$2:D52,$B$2:B52)</f>
        <v>683.80609937338158</v>
      </c>
      <c r="E53" s="7">
        <f>D53-D52</f>
        <v>11.993299735127948</v>
      </c>
      <c r="F53" s="12"/>
      <c r="G53" s="4"/>
      <c r="H53" s="7">
        <f t="shared" si="4"/>
        <v>0</v>
      </c>
      <c r="I53" s="12"/>
      <c r="J53" s="6"/>
      <c r="K53" s="7">
        <f t="shared" si="5"/>
        <v>0</v>
      </c>
      <c r="L53" s="12"/>
      <c r="M53" s="6"/>
      <c r="N53" s="7">
        <f t="shared" si="6"/>
        <v>0</v>
      </c>
      <c r="O53" s="12"/>
      <c r="P53" s="6"/>
      <c r="Q53" s="7">
        <f t="shared" si="7"/>
        <v>0</v>
      </c>
      <c r="R53" s="12"/>
      <c r="S53" s="6"/>
      <c r="T53" s="7">
        <f t="shared" si="8"/>
        <v>0</v>
      </c>
      <c r="V53" t="str">
        <f>IF(Tableau2[[#This Row],[Violet]]="",_xlfn.FORECAST.LINEAR(Tableau2[[#This Row],[Date]],$D$2:D52,$B$2:B52),"")</f>
        <v/>
      </c>
    </row>
    <row r="54" spans="1:22" x14ac:dyDescent="0.25">
      <c r="A54" s="15"/>
      <c r="B54" s="3">
        <v>45098</v>
      </c>
      <c r="C54" s="10" t="s">
        <v>53</v>
      </c>
      <c r="D54" s="4">
        <f>_xlfn.FORECAST.LINEAR(Tableau2[[#This Row],[Date]],$D$2:D53,$B$2:B53)</f>
        <v>695.7993991082767</v>
      </c>
      <c r="E54" s="7">
        <f>D54-D53</f>
        <v>11.993299734895118</v>
      </c>
      <c r="F54" s="12"/>
      <c r="G54" s="4"/>
      <c r="H54" s="7">
        <f t="shared" si="4"/>
        <v>0</v>
      </c>
      <c r="I54" s="12"/>
      <c r="J54" s="6"/>
      <c r="K54" s="7">
        <f t="shared" si="5"/>
        <v>0</v>
      </c>
      <c r="L54" s="12"/>
      <c r="M54" s="6"/>
      <c r="N54" s="7">
        <f t="shared" si="6"/>
        <v>0</v>
      </c>
      <c r="O54" s="12"/>
      <c r="P54" s="6"/>
      <c r="Q54" s="7">
        <f t="shared" si="7"/>
        <v>0</v>
      </c>
      <c r="R54" s="12"/>
      <c r="S54" s="6"/>
      <c r="T54" s="7">
        <f t="shared" si="8"/>
        <v>0</v>
      </c>
      <c r="V54" t="str">
        <f>IF(Tableau2[[#This Row],[Violet]]="",_xlfn.FORECAST.LINEAR(Tableau2[[#This Row],[Date]],$D$2:D53,$B$2:B53),"")</f>
        <v/>
      </c>
    </row>
    <row r="55" spans="1:22" x14ac:dyDescent="0.25">
      <c r="A55" s="15"/>
      <c r="B55" s="3">
        <v>45099</v>
      </c>
      <c r="C55" s="10" t="s">
        <v>54</v>
      </c>
      <c r="D55" s="4">
        <f>_xlfn.FORECAST.LINEAR(Tableau2[[#This Row],[Date]],$D$2:D54,$B$2:B54)</f>
        <v>707.79269884352107</v>
      </c>
      <c r="E55" s="7">
        <f>D55-D54</f>
        <v>11.993299735244364</v>
      </c>
      <c r="F55" s="12"/>
      <c r="G55" s="4"/>
      <c r="H55" s="7">
        <f t="shared" si="4"/>
        <v>0</v>
      </c>
      <c r="I55" s="12"/>
      <c r="J55" s="6"/>
      <c r="K55" s="7">
        <f t="shared" si="5"/>
        <v>0</v>
      </c>
      <c r="L55" s="12"/>
      <c r="M55" s="6"/>
      <c r="N55" s="7">
        <f t="shared" si="6"/>
        <v>0</v>
      </c>
      <c r="O55" s="12"/>
      <c r="P55" s="6"/>
      <c r="Q55" s="7">
        <f t="shared" si="7"/>
        <v>0</v>
      </c>
      <c r="R55" s="12"/>
      <c r="S55" s="6"/>
      <c r="T55" s="7">
        <f t="shared" si="8"/>
        <v>0</v>
      </c>
      <c r="V55" t="str">
        <f>IF(Tableau2[[#This Row],[Violet]]="",_xlfn.FORECAST.LINEAR(Tableau2[[#This Row],[Date]],$D$2:D54,$B$2:B54),"")</f>
        <v/>
      </c>
    </row>
    <row r="56" spans="1:22" x14ac:dyDescent="0.25">
      <c r="A56" s="15"/>
      <c r="B56" s="3">
        <v>45100</v>
      </c>
      <c r="C56" s="10" t="s">
        <v>55</v>
      </c>
      <c r="D56" s="4">
        <f>_xlfn.FORECAST.LINEAR(Tableau2[[#This Row],[Date]],$D$2:D55,$B$2:B55)</f>
        <v>719.7859985785326</v>
      </c>
      <c r="E56" s="7">
        <f>D56-D55</f>
        <v>11.993299735011533</v>
      </c>
      <c r="F56" s="12"/>
      <c r="G56" s="4"/>
      <c r="H56" s="7">
        <f t="shared" si="4"/>
        <v>0</v>
      </c>
      <c r="I56" s="12"/>
      <c r="J56" s="6"/>
      <c r="K56" s="7">
        <f t="shared" si="5"/>
        <v>0</v>
      </c>
      <c r="L56" s="12"/>
      <c r="M56" s="6"/>
      <c r="N56" s="7">
        <f t="shared" si="6"/>
        <v>0</v>
      </c>
      <c r="O56" s="12"/>
      <c r="P56" s="6"/>
      <c r="Q56" s="7">
        <f t="shared" si="7"/>
        <v>0</v>
      </c>
      <c r="R56" s="12"/>
      <c r="S56" s="6"/>
      <c r="T56" s="7">
        <f t="shared" si="8"/>
        <v>0</v>
      </c>
      <c r="V56" t="str">
        <f>IF(Tableau2[[#This Row],[Violet]]="",_xlfn.FORECAST.LINEAR(Tableau2[[#This Row],[Date]],$D$2:D55,$B$2:B55),"")</f>
        <v/>
      </c>
    </row>
    <row r="57" spans="1:22" x14ac:dyDescent="0.25">
      <c r="A57" s="15"/>
      <c r="B57" s="3">
        <v>45101</v>
      </c>
      <c r="C57" s="10" t="s">
        <v>56</v>
      </c>
      <c r="D57" s="4">
        <f>_xlfn.FORECAST.LINEAR(Tableau2[[#This Row],[Date]],$D$2:D56,$B$2:B56)</f>
        <v>731.77929831354413</v>
      </c>
      <c r="E57" s="7">
        <f>D57-D56</f>
        <v>11.993299735011533</v>
      </c>
      <c r="F57" s="12"/>
      <c r="G57" s="4"/>
      <c r="H57" s="7">
        <f t="shared" si="4"/>
        <v>0</v>
      </c>
      <c r="I57" s="12"/>
      <c r="J57" s="6"/>
      <c r="K57" s="7">
        <f t="shared" si="5"/>
        <v>0</v>
      </c>
      <c r="L57" s="12"/>
      <c r="M57" s="6"/>
      <c r="N57" s="7">
        <f t="shared" si="6"/>
        <v>0</v>
      </c>
      <c r="O57" s="12"/>
      <c r="P57" s="6"/>
      <c r="Q57" s="7">
        <f t="shared" si="7"/>
        <v>0</v>
      </c>
      <c r="R57" s="12"/>
      <c r="S57" s="6"/>
      <c r="T57" s="7">
        <f t="shared" si="8"/>
        <v>0</v>
      </c>
      <c r="V57" t="str">
        <f>IF(Tableau2[[#This Row],[Violet]]="",_xlfn.FORECAST.LINEAR(Tableau2[[#This Row],[Date]],$D$2:D56,$B$2:B56),"")</f>
        <v/>
      </c>
    </row>
    <row r="58" spans="1:22" ht="15.75" thickBot="1" x14ac:dyDescent="0.3">
      <c r="A58" s="16"/>
      <c r="B58" s="3">
        <v>45102</v>
      </c>
      <c r="C58" s="10" t="s">
        <v>57</v>
      </c>
      <c r="D58" s="4">
        <f>_xlfn.FORECAST.LINEAR(Tableau2[[#This Row],[Date]],$D$2:D57,$B$2:B57)</f>
        <v>743.77259804867208</v>
      </c>
      <c r="E58" s="7">
        <f>D58-D57</f>
        <v>11.993299735127948</v>
      </c>
      <c r="F58" s="12"/>
      <c r="G58" s="4"/>
      <c r="H58" s="7">
        <f t="shared" si="4"/>
        <v>0</v>
      </c>
      <c r="I58" s="12"/>
      <c r="J58" s="6"/>
      <c r="K58" s="7">
        <f t="shared" si="5"/>
        <v>0</v>
      </c>
      <c r="L58" s="12"/>
      <c r="M58" s="6"/>
      <c r="N58" s="7">
        <f t="shared" si="6"/>
        <v>0</v>
      </c>
      <c r="O58" s="12"/>
      <c r="P58" s="6"/>
      <c r="Q58" s="7">
        <f t="shared" si="7"/>
        <v>0</v>
      </c>
      <c r="R58" s="12"/>
      <c r="S58" s="6"/>
      <c r="T58" s="7">
        <f t="shared" si="8"/>
        <v>0</v>
      </c>
      <c r="V58" t="str">
        <f>IF(Tableau2[[#This Row],[Violet]]="",_xlfn.FORECAST.LINEAR(Tableau2[[#This Row],[Date]],$D$2:D57,$B$2:B57),"")</f>
        <v/>
      </c>
    </row>
    <row r="59" spans="1:22" ht="15.75" thickTop="1" x14ac:dyDescent="0.25">
      <c r="A59" s="14">
        <v>9</v>
      </c>
      <c r="B59" s="3">
        <v>45103</v>
      </c>
      <c r="C59" s="10" t="s">
        <v>58</v>
      </c>
      <c r="D59" s="4">
        <f>_xlfn.FORECAST.LINEAR(Tableau2[[#This Row],[Date]],$D$2:D58,$B$2:B58)</f>
        <v>755.76589778380003</v>
      </c>
      <c r="E59" s="7">
        <f>D59-D58</f>
        <v>11.993299735127948</v>
      </c>
      <c r="F59" s="12"/>
      <c r="G59" s="4"/>
      <c r="H59" s="7">
        <f t="shared" si="4"/>
        <v>0</v>
      </c>
      <c r="I59" s="12"/>
      <c r="J59" s="6"/>
      <c r="K59" s="7">
        <f t="shared" si="5"/>
        <v>0</v>
      </c>
      <c r="L59" s="12"/>
      <c r="M59" s="6"/>
      <c r="N59" s="7">
        <f t="shared" si="6"/>
        <v>0</v>
      </c>
      <c r="O59" s="12"/>
      <c r="P59" s="6"/>
      <c r="Q59" s="7">
        <f t="shared" si="7"/>
        <v>0</v>
      </c>
      <c r="R59" s="12"/>
      <c r="S59" s="6"/>
      <c r="T59" s="7">
        <f t="shared" si="8"/>
        <v>0</v>
      </c>
      <c r="V59" t="str">
        <f>IF(Tableau2[[#This Row],[Violet]]="",_xlfn.FORECAST.LINEAR(Tableau2[[#This Row],[Date]],$D$2:D58,$B$2:B58),"")</f>
        <v/>
      </c>
    </row>
    <row r="60" spans="1:22" x14ac:dyDescent="0.25">
      <c r="A60" s="15"/>
      <c r="B60" s="3">
        <v>45104</v>
      </c>
      <c r="C60" s="10" t="s">
        <v>59</v>
      </c>
      <c r="D60" s="4">
        <f>_xlfn.FORECAST.LINEAR(Tableau2[[#This Row],[Date]],$D$2:D59,$B$2:B59)</f>
        <v>767.75919751904439</v>
      </c>
      <c r="E60" s="7">
        <f>D60-D59</f>
        <v>11.993299735244364</v>
      </c>
      <c r="F60" s="12"/>
      <c r="G60" s="4"/>
      <c r="H60" s="7">
        <f t="shared" si="4"/>
        <v>0</v>
      </c>
      <c r="I60" s="12"/>
      <c r="J60" s="6"/>
      <c r="K60" s="7">
        <f t="shared" si="5"/>
        <v>0</v>
      </c>
      <c r="L60" s="12"/>
      <c r="M60" s="6"/>
      <c r="N60" s="7">
        <f t="shared" si="6"/>
        <v>0</v>
      </c>
      <c r="O60" s="12"/>
      <c r="P60" s="6"/>
      <c r="Q60" s="7">
        <f t="shared" si="7"/>
        <v>0</v>
      </c>
      <c r="R60" s="12"/>
      <c r="S60" s="6"/>
      <c r="T60" s="7">
        <f t="shared" si="8"/>
        <v>0</v>
      </c>
      <c r="V60" t="str">
        <f>IF(Tableau2[[#This Row],[Violet]]="",_xlfn.FORECAST.LINEAR(Tableau2[[#This Row],[Date]],$D$2:D59,$B$2:B59),"")</f>
        <v/>
      </c>
    </row>
    <row r="61" spans="1:22" x14ac:dyDescent="0.25">
      <c r="A61" s="15"/>
      <c r="B61" s="3">
        <v>45105</v>
      </c>
      <c r="C61" s="10" t="s">
        <v>60</v>
      </c>
      <c r="D61" s="4">
        <f>_xlfn.FORECAST.LINEAR(Tableau2[[#This Row],[Date]],$D$2:D60,$B$2:B60)</f>
        <v>779.75249725393951</v>
      </c>
      <c r="E61" s="7">
        <f>D61-D60</f>
        <v>11.993299734895118</v>
      </c>
      <c r="F61" s="12"/>
      <c r="G61" s="4"/>
      <c r="H61" s="7">
        <f t="shared" si="4"/>
        <v>0</v>
      </c>
      <c r="I61" s="12"/>
      <c r="J61" s="6"/>
      <c r="K61" s="7">
        <f t="shared" si="5"/>
        <v>0</v>
      </c>
      <c r="L61" s="12"/>
      <c r="M61" s="6"/>
      <c r="N61" s="7">
        <f t="shared" si="6"/>
        <v>0</v>
      </c>
      <c r="O61" s="12"/>
      <c r="P61" s="6"/>
      <c r="Q61" s="7">
        <f t="shared" si="7"/>
        <v>0</v>
      </c>
      <c r="R61" s="12"/>
      <c r="S61" s="6"/>
      <c r="T61" s="7">
        <f t="shared" si="8"/>
        <v>0</v>
      </c>
      <c r="V61" t="str">
        <f>IF(Tableau2[[#This Row],[Violet]]="",_xlfn.FORECAST.LINEAR(Tableau2[[#This Row],[Date]],$D$2:D60,$B$2:B60),"")</f>
        <v/>
      </c>
    </row>
    <row r="62" spans="1:22" x14ac:dyDescent="0.25">
      <c r="A62" s="15"/>
      <c r="B62" s="3">
        <v>45106</v>
      </c>
      <c r="C62" s="10" t="s">
        <v>61</v>
      </c>
      <c r="D62" s="4">
        <f>_xlfn.FORECAST.LINEAR(Tableau2[[#This Row],[Date]],$D$2:D61,$B$2:B61)</f>
        <v>791.74579698906746</v>
      </c>
      <c r="E62" s="7">
        <f>D62-D61</f>
        <v>11.993299735127948</v>
      </c>
      <c r="F62" s="12"/>
      <c r="G62" s="4"/>
      <c r="H62" s="7">
        <f t="shared" si="4"/>
        <v>0</v>
      </c>
      <c r="I62" s="12"/>
      <c r="J62" s="6"/>
      <c r="K62" s="7">
        <f t="shared" si="5"/>
        <v>0</v>
      </c>
      <c r="L62" s="12"/>
      <c r="M62" s="6"/>
      <c r="N62" s="7">
        <f t="shared" si="6"/>
        <v>0</v>
      </c>
      <c r="O62" s="12"/>
      <c r="P62" s="6"/>
      <c r="Q62" s="7">
        <f t="shared" si="7"/>
        <v>0</v>
      </c>
      <c r="R62" s="12"/>
      <c r="S62" s="6"/>
      <c r="T62" s="7">
        <f t="shared" si="8"/>
        <v>0</v>
      </c>
      <c r="V62" t="str">
        <f>IF(Tableau2[[#This Row],[Violet]]="",_xlfn.FORECAST.LINEAR(Tableau2[[#This Row],[Date]],$D$2:D61,$B$2:B61),"")</f>
        <v/>
      </c>
    </row>
    <row r="63" spans="1:22" x14ac:dyDescent="0.25">
      <c r="A63" s="15"/>
      <c r="B63" s="3">
        <v>45107</v>
      </c>
      <c r="C63" s="10" t="s">
        <v>62</v>
      </c>
      <c r="D63" s="4">
        <f>_xlfn.FORECAST.LINEAR(Tableau2[[#This Row],[Date]],$D$2:D62,$B$2:B62)</f>
        <v>803.73909672419541</v>
      </c>
      <c r="E63" s="7">
        <f>D63-D62</f>
        <v>11.993299735127948</v>
      </c>
      <c r="F63" s="12"/>
      <c r="G63" s="4"/>
      <c r="H63" s="7">
        <f t="shared" si="4"/>
        <v>0</v>
      </c>
      <c r="I63" s="12"/>
      <c r="J63" s="6"/>
      <c r="K63" s="7">
        <f t="shared" si="5"/>
        <v>0</v>
      </c>
      <c r="L63" s="12"/>
      <c r="M63" s="6"/>
      <c r="N63" s="7">
        <f t="shared" si="6"/>
        <v>0</v>
      </c>
      <c r="O63" s="12"/>
      <c r="P63" s="6"/>
      <c r="Q63" s="7">
        <f t="shared" si="7"/>
        <v>0</v>
      </c>
      <c r="R63" s="12"/>
      <c r="S63" s="6"/>
      <c r="T63" s="7">
        <f t="shared" si="8"/>
        <v>0</v>
      </c>
      <c r="V63" t="str">
        <f>IF(Tableau2[[#This Row],[Violet]]="",_xlfn.FORECAST.LINEAR(Tableau2[[#This Row],[Date]],$D$2:D62,$B$2:B62),"")</f>
        <v/>
      </c>
    </row>
    <row r="64" spans="1:22" x14ac:dyDescent="0.25">
      <c r="A64" s="15"/>
      <c r="B64" s="3">
        <v>45108</v>
      </c>
      <c r="C64" s="10" t="s">
        <v>63</v>
      </c>
      <c r="D64" s="4">
        <f>_xlfn.FORECAST.LINEAR(Tableau2[[#This Row],[Date]],$D$2:D63,$B$2:B63)</f>
        <v>815.73239645932335</v>
      </c>
      <c r="E64" s="7">
        <f>D64-D63</f>
        <v>11.993299735127948</v>
      </c>
      <c r="F64" s="12"/>
      <c r="G64" s="4"/>
      <c r="H64" s="7">
        <f t="shared" si="4"/>
        <v>0</v>
      </c>
      <c r="I64" s="12"/>
      <c r="J64" s="6"/>
      <c r="K64" s="7">
        <f t="shared" si="5"/>
        <v>0</v>
      </c>
      <c r="L64" s="12"/>
      <c r="M64" s="6"/>
      <c r="N64" s="7">
        <f t="shared" si="6"/>
        <v>0</v>
      </c>
      <c r="O64" s="12"/>
      <c r="P64" s="6"/>
      <c r="Q64" s="7">
        <f t="shared" si="7"/>
        <v>0</v>
      </c>
      <c r="R64" s="12"/>
      <c r="S64" s="6"/>
      <c r="T64" s="7">
        <f t="shared" si="8"/>
        <v>0</v>
      </c>
      <c r="V64" t="str">
        <f>IF(Tableau2[[#This Row],[Violet]]="",_xlfn.FORECAST.LINEAR(Tableau2[[#This Row],[Date]],$D$2:D63,$B$2:B63),"")</f>
        <v/>
      </c>
    </row>
    <row r="65" spans="1:22" ht="15.75" thickBot="1" x14ac:dyDescent="0.3">
      <c r="A65" s="16"/>
      <c r="B65" s="3">
        <v>45109</v>
      </c>
      <c r="C65" s="10" t="s">
        <v>64</v>
      </c>
      <c r="D65" s="4">
        <f>_xlfn.FORECAST.LINEAR(Tableau2[[#This Row],[Date]],$D$2:D64,$B$2:B64)</f>
        <v>827.72569619433489</v>
      </c>
      <c r="E65" s="7">
        <f>D65-D64</f>
        <v>11.993299735011533</v>
      </c>
      <c r="F65" s="12"/>
      <c r="G65" s="4"/>
      <c r="H65" s="7">
        <f t="shared" si="4"/>
        <v>0</v>
      </c>
      <c r="I65" s="12"/>
      <c r="J65" s="6"/>
      <c r="K65" s="7">
        <f t="shared" si="5"/>
        <v>0</v>
      </c>
      <c r="L65" s="12"/>
      <c r="M65" s="6"/>
      <c r="N65" s="7">
        <f t="shared" si="6"/>
        <v>0</v>
      </c>
      <c r="O65" s="12"/>
      <c r="P65" s="6"/>
      <c r="Q65" s="7">
        <f t="shared" si="7"/>
        <v>0</v>
      </c>
      <c r="R65" s="12"/>
      <c r="S65" s="6"/>
      <c r="T65" s="7">
        <f t="shared" si="8"/>
        <v>0</v>
      </c>
      <c r="V65" t="str">
        <f>IF(Tableau2[[#This Row],[Violet]]="",_xlfn.FORECAST.LINEAR(Tableau2[[#This Row],[Date]],$D$2:D64,$B$2:B64),"")</f>
        <v/>
      </c>
    </row>
    <row r="66" spans="1:22" ht="15.75" thickTop="1" x14ac:dyDescent="0.25">
      <c r="A66" s="14">
        <v>10</v>
      </c>
      <c r="B66" s="3">
        <v>45110</v>
      </c>
      <c r="C66" s="10" t="s">
        <v>65</v>
      </c>
      <c r="D66" s="4">
        <f>_xlfn.FORECAST.LINEAR(Tableau2[[#This Row],[Date]],$D$2:D65,$B$2:B65)</f>
        <v>839.71899592946284</v>
      </c>
      <c r="E66" s="7">
        <f>D66-D65</f>
        <v>11.993299735127948</v>
      </c>
      <c r="F66" s="12"/>
      <c r="G66" s="4"/>
      <c r="H66" s="7">
        <f t="shared" si="4"/>
        <v>0</v>
      </c>
      <c r="I66" s="12"/>
      <c r="J66" s="6"/>
      <c r="K66" s="7">
        <f t="shared" ref="K66:K97" si="9">J66-J65</f>
        <v>0</v>
      </c>
      <c r="L66" s="12"/>
      <c r="M66" s="6"/>
      <c r="N66" s="7">
        <f t="shared" ref="N66:N97" si="10">M66-M65</f>
        <v>0</v>
      </c>
      <c r="O66" s="12"/>
      <c r="P66" s="6"/>
      <c r="Q66" s="7">
        <f t="shared" ref="Q66:Q97" si="11">P66-P65</f>
        <v>0</v>
      </c>
      <c r="R66" s="12"/>
      <c r="S66" s="6"/>
      <c r="T66" s="7">
        <f t="shared" ref="T66:T97" si="12">S66-S65</f>
        <v>0</v>
      </c>
      <c r="V66" t="str">
        <f>IF(Tableau2[[#This Row],[Violet]]="",_xlfn.FORECAST.LINEAR(Tableau2[[#This Row],[Date]],$D$2:D65,$B$2:B65),"")</f>
        <v/>
      </c>
    </row>
    <row r="67" spans="1:22" x14ac:dyDescent="0.25">
      <c r="A67" s="15"/>
      <c r="B67" s="3">
        <v>45111</v>
      </c>
      <c r="C67" s="10" t="s">
        <v>66</v>
      </c>
      <c r="D67" s="4">
        <f>_xlfn.FORECAST.LINEAR(Tableau2[[#This Row],[Date]],$D$2:D66,$B$2:B66)</f>
        <v>851.71229566459078</v>
      </c>
      <c r="E67" s="7">
        <f>D67-D66</f>
        <v>11.993299735127948</v>
      </c>
      <c r="F67" s="12"/>
      <c r="G67" s="4"/>
      <c r="H67" s="7">
        <f t="shared" si="4"/>
        <v>0</v>
      </c>
      <c r="I67" s="12"/>
      <c r="J67" s="6"/>
      <c r="K67" s="7">
        <f t="shared" si="9"/>
        <v>0</v>
      </c>
      <c r="L67" s="12"/>
      <c r="M67" s="6"/>
      <c r="N67" s="7">
        <f t="shared" si="10"/>
        <v>0</v>
      </c>
      <c r="O67" s="12"/>
      <c r="P67" s="6"/>
      <c r="Q67" s="7">
        <f t="shared" si="11"/>
        <v>0</v>
      </c>
      <c r="R67" s="12"/>
      <c r="S67" s="6"/>
      <c r="T67" s="7">
        <f t="shared" si="12"/>
        <v>0</v>
      </c>
      <c r="V67" t="str">
        <f>IF(Tableau2[[#This Row],[Violet]]="",_xlfn.FORECAST.LINEAR(Tableau2[[#This Row],[Date]],$D$2:D66,$B$2:B66),"")</f>
        <v/>
      </c>
    </row>
    <row r="68" spans="1:22" x14ac:dyDescent="0.25">
      <c r="A68" s="15"/>
      <c r="B68" s="3">
        <v>45112</v>
      </c>
      <c r="C68" s="10" t="s">
        <v>67</v>
      </c>
      <c r="D68" s="4">
        <f>_xlfn.FORECAST.LINEAR(Tableau2[[#This Row],[Date]],$D$2:D67,$B$2:B67)</f>
        <v>863.70559539960232</v>
      </c>
      <c r="E68" s="7">
        <f>D68-D67</f>
        <v>11.993299735011533</v>
      </c>
      <c r="F68" s="12"/>
      <c r="G68" s="4"/>
      <c r="H68" s="7">
        <f t="shared" ref="H68:H111" si="13">G68-G67</f>
        <v>0</v>
      </c>
      <c r="I68" s="12"/>
      <c r="J68" s="6"/>
      <c r="K68" s="7">
        <f t="shared" si="9"/>
        <v>0</v>
      </c>
      <c r="L68" s="12"/>
      <c r="M68" s="6"/>
      <c r="N68" s="7">
        <f t="shared" si="10"/>
        <v>0</v>
      </c>
      <c r="O68" s="12"/>
      <c r="P68" s="6"/>
      <c r="Q68" s="7">
        <f t="shared" si="11"/>
        <v>0</v>
      </c>
      <c r="R68" s="12"/>
      <c r="S68" s="6"/>
      <c r="T68" s="7">
        <f t="shared" si="12"/>
        <v>0</v>
      </c>
      <c r="V68" t="str">
        <f>IF(Tableau2[[#This Row],[Violet]]="",_xlfn.FORECAST.LINEAR(Tableau2[[#This Row],[Date]],$D$2:D67,$B$2:B67),"")</f>
        <v/>
      </c>
    </row>
    <row r="69" spans="1:22" x14ac:dyDescent="0.25">
      <c r="A69" s="15"/>
      <c r="B69" s="3">
        <v>45113</v>
      </c>
      <c r="C69" s="10" t="s">
        <v>68</v>
      </c>
      <c r="D69" s="4">
        <f>_xlfn.FORECAST.LINEAR(Tableau2[[#This Row],[Date]],$D$2:D68,$B$2:B68)</f>
        <v>875.69889513461385</v>
      </c>
      <c r="E69" s="7">
        <f>D69-D68</f>
        <v>11.993299735011533</v>
      </c>
      <c r="F69" s="12"/>
      <c r="G69" s="4"/>
      <c r="H69" s="7">
        <f t="shared" si="13"/>
        <v>0</v>
      </c>
      <c r="I69" s="12"/>
      <c r="J69" s="6"/>
      <c r="K69" s="7">
        <f t="shared" si="9"/>
        <v>0</v>
      </c>
      <c r="L69" s="12"/>
      <c r="M69" s="6"/>
      <c r="N69" s="7">
        <f t="shared" si="10"/>
        <v>0</v>
      </c>
      <c r="O69" s="12"/>
      <c r="P69" s="6"/>
      <c r="Q69" s="7">
        <f t="shared" si="11"/>
        <v>0</v>
      </c>
      <c r="R69" s="12"/>
      <c r="S69" s="6"/>
      <c r="T69" s="7">
        <f t="shared" si="12"/>
        <v>0</v>
      </c>
      <c r="V69" t="str">
        <f>IF(Tableau2[[#This Row],[Violet]]="",_xlfn.FORECAST.LINEAR(Tableau2[[#This Row],[Date]],$D$2:D68,$B$2:B68),"")</f>
        <v/>
      </c>
    </row>
    <row r="70" spans="1:22" x14ac:dyDescent="0.25">
      <c r="A70" s="15"/>
      <c r="B70" s="3">
        <v>45114</v>
      </c>
      <c r="C70" s="10" t="s">
        <v>69</v>
      </c>
      <c r="D70" s="4">
        <f>_xlfn.FORECAST.LINEAR(Tableau2[[#This Row],[Date]],$D$2:D69,$B$2:B69)</f>
        <v>887.69219486997463</v>
      </c>
      <c r="E70" s="7">
        <f>D70-D69</f>
        <v>11.993299735360779</v>
      </c>
      <c r="F70" s="12"/>
      <c r="G70" s="4"/>
      <c r="H70" s="7">
        <f t="shared" si="13"/>
        <v>0</v>
      </c>
      <c r="I70" s="12"/>
      <c r="J70" s="6"/>
      <c r="K70" s="7">
        <f t="shared" si="9"/>
        <v>0</v>
      </c>
      <c r="L70" s="12"/>
      <c r="M70" s="6"/>
      <c r="N70" s="7">
        <f t="shared" si="10"/>
        <v>0</v>
      </c>
      <c r="O70" s="12"/>
      <c r="P70" s="6"/>
      <c r="Q70" s="7">
        <f t="shared" si="11"/>
        <v>0</v>
      </c>
      <c r="R70" s="12"/>
      <c r="S70" s="6"/>
      <c r="T70" s="7">
        <f t="shared" si="12"/>
        <v>0</v>
      </c>
      <c r="V70" t="str">
        <f>IF(Tableau2[[#This Row],[Violet]]="",_xlfn.FORECAST.LINEAR(Tableau2[[#This Row],[Date]],$D$2:D69,$B$2:B69),"")</f>
        <v/>
      </c>
    </row>
    <row r="71" spans="1:22" x14ac:dyDescent="0.25">
      <c r="A71" s="15"/>
      <c r="B71" s="3">
        <v>45115</v>
      </c>
      <c r="C71" s="10" t="s">
        <v>70</v>
      </c>
      <c r="D71" s="4">
        <f>_xlfn.FORECAST.LINEAR(Tableau2[[#This Row],[Date]],$D$2:D70,$B$2:B70)</f>
        <v>899.68549460486975</v>
      </c>
      <c r="E71" s="7">
        <f>D71-D70</f>
        <v>11.993299734895118</v>
      </c>
      <c r="F71" s="12"/>
      <c r="G71" s="4"/>
      <c r="H71" s="7">
        <f t="shared" si="13"/>
        <v>0</v>
      </c>
      <c r="I71" s="12"/>
      <c r="J71" s="6"/>
      <c r="K71" s="7">
        <f t="shared" si="9"/>
        <v>0</v>
      </c>
      <c r="L71" s="12"/>
      <c r="M71" s="6"/>
      <c r="N71" s="7">
        <f t="shared" si="10"/>
        <v>0</v>
      </c>
      <c r="O71" s="12"/>
      <c r="P71" s="6"/>
      <c r="Q71" s="7">
        <f t="shared" si="11"/>
        <v>0</v>
      </c>
      <c r="R71" s="12"/>
      <c r="S71" s="6"/>
      <c r="T71" s="7">
        <f t="shared" si="12"/>
        <v>0</v>
      </c>
      <c r="V71" t="str">
        <f>IF(Tableau2[[#This Row],[Violet]]="",_xlfn.FORECAST.LINEAR(Tableau2[[#This Row],[Date]],$D$2:D70,$B$2:B70),"")</f>
        <v/>
      </c>
    </row>
    <row r="72" spans="1:22" ht="15.75" thickBot="1" x14ac:dyDescent="0.3">
      <c r="A72" s="16"/>
      <c r="B72" s="3">
        <v>45116</v>
      </c>
      <c r="C72" s="10" t="s">
        <v>71</v>
      </c>
      <c r="D72" s="4">
        <f>_xlfn.FORECAST.LINEAR(Tableau2[[#This Row],[Date]],$D$2:D71,$B$2:B71)</f>
        <v>911.67879434011411</v>
      </c>
      <c r="E72" s="7">
        <f>D72-D71</f>
        <v>11.993299735244364</v>
      </c>
      <c r="F72" s="12"/>
      <c r="G72" s="4"/>
      <c r="H72" s="7">
        <f t="shared" si="13"/>
        <v>0</v>
      </c>
      <c r="I72" s="12"/>
      <c r="J72" s="6"/>
      <c r="K72" s="7">
        <f t="shared" si="9"/>
        <v>0</v>
      </c>
      <c r="L72" s="12"/>
      <c r="M72" s="6"/>
      <c r="N72" s="7">
        <f t="shared" si="10"/>
        <v>0</v>
      </c>
      <c r="O72" s="12"/>
      <c r="P72" s="6"/>
      <c r="Q72" s="7">
        <f t="shared" si="11"/>
        <v>0</v>
      </c>
      <c r="R72" s="12"/>
      <c r="S72" s="6"/>
      <c r="T72" s="7">
        <f t="shared" si="12"/>
        <v>0</v>
      </c>
      <c r="V72" t="str">
        <f>IF(Tableau2[[#This Row],[Violet]]="",_xlfn.FORECAST.LINEAR(Tableau2[[#This Row],[Date]],$D$2:D71,$B$2:B71),"")</f>
        <v/>
      </c>
    </row>
    <row r="73" spans="1:22" ht="15.75" thickTop="1" x14ac:dyDescent="0.25">
      <c r="A73" s="14">
        <v>11</v>
      </c>
      <c r="B73" s="3">
        <v>45117</v>
      </c>
      <c r="C73" s="10" t="s">
        <v>72</v>
      </c>
      <c r="D73" s="4">
        <f>_xlfn.FORECAST.LINEAR(Tableau2[[#This Row],[Date]],$D$2:D72,$B$2:B72)</f>
        <v>923.67209407512564</v>
      </c>
      <c r="E73" s="7">
        <f>D73-D72</f>
        <v>11.993299735011533</v>
      </c>
      <c r="F73" s="12"/>
      <c r="G73" s="4"/>
      <c r="H73" s="7">
        <f t="shared" si="13"/>
        <v>0</v>
      </c>
      <c r="I73" s="12"/>
      <c r="J73" s="6"/>
      <c r="K73" s="7">
        <f t="shared" si="9"/>
        <v>0</v>
      </c>
      <c r="L73" s="12"/>
      <c r="M73" s="6"/>
      <c r="N73" s="7">
        <f t="shared" si="10"/>
        <v>0</v>
      </c>
      <c r="O73" s="12"/>
      <c r="P73" s="6"/>
      <c r="Q73" s="7">
        <f t="shared" si="11"/>
        <v>0</v>
      </c>
      <c r="R73" s="12"/>
      <c r="S73" s="6"/>
      <c r="T73" s="7">
        <f t="shared" si="12"/>
        <v>0</v>
      </c>
      <c r="V73" t="str">
        <f>IF(Tableau2[[#This Row],[Violet]]="",_xlfn.FORECAST.LINEAR(Tableau2[[#This Row],[Date]],$D$2:D72,$B$2:B72),"")</f>
        <v/>
      </c>
    </row>
    <row r="74" spans="1:22" x14ac:dyDescent="0.25">
      <c r="A74" s="15"/>
      <c r="B74" s="3">
        <v>45118</v>
      </c>
      <c r="C74" s="10" t="s">
        <v>73</v>
      </c>
      <c r="D74" s="4">
        <f>_xlfn.FORECAST.LINEAR(Tableau2[[#This Row],[Date]],$D$2:D73,$B$2:B73)</f>
        <v>935.66539381025359</v>
      </c>
      <c r="E74" s="7">
        <f>D74-D73</f>
        <v>11.993299735127948</v>
      </c>
      <c r="F74" s="12"/>
      <c r="G74" s="4"/>
      <c r="H74" s="7">
        <f t="shared" si="13"/>
        <v>0</v>
      </c>
      <c r="I74" s="12"/>
      <c r="J74" s="6"/>
      <c r="K74" s="7">
        <f t="shared" si="9"/>
        <v>0</v>
      </c>
      <c r="L74" s="12"/>
      <c r="M74" s="6"/>
      <c r="N74" s="7">
        <f t="shared" si="10"/>
        <v>0</v>
      </c>
      <c r="O74" s="12"/>
      <c r="P74" s="6"/>
      <c r="Q74" s="7">
        <f t="shared" si="11"/>
        <v>0</v>
      </c>
      <c r="R74" s="12"/>
      <c r="S74" s="6"/>
      <c r="T74" s="7">
        <f t="shared" si="12"/>
        <v>0</v>
      </c>
      <c r="V74" t="str">
        <f>IF(Tableau2[[#This Row],[Violet]]="",_xlfn.FORECAST.LINEAR(Tableau2[[#This Row],[Date]],$D$2:D73,$B$2:B73),"")</f>
        <v/>
      </c>
    </row>
    <row r="75" spans="1:22" x14ac:dyDescent="0.25">
      <c r="A75" s="15"/>
      <c r="B75" s="3">
        <v>45119</v>
      </c>
      <c r="C75" s="10" t="s">
        <v>74</v>
      </c>
      <c r="D75" s="4">
        <f>_xlfn.FORECAST.LINEAR(Tableau2[[#This Row],[Date]],$D$2:D74,$B$2:B74)</f>
        <v>947.65869354526512</v>
      </c>
      <c r="E75" s="7">
        <f>D75-D74</f>
        <v>11.993299735011533</v>
      </c>
      <c r="F75" s="12"/>
      <c r="G75" s="4"/>
      <c r="H75" s="7">
        <f t="shared" si="13"/>
        <v>0</v>
      </c>
      <c r="I75" s="12"/>
      <c r="J75" s="6"/>
      <c r="K75" s="7">
        <f t="shared" si="9"/>
        <v>0</v>
      </c>
      <c r="L75" s="12"/>
      <c r="M75" s="6"/>
      <c r="N75" s="7">
        <f t="shared" si="10"/>
        <v>0</v>
      </c>
      <c r="O75" s="12"/>
      <c r="P75" s="6"/>
      <c r="Q75" s="7">
        <f t="shared" si="11"/>
        <v>0</v>
      </c>
      <c r="R75" s="12"/>
      <c r="S75" s="6"/>
      <c r="T75" s="7">
        <f t="shared" si="12"/>
        <v>0</v>
      </c>
      <c r="V75" t="str">
        <f>IF(Tableau2[[#This Row],[Violet]]="",_xlfn.FORECAST.LINEAR(Tableau2[[#This Row],[Date]],$D$2:D74,$B$2:B74),"")</f>
        <v/>
      </c>
    </row>
    <row r="76" spans="1:22" x14ac:dyDescent="0.25">
      <c r="A76" s="15"/>
      <c r="B76" s="3">
        <v>45120</v>
      </c>
      <c r="C76" s="10" t="s">
        <v>75</v>
      </c>
      <c r="D76" s="4">
        <f>_xlfn.FORECAST.LINEAR(Tableau2[[#This Row],[Date]],$D$2:D75,$B$2:B75)</f>
        <v>959.65199328027666</v>
      </c>
      <c r="E76" s="7">
        <f>D76-D75</f>
        <v>11.993299735011533</v>
      </c>
      <c r="F76" s="12"/>
      <c r="G76" s="4"/>
      <c r="H76" s="7">
        <f t="shared" si="13"/>
        <v>0</v>
      </c>
      <c r="I76" s="12"/>
      <c r="J76" s="6"/>
      <c r="K76" s="7">
        <f t="shared" si="9"/>
        <v>0</v>
      </c>
      <c r="L76" s="12"/>
      <c r="M76" s="6"/>
      <c r="N76" s="7">
        <f t="shared" si="10"/>
        <v>0</v>
      </c>
      <c r="O76" s="12"/>
      <c r="P76" s="6"/>
      <c r="Q76" s="7">
        <f t="shared" si="11"/>
        <v>0</v>
      </c>
      <c r="R76" s="12"/>
      <c r="S76" s="6"/>
      <c r="T76" s="7">
        <f t="shared" si="12"/>
        <v>0</v>
      </c>
      <c r="V76" t="str">
        <f>IF(Tableau2[[#This Row],[Violet]]="",_xlfn.FORECAST.LINEAR(Tableau2[[#This Row],[Date]],$D$2:D75,$B$2:B75),"")</f>
        <v/>
      </c>
    </row>
    <row r="77" spans="1:22" x14ac:dyDescent="0.25">
      <c r="A77" s="15"/>
      <c r="B77" s="3">
        <v>45121</v>
      </c>
      <c r="C77" s="10" t="s">
        <v>76</v>
      </c>
      <c r="D77" s="4">
        <f>_xlfn.FORECAST.LINEAR(Tableau2[[#This Row],[Date]],$D$2:D76,$B$2:B76)</f>
        <v>971.6452930154046</v>
      </c>
      <c r="E77" s="7">
        <f>D77-D76</f>
        <v>11.993299735127948</v>
      </c>
      <c r="F77" s="12"/>
      <c r="G77" s="4"/>
      <c r="H77" s="7">
        <f t="shared" si="13"/>
        <v>0</v>
      </c>
      <c r="I77" s="12"/>
      <c r="J77" s="6"/>
      <c r="K77" s="7">
        <f t="shared" si="9"/>
        <v>0</v>
      </c>
      <c r="L77" s="12"/>
      <c r="M77" s="6"/>
      <c r="N77" s="7">
        <f t="shared" si="10"/>
        <v>0</v>
      </c>
      <c r="O77" s="12"/>
      <c r="P77" s="6"/>
      <c r="Q77" s="7">
        <f t="shared" si="11"/>
        <v>0</v>
      </c>
      <c r="R77" s="12"/>
      <c r="S77" s="6"/>
      <c r="T77" s="7">
        <f t="shared" si="12"/>
        <v>0</v>
      </c>
      <c r="V77" t="str">
        <f>IF(Tableau2[[#This Row],[Violet]]="",_xlfn.FORECAST.LINEAR(Tableau2[[#This Row],[Date]],$D$2:D76,$B$2:B76),"")</f>
        <v/>
      </c>
    </row>
    <row r="78" spans="1:22" x14ac:dyDescent="0.25">
      <c r="A78" s="15"/>
      <c r="B78" s="3">
        <v>45122</v>
      </c>
      <c r="C78" s="10" t="s">
        <v>77</v>
      </c>
      <c r="D78" s="4">
        <f>_xlfn.FORECAST.LINEAR(Tableau2[[#This Row],[Date]],$D$2:D77,$B$2:B77)</f>
        <v>983.63859275041614</v>
      </c>
      <c r="E78" s="7">
        <f>D78-D77</f>
        <v>11.993299735011533</v>
      </c>
      <c r="F78" s="12"/>
      <c r="G78" s="4"/>
      <c r="H78" s="7">
        <f t="shared" si="13"/>
        <v>0</v>
      </c>
      <c r="I78" s="12"/>
      <c r="J78" s="6"/>
      <c r="K78" s="7">
        <f t="shared" si="9"/>
        <v>0</v>
      </c>
      <c r="L78" s="12"/>
      <c r="M78" s="6"/>
      <c r="N78" s="7">
        <f t="shared" si="10"/>
        <v>0</v>
      </c>
      <c r="O78" s="12"/>
      <c r="P78" s="6"/>
      <c r="Q78" s="7">
        <f t="shared" si="11"/>
        <v>0</v>
      </c>
      <c r="R78" s="12"/>
      <c r="S78" s="6"/>
      <c r="T78" s="7">
        <f t="shared" si="12"/>
        <v>0</v>
      </c>
      <c r="V78" t="str">
        <f>IF(Tableau2[[#This Row],[Violet]]="",_xlfn.FORECAST.LINEAR(Tableau2[[#This Row],[Date]],$D$2:D77,$B$2:B77),"")</f>
        <v/>
      </c>
    </row>
    <row r="79" spans="1:22" ht="15.75" thickBot="1" x14ac:dyDescent="0.3">
      <c r="A79" s="16"/>
      <c r="B79" s="3">
        <v>45123</v>
      </c>
      <c r="C79" s="10" t="s">
        <v>78</v>
      </c>
      <c r="D79" s="4">
        <f>_xlfn.FORECAST.LINEAR(Tableau2[[#This Row],[Date]],$D$2:D78,$B$2:B78)</f>
        <v>995.6318924856605</v>
      </c>
      <c r="E79" s="7">
        <f>D79-D78</f>
        <v>11.993299735244364</v>
      </c>
      <c r="F79" s="12"/>
      <c r="G79" s="4"/>
      <c r="H79" s="7">
        <f t="shared" si="13"/>
        <v>0</v>
      </c>
      <c r="I79" s="12"/>
      <c r="J79" s="6"/>
      <c r="K79" s="7">
        <f t="shared" si="9"/>
        <v>0</v>
      </c>
      <c r="L79" s="12"/>
      <c r="M79" s="6"/>
      <c r="N79" s="7">
        <f t="shared" si="10"/>
        <v>0</v>
      </c>
      <c r="O79" s="12"/>
      <c r="P79" s="6"/>
      <c r="Q79" s="7">
        <f t="shared" si="11"/>
        <v>0</v>
      </c>
      <c r="R79" s="12"/>
      <c r="S79" s="6"/>
      <c r="T79" s="7">
        <f t="shared" si="12"/>
        <v>0</v>
      </c>
      <c r="V79" t="str">
        <f>IF(Tableau2[[#This Row],[Violet]]="",_xlfn.FORECAST.LINEAR(Tableau2[[#This Row],[Date]],$D$2:D78,$B$2:B78),"")</f>
        <v/>
      </c>
    </row>
    <row r="80" spans="1:22" ht="15.75" thickTop="1" x14ac:dyDescent="0.25">
      <c r="A80" s="14">
        <v>12</v>
      </c>
      <c r="B80" s="3">
        <v>45124</v>
      </c>
      <c r="C80" s="10" t="s">
        <v>79</v>
      </c>
      <c r="D80" s="4">
        <f>_xlfn.FORECAST.LINEAR(Tableau2[[#This Row],[Date]],$D$2:D79,$B$2:B79)</f>
        <v>1007.6251922207884</v>
      </c>
      <c r="E80" s="7">
        <f>D80-D79</f>
        <v>11.993299735127948</v>
      </c>
      <c r="F80" s="12"/>
      <c r="G80" s="4"/>
      <c r="H80" s="7">
        <f t="shared" si="13"/>
        <v>0</v>
      </c>
      <c r="I80" s="12"/>
      <c r="J80" s="6"/>
      <c r="K80" s="7">
        <f t="shared" si="9"/>
        <v>0</v>
      </c>
      <c r="L80" s="12"/>
      <c r="M80" s="6"/>
      <c r="N80" s="7">
        <f t="shared" si="10"/>
        <v>0</v>
      </c>
      <c r="O80" s="12"/>
      <c r="P80" s="6"/>
      <c r="Q80" s="7">
        <f t="shared" si="11"/>
        <v>0</v>
      </c>
      <c r="R80" s="12"/>
      <c r="S80" s="6"/>
      <c r="T80" s="7">
        <f t="shared" si="12"/>
        <v>0</v>
      </c>
      <c r="V80" t="str">
        <f>IF(Tableau2[[#This Row],[Violet]]="",_xlfn.FORECAST.LINEAR(Tableau2[[#This Row],[Date]],$D$2:D79,$B$2:B79),"")</f>
        <v/>
      </c>
    </row>
    <row r="81" spans="1:22" x14ac:dyDescent="0.25">
      <c r="A81" s="15"/>
      <c r="B81" s="3">
        <v>45125</v>
      </c>
      <c r="C81" s="10" t="s">
        <v>80</v>
      </c>
      <c r="D81" s="4">
        <f>_xlfn.FORECAST.LINEAR(Tableau2[[#This Row],[Date]],$D$2:D80,$B$2:B80)</f>
        <v>1019.6184919558</v>
      </c>
      <c r="E81" s="7">
        <f>D81-D80</f>
        <v>11.993299735011533</v>
      </c>
      <c r="F81" s="12"/>
      <c r="G81" s="4"/>
      <c r="H81" s="7">
        <f t="shared" si="13"/>
        <v>0</v>
      </c>
      <c r="I81" s="12"/>
      <c r="J81" s="6"/>
      <c r="K81" s="7">
        <f t="shared" si="9"/>
        <v>0</v>
      </c>
      <c r="L81" s="12"/>
      <c r="M81" s="6"/>
      <c r="N81" s="7">
        <f t="shared" si="10"/>
        <v>0</v>
      </c>
      <c r="O81" s="12"/>
      <c r="P81" s="6"/>
      <c r="Q81" s="7">
        <f t="shared" si="11"/>
        <v>0</v>
      </c>
      <c r="R81" s="12"/>
      <c r="S81" s="6"/>
      <c r="T81" s="7">
        <f t="shared" si="12"/>
        <v>0</v>
      </c>
      <c r="V81" t="str">
        <f>IF(Tableau2[[#This Row],[Violet]]="",_xlfn.FORECAST.LINEAR(Tableau2[[#This Row],[Date]],$D$2:D80,$B$2:B80),"")</f>
        <v/>
      </c>
    </row>
    <row r="82" spans="1:22" x14ac:dyDescent="0.25">
      <c r="A82" s="15"/>
      <c r="B82" s="3">
        <v>45126</v>
      </c>
      <c r="C82" s="10" t="s">
        <v>81</v>
      </c>
      <c r="D82" s="4">
        <f>_xlfn.FORECAST.LINEAR(Tableau2[[#This Row],[Date]],$D$2:D81,$B$2:B81)</f>
        <v>1031.6117916910443</v>
      </c>
      <c r="E82" s="7">
        <f>D82-D81</f>
        <v>11.993299735244364</v>
      </c>
      <c r="F82" s="12"/>
      <c r="G82" s="4"/>
      <c r="H82" s="7">
        <f t="shared" si="13"/>
        <v>0</v>
      </c>
      <c r="I82" s="12"/>
      <c r="J82" s="6"/>
      <c r="K82" s="7">
        <f t="shared" si="9"/>
        <v>0</v>
      </c>
      <c r="L82" s="12"/>
      <c r="M82" s="6"/>
      <c r="N82" s="7">
        <f t="shared" si="10"/>
        <v>0</v>
      </c>
      <c r="O82" s="12"/>
      <c r="P82" s="6"/>
      <c r="Q82" s="7">
        <f t="shared" si="11"/>
        <v>0</v>
      </c>
      <c r="R82" s="12"/>
      <c r="S82" s="6"/>
      <c r="T82" s="7">
        <f t="shared" si="12"/>
        <v>0</v>
      </c>
      <c r="V82" t="str">
        <f>IF(Tableau2[[#This Row],[Violet]]="",_xlfn.FORECAST.LINEAR(Tableau2[[#This Row],[Date]],$D$2:D81,$B$2:B81),"")</f>
        <v/>
      </c>
    </row>
    <row r="83" spans="1:22" x14ac:dyDescent="0.25">
      <c r="A83" s="15"/>
      <c r="B83" s="3">
        <v>45127</v>
      </c>
      <c r="C83" s="10" t="s">
        <v>82</v>
      </c>
      <c r="D83" s="4">
        <f>_xlfn.FORECAST.LINEAR(Tableau2[[#This Row],[Date]],$D$2:D82,$B$2:B82)</f>
        <v>1043.6050914260559</v>
      </c>
      <c r="E83" s="7">
        <f>D83-D82</f>
        <v>11.993299735011533</v>
      </c>
      <c r="F83" s="12"/>
      <c r="G83" s="4"/>
      <c r="H83" s="7">
        <f t="shared" si="13"/>
        <v>0</v>
      </c>
      <c r="I83" s="12"/>
      <c r="J83" s="6"/>
      <c r="K83" s="7">
        <f t="shared" si="9"/>
        <v>0</v>
      </c>
      <c r="L83" s="12"/>
      <c r="M83" s="6"/>
      <c r="N83" s="7">
        <f t="shared" si="10"/>
        <v>0</v>
      </c>
      <c r="O83" s="12"/>
      <c r="P83" s="6"/>
      <c r="Q83" s="7">
        <f t="shared" si="11"/>
        <v>0</v>
      </c>
      <c r="R83" s="12"/>
      <c r="S83" s="6"/>
      <c r="T83" s="7">
        <f t="shared" si="12"/>
        <v>0</v>
      </c>
      <c r="V83" t="str">
        <f>IF(Tableau2[[#This Row],[Violet]]="",_xlfn.FORECAST.LINEAR(Tableau2[[#This Row],[Date]],$D$2:D82,$B$2:B82),"")</f>
        <v/>
      </c>
    </row>
    <row r="84" spans="1:22" x14ac:dyDescent="0.25">
      <c r="A84" s="15"/>
      <c r="B84" s="3">
        <v>45128</v>
      </c>
      <c r="C84" s="10" t="s">
        <v>83</v>
      </c>
      <c r="D84" s="4">
        <f>_xlfn.FORECAST.LINEAR(Tableau2[[#This Row],[Date]],$D$2:D83,$B$2:B83)</f>
        <v>1055.5983911611838</v>
      </c>
      <c r="E84" s="7">
        <f>D84-D83</f>
        <v>11.993299735127948</v>
      </c>
      <c r="F84" s="12"/>
      <c r="G84" s="4"/>
      <c r="H84" s="7">
        <f t="shared" si="13"/>
        <v>0</v>
      </c>
      <c r="I84" s="12"/>
      <c r="J84" s="6"/>
      <c r="K84" s="7">
        <f t="shared" si="9"/>
        <v>0</v>
      </c>
      <c r="L84" s="12"/>
      <c r="M84" s="6"/>
      <c r="N84" s="7">
        <f t="shared" si="10"/>
        <v>0</v>
      </c>
      <c r="O84" s="12"/>
      <c r="P84" s="6"/>
      <c r="Q84" s="7">
        <f t="shared" si="11"/>
        <v>0</v>
      </c>
      <c r="R84" s="12"/>
      <c r="S84" s="6"/>
      <c r="T84" s="7">
        <f t="shared" si="12"/>
        <v>0</v>
      </c>
      <c r="V84" t="str">
        <f>IF(Tableau2[[#This Row],[Violet]]="",_xlfn.FORECAST.LINEAR(Tableau2[[#This Row],[Date]],$D$2:D83,$B$2:B83),"")</f>
        <v/>
      </c>
    </row>
    <row r="85" spans="1:22" x14ac:dyDescent="0.25">
      <c r="A85" s="15"/>
      <c r="B85" s="3">
        <v>45129</v>
      </c>
      <c r="C85" s="10" t="s">
        <v>84</v>
      </c>
      <c r="D85" s="4">
        <f>_xlfn.FORECAST.LINEAR(Tableau2[[#This Row],[Date]],$D$2:D84,$B$2:B84)</f>
        <v>1067.5916908961954</v>
      </c>
      <c r="E85" s="7">
        <f>D85-D84</f>
        <v>11.993299735011533</v>
      </c>
      <c r="F85" s="12"/>
      <c r="G85" s="4"/>
      <c r="H85" s="7">
        <f t="shared" si="13"/>
        <v>0</v>
      </c>
      <c r="I85" s="12"/>
      <c r="J85" s="6"/>
      <c r="K85" s="7">
        <f t="shared" si="9"/>
        <v>0</v>
      </c>
      <c r="L85" s="12"/>
      <c r="M85" s="6"/>
      <c r="N85" s="7">
        <f t="shared" si="10"/>
        <v>0</v>
      </c>
      <c r="O85" s="12"/>
      <c r="P85" s="6"/>
      <c r="Q85" s="7">
        <f t="shared" si="11"/>
        <v>0</v>
      </c>
      <c r="R85" s="12"/>
      <c r="S85" s="6"/>
      <c r="T85" s="7">
        <f t="shared" si="12"/>
        <v>0</v>
      </c>
      <c r="V85" t="str">
        <f>IF(Tableau2[[#This Row],[Violet]]="",_xlfn.FORECAST.LINEAR(Tableau2[[#This Row],[Date]],$D$2:D84,$B$2:B84),"")</f>
        <v/>
      </c>
    </row>
    <row r="86" spans="1:22" ht="15.75" thickBot="1" x14ac:dyDescent="0.3">
      <c r="A86" s="16"/>
      <c r="B86" s="3">
        <v>45130</v>
      </c>
      <c r="C86" s="10" t="s">
        <v>85</v>
      </c>
      <c r="D86" s="4">
        <f>_xlfn.FORECAST.LINEAR(Tableau2[[#This Row],[Date]],$D$2:D85,$B$2:B85)</f>
        <v>1079.5849906312069</v>
      </c>
      <c r="E86" s="7">
        <f>D86-D85</f>
        <v>11.993299735011533</v>
      </c>
      <c r="F86" s="12"/>
      <c r="G86" s="4"/>
      <c r="H86" s="7">
        <f t="shared" si="13"/>
        <v>0</v>
      </c>
      <c r="I86" s="12"/>
      <c r="J86" s="6"/>
      <c r="K86" s="7">
        <f t="shared" si="9"/>
        <v>0</v>
      </c>
      <c r="L86" s="12"/>
      <c r="M86" s="6"/>
      <c r="N86" s="7">
        <f t="shared" si="10"/>
        <v>0</v>
      </c>
      <c r="O86" s="12"/>
      <c r="P86" s="6"/>
      <c r="Q86" s="7">
        <f t="shared" si="11"/>
        <v>0</v>
      </c>
      <c r="R86" s="12"/>
      <c r="S86" s="6"/>
      <c r="T86" s="7">
        <f t="shared" si="12"/>
        <v>0</v>
      </c>
      <c r="V86" t="str">
        <f>IF(Tableau2[[#This Row],[Violet]]="",_xlfn.FORECAST.LINEAR(Tableau2[[#This Row],[Date]],$D$2:D85,$B$2:B85),"")</f>
        <v/>
      </c>
    </row>
    <row r="87" spans="1:22" ht="15.75" thickTop="1" x14ac:dyDescent="0.25">
      <c r="A87" s="14">
        <v>13</v>
      </c>
      <c r="B87" s="3">
        <v>45131</v>
      </c>
      <c r="C87" s="10" t="s">
        <v>86</v>
      </c>
      <c r="D87" s="4">
        <f>_xlfn.FORECAST.LINEAR(Tableau2[[#This Row],[Date]],$D$2:D86,$B$2:B86)</f>
        <v>1091.5782903664513</v>
      </c>
      <c r="E87" s="7">
        <f>D87-D86</f>
        <v>11.993299735244364</v>
      </c>
      <c r="F87" s="12"/>
      <c r="G87" s="4"/>
      <c r="H87" s="7">
        <f t="shared" si="13"/>
        <v>0</v>
      </c>
      <c r="I87" s="12"/>
      <c r="J87" s="6"/>
      <c r="K87" s="7">
        <f t="shared" si="9"/>
        <v>0</v>
      </c>
      <c r="L87" s="12"/>
      <c r="M87" s="6"/>
      <c r="N87" s="7">
        <f t="shared" si="10"/>
        <v>0</v>
      </c>
      <c r="O87" s="12"/>
      <c r="P87" s="6"/>
      <c r="Q87" s="7">
        <f t="shared" si="11"/>
        <v>0</v>
      </c>
      <c r="R87" s="12"/>
      <c r="S87" s="6"/>
      <c r="T87" s="7">
        <f t="shared" si="12"/>
        <v>0</v>
      </c>
      <c r="V87" t="str">
        <f>IF(Tableau2[[#This Row],[Violet]]="",_xlfn.FORECAST.LINEAR(Tableau2[[#This Row],[Date]],$D$2:D86,$B$2:B86),"")</f>
        <v/>
      </c>
    </row>
    <row r="88" spans="1:22" x14ac:dyDescent="0.25">
      <c r="A88" s="15"/>
      <c r="B88" s="3">
        <v>45132</v>
      </c>
      <c r="C88" s="10" t="s">
        <v>87</v>
      </c>
      <c r="D88" s="4">
        <f>_xlfn.FORECAST.LINEAR(Tableau2[[#This Row],[Date]],$D$2:D87,$B$2:B87)</f>
        <v>1103.5715901014628</v>
      </c>
      <c r="E88" s="7">
        <f>D88-D87</f>
        <v>11.993299735011533</v>
      </c>
      <c r="F88" s="12"/>
      <c r="G88" s="4"/>
      <c r="H88" s="7">
        <f t="shared" si="13"/>
        <v>0</v>
      </c>
      <c r="I88" s="12"/>
      <c r="J88" s="6"/>
      <c r="K88" s="7">
        <f t="shared" si="9"/>
        <v>0</v>
      </c>
      <c r="L88" s="12"/>
      <c r="M88" s="6"/>
      <c r="N88" s="7">
        <f t="shared" si="10"/>
        <v>0</v>
      </c>
      <c r="O88" s="12"/>
      <c r="P88" s="6"/>
      <c r="Q88" s="7">
        <f t="shared" si="11"/>
        <v>0</v>
      </c>
      <c r="R88" s="12"/>
      <c r="S88" s="6"/>
      <c r="T88" s="7">
        <f t="shared" si="12"/>
        <v>0</v>
      </c>
      <c r="V88" t="str">
        <f>IF(Tableau2[[#This Row],[Violet]]="",_xlfn.FORECAST.LINEAR(Tableau2[[#This Row],[Date]],$D$2:D87,$B$2:B87),"")</f>
        <v/>
      </c>
    </row>
    <row r="89" spans="1:22" x14ac:dyDescent="0.25">
      <c r="A89" s="15"/>
      <c r="B89" s="3">
        <v>45133</v>
      </c>
      <c r="C89" s="10" t="s">
        <v>88</v>
      </c>
      <c r="D89" s="4">
        <f>_xlfn.FORECAST.LINEAR(Tableau2[[#This Row],[Date]],$D$2:D88,$B$2:B88)</f>
        <v>1115.5648898365907</v>
      </c>
      <c r="E89" s="7">
        <f>D89-D88</f>
        <v>11.993299735127948</v>
      </c>
      <c r="F89" s="12"/>
      <c r="G89" s="4"/>
      <c r="H89" s="7">
        <f t="shared" si="13"/>
        <v>0</v>
      </c>
      <c r="I89" s="12"/>
      <c r="J89" s="6"/>
      <c r="K89" s="7">
        <f t="shared" si="9"/>
        <v>0</v>
      </c>
      <c r="L89" s="12"/>
      <c r="M89" s="6"/>
      <c r="N89" s="7">
        <f t="shared" si="10"/>
        <v>0</v>
      </c>
      <c r="O89" s="12"/>
      <c r="P89" s="6"/>
      <c r="Q89" s="7">
        <f t="shared" si="11"/>
        <v>0</v>
      </c>
      <c r="R89" s="12"/>
      <c r="S89" s="6"/>
      <c r="T89" s="7">
        <f t="shared" si="12"/>
        <v>0</v>
      </c>
      <c r="V89" t="str">
        <f>IF(Tableau2[[#This Row],[Violet]]="",_xlfn.FORECAST.LINEAR(Tableau2[[#This Row],[Date]],$D$2:D88,$B$2:B88),"")</f>
        <v/>
      </c>
    </row>
    <row r="90" spans="1:22" x14ac:dyDescent="0.25">
      <c r="A90" s="15"/>
      <c r="B90" s="3">
        <v>45134</v>
      </c>
      <c r="C90" s="10" t="s">
        <v>89</v>
      </c>
      <c r="D90" s="4">
        <f>_xlfn.FORECAST.LINEAR(Tableau2[[#This Row],[Date]],$D$2:D89,$B$2:B89)</f>
        <v>1127.5581895717187</v>
      </c>
      <c r="E90" s="7">
        <f>D90-D89</f>
        <v>11.993299735127948</v>
      </c>
      <c r="F90" s="12"/>
      <c r="G90" s="4"/>
      <c r="H90" s="7">
        <f t="shared" si="13"/>
        <v>0</v>
      </c>
      <c r="I90" s="12"/>
      <c r="J90" s="6"/>
      <c r="K90" s="7">
        <f t="shared" si="9"/>
        <v>0</v>
      </c>
      <c r="L90" s="12"/>
      <c r="M90" s="6"/>
      <c r="N90" s="7">
        <f t="shared" si="10"/>
        <v>0</v>
      </c>
      <c r="O90" s="12"/>
      <c r="P90" s="6"/>
      <c r="Q90" s="7">
        <f t="shared" si="11"/>
        <v>0</v>
      </c>
      <c r="R90" s="12"/>
      <c r="S90" s="6"/>
      <c r="T90" s="7">
        <f t="shared" si="12"/>
        <v>0</v>
      </c>
      <c r="V90" t="str">
        <f>IF(Tableau2[[#This Row],[Violet]]="",_xlfn.FORECAST.LINEAR(Tableau2[[#This Row],[Date]],$D$2:D89,$B$2:B89),"")</f>
        <v/>
      </c>
    </row>
    <row r="91" spans="1:22" x14ac:dyDescent="0.25">
      <c r="A91" s="15"/>
      <c r="B91" s="3">
        <v>45135</v>
      </c>
      <c r="C91" s="10" t="s">
        <v>90</v>
      </c>
      <c r="D91" s="4">
        <f>_xlfn.FORECAST.LINEAR(Tableau2[[#This Row],[Date]],$D$2:D90,$B$2:B90)</f>
        <v>1139.5514893067302</v>
      </c>
      <c r="E91" s="7">
        <f>D91-D90</f>
        <v>11.993299735011533</v>
      </c>
      <c r="F91" s="12"/>
      <c r="G91" s="4"/>
      <c r="H91" s="7">
        <f t="shared" si="13"/>
        <v>0</v>
      </c>
      <c r="I91" s="12"/>
      <c r="J91" s="6"/>
      <c r="K91" s="7">
        <f t="shared" si="9"/>
        <v>0</v>
      </c>
      <c r="L91" s="12"/>
      <c r="M91" s="6"/>
      <c r="N91" s="7">
        <f t="shared" si="10"/>
        <v>0</v>
      </c>
      <c r="O91" s="12"/>
      <c r="P91" s="6"/>
      <c r="Q91" s="7">
        <f t="shared" si="11"/>
        <v>0</v>
      </c>
      <c r="R91" s="12"/>
      <c r="S91" s="6"/>
      <c r="T91" s="7">
        <f t="shared" si="12"/>
        <v>0</v>
      </c>
      <c r="V91" t="str">
        <f>IF(Tableau2[[#This Row],[Violet]]="",_xlfn.FORECAST.LINEAR(Tableau2[[#This Row],[Date]],$D$2:D90,$B$2:B90),"")</f>
        <v/>
      </c>
    </row>
    <row r="92" spans="1:22" x14ac:dyDescent="0.25">
      <c r="A92" s="15"/>
      <c r="B92" s="3">
        <v>45136</v>
      </c>
      <c r="C92" s="10" t="s">
        <v>91</v>
      </c>
      <c r="D92" s="4">
        <f>_xlfn.FORECAST.LINEAR(Tableau2[[#This Row],[Date]],$D$2:D91,$B$2:B91)</f>
        <v>1151.5447890418582</v>
      </c>
      <c r="E92" s="7">
        <f>D92-D91</f>
        <v>11.993299735127948</v>
      </c>
      <c r="F92" s="12"/>
      <c r="G92" s="4"/>
      <c r="H92" s="7">
        <f t="shared" si="13"/>
        <v>0</v>
      </c>
      <c r="I92" s="12"/>
      <c r="J92" s="6"/>
      <c r="K92" s="7">
        <f t="shared" si="9"/>
        <v>0</v>
      </c>
      <c r="L92" s="12"/>
      <c r="M92" s="6"/>
      <c r="N92" s="7">
        <f t="shared" si="10"/>
        <v>0</v>
      </c>
      <c r="O92" s="12"/>
      <c r="P92" s="6"/>
      <c r="Q92" s="7">
        <f t="shared" si="11"/>
        <v>0</v>
      </c>
      <c r="R92" s="12"/>
      <c r="S92" s="6"/>
      <c r="T92" s="7">
        <f t="shared" si="12"/>
        <v>0</v>
      </c>
      <c r="V92" t="str">
        <f>IF(Tableau2[[#This Row],[Violet]]="",_xlfn.FORECAST.LINEAR(Tableau2[[#This Row],[Date]],$D$2:D91,$B$2:B91),"")</f>
        <v/>
      </c>
    </row>
    <row r="93" spans="1:22" ht="15.75" thickBot="1" x14ac:dyDescent="0.3">
      <c r="A93" s="16"/>
      <c r="B93" s="3">
        <v>45137</v>
      </c>
      <c r="C93" s="10" t="s">
        <v>92</v>
      </c>
      <c r="D93" s="4">
        <f>_xlfn.FORECAST.LINEAR(Tableau2[[#This Row],[Date]],$D$2:D92,$B$2:B92)</f>
        <v>1163.5380887769861</v>
      </c>
      <c r="E93" s="7">
        <f>D93-D92</f>
        <v>11.993299735127948</v>
      </c>
      <c r="F93" s="12"/>
      <c r="G93" s="4"/>
      <c r="H93" s="7">
        <f t="shared" si="13"/>
        <v>0</v>
      </c>
      <c r="I93" s="12"/>
      <c r="J93" s="6"/>
      <c r="K93" s="7">
        <f t="shared" si="9"/>
        <v>0</v>
      </c>
      <c r="L93" s="12"/>
      <c r="M93" s="6"/>
      <c r="N93" s="7">
        <f t="shared" si="10"/>
        <v>0</v>
      </c>
      <c r="O93" s="12"/>
      <c r="P93" s="6"/>
      <c r="Q93" s="7">
        <f t="shared" si="11"/>
        <v>0</v>
      </c>
      <c r="R93" s="12"/>
      <c r="S93" s="6"/>
      <c r="T93" s="7">
        <f t="shared" si="12"/>
        <v>0</v>
      </c>
      <c r="V93" t="str">
        <f>IF(Tableau2[[#This Row],[Violet]]="",_xlfn.FORECAST.LINEAR(Tableau2[[#This Row],[Date]],$D$2:D92,$B$2:B92),"")</f>
        <v/>
      </c>
    </row>
    <row r="94" spans="1:22" ht="15.75" thickTop="1" x14ac:dyDescent="0.25">
      <c r="A94" s="14">
        <v>14</v>
      </c>
      <c r="B94" s="3">
        <v>45138</v>
      </c>
      <c r="C94" s="10" t="s">
        <v>93</v>
      </c>
      <c r="D94" s="4">
        <f>_xlfn.FORECAST.LINEAR(Tableau2[[#This Row],[Date]],$D$2:D93,$B$2:B93)</f>
        <v>1175.5313885119976</v>
      </c>
      <c r="E94" s="7">
        <f>D94-D93</f>
        <v>11.993299735011533</v>
      </c>
      <c r="F94" s="12"/>
      <c r="G94" s="4"/>
      <c r="H94" s="7">
        <f t="shared" si="13"/>
        <v>0</v>
      </c>
      <c r="I94" s="12"/>
      <c r="J94" s="6"/>
      <c r="K94" s="7">
        <f t="shared" si="9"/>
        <v>0</v>
      </c>
      <c r="L94" s="12"/>
      <c r="M94" s="6"/>
      <c r="N94" s="7">
        <f t="shared" si="10"/>
        <v>0</v>
      </c>
      <c r="O94" s="12"/>
      <c r="P94" s="6"/>
      <c r="Q94" s="7">
        <f t="shared" si="11"/>
        <v>0</v>
      </c>
      <c r="R94" s="12"/>
      <c r="S94" s="6"/>
      <c r="T94" s="7">
        <f t="shared" si="12"/>
        <v>0</v>
      </c>
      <c r="V94" t="str">
        <f>IF(Tableau2[[#This Row],[Violet]]="",_xlfn.FORECAST.LINEAR(Tableau2[[#This Row],[Date]],$D$2:D93,$B$2:B93),"")</f>
        <v/>
      </c>
    </row>
    <row r="95" spans="1:22" x14ac:dyDescent="0.25">
      <c r="A95" s="15"/>
      <c r="B95" s="3">
        <v>45139</v>
      </c>
      <c r="C95" s="10" t="s">
        <v>94</v>
      </c>
      <c r="D95" s="4">
        <f>_xlfn.FORECAST.LINEAR(Tableau2[[#This Row],[Date]],$D$2:D94,$B$2:B94)</f>
        <v>1187.5246882471256</v>
      </c>
      <c r="E95" s="7">
        <f>D95-D94</f>
        <v>11.993299735127948</v>
      </c>
      <c r="F95" s="12"/>
      <c r="G95" s="4"/>
      <c r="H95" s="7">
        <f t="shared" si="13"/>
        <v>0</v>
      </c>
      <c r="I95" s="12"/>
      <c r="J95" s="6"/>
      <c r="K95" s="7">
        <f t="shared" si="9"/>
        <v>0</v>
      </c>
      <c r="L95" s="12"/>
      <c r="M95" s="6"/>
      <c r="N95" s="7">
        <f t="shared" si="10"/>
        <v>0</v>
      </c>
      <c r="O95" s="12"/>
      <c r="P95" s="6"/>
      <c r="Q95" s="7">
        <f t="shared" si="11"/>
        <v>0</v>
      </c>
      <c r="R95" s="12"/>
      <c r="S95" s="6"/>
      <c r="T95" s="7">
        <f t="shared" si="12"/>
        <v>0</v>
      </c>
      <c r="V95" t="str">
        <f>IF(Tableau2[[#This Row],[Violet]]="",_xlfn.FORECAST.LINEAR(Tableau2[[#This Row],[Date]],$D$2:D94,$B$2:B94),"")</f>
        <v/>
      </c>
    </row>
    <row r="96" spans="1:22" x14ac:dyDescent="0.25">
      <c r="A96" s="15"/>
      <c r="B96" s="3">
        <v>45140</v>
      </c>
      <c r="C96" s="10" t="s">
        <v>95</v>
      </c>
      <c r="D96" s="4">
        <f>_xlfn.FORECAST.LINEAR(Tableau2[[#This Row],[Date]],$D$2:D95,$B$2:B95)</f>
        <v>1199.5179879821371</v>
      </c>
      <c r="E96" s="7">
        <f>D96-D95</f>
        <v>11.993299735011533</v>
      </c>
      <c r="F96" s="12"/>
      <c r="G96" s="4"/>
      <c r="H96" s="7">
        <f t="shared" si="13"/>
        <v>0</v>
      </c>
      <c r="I96" s="12"/>
      <c r="J96" s="6"/>
      <c r="K96" s="7">
        <f t="shared" si="9"/>
        <v>0</v>
      </c>
      <c r="L96" s="12"/>
      <c r="M96" s="6"/>
      <c r="N96" s="7">
        <f t="shared" si="10"/>
        <v>0</v>
      </c>
      <c r="O96" s="12"/>
      <c r="P96" s="6"/>
      <c r="Q96" s="7">
        <f t="shared" si="11"/>
        <v>0</v>
      </c>
      <c r="R96" s="12"/>
      <c r="S96" s="6"/>
      <c r="T96" s="7">
        <f t="shared" si="12"/>
        <v>0</v>
      </c>
      <c r="V96" t="str">
        <f>IF(Tableau2[[#This Row],[Violet]]="",_xlfn.FORECAST.LINEAR(Tableau2[[#This Row],[Date]],$D$2:D95,$B$2:B95),"")</f>
        <v/>
      </c>
    </row>
    <row r="97" spans="1:22" x14ac:dyDescent="0.25">
      <c r="A97" s="15"/>
      <c r="B97" s="3">
        <v>45141</v>
      </c>
      <c r="C97" s="10" t="s">
        <v>96</v>
      </c>
      <c r="D97" s="4">
        <f>_xlfn.FORECAST.LINEAR(Tableau2[[#This Row],[Date]],$D$2:D96,$B$2:B96)</f>
        <v>1211.5112877172651</v>
      </c>
      <c r="E97" s="7">
        <f>D97-D96</f>
        <v>11.993299735127948</v>
      </c>
      <c r="F97" s="12"/>
      <c r="G97" s="4"/>
      <c r="H97" s="7">
        <f t="shared" si="13"/>
        <v>0</v>
      </c>
      <c r="I97" s="12"/>
      <c r="J97" s="6"/>
      <c r="K97" s="7">
        <f t="shared" si="9"/>
        <v>0</v>
      </c>
      <c r="L97" s="12"/>
      <c r="M97" s="6"/>
      <c r="N97" s="7">
        <f t="shared" si="10"/>
        <v>0</v>
      </c>
      <c r="O97" s="12"/>
      <c r="P97" s="6"/>
      <c r="Q97" s="7">
        <f t="shared" si="11"/>
        <v>0</v>
      </c>
      <c r="R97" s="12"/>
      <c r="S97" s="6"/>
      <c r="T97" s="7">
        <f t="shared" si="12"/>
        <v>0</v>
      </c>
      <c r="V97" t="str">
        <f>IF(Tableau2[[#This Row],[Violet]]="",_xlfn.FORECAST.LINEAR(Tableau2[[#This Row],[Date]],$D$2:D96,$B$2:B96),"")</f>
        <v/>
      </c>
    </row>
    <row r="98" spans="1:22" x14ac:dyDescent="0.25">
      <c r="A98" s="15"/>
      <c r="B98" s="3">
        <v>45142</v>
      </c>
      <c r="C98" s="10" t="s">
        <v>97</v>
      </c>
      <c r="D98" s="4">
        <f>_xlfn.FORECAST.LINEAR(Tableau2[[#This Row],[Date]],$D$2:D97,$B$2:B97)</f>
        <v>1223.504587452393</v>
      </c>
      <c r="E98" s="7">
        <f>D98-D97</f>
        <v>11.993299735127948</v>
      </c>
      <c r="F98" s="12"/>
      <c r="G98" s="4"/>
      <c r="H98" s="7">
        <f t="shared" si="13"/>
        <v>0</v>
      </c>
      <c r="I98" s="12"/>
      <c r="J98" s="6"/>
      <c r="K98" s="7">
        <f t="shared" ref="K98:K111" si="14">J98-J97</f>
        <v>0</v>
      </c>
      <c r="L98" s="12"/>
      <c r="M98" s="6"/>
      <c r="N98" s="7">
        <f t="shared" ref="N98:N111" si="15">M98-M97</f>
        <v>0</v>
      </c>
      <c r="O98" s="12"/>
      <c r="P98" s="6"/>
      <c r="Q98" s="7">
        <f t="shared" ref="Q98:Q111" si="16">P98-P97</f>
        <v>0</v>
      </c>
      <c r="R98" s="12"/>
      <c r="S98" s="6"/>
      <c r="T98" s="7">
        <f t="shared" ref="T98:T111" si="17">S98-S97</f>
        <v>0</v>
      </c>
      <c r="V98" t="str">
        <f>IF(Tableau2[[#This Row],[Violet]]="",_xlfn.FORECAST.LINEAR(Tableau2[[#This Row],[Date]],$D$2:D97,$B$2:B97),"")</f>
        <v/>
      </c>
    </row>
    <row r="99" spans="1:22" x14ac:dyDescent="0.25">
      <c r="A99" s="15"/>
      <c r="B99" s="3">
        <v>45143</v>
      </c>
      <c r="C99" s="10" t="s">
        <v>98</v>
      </c>
      <c r="D99" s="4">
        <f>_xlfn.FORECAST.LINEAR(Tableau2[[#This Row],[Date]],$D$2:D98,$B$2:B98)</f>
        <v>1235.497887187521</v>
      </c>
      <c r="E99" s="7">
        <f>D99-D98</f>
        <v>11.993299735127948</v>
      </c>
      <c r="F99" s="12"/>
      <c r="G99" s="4"/>
      <c r="H99" s="7">
        <f t="shared" si="13"/>
        <v>0</v>
      </c>
      <c r="I99" s="12"/>
      <c r="J99" s="6"/>
      <c r="K99" s="7">
        <f t="shared" si="14"/>
        <v>0</v>
      </c>
      <c r="L99" s="12"/>
      <c r="M99" s="6"/>
      <c r="N99" s="7">
        <f t="shared" si="15"/>
        <v>0</v>
      </c>
      <c r="O99" s="12"/>
      <c r="P99" s="6"/>
      <c r="Q99" s="7">
        <f t="shared" si="16"/>
        <v>0</v>
      </c>
      <c r="R99" s="12"/>
      <c r="S99" s="6"/>
      <c r="T99" s="7">
        <f t="shared" si="17"/>
        <v>0</v>
      </c>
      <c r="V99" t="str">
        <f>IF(Tableau2[[#This Row],[Violet]]="",_xlfn.FORECAST.LINEAR(Tableau2[[#This Row],[Date]],$D$2:D98,$B$2:B98),"")</f>
        <v/>
      </c>
    </row>
    <row r="100" spans="1:22" ht="15.75" thickBot="1" x14ac:dyDescent="0.3">
      <c r="A100" s="16"/>
      <c r="B100" s="3">
        <v>45144</v>
      </c>
      <c r="C100" s="10" t="s">
        <v>99</v>
      </c>
      <c r="D100" s="4">
        <f>_xlfn.FORECAST.LINEAR(Tableau2[[#This Row],[Date]],$D$2:D99,$B$2:B99)</f>
        <v>1247.4911869226489</v>
      </c>
      <c r="E100" s="7">
        <f>D100-D99</f>
        <v>11.993299735127948</v>
      </c>
      <c r="F100" s="12"/>
      <c r="G100" s="4"/>
      <c r="H100" s="7">
        <f t="shared" si="13"/>
        <v>0</v>
      </c>
      <c r="I100" s="12"/>
      <c r="J100" s="6"/>
      <c r="K100" s="7">
        <f t="shared" si="14"/>
        <v>0</v>
      </c>
      <c r="L100" s="12"/>
      <c r="M100" s="6"/>
      <c r="N100" s="7">
        <f t="shared" si="15"/>
        <v>0</v>
      </c>
      <c r="O100" s="12"/>
      <c r="P100" s="6"/>
      <c r="Q100" s="7">
        <f t="shared" si="16"/>
        <v>0</v>
      </c>
      <c r="R100" s="12"/>
      <c r="S100" s="6"/>
      <c r="T100" s="7">
        <f t="shared" si="17"/>
        <v>0</v>
      </c>
      <c r="V100" t="str">
        <f>IF(Tableau2[[#This Row],[Violet]]="",_xlfn.FORECAST.LINEAR(Tableau2[[#This Row],[Date]],$D$2:D99,$B$2:B99),"")</f>
        <v/>
      </c>
    </row>
    <row r="101" spans="1:22" ht="15.75" thickTop="1" x14ac:dyDescent="0.25">
      <c r="A101" s="14">
        <v>15</v>
      </c>
      <c r="B101" s="3">
        <v>45145</v>
      </c>
      <c r="C101" s="10" t="s">
        <v>100</v>
      </c>
      <c r="D101" s="4">
        <f>_xlfn.FORECAST.LINEAR(Tableau2[[#This Row],[Date]],$D$2:D100,$B$2:B100)</f>
        <v>1259.4844866577769</v>
      </c>
      <c r="E101" s="7">
        <f>D101-D100</f>
        <v>11.993299735127948</v>
      </c>
      <c r="F101" s="12"/>
      <c r="G101" s="4"/>
      <c r="H101" s="7">
        <f t="shared" si="13"/>
        <v>0</v>
      </c>
      <c r="I101" s="12"/>
      <c r="J101" s="6"/>
      <c r="K101" s="7">
        <f t="shared" si="14"/>
        <v>0</v>
      </c>
      <c r="L101" s="12"/>
      <c r="M101" s="6"/>
      <c r="N101" s="7">
        <f t="shared" si="15"/>
        <v>0</v>
      </c>
      <c r="O101" s="12"/>
      <c r="P101" s="6"/>
      <c r="Q101" s="7">
        <f t="shared" si="16"/>
        <v>0</v>
      </c>
      <c r="R101" s="12"/>
      <c r="S101" s="6"/>
      <c r="T101" s="7">
        <f t="shared" si="17"/>
        <v>0</v>
      </c>
      <c r="V101" t="str">
        <f>IF(Tableau2[[#This Row],[Violet]]="",_xlfn.FORECAST.LINEAR(Tableau2[[#This Row],[Date]],$D$2:D100,$B$2:B100),"")</f>
        <v/>
      </c>
    </row>
    <row r="102" spans="1:22" x14ac:dyDescent="0.25">
      <c r="A102" s="15"/>
      <c r="B102" s="3">
        <v>45146</v>
      </c>
      <c r="C102" s="10" t="s">
        <v>101</v>
      </c>
      <c r="D102" s="4">
        <f>_xlfn.FORECAST.LINEAR(Tableau2[[#This Row],[Date]],$D$2:D101,$B$2:B101)</f>
        <v>1271.4777863927884</v>
      </c>
      <c r="E102" s="7">
        <f>D102-D101</f>
        <v>11.993299735011533</v>
      </c>
      <c r="F102" s="12"/>
      <c r="G102" s="4"/>
      <c r="H102" s="7">
        <f t="shared" si="13"/>
        <v>0</v>
      </c>
      <c r="I102" s="12"/>
      <c r="J102" s="6"/>
      <c r="K102" s="7">
        <f t="shared" si="14"/>
        <v>0</v>
      </c>
      <c r="L102" s="12"/>
      <c r="M102" s="6"/>
      <c r="N102" s="7">
        <f t="shared" si="15"/>
        <v>0</v>
      </c>
      <c r="O102" s="12"/>
      <c r="P102" s="6"/>
      <c r="Q102" s="7">
        <f t="shared" si="16"/>
        <v>0</v>
      </c>
      <c r="R102" s="12"/>
      <c r="S102" s="6"/>
      <c r="T102" s="7">
        <f t="shared" si="17"/>
        <v>0</v>
      </c>
      <c r="V102" t="str">
        <f>IF(Tableau2[[#This Row],[Violet]]="",_xlfn.FORECAST.LINEAR(Tableau2[[#This Row],[Date]],$D$2:D101,$B$2:B101),"")</f>
        <v/>
      </c>
    </row>
    <row r="103" spans="1:22" x14ac:dyDescent="0.25">
      <c r="A103" s="15"/>
      <c r="B103" s="3">
        <v>45147</v>
      </c>
      <c r="C103" s="10" t="s">
        <v>102</v>
      </c>
      <c r="D103" s="4">
        <f>_xlfn.FORECAST.LINEAR(Tableau2[[#This Row],[Date]],$D$2:D102,$B$2:B102)</f>
        <v>1283.4710861279164</v>
      </c>
      <c r="E103" s="7">
        <f>D103-D102</f>
        <v>11.993299735127948</v>
      </c>
      <c r="F103" s="12"/>
      <c r="G103" s="4"/>
      <c r="H103" s="7">
        <f t="shared" si="13"/>
        <v>0</v>
      </c>
      <c r="I103" s="12"/>
      <c r="J103" s="6"/>
      <c r="K103" s="7">
        <f t="shared" si="14"/>
        <v>0</v>
      </c>
      <c r="L103" s="12"/>
      <c r="M103" s="6"/>
      <c r="N103" s="7">
        <f t="shared" si="15"/>
        <v>0</v>
      </c>
      <c r="O103" s="12"/>
      <c r="P103" s="6"/>
      <c r="Q103" s="7">
        <f t="shared" si="16"/>
        <v>0</v>
      </c>
      <c r="R103" s="12"/>
      <c r="S103" s="6"/>
      <c r="T103" s="7">
        <f t="shared" si="17"/>
        <v>0</v>
      </c>
      <c r="V103" t="str">
        <f>IF(Tableau2[[#This Row],[Violet]]="",_xlfn.FORECAST.LINEAR(Tableau2[[#This Row],[Date]],$D$2:D102,$B$2:B102),"")</f>
        <v/>
      </c>
    </row>
    <row r="104" spans="1:22" x14ac:dyDescent="0.25">
      <c r="A104" s="15"/>
      <c r="B104" s="3">
        <v>45148</v>
      </c>
      <c r="C104" s="10" t="s">
        <v>103</v>
      </c>
      <c r="D104" s="4">
        <f>_xlfn.FORECAST.LINEAR(Tableau2[[#This Row],[Date]],$D$2:D103,$B$2:B103)</f>
        <v>1295.4643858630443</v>
      </c>
      <c r="E104" s="7">
        <f>D104-D103</f>
        <v>11.993299735127948</v>
      </c>
      <c r="F104" s="12"/>
      <c r="G104" s="4"/>
      <c r="H104" s="7">
        <f t="shared" si="13"/>
        <v>0</v>
      </c>
      <c r="I104" s="12"/>
      <c r="J104" s="6"/>
      <c r="K104" s="7">
        <f t="shared" si="14"/>
        <v>0</v>
      </c>
      <c r="L104" s="12"/>
      <c r="M104" s="6"/>
      <c r="N104" s="7">
        <f t="shared" si="15"/>
        <v>0</v>
      </c>
      <c r="O104" s="12"/>
      <c r="P104" s="6"/>
      <c r="Q104" s="7">
        <f t="shared" si="16"/>
        <v>0</v>
      </c>
      <c r="R104" s="12"/>
      <c r="S104" s="6"/>
      <c r="T104" s="7">
        <f t="shared" si="17"/>
        <v>0</v>
      </c>
      <c r="V104" t="str">
        <f>IF(Tableau2[[#This Row],[Violet]]="",_xlfn.FORECAST.LINEAR(Tableau2[[#This Row],[Date]],$D$2:D103,$B$2:B103),"")</f>
        <v/>
      </c>
    </row>
    <row r="105" spans="1:22" x14ac:dyDescent="0.25">
      <c r="A105" s="15"/>
      <c r="B105" s="3">
        <v>45149</v>
      </c>
      <c r="C105" s="10" t="s">
        <v>104</v>
      </c>
      <c r="D105" s="4">
        <f>_xlfn.FORECAST.LINEAR(Tableau2[[#This Row],[Date]],$D$2:D104,$B$2:B104)</f>
        <v>1307.4576855979394</v>
      </c>
      <c r="E105" s="7">
        <f>D105-D104</f>
        <v>11.993299734895118</v>
      </c>
      <c r="F105" s="12"/>
      <c r="G105" s="4"/>
      <c r="H105" s="7">
        <f t="shared" si="13"/>
        <v>0</v>
      </c>
      <c r="I105" s="12"/>
      <c r="J105" s="6"/>
      <c r="K105" s="7">
        <f t="shared" si="14"/>
        <v>0</v>
      </c>
      <c r="L105" s="12"/>
      <c r="M105" s="6"/>
      <c r="N105" s="7">
        <f t="shared" si="15"/>
        <v>0</v>
      </c>
      <c r="O105" s="12"/>
      <c r="P105" s="6"/>
      <c r="Q105" s="7">
        <f t="shared" si="16"/>
        <v>0</v>
      </c>
      <c r="R105" s="12"/>
      <c r="S105" s="6"/>
      <c r="T105" s="7">
        <f t="shared" si="17"/>
        <v>0</v>
      </c>
      <c r="V105" t="str">
        <f>IF(Tableau2[[#This Row],[Violet]]="",_xlfn.FORECAST.LINEAR(Tableau2[[#This Row],[Date]],$D$2:D104,$B$2:B104),"")</f>
        <v/>
      </c>
    </row>
    <row r="106" spans="1:22" x14ac:dyDescent="0.25">
      <c r="A106" s="15"/>
      <c r="B106" s="3">
        <v>45150</v>
      </c>
      <c r="C106" s="10" t="s">
        <v>105</v>
      </c>
      <c r="D106" s="4">
        <f>_xlfn.FORECAST.LINEAR(Tableau2[[#This Row],[Date]],$D$2:D105,$B$2:B105)</f>
        <v>1319.4509853331838</v>
      </c>
      <c r="E106" s="7">
        <f>D106-D105</f>
        <v>11.993299735244364</v>
      </c>
      <c r="F106" s="12"/>
      <c r="G106" s="4"/>
      <c r="H106" s="7">
        <f t="shared" si="13"/>
        <v>0</v>
      </c>
      <c r="I106" s="12"/>
      <c r="J106" s="6"/>
      <c r="K106" s="7">
        <f t="shared" si="14"/>
        <v>0</v>
      </c>
      <c r="L106" s="12"/>
      <c r="M106" s="6"/>
      <c r="N106" s="7">
        <f t="shared" si="15"/>
        <v>0</v>
      </c>
      <c r="O106" s="12"/>
      <c r="P106" s="6"/>
      <c r="Q106" s="7">
        <f t="shared" si="16"/>
        <v>0</v>
      </c>
      <c r="R106" s="12"/>
      <c r="S106" s="6"/>
      <c r="T106" s="7">
        <f t="shared" si="17"/>
        <v>0</v>
      </c>
      <c r="V106" t="str">
        <f>IF(Tableau2[[#This Row],[Violet]]="",_xlfn.FORECAST.LINEAR(Tableau2[[#This Row],[Date]],$D$2:D105,$B$2:B105),"")</f>
        <v/>
      </c>
    </row>
    <row r="107" spans="1:22" ht="15.75" thickBot="1" x14ac:dyDescent="0.3">
      <c r="A107" s="16"/>
      <c r="B107" s="3">
        <v>45151</v>
      </c>
      <c r="C107" s="10" t="s">
        <v>106</v>
      </c>
      <c r="D107" s="4">
        <f>_xlfn.FORECAST.LINEAR(Tableau2[[#This Row],[Date]],$D$2:D106,$B$2:B106)</f>
        <v>1331.4442850681953</v>
      </c>
      <c r="E107" s="7">
        <f>D107-D106</f>
        <v>11.993299735011533</v>
      </c>
      <c r="F107" s="12"/>
      <c r="G107" s="4"/>
      <c r="H107" s="7">
        <f t="shared" si="13"/>
        <v>0</v>
      </c>
      <c r="I107" s="12"/>
      <c r="J107" s="6"/>
      <c r="K107" s="7">
        <f t="shared" si="14"/>
        <v>0</v>
      </c>
      <c r="L107" s="12"/>
      <c r="M107" s="6"/>
      <c r="N107" s="7">
        <f t="shared" si="15"/>
        <v>0</v>
      </c>
      <c r="O107" s="12"/>
      <c r="P107" s="6"/>
      <c r="Q107" s="7">
        <f t="shared" si="16"/>
        <v>0</v>
      </c>
      <c r="R107" s="12"/>
      <c r="S107" s="6"/>
      <c r="T107" s="7">
        <f t="shared" si="17"/>
        <v>0</v>
      </c>
      <c r="V107" t="str">
        <f>IF(Tableau2[[#This Row],[Violet]]="",_xlfn.FORECAST.LINEAR(Tableau2[[#This Row],[Date]],$D$2:D106,$B$2:B106),"")</f>
        <v/>
      </c>
    </row>
    <row r="108" spans="1:22" ht="15.75" thickTop="1" x14ac:dyDescent="0.25">
      <c r="A108" s="14">
        <v>16</v>
      </c>
      <c r="B108" s="3">
        <v>45152</v>
      </c>
      <c r="C108" s="10" t="s">
        <v>107</v>
      </c>
      <c r="D108" s="4">
        <f>_xlfn.FORECAST.LINEAR(Tableau2[[#This Row],[Date]],$D$2:D107,$B$2:B107)</f>
        <v>1343.4375848033233</v>
      </c>
      <c r="E108" s="7">
        <f>D108-D107</f>
        <v>11.993299735127948</v>
      </c>
      <c r="F108" s="12"/>
      <c r="G108" s="4"/>
      <c r="H108" s="7">
        <f t="shared" si="13"/>
        <v>0</v>
      </c>
      <c r="I108" s="12"/>
      <c r="J108" s="6"/>
      <c r="K108" s="7">
        <f t="shared" si="14"/>
        <v>0</v>
      </c>
      <c r="L108" s="12"/>
      <c r="M108" s="6"/>
      <c r="N108" s="7">
        <f t="shared" si="15"/>
        <v>0</v>
      </c>
      <c r="O108" s="12"/>
      <c r="P108" s="6"/>
      <c r="Q108" s="7">
        <f t="shared" si="16"/>
        <v>0</v>
      </c>
      <c r="R108" s="12"/>
      <c r="S108" s="6"/>
      <c r="T108" s="7">
        <f t="shared" si="17"/>
        <v>0</v>
      </c>
      <c r="V108" t="str">
        <f>IF(Tableau2[[#This Row],[Violet]]="",_xlfn.FORECAST.LINEAR(Tableau2[[#This Row],[Date]],$D$2:D107,$B$2:B107),"")</f>
        <v/>
      </c>
    </row>
    <row r="109" spans="1:22" x14ac:dyDescent="0.25">
      <c r="A109" s="15"/>
      <c r="B109" s="3">
        <v>45153</v>
      </c>
      <c r="C109" s="10" t="s">
        <v>108</v>
      </c>
      <c r="D109" s="4">
        <f>_xlfn.FORECAST.LINEAR(Tableau2[[#This Row],[Date]],$D$2:D108,$B$2:B108)</f>
        <v>1355.4308845383348</v>
      </c>
      <c r="E109" s="7">
        <f>D109-D108</f>
        <v>11.993299735011533</v>
      </c>
      <c r="F109" s="12"/>
      <c r="G109" s="4"/>
      <c r="H109" s="7">
        <f t="shared" si="13"/>
        <v>0</v>
      </c>
      <c r="I109" s="12"/>
      <c r="J109" s="6"/>
      <c r="K109" s="7">
        <f t="shared" si="14"/>
        <v>0</v>
      </c>
      <c r="L109" s="12"/>
      <c r="M109" s="6"/>
      <c r="N109" s="7">
        <f t="shared" si="15"/>
        <v>0</v>
      </c>
      <c r="O109" s="12"/>
      <c r="P109" s="6"/>
      <c r="Q109" s="7">
        <f t="shared" si="16"/>
        <v>0</v>
      </c>
      <c r="R109" s="12"/>
      <c r="S109" s="6"/>
      <c r="T109" s="7">
        <f t="shared" si="17"/>
        <v>0</v>
      </c>
      <c r="V109" t="str">
        <f>IF(Tableau2[[#This Row],[Violet]]="",_xlfn.FORECAST.LINEAR(Tableau2[[#This Row],[Date]],$D$2:D108,$B$2:B108),"")</f>
        <v/>
      </c>
    </row>
    <row r="110" spans="1:22" x14ac:dyDescent="0.25">
      <c r="A110" s="15"/>
      <c r="B110" s="3">
        <v>45154</v>
      </c>
      <c r="C110" s="10" t="s">
        <v>109</v>
      </c>
      <c r="D110" s="4">
        <f>_xlfn.FORECAST.LINEAR(Tableau2[[#This Row],[Date]],$D$2:D109,$B$2:B109)</f>
        <v>1367.4241842734627</v>
      </c>
      <c r="E110" s="7">
        <f>D110-D109</f>
        <v>11.993299735127948</v>
      </c>
      <c r="F110" s="12"/>
      <c r="G110" s="4"/>
      <c r="H110" s="7">
        <f t="shared" si="13"/>
        <v>0</v>
      </c>
      <c r="I110" s="12"/>
      <c r="J110" s="6"/>
      <c r="K110" s="7">
        <f t="shared" si="14"/>
        <v>0</v>
      </c>
      <c r="L110" s="12"/>
      <c r="M110" s="6"/>
      <c r="N110" s="7">
        <f t="shared" si="15"/>
        <v>0</v>
      </c>
      <c r="O110" s="12"/>
      <c r="P110" s="6"/>
      <c r="Q110" s="7">
        <f t="shared" si="16"/>
        <v>0</v>
      </c>
      <c r="R110" s="12"/>
      <c r="S110" s="6"/>
      <c r="T110" s="7">
        <f t="shared" si="17"/>
        <v>0</v>
      </c>
      <c r="V110" t="str">
        <f>IF(Tableau2[[#This Row],[Violet]]="",_xlfn.FORECAST.LINEAR(Tableau2[[#This Row],[Date]],$D$2:D109,$B$2:B109),"")</f>
        <v/>
      </c>
    </row>
    <row r="111" spans="1:22" x14ac:dyDescent="0.25">
      <c r="A111" s="15"/>
      <c r="B111" s="3">
        <v>45155</v>
      </c>
      <c r="C111" s="10" t="s">
        <v>110</v>
      </c>
      <c r="D111" s="4">
        <f>_xlfn.FORECAST.LINEAR(Tableau2[[#This Row],[Date]],$D$2:D110,$B$2:B110)</f>
        <v>1379.4174840085907</v>
      </c>
      <c r="E111" s="7">
        <f>D111-D110</f>
        <v>11.993299735127948</v>
      </c>
      <c r="F111" s="12"/>
      <c r="G111" s="4"/>
      <c r="H111" s="7">
        <f t="shared" si="13"/>
        <v>0</v>
      </c>
      <c r="I111" s="12"/>
      <c r="J111" s="6"/>
      <c r="K111" s="7">
        <f t="shared" si="14"/>
        <v>0</v>
      </c>
      <c r="L111" s="12"/>
      <c r="M111" s="6"/>
      <c r="N111" s="7">
        <f t="shared" si="15"/>
        <v>0</v>
      </c>
      <c r="O111" s="12"/>
      <c r="P111" s="6"/>
      <c r="Q111" s="7">
        <f t="shared" si="16"/>
        <v>0</v>
      </c>
      <c r="R111" s="12"/>
      <c r="S111" s="6"/>
      <c r="T111" s="7">
        <f t="shared" si="17"/>
        <v>0</v>
      </c>
      <c r="V111" t="str">
        <f>IF(Tableau2[[#This Row],[Violet]]="",_xlfn.FORECAST.LINEAR(Tableau2[[#This Row],[Date]],$D$2:D110,$B$2:B110),"")</f>
        <v/>
      </c>
    </row>
    <row r="112" spans="1:22" x14ac:dyDescent="0.25">
      <c r="A112" s="15"/>
      <c r="B112" s="3">
        <v>45156</v>
      </c>
      <c r="C112" s="10" t="s">
        <v>111</v>
      </c>
      <c r="D112" s="4">
        <f>_xlfn.FORECAST.LINEAR(Tableau2[[#This Row],[Date]],$D$2:D111,$B$2:B111)</f>
        <v>1391.4107837436022</v>
      </c>
      <c r="E112" s="7">
        <f>D112-D111</f>
        <v>11.993299735011533</v>
      </c>
      <c r="F112" s="12"/>
      <c r="G112" s="4"/>
      <c r="H112" s="7">
        <f>G112-G111</f>
        <v>0</v>
      </c>
      <c r="I112" s="12"/>
      <c r="J112" s="6"/>
      <c r="K112" s="7">
        <f>J112-J111</f>
        <v>0</v>
      </c>
      <c r="L112" s="12"/>
      <c r="M112" s="6"/>
      <c r="N112" s="7">
        <f>M112-M111</f>
        <v>0</v>
      </c>
      <c r="O112" s="12"/>
      <c r="P112" s="6"/>
      <c r="Q112" s="7">
        <f>P112-P111</f>
        <v>0</v>
      </c>
      <c r="R112" s="12"/>
      <c r="S112" s="6"/>
      <c r="T112" s="7">
        <f>S112-S111</f>
        <v>0</v>
      </c>
      <c r="V112" t="str">
        <f>IF(Tableau2[[#This Row],[Violet]]="",_xlfn.FORECAST.LINEAR(Tableau2[[#This Row],[Date]],$D$2:D111,$B$2:B111),"")</f>
        <v/>
      </c>
    </row>
    <row r="113" spans="1:20" x14ac:dyDescent="0.25">
      <c r="A113" s="15"/>
      <c r="B113" s="3"/>
      <c r="C113" s="8"/>
      <c r="D113" s="4"/>
      <c r="E113" s="7">
        <f>D113-D112</f>
        <v>-1391.4107837436022</v>
      </c>
      <c r="F113" s="12"/>
      <c r="G113" s="4"/>
      <c r="H113" s="7">
        <f>G113-G112</f>
        <v>0</v>
      </c>
      <c r="I113" s="12"/>
      <c r="J113" s="6"/>
      <c r="K113" s="7">
        <f>J113-J112</f>
        <v>0</v>
      </c>
      <c r="L113" s="12"/>
      <c r="M113" s="6"/>
      <c r="N113" s="7">
        <f>M113-M112</f>
        <v>0</v>
      </c>
      <c r="O113" s="12"/>
      <c r="P113" s="6"/>
      <c r="Q113" s="7">
        <f>P113-P112</f>
        <v>0</v>
      </c>
      <c r="R113" s="12"/>
      <c r="S113" s="6"/>
      <c r="T113" s="7">
        <f>S113-S112</f>
        <v>0</v>
      </c>
    </row>
    <row r="114" spans="1:20" ht="15.75" thickBot="1" x14ac:dyDescent="0.3">
      <c r="A114" s="16"/>
      <c r="B114" s="3"/>
      <c r="C114" s="8"/>
      <c r="D114" s="4"/>
      <c r="E114" s="7">
        <f>D114-D113</f>
        <v>0</v>
      </c>
      <c r="F114" s="12"/>
      <c r="G114" s="4"/>
      <c r="H114" s="7">
        <f>G114-G113</f>
        <v>0</v>
      </c>
      <c r="I114" s="12"/>
      <c r="J114" s="6"/>
      <c r="K114" s="7">
        <f>J114-J113</f>
        <v>0</v>
      </c>
      <c r="L114" s="12"/>
      <c r="M114" s="6"/>
      <c r="N114" s="7">
        <f>M114-M113</f>
        <v>0</v>
      </c>
      <c r="O114" s="12"/>
      <c r="P114" s="6"/>
      <c r="Q114" s="7">
        <f>P114-P113</f>
        <v>0</v>
      </c>
      <c r="R114" s="12"/>
      <c r="S114" s="6"/>
      <c r="T114" s="7">
        <f>S114-S113</f>
        <v>0</v>
      </c>
    </row>
    <row r="115" spans="1:20" ht="15.75" thickTop="1" x14ac:dyDescent="0.25"/>
  </sheetData>
  <mergeCells count="16">
    <mergeCell ref="A38:A44"/>
    <mergeCell ref="A3:A9"/>
    <mergeCell ref="A10:A16"/>
    <mergeCell ref="A17:A23"/>
    <mergeCell ref="A24:A30"/>
    <mergeCell ref="A31:A37"/>
    <mergeCell ref="A87:A93"/>
    <mergeCell ref="A94:A100"/>
    <mergeCell ref="A101:A107"/>
    <mergeCell ref="A108:A114"/>
    <mergeCell ref="A45:A51"/>
    <mergeCell ref="A52:A58"/>
    <mergeCell ref="A59:A65"/>
    <mergeCell ref="A66:A72"/>
    <mergeCell ref="A73:A79"/>
    <mergeCell ref="A80:A86"/>
  </mergeCells>
  <phoneticPr fontId="2" type="noConversion"/>
  <conditionalFormatting sqref="D2:D112">
    <cfRule type="expression" dxfId="0" priority="1">
      <formula>_xlfn.ISFORMULA(D2)</formula>
    </cfRule>
  </conditionalFormatting>
  <pageMargins left="0.7" right="0.7" top="0.75" bottom="0.75" header="0.3" footer="0.3"/>
  <pageSetup paperSize="174" orientation="portrait" horizontalDpi="300" r:id="rId1"/>
  <ignoredErrors>
    <ignoredError sqref="E2 H2 K2 N2 Q2 T2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6</vt:i4>
      </vt:variant>
    </vt:vector>
  </HeadingPairs>
  <TitlesOfParts>
    <vt:vector size="8" baseType="lpstr">
      <vt:lpstr>Graphique</vt:lpstr>
      <vt:lpstr>Chats</vt:lpstr>
      <vt:lpstr>BleuClair</vt:lpstr>
      <vt:lpstr>Jaune</vt:lpstr>
      <vt:lpstr>Rose</vt:lpstr>
      <vt:lpstr>Rouge</vt:lpstr>
      <vt:lpstr>Vert</vt:lpstr>
      <vt:lpstr>Violet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Perret-Jeanneret</dc:creator>
  <cp:lastModifiedBy>BSA</cp:lastModifiedBy>
  <dcterms:created xsi:type="dcterms:W3CDTF">2023-03-20T14:05:18Z</dcterms:created>
  <dcterms:modified xsi:type="dcterms:W3CDTF">2023-06-21T05:52:24Z</dcterms:modified>
</cp:coreProperties>
</file>