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B4486CC-A454-46FC-B49C-00C30E3E04D6}" xr6:coauthVersionLast="47" xr6:coauthVersionMax="47" xr10:uidLastSave="{00000000-0000-0000-0000-000000000000}"/>
  <bookViews>
    <workbookView xWindow="0" yWindow="0" windowWidth="28800" windowHeight="16200" xr2:uid="{DFE3F4D3-6819-4B2C-AC86-C91F9DA2BC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  <c r="D3" i="1" s="1"/>
  <c r="E3" i="1" s="1"/>
  <c r="D28" i="1" l="1"/>
  <c r="E28" i="1" s="1"/>
  <c r="H6" i="1"/>
  <c r="D10" i="1"/>
  <c r="D25" i="1"/>
  <c r="E25" i="1" s="1"/>
  <c r="D21" i="1"/>
  <c r="E21" i="1" s="1"/>
  <c r="D17" i="1"/>
  <c r="E17" i="1" s="1"/>
  <c r="D13" i="1"/>
  <c r="E13" i="1" s="1"/>
  <c r="D9" i="1"/>
  <c r="E9" i="1" s="1"/>
  <c r="D5" i="1"/>
  <c r="E5" i="1" s="1"/>
  <c r="D26" i="1"/>
  <c r="E26" i="1" s="1"/>
  <c r="D22" i="1"/>
  <c r="E22" i="1" s="1"/>
  <c r="D18" i="1"/>
  <c r="D14" i="1"/>
  <c r="E14" i="1" s="1"/>
  <c r="E10" i="1"/>
  <c r="D6" i="1"/>
  <c r="E6" i="1" s="1"/>
  <c r="D2" i="1"/>
  <c r="D24" i="1"/>
  <c r="D20" i="1"/>
  <c r="E20" i="1" s="1"/>
  <c r="D16" i="1"/>
  <c r="E16" i="1" s="1"/>
  <c r="D12" i="1"/>
  <c r="D8" i="1"/>
  <c r="E8" i="1" s="1"/>
  <c r="D4" i="1"/>
  <c r="E4" i="1" s="1"/>
  <c r="D27" i="1"/>
  <c r="E27" i="1" s="1"/>
  <c r="D23" i="1"/>
  <c r="E23" i="1" s="1"/>
  <c r="D19" i="1"/>
  <c r="E19" i="1" s="1"/>
  <c r="D15" i="1"/>
  <c r="E15" i="1" s="1"/>
  <c r="D11" i="1"/>
  <c r="E11" i="1" s="1"/>
  <c r="D7" i="1"/>
  <c r="E7" i="1" s="1"/>
  <c r="E24" i="1" l="1"/>
  <c r="E12" i="1"/>
  <c r="E2" i="1"/>
  <c r="E18" i="1"/>
  <c r="J9" i="1" l="1" a="1"/>
  <c r="J9" i="1" s="1"/>
  <c r="J3" i="1" a="1"/>
  <c r="J3" i="1" s="1"/>
  <c r="J6" i="1" a="1"/>
  <c r="J6" i="1" s="1"/>
  <c r="J10" i="1" a="1"/>
  <c r="J10" i="1" s="1"/>
  <c r="K10" i="1" s="1" a="1"/>
  <c r="K10" i="1" s="1"/>
  <c r="J4" i="1" a="1"/>
  <c r="J4" i="1" s="1"/>
  <c r="J7" i="1" a="1"/>
  <c r="J7" i="1" s="1"/>
  <c r="K7" i="1" s="1" a="1"/>
  <c r="K7" i="1" s="1"/>
  <c r="J11" i="1" a="1"/>
  <c r="J11" i="1" s="1"/>
  <c r="J2" i="1" a="1"/>
  <c r="J2" i="1" s="1"/>
  <c r="J5" i="1" a="1"/>
  <c r="J5" i="1" s="1"/>
  <c r="K5" i="1" s="1" a="1"/>
  <c r="K5" i="1" s="1"/>
  <c r="J8" i="1" a="1"/>
  <c r="J8" i="1" s="1"/>
  <c r="L8" i="1" s="1" a="1"/>
  <c r="L8" i="1" s="1"/>
  <c r="L6" i="1" a="1"/>
  <c r="L6" i="1" s="1"/>
  <c r="K11" i="1" a="1"/>
  <c r="K11" i="1" s="1"/>
  <c r="L7" i="1" a="1"/>
  <c r="L7" i="1" s="1"/>
  <c r="L9" i="1" a="1"/>
  <c r="L9" i="1" s="1"/>
  <c r="K9" i="1" a="1"/>
  <c r="K9" i="1" s="1"/>
  <c r="L4" i="1" a="1"/>
  <c r="L4" i="1" s="1"/>
  <c r="K4" i="1" a="1"/>
  <c r="K4" i="1" s="1"/>
  <c r="K3" i="1" a="1"/>
  <c r="K3" i="1" s="1"/>
  <c r="L3" i="1" a="1"/>
  <c r="L3" i="1" s="1"/>
  <c r="L5" i="1" l="1" a="1"/>
  <c r="L5" i="1" s="1"/>
  <c r="K8" i="1" a="1"/>
  <c r="K8" i="1" s="1"/>
  <c r="L10" i="1" a="1"/>
  <c r="L10" i="1" s="1"/>
  <c r="L11" i="1" a="1"/>
  <c r="L11" i="1" s="1"/>
  <c r="K2" i="1" a="1"/>
  <c r="K2" i="1" s="1"/>
  <c r="L2" i="1" a="1"/>
  <c r="L2" i="1" s="1"/>
  <c r="K6" i="1" a="1"/>
  <c r="K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<sst xmlns="http://schemas.openxmlformats.org/spreadsheetml/2006/main" count="65" uniqueCount="63">
  <si>
    <t>nom</t>
  </si>
  <si>
    <t>prénom</t>
  </si>
  <si>
    <t>date de naissance</t>
  </si>
  <si>
    <t>A</t>
  </si>
  <si>
    <t>ANNE</t>
  </si>
  <si>
    <t>B</t>
  </si>
  <si>
    <t>STEPHANE</t>
  </si>
  <si>
    <t>C</t>
  </si>
  <si>
    <t>YOHAN</t>
  </si>
  <si>
    <t>D</t>
  </si>
  <si>
    <t>JULIE</t>
  </si>
  <si>
    <t>E</t>
  </si>
  <si>
    <t>JEROME</t>
  </si>
  <si>
    <t>F</t>
  </si>
  <si>
    <t>ANAIG</t>
  </si>
  <si>
    <t>G</t>
  </si>
  <si>
    <t>ANTHONY</t>
  </si>
  <si>
    <t>H</t>
  </si>
  <si>
    <t>NATHALIE</t>
  </si>
  <si>
    <t>I</t>
  </si>
  <si>
    <t>MAXENCE</t>
  </si>
  <si>
    <t>J</t>
  </si>
  <si>
    <t>MELANIE</t>
  </si>
  <si>
    <t>K</t>
  </si>
  <si>
    <t>CYRIL</t>
  </si>
  <si>
    <t>L</t>
  </si>
  <si>
    <t>ROMAIN</t>
  </si>
  <si>
    <t>M</t>
  </si>
  <si>
    <t>MICKAEL</t>
  </si>
  <si>
    <t>N</t>
  </si>
  <si>
    <t>ALEXANDRE</t>
  </si>
  <si>
    <t>O</t>
  </si>
  <si>
    <t>SANDRA</t>
  </si>
  <si>
    <t>P</t>
  </si>
  <si>
    <t>CHRISTOPHE</t>
  </si>
  <si>
    <t>Q</t>
  </si>
  <si>
    <t>AURELIE</t>
  </si>
  <si>
    <t>R</t>
  </si>
  <si>
    <t>RICARDO</t>
  </si>
  <si>
    <t>S</t>
  </si>
  <si>
    <t>GIANNI</t>
  </si>
  <si>
    <t>T</t>
  </si>
  <si>
    <t>U</t>
  </si>
  <si>
    <t>ELODIE</t>
  </si>
  <si>
    <t>V</t>
  </si>
  <si>
    <t>MATHIEU</t>
  </si>
  <si>
    <t>W</t>
  </si>
  <si>
    <t>X</t>
  </si>
  <si>
    <t>THOMAS</t>
  </si>
  <si>
    <t>Y</t>
  </si>
  <si>
    <t>NICOLAS</t>
  </si>
  <si>
    <t>Z</t>
  </si>
  <si>
    <t>JEREMY</t>
  </si>
  <si>
    <t>semaine à extraire</t>
  </si>
  <si>
    <t>Année</t>
  </si>
  <si>
    <t>nom &amp; prénom</t>
  </si>
  <si>
    <t>date</t>
  </si>
  <si>
    <t>début de la semaine</t>
  </si>
  <si>
    <t>anniversaire la plus proche selon cellule J1</t>
  </si>
  <si>
    <t>Liste
ligne</t>
  </si>
  <si>
    <t>ISO
semaine</t>
  </si>
  <si>
    <t>XXX</t>
  </si>
  <si>
    <t>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</si>
</sst>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/mm/yyyy"/>
    <numFmt numFmtId="166" formatCode="ddd\ dd/mm/yyyy"/>
    <numFmt numFmtId="167" formatCode="ddd\ dd/mm/yy"/>
  </numFmts>
  <fonts count="7" x14ac:knownFonts="1">
    <font>
      <sz val="11"/>
      <color rgb="FF000000"/>
      <name val="Calibri"/>
      <family val="2"/>
      <charset val="1"/>
    </font>
    <font>
      <sz val="10"/>
      <color rgb="FF1F497D"/>
      <name val="Calibri"/>
      <family val="2"/>
    </font>
    <font>
      <sz val="11"/>
      <color rgb="FF000000"/>
      <name val="Verdana"/>
      <family val="2"/>
    </font>
    <font>
      <sz val="8"/>
      <name val="Calibri"/>
      <family val="2"/>
      <charset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left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167" fontId="0" fillId="0" borderId="0" xfId="0" applyNumberFormat="1" applyFill="1" applyAlignment="1">
      <alignment horizontal="center" vertical="center" wrapText="1"/>
    </xf>
    <xf numFmtId="167" fontId="0" fillId="0" borderId="0" xfId="0" applyNumberForma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/>
    <xf numFmtId="0" fontId="5" fillId="2" borderId="6" xfId="0" applyFont="1" applyFill="1" applyBorder="1" applyAlignment="1">
      <alignment horizontal="right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right" vertical="center"/>
    </xf>
    <xf numFmtId="1" fontId="5" fillId="2" borderId="9" xfId="0" applyNumberFormat="1" applyFont="1" applyFill="1" applyBorder="1" applyAlignment="1">
      <alignment horizontal="center" vertical="center" wrapText="1"/>
    </xf>
    <xf numFmtId="0" fontId="4" fillId="3" borderId="10" xfId="0" applyFont="1" applyFill="1" applyBorder="1" applyAlignment="1"/>
    <xf numFmtId="166" fontId="4" fillId="3" borderId="11" xfId="0" applyNumberFormat="1" applyFont="1" applyFill="1" applyBorder="1"/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 vertical="center"/>
    </xf>
    <xf numFmtId="0" fontId="6" fillId="0" borderId="3" xfId="0" applyFont="1" applyFill="1" applyBorder="1" applyAlignment="1">
      <alignment horizontal="center"/>
    </xf>
    <xf numFmtId="166" fontId="6" fillId="0" borderId="4" xfId="0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166" fontId="6" fillId="0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" fontId="0" fillId="0" borderId="0" xfId="0" applyNumberFormat="1" applyFill="1" applyAlignment="1">
      <alignment horizontal="center" vertical="center" wrapText="1"/>
    </xf>
    <xf numFmtId="1" fontId="2" fillId="0" borderId="0" xfId="0" applyNumberFormat="1" applyFont="1" applyFill="1" applyAlignment="1">
      <alignment horizontal="center"/>
    </xf>
  </cellXfs>
  <cellStyles count="1">
    <cellStyle name="Standaard" xfId="0" builtinId="0"/>
  </cellStyles>
  <dxfs count="16">
    <dxf>
      <fill>
        <patternFill>
          <bgColor rgb="FFFF0000"/>
        </patternFill>
      </fill>
    </dxf>
    <dxf>
      <font>
        <name val="Verdana"/>
        <family val="2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fill>
        <patternFill>
          <bgColor rgb="FFFFFF00"/>
        </patternFill>
      </fill>
    </dxf>
    <dxf>
      <font>
        <b/>
        <i/>
      </font>
      <numFmt numFmtId="166" formatCode="ddd\ dd/mm/yyyy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/>
        <i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67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1F497D"/>
        <name val="Calibri"/>
        <family val="2"/>
        <scheme val="none"/>
      </font>
      <numFmt numFmtId="164" formatCode="[$-40C]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E24993-B38E-4C09-81DE-F0BF921BC443}" name="Tabel1" displayName="Tabel1" ref="A1:E28" totalsRowShown="0" headerRowDxfId="10" dataDxfId="12">
  <tableColumns count="5">
    <tableColumn id="1" xr3:uid="{08C3751A-759F-4738-A101-429CEC8FD435}" name="nom" dataDxfId="15"/>
    <tableColumn id="2" xr3:uid="{66800DBE-A6E4-4888-B91F-9895FA529900}" name="prénom" dataDxfId="14"/>
    <tableColumn id="3" xr3:uid="{858B47D7-FF18-4E47-9B07-601048FA961A}" name="date de naissance" dataDxfId="13"/>
    <tableColumn id="4" xr3:uid="{03F7CB8A-9844-4B75-837F-767F92748127}" name="anniversaire la plus proche selon cellule J1" dataDxfId="11">
      <calculatedColumnFormula>EDATE(C2,ROUND(($H$5-C2)/365,0)*12)</calculatedColumnFormula>
    </tableColumn>
    <tableColumn id="8" xr3:uid="{A8BEEF89-3AE9-46D0-8BDA-5CA36563FE9B}" name="ISO_x000a_semaine" dataDxfId="1">
      <calculatedColumnFormula>_xlfn.ISOWEEKNUM(D2)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3E2503-467F-493B-930A-3F855008D9B3}" name="Tabel2" displayName="Tabel2" ref="J1:L11" totalsRowShown="0" headerRowDxfId="9" dataDxfId="8" tableBorderDxfId="7">
  <tableColumns count="3">
    <tableColumn id="1" xr3:uid="{6E7F45F9-A963-42A6-B4EC-639693A64324}" name="Liste_x000a_ligne" dataDxfId="3">
      <calculatedColumnFormula array="1">IF(COUNTIF(Tabel1[ISO
semaine],$H$3)&gt;=ROW()-ROW(Tabel1[[#Headers],[ISO
semaine]]),_xlfn.AGGREGATE(15,6,(ROW(Tabel1[ISO
semaine])-ROW(Tabel1[[#Headers],[ISO
semaine]]))/(Tabel1[ISO
semaine]=$H$3),ROW()-ROW(Tabel2[[#Headers],[Liste
ligne]])),"-")</calculatedColumnFormula>
    </tableColumn>
    <tableColumn id="2" xr3:uid="{EC864883-8492-4FF9-9B7D-B1B66AA4EB28}" name="nom &amp; prénom" dataDxfId="6">
      <calculatedColumnFormula array="1">IF(ISNUMBER($J2),INDEX(Tabel1[nom],$J2) &amp;", " &amp; INDEX(Tabel1[prénom],$J2),"-")</calculatedColumnFormula>
    </tableColumn>
    <tableColumn id="3" xr3:uid="{BBE29E87-FB2A-4872-85CE-E21E61CC7EE0}" name="date" dataDxfId="5">
      <calculatedColumnFormula array="1">IF(ISNUMBER($J2),INDEX(Tabel1[anniversaire la plus proche selon cellule J1],$J2),"-")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DC915-B4B3-4EE7-9461-38F112D2D80B}">
  <dimension ref="A1:L62"/>
  <sheetViews>
    <sheetView tabSelected="1" workbookViewId="0">
      <selection activeCell="I2" sqref="I2"/>
    </sheetView>
  </sheetViews>
  <sheetFormatPr defaultColWidth="11.42578125" defaultRowHeight="15" x14ac:dyDescent="0.25"/>
  <cols>
    <col min="1" max="1" width="7.28515625" style="2" bestFit="1" customWidth="1"/>
    <col min="2" max="2" width="10.7109375" style="2" bestFit="1" customWidth="1"/>
    <col min="3" max="3" width="14.140625" style="3" bestFit="1" customWidth="1"/>
    <col min="4" max="4" width="19.140625" style="9" bestFit="1" customWidth="1"/>
    <col min="5" max="5" width="14.42578125" style="9" bestFit="1" customWidth="1"/>
    <col min="6" max="6" width="6.28515625" customWidth="1"/>
    <col min="7" max="7" width="22.85546875" style="11" bestFit="1" customWidth="1"/>
    <col min="8" max="8" width="16.5703125" style="12" bestFit="1" customWidth="1"/>
    <col min="9" max="9" width="5.140625" customWidth="1"/>
    <col min="10" max="10" width="6.7109375" style="7" customWidth="1"/>
    <col min="11" max="11" width="26.42578125" style="7" customWidth="1"/>
    <col min="12" max="12" width="17.85546875" style="7" customWidth="1"/>
  </cols>
  <sheetData>
    <row r="1" spans="1:12" s="1" customFormat="1" ht="45.75" thickBot="1" x14ac:dyDescent="0.3">
      <c r="A1" s="4" t="s">
        <v>0</v>
      </c>
      <c r="B1" s="4" t="s">
        <v>1</v>
      </c>
      <c r="C1" s="4" t="s">
        <v>2</v>
      </c>
      <c r="D1" s="8" t="s">
        <v>58</v>
      </c>
      <c r="E1" s="29" t="s">
        <v>60</v>
      </c>
      <c r="G1" s="10"/>
      <c r="H1" s="10"/>
      <c r="J1" s="4" t="s">
        <v>59</v>
      </c>
      <c r="K1" s="22" t="s">
        <v>55</v>
      </c>
      <c r="L1" s="23" t="s">
        <v>56</v>
      </c>
    </row>
    <row r="2" spans="1:12" ht="15.75" thickTop="1" x14ac:dyDescent="0.25">
      <c r="A2" s="2" t="s">
        <v>25</v>
      </c>
      <c r="B2" s="5" t="s">
        <v>26</v>
      </c>
      <c r="C2" s="6">
        <v>41644</v>
      </c>
      <c r="D2" s="9">
        <f>EDATE(C2,ROUND(($H$5-C2)/365,0)*12)</f>
        <v>45296</v>
      </c>
      <c r="E2" s="30">
        <f>_xlfn.ISOWEEKNUM(D2)</f>
        <v>1</v>
      </c>
      <c r="G2" s="15" t="s">
        <v>54</v>
      </c>
      <c r="H2" s="16">
        <v>2023</v>
      </c>
      <c r="J2" s="19" cm="1">
        <f t="array" ref="J2">IF(COUNTIF(Tabel1[ISO
semaine],$H$3)&gt;=ROW()-ROW(Tabel1[[#Headers],[ISO
semaine]]),_xlfn.AGGREGATE(15,6,(ROW(Tabel1[ISO
semaine])-ROW(Tabel1[[#Headers],[ISO
semaine]]))/(Tabel1[ISO
semaine]=$H$3),ROW()-ROW(Tabel2[[#Headers],[Liste
ligne]])),"-")</f>
        <v>27</v>
      </c>
      <c r="K2" s="24" t="str" cm="1">
        <f t="array" ref="K2">IF(ISNUMBER($J2),INDEX(Tabel1[nom],$J2) &amp;", " &amp; INDEX(Tabel1[prénom],$J2),"-")</f>
        <v>XXX, YYY</v>
      </c>
      <c r="L2" s="25" cm="1">
        <f t="array" ref="L2">IF(ISNUMBER($J2),INDEX(Tabel1[anniversaire la plus proche selon cellule J1],$J2),"-")</f>
        <v>45291</v>
      </c>
    </row>
    <row r="3" spans="1:12" ht="15.75" thickBot="1" x14ac:dyDescent="0.3">
      <c r="A3" s="2" t="s">
        <v>46</v>
      </c>
      <c r="B3" s="5" t="s">
        <v>26</v>
      </c>
      <c r="C3" s="6">
        <v>42012</v>
      </c>
      <c r="D3" s="9">
        <f>EDATE(C3,ROUND(($H$5-C3)/365,0)*12)</f>
        <v>45299</v>
      </c>
      <c r="E3" s="30">
        <f>_xlfn.ISOWEEKNUM(D3)</f>
        <v>2</v>
      </c>
      <c r="G3" s="13" t="s">
        <v>53</v>
      </c>
      <c r="H3" s="14">
        <v>52</v>
      </c>
      <c r="J3" s="20" t="str" cm="1">
        <f t="array" ref="J3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3" s="26" t="str" cm="1">
        <f t="array" ref="K3">IF(ISNUMBER($J3),INDEX(Tabel1[nom],$J3) &amp;", " &amp; INDEX(Tabel1[prénom],$J3),"-")</f>
        <v>-</v>
      </c>
      <c r="L3" s="27" t="str" cm="1">
        <f t="array" ref="L3">IF(ISNUMBER($J3),INDEX(Tabel1[anniversaire la plus proche selon cellule J1],$J3),"-")</f>
        <v>-</v>
      </c>
    </row>
    <row r="4" spans="1:12" ht="16.5" thickTop="1" thickBot="1" x14ac:dyDescent="0.3">
      <c r="A4" s="2" t="s">
        <v>27</v>
      </c>
      <c r="B4" s="5" t="s">
        <v>28</v>
      </c>
      <c r="C4" s="6">
        <v>41648</v>
      </c>
      <c r="D4" s="9">
        <f>EDATE(C4,ROUND(($H$5-C4)/365,0)*12)</f>
        <v>45300</v>
      </c>
      <c r="E4" s="30">
        <f>_xlfn.ISOWEEKNUM(D4)</f>
        <v>2</v>
      </c>
      <c r="J4" s="20" t="str" cm="1">
        <f t="array" ref="J4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4" s="26" t="str" cm="1">
        <f t="array" ref="K4">IF(ISNUMBER($J4),INDEX(Tabel1[nom],$J4) &amp;", " &amp; INDEX(Tabel1[prénom],$J4),"-")</f>
        <v>-</v>
      </c>
      <c r="L4" s="27" t="str" cm="1">
        <f t="array" ref="L4">IF(ISNUMBER($J4),INDEX(Tabel1[anniversaire la plus proche selon cellule J1],$J4),"-")</f>
        <v>-</v>
      </c>
    </row>
    <row r="5" spans="1:12" ht="16.5" thickTop="1" thickBot="1" x14ac:dyDescent="0.3">
      <c r="A5" s="2" t="s">
        <v>29</v>
      </c>
      <c r="B5" s="5" t="s">
        <v>30</v>
      </c>
      <c r="C5" s="6">
        <v>41650</v>
      </c>
      <c r="D5" s="9">
        <f>EDATE(C5,ROUND(($H$5-C5)/365,0)*12)</f>
        <v>45302</v>
      </c>
      <c r="E5" s="30">
        <f>_xlfn.ISOWEEKNUM(D5)</f>
        <v>2</v>
      </c>
      <c r="G5" s="17" t="s">
        <v>57</v>
      </c>
      <c r="H5" s="18">
        <f>-WEEKDAY(DATE(H2,1,4),2)+1+(H3-1)*7+DATE(H2,1,4)</f>
        <v>45285</v>
      </c>
      <c r="J5" s="20" t="str" cm="1">
        <f t="array" ref="J5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5" s="26" t="str" cm="1">
        <f t="array" ref="K5">IF(ISNUMBER($J5),INDEX(Tabel1[nom],$J5) &amp;", " &amp; INDEX(Tabel1[prénom],$J5),"-")</f>
        <v>-</v>
      </c>
      <c r="L5" s="27" t="str" cm="1">
        <f t="array" ref="L5">IF(ISNUMBER($J5),INDEX(Tabel1[anniversaire la plus proche selon cellule J1],$J5),"-")</f>
        <v>-</v>
      </c>
    </row>
    <row r="6" spans="1:12" ht="15.75" thickTop="1" x14ac:dyDescent="0.25">
      <c r="A6" s="2" t="s">
        <v>3</v>
      </c>
      <c r="B6" s="5" t="s">
        <v>4</v>
      </c>
      <c r="C6" s="6">
        <v>40959</v>
      </c>
      <c r="D6" s="9">
        <f>EDATE(C6,ROUND(($H$5-C6)/365,0)*12)</f>
        <v>45342</v>
      </c>
      <c r="E6" s="30">
        <f>_xlfn.ISOWEEKNUM(D6)</f>
        <v>8</v>
      </c>
      <c r="H6" s="21">
        <f>_xlfn.ISOWEEKNUM(H5)</f>
        <v>52</v>
      </c>
      <c r="J6" s="20" t="str" cm="1">
        <f t="array" ref="J6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6" s="26" t="str" cm="1">
        <f t="array" ref="K6">IF(ISNUMBER($J6),INDEX(Tabel1[nom],$J6) &amp;", " &amp; INDEX(Tabel1[prénom],$J6),"-")</f>
        <v>-</v>
      </c>
      <c r="L6" s="27" t="str" cm="1">
        <f t="array" ref="L6">IF(ISNUMBER($J6),INDEX(Tabel1[anniversaire la plus proche selon cellule J1],$J6),"-")</f>
        <v>-</v>
      </c>
    </row>
    <row r="7" spans="1:12" x14ac:dyDescent="0.25">
      <c r="A7" s="2" t="s">
        <v>31</v>
      </c>
      <c r="B7" s="5" t="s">
        <v>32</v>
      </c>
      <c r="C7" s="6">
        <v>41690</v>
      </c>
      <c r="D7" s="9">
        <f>EDATE(C7,ROUND(($H$5-C7)/365,0)*12)</f>
        <v>45342</v>
      </c>
      <c r="E7" s="30">
        <f>_xlfn.ISOWEEKNUM(D7)</f>
        <v>8</v>
      </c>
      <c r="J7" s="20" t="str" cm="1">
        <f t="array" ref="J7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7" s="26" t="str" cm="1">
        <f t="array" ref="K7">IF(ISNUMBER($J7),INDEX(Tabel1[nom],$J7) &amp;", " &amp; INDEX(Tabel1[prénom],$J7),"-")</f>
        <v>-</v>
      </c>
      <c r="L7" s="27" t="str" cm="1">
        <f t="array" ref="L7">IF(ISNUMBER($J7),INDEX(Tabel1[anniversaire la plus proche selon cellule J1],$J7),"-")</f>
        <v>-</v>
      </c>
    </row>
    <row r="8" spans="1:12" x14ac:dyDescent="0.25">
      <c r="A8" s="2" t="s">
        <v>5</v>
      </c>
      <c r="B8" s="5" t="s">
        <v>6</v>
      </c>
      <c r="C8" s="6">
        <v>40963</v>
      </c>
      <c r="D8" s="9">
        <f>EDATE(C8,ROUND(($H$5-C8)/365,0)*12)</f>
        <v>45346</v>
      </c>
      <c r="E8" s="30">
        <f>_xlfn.ISOWEEKNUM(D8)</f>
        <v>8</v>
      </c>
      <c r="J8" s="20" t="str" cm="1">
        <f t="array" ref="J8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8" s="26" t="str" cm="1">
        <f t="array" ref="K8">IF(ISNUMBER($J8),INDEX(Tabel1[nom],$J8) &amp;", " &amp; INDEX(Tabel1[prénom],$J8),"-")</f>
        <v>-</v>
      </c>
      <c r="L8" s="27" t="str" cm="1">
        <f t="array" ref="L8">IF(ISNUMBER($J8),INDEX(Tabel1[anniversaire la plus proche selon cellule J1],$J8),"-")</f>
        <v>-</v>
      </c>
    </row>
    <row r="9" spans="1:12" x14ac:dyDescent="0.25">
      <c r="A9" s="2" t="s">
        <v>7</v>
      </c>
      <c r="B9" s="5" t="s">
        <v>8</v>
      </c>
      <c r="C9" s="6">
        <v>41367</v>
      </c>
      <c r="D9" s="9">
        <f>EDATE(C9,ROUND(($H$5-C9)/365,0)*12)</f>
        <v>45385</v>
      </c>
      <c r="E9" s="30">
        <f>_xlfn.ISOWEEKNUM(D9)</f>
        <v>14</v>
      </c>
      <c r="J9" s="20" t="str" cm="1">
        <f t="array" ref="J9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9" s="26" t="str" cm="1">
        <f t="array" ref="K9">IF(ISNUMBER($J9),INDEX(Tabel1[nom],$J9) &amp;", " &amp; INDEX(Tabel1[prénom],$J9),"-")</f>
        <v>-</v>
      </c>
      <c r="L9" s="27" t="str" cm="1">
        <f t="array" ref="L9">IF(ISNUMBER($J9),INDEX(Tabel1[anniversaire la plus proche selon cellule J1],$J9),"-")</f>
        <v>-</v>
      </c>
    </row>
    <row r="10" spans="1:12" x14ac:dyDescent="0.25">
      <c r="A10" s="2" t="s">
        <v>47</v>
      </c>
      <c r="B10" s="5" t="s">
        <v>48</v>
      </c>
      <c r="C10" s="6">
        <v>42114</v>
      </c>
      <c r="D10" s="9">
        <f>EDATE(C10,ROUND(($H$5-C10)/365,0)*12)</f>
        <v>45402</v>
      </c>
      <c r="E10" s="30">
        <f>_xlfn.ISOWEEKNUM(D10)</f>
        <v>16</v>
      </c>
      <c r="J10" s="20" t="str" cm="1">
        <f t="array" ref="J10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10" s="26" t="str" cm="1">
        <f t="array" ref="K10">IF(ISNUMBER($J10),INDEX(Tabel1[nom],$J10) &amp;", " &amp; INDEX(Tabel1[prénom],$J10),"-")</f>
        <v>-</v>
      </c>
      <c r="L10" s="27" t="str" cm="1">
        <f t="array" ref="L10">IF(ISNUMBER($J10),INDEX(Tabel1[anniversaire la plus proche selon cellule J1],$J10),"-")</f>
        <v>-</v>
      </c>
    </row>
    <row r="11" spans="1:12" x14ac:dyDescent="0.25">
      <c r="A11" s="2" t="s">
        <v>33</v>
      </c>
      <c r="B11" s="5" t="s">
        <v>34</v>
      </c>
      <c r="C11" s="6">
        <v>41761</v>
      </c>
      <c r="D11" s="9">
        <f>EDATE(C11,ROUND(($H$5-C11)/365,0)*12)</f>
        <v>45414</v>
      </c>
      <c r="E11" s="30">
        <f>_xlfn.ISOWEEKNUM(D11)</f>
        <v>18</v>
      </c>
      <c r="J11" s="20" t="str" cm="1">
        <f t="array" ref="J11">IF(COUNTIF(Tabel1[ISO
semaine],$H$3)&gt;=ROW()-ROW(Tabel1[[#Headers],[ISO
semaine]]),_xlfn.AGGREGATE(15,6,(ROW(Tabel1[ISO
semaine])-ROW(Tabel1[[#Headers],[ISO
semaine]]))/(Tabel1[ISO
semaine]=$H$3),ROW()-ROW(Tabel2[[#Headers],[Liste
ligne]])),"-")</f>
        <v>-</v>
      </c>
      <c r="K11" s="28" t="str" cm="1">
        <f t="array" ref="K11">IF(ISNUMBER($J11),INDEX(Tabel1[nom],$J11) &amp;", " &amp; INDEX(Tabel1[prénom],$J11),"-")</f>
        <v>-</v>
      </c>
      <c r="L11" s="27" t="str" cm="1">
        <f t="array" ref="L11">IF(ISNUMBER($J11),INDEX(Tabel1[anniversaire la plus proche selon cellule J1],$J11),"-")</f>
        <v>-</v>
      </c>
    </row>
    <row r="12" spans="1:12" x14ac:dyDescent="0.25">
      <c r="A12" s="2" t="s">
        <v>35</v>
      </c>
      <c r="B12" s="5" t="s">
        <v>36</v>
      </c>
      <c r="C12" s="6">
        <v>41785</v>
      </c>
      <c r="D12" s="9">
        <f>EDATE(C12,ROUND(($H$5-C12)/365,0)*12)</f>
        <v>45438</v>
      </c>
      <c r="E12" s="30">
        <f>_xlfn.ISOWEEKNUM(D12)</f>
        <v>21</v>
      </c>
    </row>
    <row r="13" spans="1:12" x14ac:dyDescent="0.25">
      <c r="A13" s="2" t="s">
        <v>9</v>
      </c>
      <c r="B13" s="5" t="s">
        <v>10</v>
      </c>
      <c r="C13" s="6">
        <v>41429</v>
      </c>
      <c r="D13" s="9">
        <f>EDATE(C13,ROUND(($H$5-C13)/365,0)*12)</f>
        <v>45447</v>
      </c>
      <c r="E13" s="30">
        <f>_xlfn.ISOWEEKNUM(D13)</f>
        <v>23</v>
      </c>
    </row>
    <row r="14" spans="1:12" x14ac:dyDescent="0.25">
      <c r="A14" s="2" t="s">
        <v>37</v>
      </c>
      <c r="B14" s="5" t="s">
        <v>38</v>
      </c>
      <c r="C14" s="6">
        <v>41809</v>
      </c>
      <c r="D14" s="9">
        <f>EDATE(C14,ROUND(($H$5-C14)/365,0)*12)</f>
        <v>45462</v>
      </c>
      <c r="E14" s="30">
        <f>_xlfn.ISOWEEKNUM(D14)</f>
        <v>25</v>
      </c>
    </row>
    <row r="15" spans="1:12" x14ac:dyDescent="0.25">
      <c r="A15" s="2" t="s">
        <v>49</v>
      </c>
      <c r="B15" s="5" t="s">
        <v>50</v>
      </c>
      <c r="C15" s="6">
        <v>42178</v>
      </c>
      <c r="D15" s="9">
        <f>EDATE(C15,ROUND(($H$5-C15)/365,0)*12)</f>
        <v>45466</v>
      </c>
      <c r="E15" s="30">
        <f>_xlfn.ISOWEEKNUM(D15)</f>
        <v>25</v>
      </c>
    </row>
    <row r="16" spans="1:12" x14ac:dyDescent="0.25">
      <c r="A16" s="2" t="s">
        <v>51</v>
      </c>
      <c r="B16" s="5" t="s">
        <v>52</v>
      </c>
      <c r="C16" s="6">
        <v>42181</v>
      </c>
      <c r="D16" s="9">
        <f>EDATE(C16,ROUND(($H$5-C16)/365,0)*12)</f>
        <v>45469</v>
      </c>
      <c r="E16" s="30">
        <f>_xlfn.ISOWEEKNUM(D16)</f>
        <v>26</v>
      </c>
    </row>
    <row r="17" spans="1:5" x14ac:dyDescent="0.25">
      <c r="A17" s="2" t="s">
        <v>39</v>
      </c>
      <c r="B17" s="5" t="s">
        <v>40</v>
      </c>
      <c r="C17" s="6">
        <v>41829</v>
      </c>
      <c r="D17" s="9">
        <f>EDATE(C17,ROUND(($H$5-C17)/365,0)*12)</f>
        <v>45116</v>
      </c>
      <c r="E17" s="30">
        <f>_xlfn.ISOWEEKNUM(D17)</f>
        <v>27</v>
      </c>
    </row>
    <row r="18" spans="1:5" x14ac:dyDescent="0.25">
      <c r="A18" s="2" t="s">
        <v>41</v>
      </c>
      <c r="B18" s="5" t="s">
        <v>28</v>
      </c>
      <c r="C18" s="6">
        <v>41843</v>
      </c>
      <c r="D18" s="9">
        <f>EDATE(C18,ROUND(($H$5-C18)/365,0)*12)</f>
        <v>45130</v>
      </c>
      <c r="E18" s="30">
        <f>_xlfn.ISOWEEKNUM(D18)</f>
        <v>29</v>
      </c>
    </row>
    <row r="19" spans="1:5" x14ac:dyDescent="0.25">
      <c r="A19" s="2" t="s">
        <v>11</v>
      </c>
      <c r="B19" s="5" t="s">
        <v>12</v>
      </c>
      <c r="C19" s="6">
        <v>41488</v>
      </c>
      <c r="D19" s="9">
        <f>EDATE(C19,ROUND(($H$5-C19)/365,0)*12)</f>
        <v>45140</v>
      </c>
      <c r="E19" s="30">
        <f>_xlfn.ISOWEEKNUM(D19)</f>
        <v>31</v>
      </c>
    </row>
    <row r="20" spans="1:5" x14ac:dyDescent="0.25">
      <c r="A20" s="2" t="s">
        <v>13</v>
      </c>
      <c r="B20" s="5" t="s">
        <v>14</v>
      </c>
      <c r="C20" s="6">
        <v>41490</v>
      </c>
      <c r="D20" s="9">
        <f>EDATE(C20,ROUND(($H$5-C20)/365,0)*12)</f>
        <v>45142</v>
      </c>
      <c r="E20" s="30">
        <f>_xlfn.ISOWEEKNUM(D20)</f>
        <v>31</v>
      </c>
    </row>
    <row r="21" spans="1:5" x14ac:dyDescent="0.25">
      <c r="A21" s="2" t="s">
        <v>15</v>
      </c>
      <c r="B21" s="5" t="s">
        <v>16</v>
      </c>
      <c r="C21" s="6">
        <v>41501</v>
      </c>
      <c r="D21" s="9">
        <f>EDATE(C21,ROUND(($H$5-C21)/365,0)*12)</f>
        <v>45153</v>
      </c>
      <c r="E21" s="30">
        <f>_xlfn.ISOWEEKNUM(D21)</f>
        <v>33</v>
      </c>
    </row>
    <row r="22" spans="1:5" x14ac:dyDescent="0.25">
      <c r="A22" s="2" t="s">
        <v>42</v>
      </c>
      <c r="B22" s="5" t="s">
        <v>43</v>
      </c>
      <c r="C22" s="6">
        <v>41904</v>
      </c>
      <c r="D22" s="9">
        <f>EDATE(C22,ROUND(($H$5-C22)/365,0)*12)</f>
        <v>45191</v>
      </c>
      <c r="E22" s="30">
        <f>_xlfn.ISOWEEKNUM(D22)</f>
        <v>38</v>
      </c>
    </row>
    <row r="23" spans="1:5" x14ac:dyDescent="0.25">
      <c r="A23" s="2" t="s">
        <v>17</v>
      </c>
      <c r="B23" s="5" t="s">
        <v>18</v>
      </c>
      <c r="C23" s="6">
        <v>41565</v>
      </c>
      <c r="D23" s="9">
        <f>EDATE(C23,ROUND(($H$5-C23)/365,0)*12)</f>
        <v>45217</v>
      </c>
      <c r="E23" s="30">
        <f>_xlfn.ISOWEEKNUM(D23)</f>
        <v>42</v>
      </c>
    </row>
    <row r="24" spans="1:5" x14ac:dyDescent="0.25">
      <c r="A24" s="2" t="s">
        <v>44</v>
      </c>
      <c r="B24" s="5" t="s">
        <v>45</v>
      </c>
      <c r="C24" s="6">
        <v>41955</v>
      </c>
      <c r="D24" s="9">
        <f>EDATE(C24,ROUND(($H$5-C24)/365,0)*12)</f>
        <v>45242</v>
      </c>
      <c r="E24" s="30">
        <f>_xlfn.ISOWEEKNUM(D24)</f>
        <v>45</v>
      </c>
    </row>
    <row r="25" spans="1:5" x14ac:dyDescent="0.25">
      <c r="A25" s="2" t="s">
        <v>19</v>
      </c>
      <c r="B25" s="5" t="s">
        <v>20</v>
      </c>
      <c r="C25" s="6">
        <v>41610</v>
      </c>
      <c r="D25" s="9">
        <f>EDATE(C25,ROUND(($H$5-C25)/365,0)*12)</f>
        <v>45262</v>
      </c>
      <c r="E25" s="30">
        <f>_xlfn.ISOWEEKNUM(D25)</f>
        <v>48</v>
      </c>
    </row>
    <row r="26" spans="1:5" x14ac:dyDescent="0.25">
      <c r="A26" s="2" t="s">
        <v>21</v>
      </c>
      <c r="B26" s="5" t="s">
        <v>22</v>
      </c>
      <c r="C26" s="6">
        <v>41613</v>
      </c>
      <c r="D26" s="9">
        <f>EDATE(C26,ROUND(($H$5-C26)/365,0)*12)</f>
        <v>45265</v>
      </c>
      <c r="E26" s="30">
        <f>_xlfn.ISOWEEKNUM(D26)</f>
        <v>49</v>
      </c>
    </row>
    <row r="27" spans="1:5" x14ac:dyDescent="0.25">
      <c r="A27" s="2" t="s">
        <v>23</v>
      </c>
      <c r="B27" s="5" t="s">
        <v>24</v>
      </c>
      <c r="C27" s="6">
        <v>41629</v>
      </c>
      <c r="D27" s="9">
        <f>EDATE(C27,ROUND(($H$5-C27)/365,0)*12)</f>
        <v>45281</v>
      </c>
      <c r="E27" s="30">
        <f>_xlfn.ISOWEEKNUM(D27)</f>
        <v>51</v>
      </c>
    </row>
    <row r="28" spans="1:5" x14ac:dyDescent="0.25">
      <c r="A28" s="2" t="s">
        <v>61</v>
      </c>
      <c r="B28" s="5" t="s">
        <v>62</v>
      </c>
      <c r="C28" s="6">
        <v>36891</v>
      </c>
      <c r="D28" s="9">
        <f>EDATE(C28,ROUND(($H$5-C28)/365,0)*12)</f>
        <v>45291</v>
      </c>
      <c r="E28" s="30">
        <f>_xlfn.ISOWEEKNUM(D28)</f>
        <v>52</v>
      </c>
    </row>
    <row r="29" spans="1:5" x14ac:dyDescent="0.25">
      <c r="B29" s="5"/>
      <c r="C29" s="6"/>
    </row>
    <row r="30" spans="1:5" x14ac:dyDescent="0.25">
      <c r="B30" s="5"/>
      <c r="C30" s="6"/>
    </row>
    <row r="31" spans="1:5" x14ac:dyDescent="0.25">
      <c r="B31" s="5"/>
      <c r="C31" s="6"/>
    </row>
    <row r="32" spans="1:5" x14ac:dyDescent="0.25">
      <c r="B32" s="5"/>
      <c r="C32" s="6"/>
    </row>
    <row r="33" spans="2:3" x14ac:dyDescent="0.25">
      <c r="B33" s="5"/>
      <c r="C33" s="6"/>
    </row>
    <row r="34" spans="2:3" x14ac:dyDescent="0.25">
      <c r="B34" s="5"/>
      <c r="C34" s="6"/>
    </row>
    <row r="35" spans="2:3" x14ac:dyDescent="0.25">
      <c r="B35" s="5"/>
      <c r="C35" s="6"/>
    </row>
    <row r="36" spans="2:3" x14ac:dyDescent="0.25">
      <c r="B36" s="5"/>
      <c r="C36" s="6"/>
    </row>
    <row r="37" spans="2:3" x14ac:dyDescent="0.25">
      <c r="B37" s="5"/>
      <c r="C37" s="6"/>
    </row>
    <row r="38" spans="2:3" x14ac:dyDescent="0.25">
      <c r="B38" s="5"/>
      <c r="C38" s="6"/>
    </row>
    <row r="39" spans="2:3" x14ac:dyDescent="0.25">
      <c r="B39" s="5"/>
      <c r="C39" s="6"/>
    </row>
    <row r="40" spans="2:3" x14ac:dyDescent="0.25">
      <c r="B40" s="5"/>
      <c r="C40" s="6"/>
    </row>
    <row r="41" spans="2:3" x14ac:dyDescent="0.25">
      <c r="B41" s="5"/>
      <c r="C41" s="6"/>
    </row>
    <row r="42" spans="2:3" x14ac:dyDescent="0.25">
      <c r="B42" s="5"/>
      <c r="C42" s="6"/>
    </row>
    <row r="43" spans="2:3" x14ac:dyDescent="0.25">
      <c r="B43" s="5"/>
      <c r="C43" s="6"/>
    </row>
    <row r="44" spans="2:3" x14ac:dyDescent="0.25">
      <c r="B44" s="5"/>
      <c r="C44" s="6"/>
    </row>
    <row r="45" spans="2:3" x14ac:dyDescent="0.25">
      <c r="B45" s="5"/>
      <c r="C45" s="6"/>
    </row>
    <row r="46" spans="2:3" x14ac:dyDescent="0.25">
      <c r="B46" s="5"/>
    </row>
    <row r="47" spans="2:3" x14ac:dyDescent="0.25">
      <c r="B47" s="5"/>
    </row>
    <row r="48" spans="2:3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  <row r="56" spans="2:2" x14ac:dyDescent="0.25">
      <c r="B56" s="5"/>
    </row>
    <row r="57" spans="2:2" x14ac:dyDescent="0.25">
      <c r="B57" s="5"/>
    </row>
    <row r="58" spans="2:2" x14ac:dyDescent="0.25">
      <c r="B58" s="5"/>
    </row>
    <row r="59" spans="2:2" x14ac:dyDescent="0.25">
      <c r="B59" s="5"/>
    </row>
    <row r="60" spans="2:2" x14ac:dyDescent="0.25">
      <c r="B60" s="5"/>
    </row>
    <row r="61" spans="2:2" x14ac:dyDescent="0.25">
      <c r="B61" s="5"/>
    </row>
    <row r="62" spans="2:2" x14ac:dyDescent="0.25">
      <c r="B62" s="5"/>
    </row>
  </sheetData>
  <sortState xmlns:xlrd2="http://schemas.microsoft.com/office/spreadsheetml/2017/richdata2" ref="A2:E27">
    <sortCondition ref="D2:D27"/>
  </sortState>
  <phoneticPr fontId="3" type="noConversion"/>
  <conditionalFormatting sqref="B2:B28">
    <cfRule type="expression" dxfId="4" priority="2">
      <formula>"NO.SEMAINE.ISO(DATE(ANNEE(AUJOURDHUI());MOIS(C2);JOUR(C2)))=NO.SEMAINE.ISO(AUJOURDHUI())"</formula>
    </cfRule>
  </conditionalFormatting>
  <conditionalFormatting sqref="H2">
    <cfRule type="expression" dxfId="0" priority="1">
      <formula>YEAR(TODAY())&lt;&gt;$H$2</formula>
    </cfRule>
  </conditionalFormatting>
  <dataValidations count="2">
    <dataValidation type="whole" allowBlank="1" showInputMessage="1" showErrorMessage="1" promptTitle="Quelle semaine" prompt="Integer entre 1-53" sqref="H3" xr:uid="{A5227759-AD93-4B25-B6DB-2B050A9DFDF5}">
      <formula1>1</formula1>
      <formula2>53</formula2>
    </dataValidation>
    <dataValidation type="whole" allowBlank="1" showInputMessage="1" showErrorMessage="1" promptTitle="Quelle année" prompt="un integer entre 2020-2030" sqref="H2" xr:uid="{9A58B5A2-6897-4072-BB69-39C650E4839D}">
      <formula1>2020</formula1>
      <formula2>2030</formula2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</dc:creator>
  <cp:lastModifiedBy>BSA</cp:lastModifiedBy>
  <dcterms:created xsi:type="dcterms:W3CDTF">2023-02-23T11:28:24Z</dcterms:created>
  <dcterms:modified xsi:type="dcterms:W3CDTF">2023-02-23T21:30:33Z</dcterms:modified>
</cp:coreProperties>
</file>