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F38BB17-97FC-42F5-BA55-5369F2309C1F}" xr6:coauthVersionLast="47" xr6:coauthVersionMax="47" xr10:uidLastSave="{00000000-0000-0000-0000-000000000000}"/>
  <bookViews>
    <workbookView xWindow="0" yWindow="0" windowWidth="28800" windowHeight="16200" activeTab="1" xr2:uid="{00000000-000D-0000-FFFF-FFFF00000000}"/>
  </bookViews>
  <sheets>
    <sheet name="Données brutes" sheetId="4" r:id="rId1"/>
    <sheet name="Tableaux équivalents" sheetId="8" r:id="rId2"/>
    <sheet name="TCD" sheetId="6" r:id="rId3"/>
    <sheet name="Graphes" sheetId="7" r:id="rId4"/>
  </sheets>
  <calcPr calcId="191029"/>
  <pivotCaches>
    <pivotCache cacheId="5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8" l="1" a="1"/>
  <c r="C3" i="8" s="1"/>
  <c r="D3" i="8" a="1"/>
  <c r="D3" i="8"/>
  <c r="E3" i="8" a="1"/>
  <c r="E3" i="8" s="1"/>
  <c r="F3" i="8" a="1"/>
  <c r="F3" i="8"/>
  <c r="G3" i="8" a="1"/>
  <c r="G3" i="8" s="1"/>
  <c r="H3" i="8" a="1"/>
  <c r="H3" i="8"/>
  <c r="C4" i="8" a="1"/>
  <c r="C4" i="8" s="1"/>
  <c r="D4" i="8" a="1"/>
  <c r="D4" i="8"/>
  <c r="E4" i="8" a="1"/>
  <c r="E4" i="8" s="1"/>
  <c r="F4" i="8" a="1"/>
  <c r="F4" i="8"/>
  <c r="G4" i="8" a="1"/>
  <c r="G4" i="8" s="1"/>
  <c r="H4" i="8" a="1"/>
  <c r="H4" i="8"/>
  <c r="C5" i="8" a="1"/>
  <c r="C5" i="8" s="1"/>
  <c r="D5" i="8" a="1"/>
  <c r="D5" i="8"/>
  <c r="E5" i="8" a="1"/>
  <c r="E5" i="8" s="1"/>
  <c r="F5" i="8" a="1"/>
  <c r="F5" i="8"/>
  <c r="G5" i="8" a="1"/>
  <c r="G5" i="8" s="1"/>
  <c r="H5" i="8" a="1"/>
  <c r="H5" i="8"/>
  <c r="C6" i="8" a="1"/>
  <c r="C6" i="8" s="1"/>
  <c r="D6" i="8" a="1"/>
  <c r="D6" i="8"/>
  <c r="E6" i="8" a="1"/>
  <c r="E6" i="8" s="1"/>
  <c r="F6" i="8" a="1"/>
  <c r="F6" i="8" s="1"/>
  <c r="G6" i="8" a="1"/>
  <c r="G6" i="8" s="1"/>
  <c r="H6" i="8" a="1"/>
  <c r="H6" i="8" s="1"/>
  <c r="C7" i="8" a="1"/>
  <c r="C7" i="8" s="1"/>
  <c r="D7" i="8" a="1"/>
  <c r="D7" i="8" s="1"/>
  <c r="E7" i="8" a="1"/>
  <c r="E7" i="8" s="1"/>
  <c r="F7" i="8" a="1"/>
  <c r="F7" i="8" s="1"/>
  <c r="G7" i="8" a="1"/>
  <c r="G7" i="8" s="1"/>
  <c r="H7" i="8" a="1"/>
  <c r="H7" i="8" s="1"/>
  <c r="B4" i="8" a="1"/>
  <c r="B4" i="8" s="1"/>
  <c r="B5" i="8" a="1"/>
  <c r="B5" i="8" s="1"/>
  <c r="B6" i="8" a="1"/>
  <c r="B6" i="8" s="1"/>
  <c r="B7" i="8" a="1"/>
  <c r="B7" i="8" s="1"/>
  <c r="B3" i="8" a="1"/>
  <c r="B3" i="8" s="1"/>
  <c r="A3" i="8" a="1"/>
  <c r="A3" i="8" s="1"/>
  <c r="Q2" i="4"/>
  <c r="Q3" i="4"/>
  <c r="Q4" i="4"/>
  <c r="Q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6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Q203" i="4"/>
  <c r="Q204" i="4"/>
  <c r="Q205" i="4"/>
  <c r="Q206" i="4"/>
  <c r="Q207" i="4"/>
  <c r="Q208" i="4"/>
  <c r="Q209" i="4"/>
  <c r="Q210" i="4"/>
  <c r="Q211" i="4"/>
  <c r="Q212" i="4"/>
  <c r="Q213" i="4"/>
  <c r="Q214" i="4"/>
  <c r="Q215" i="4"/>
  <c r="Q216" i="4"/>
  <c r="Q217" i="4"/>
  <c r="Q218" i="4"/>
  <c r="Q219" i="4"/>
  <c r="Q220" i="4"/>
  <c r="Q221" i="4"/>
  <c r="Q222" i="4"/>
  <c r="Q223" i="4"/>
  <c r="Q224" i="4"/>
  <c r="Q225" i="4"/>
  <c r="Q226" i="4"/>
  <c r="Q227" i="4"/>
  <c r="Q228" i="4"/>
  <c r="Q229" i="4"/>
  <c r="Q230" i="4"/>
  <c r="Q231" i="4"/>
  <c r="Q232" i="4"/>
  <c r="Q233" i="4"/>
  <c r="Q234" i="4"/>
  <c r="Q235" i="4"/>
  <c r="Q236" i="4"/>
  <c r="Q237" i="4"/>
  <c r="Q238" i="4"/>
  <c r="Q239" i="4"/>
  <c r="Q240" i="4"/>
  <c r="Q241" i="4"/>
  <c r="Q242" i="4"/>
  <c r="Q243" i="4"/>
  <c r="Q244" i="4"/>
  <c r="Q245" i="4"/>
  <c r="Q246" i="4"/>
  <c r="Q247" i="4"/>
  <c r="Q248" i="4"/>
  <c r="Q249" i="4"/>
  <c r="Q250" i="4"/>
  <c r="Q251" i="4"/>
  <c r="Q252" i="4"/>
  <c r="Q253" i="4"/>
  <c r="Q254" i="4"/>
  <c r="Q255" i="4"/>
  <c r="Q256" i="4"/>
  <c r="Q257" i="4"/>
  <c r="Q258" i="4"/>
  <c r="Q259" i="4"/>
  <c r="Q260" i="4"/>
  <c r="Q261" i="4"/>
  <c r="Q262" i="4"/>
  <c r="Q263" i="4"/>
  <c r="Q264" i="4"/>
  <c r="Q265" i="4"/>
  <c r="Q266" i="4"/>
  <c r="Q267" i="4"/>
  <c r="Q268" i="4"/>
  <c r="Q269" i="4"/>
  <c r="Q270" i="4"/>
  <c r="Q271" i="4"/>
  <c r="Q272" i="4"/>
  <c r="Q273" i="4"/>
  <c r="Q274" i="4"/>
  <c r="Q275" i="4"/>
  <c r="Q276" i="4"/>
  <c r="Q277" i="4"/>
  <c r="Q278" i="4"/>
  <c r="Q279" i="4"/>
  <c r="Q280" i="4"/>
  <c r="Q281" i="4"/>
  <c r="Q282" i="4"/>
  <c r="Q283" i="4"/>
  <c r="Q284" i="4"/>
  <c r="Q285" i="4"/>
  <c r="Q286" i="4"/>
  <c r="Q287" i="4"/>
  <c r="Q288" i="4"/>
  <c r="Q289" i="4"/>
  <c r="Q290" i="4"/>
  <c r="Q291" i="4"/>
  <c r="Q292" i="4"/>
  <c r="Q293" i="4"/>
  <c r="Q294" i="4"/>
  <c r="Q295" i="4"/>
  <c r="Q296" i="4"/>
  <c r="Q297" i="4"/>
  <c r="Q298" i="4"/>
  <c r="Q299" i="4"/>
  <c r="Q300" i="4"/>
  <c r="Q301" i="4"/>
  <c r="Q302" i="4"/>
  <c r="Q303" i="4"/>
  <c r="Q304" i="4"/>
  <c r="Q305" i="4"/>
  <c r="Q306" i="4"/>
  <c r="Q307" i="4"/>
  <c r="Q308" i="4"/>
  <c r="Q309" i="4"/>
  <c r="Q310" i="4"/>
  <c r="Q311" i="4"/>
  <c r="Q312" i="4"/>
  <c r="Q313" i="4"/>
  <c r="Q314" i="4"/>
  <c r="Q315" i="4"/>
  <c r="Q316" i="4"/>
  <c r="Q317" i="4"/>
  <c r="Q318" i="4"/>
  <c r="Q319" i="4"/>
  <c r="Q320" i="4"/>
  <c r="Q321" i="4"/>
  <c r="Q322" i="4"/>
  <c r="Q323" i="4"/>
  <c r="Q324" i="4"/>
  <c r="Q325" i="4"/>
  <c r="Q326" i="4"/>
  <c r="Q327" i="4"/>
  <c r="Q328" i="4"/>
  <c r="Q329" i="4"/>
  <c r="Q330" i="4"/>
  <c r="Q331" i="4"/>
  <c r="Q332" i="4"/>
  <c r="Q333" i="4"/>
  <c r="Q334" i="4"/>
  <c r="Q335" i="4"/>
  <c r="Q336" i="4"/>
  <c r="Q337" i="4"/>
  <c r="Q338" i="4"/>
  <c r="Q339" i="4"/>
  <c r="Q340" i="4"/>
  <c r="Q341" i="4"/>
  <c r="Q342" i="4"/>
  <c r="Q343" i="4"/>
  <c r="Q344" i="4"/>
  <c r="Q345" i="4"/>
  <c r="Q346" i="4"/>
  <c r="Q347" i="4"/>
  <c r="Q348" i="4"/>
  <c r="Q349" i="4"/>
  <c r="Q350" i="4"/>
  <c r="Q351" i="4"/>
  <c r="Q352" i="4"/>
  <c r="Q353" i="4"/>
  <c r="Q354" i="4"/>
  <c r="Q355" i="4"/>
  <c r="Q356" i="4"/>
  <c r="Q357" i="4"/>
  <c r="Q358" i="4"/>
  <c r="Q359" i="4"/>
  <c r="Q360" i="4"/>
  <c r="Q361" i="4"/>
  <c r="Q362" i="4"/>
  <c r="Q363" i="4"/>
  <c r="Q364" i="4"/>
  <c r="Q365" i="4"/>
  <c r="Q366" i="4"/>
  <c r="Q367" i="4"/>
  <c r="Q368" i="4"/>
  <c r="Q369" i="4"/>
  <c r="Q370" i="4"/>
  <c r="Q371" i="4"/>
  <c r="Q372" i="4"/>
  <c r="Q373" i="4"/>
  <c r="Q374" i="4"/>
  <c r="Q375" i="4"/>
  <c r="Q376" i="4"/>
  <c r="Q377" i="4"/>
  <c r="Q378" i="4"/>
  <c r="Q379" i="4"/>
  <c r="Q380" i="4"/>
  <c r="Q381" i="4"/>
  <c r="Q382" i="4"/>
  <c r="Q383" i="4"/>
  <c r="Q384" i="4"/>
  <c r="Q385" i="4"/>
  <c r="Q386" i="4"/>
  <c r="Q387" i="4"/>
  <c r="Q388" i="4"/>
  <c r="Q389" i="4"/>
  <c r="Q390" i="4"/>
  <c r="Q391" i="4"/>
  <c r="Q392" i="4"/>
  <c r="Q393" i="4"/>
  <c r="Q394" i="4"/>
  <c r="Q395" i="4"/>
  <c r="Q396" i="4"/>
  <c r="Q397" i="4"/>
  <c r="Q398" i="4"/>
  <c r="Q399" i="4"/>
  <c r="Q400" i="4"/>
  <c r="Q401" i="4"/>
  <c r="Q402" i="4"/>
  <c r="Q403" i="4"/>
  <c r="Q404" i="4"/>
  <c r="Q405" i="4"/>
  <c r="Q406" i="4"/>
  <c r="Q407" i="4"/>
  <c r="Q408" i="4"/>
  <c r="Q409" i="4"/>
  <c r="Q410" i="4"/>
  <c r="Q411" i="4"/>
  <c r="Q412" i="4"/>
  <c r="Q413" i="4"/>
  <c r="Q414" i="4"/>
  <c r="Q415" i="4"/>
  <c r="Q416" i="4"/>
  <c r="Q417" i="4"/>
  <c r="Q418" i="4"/>
  <c r="Q419" i="4"/>
  <c r="Q420" i="4"/>
  <c r="Q421" i="4"/>
  <c r="Q422" i="4"/>
  <c r="Q423" i="4"/>
  <c r="Q424" i="4"/>
  <c r="Q425" i="4"/>
  <c r="Q426" i="4"/>
  <c r="Q427" i="4"/>
  <c r="Q428" i="4"/>
  <c r="Q429" i="4"/>
  <c r="Q430" i="4"/>
  <c r="Q431" i="4"/>
  <c r="Q432" i="4"/>
  <c r="Q433" i="4"/>
  <c r="Q434" i="4"/>
  <c r="Q435" i="4"/>
  <c r="Q436" i="4"/>
  <c r="Q437" i="4"/>
  <c r="Q438" i="4"/>
  <c r="Q439" i="4"/>
  <c r="Q440" i="4"/>
  <c r="Q441" i="4"/>
  <c r="Q442" i="4"/>
  <c r="Q443" i="4"/>
  <c r="Q444" i="4"/>
  <c r="Q445" i="4"/>
  <c r="Q446" i="4"/>
  <c r="Q447" i="4"/>
  <c r="Q448" i="4"/>
  <c r="Q449" i="4"/>
  <c r="Q450" i="4"/>
  <c r="Q451" i="4"/>
  <c r="Q452" i="4"/>
  <c r="Q453" i="4"/>
  <c r="Q454" i="4"/>
  <c r="Q455" i="4"/>
  <c r="Q456" i="4"/>
  <c r="Q457" i="4"/>
  <c r="Q458" i="4"/>
  <c r="Q459" i="4"/>
  <c r="Q460" i="4"/>
  <c r="Q461" i="4"/>
  <c r="Q462" i="4"/>
  <c r="Q463" i="4"/>
  <c r="Q464" i="4"/>
  <c r="Q465" i="4"/>
  <c r="Q466" i="4"/>
  <c r="Q467" i="4"/>
  <c r="Q468" i="4"/>
  <c r="Q469" i="4"/>
  <c r="Q470" i="4"/>
  <c r="Q471" i="4"/>
  <c r="Q472" i="4"/>
  <c r="Q473" i="4"/>
  <c r="Q474" i="4"/>
  <c r="Q475" i="4"/>
  <c r="Q476" i="4"/>
  <c r="Q477" i="4"/>
  <c r="Q478" i="4"/>
  <c r="Q479" i="4"/>
  <c r="Q480" i="4"/>
  <c r="Q481" i="4"/>
  <c r="Q482" i="4"/>
  <c r="Q483" i="4"/>
  <c r="Q484" i="4"/>
  <c r="Q485" i="4"/>
  <c r="Q486" i="4"/>
  <c r="Q487" i="4"/>
  <c r="Q488" i="4"/>
  <c r="Q489" i="4"/>
  <c r="Q490" i="4"/>
  <c r="Q491" i="4"/>
  <c r="Q492" i="4"/>
  <c r="Q493" i="4"/>
  <c r="Q494" i="4"/>
  <c r="Q495" i="4"/>
  <c r="Q496" i="4"/>
  <c r="Q497" i="4"/>
  <c r="Q498" i="4"/>
  <c r="Q499" i="4"/>
  <c r="Q500" i="4"/>
  <c r="Q501" i="4"/>
  <c r="Q502" i="4"/>
  <c r="Q503" i="4"/>
  <c r="Q504" i="4"/>
  <c r="Q505" i="4"/>
  <c r="Q506" i="4"/>
  <c r="Q507" i="4"/>
  <c r="Q508" i="4"/>
  <c r="Q509" i="4"/>
  <c r="Q510" i="4"/>
  <c r="Q511" i="4"/>
  <c r="Q512" i="4"/>
  <c r="Q513" i="4"/>
  <c r="Q514" i="4"/>
  <c r="Q515" i="4"/>
  <c r="Q516" i="4"/>
  <c r="Q517" i="4"/>
  <c r="Q518" i="4"/>
  <c r="Q519" i="4"/>
  <c r="Q520" i="4"/>
  <c r="Q521" i="4"/>
  <c r="Q522" i="4"/>
  <c r="Q523" i="4"/>
  <c r="Q524" i="4"/>
  <c r="Q525" i="4"/>
  <c r="Q526" i="4"/>
  <c r="Q527" i="4"/>
  <c r="Q528" i="4"/>
  <c r="Q529" i="4"/>
  <c r="Q530" i="4"/>
  <c r="Q531" i="4"/>
  <c r="Q532" i="4"/>
  <c r="Q533" i="4"/>
  <c r="Q534" i="4"/>
  <c r="Q535" i="4"/>
  <c r="Q536" i="4"/>
  <c r="Q537" i="4"/>
  <c r="Q538" i="4"/>
  <c r="Q539" i="4"/>
  <c r="Q540" i="4"/>
  <c r="Q541" i="4"/>
  <c r="Q542" i="4"/>
  <c r="P2" i="4"/>
  <c r="P3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P3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P370" i="4"/>
  <c r="P371" i="4"/>
  <c r="P372" i="4"/>
  <c r="P373" i="4"/>
  <c r="P374" i="4"/>
  <c r="P375" i="4"/>
  <c r="P376" i="4"/>
  <c r="P377" i="4"/>
  <c r="P378" i="4"/>
  <c r="P379" i="4"/>
  <c r="P380" i="4"/>
  <c r="P381" i="4"/>
  <c r="P382" i="4"/>
  <c r="P383" i="4"/>
  <c r="P384" i="4"/>
  <c r="P385" i="4"/>
  <c r="P386" i="4"/>
  <c r="P387" i="4"/>
  <c r="P388" i="4"/>
  <c r="P389" i="4"/>
  <c r="P390" i="4"/>
  <c r="P391" i="4"/>
  <c r="P392" i="4"/>
  <c r="P393" i="4"/>
  <c r="P394" i="4"/>
  <c r="P395" i="4"/>
  <c r="P396" i="4"/>
  <c r="P397" i="4"/>
  <c r="P398" i="4"/>
  <c r="P399" i="4"/>
  <c r="P400" i="4"/>
  <c r="P401" i="4"/>
  <c r="P402" i="4"/>
  <c r="P403" i="4"/>
  <c r="P404" i="4"/>
  <c r="P405" i="4"/>
  <c r="P406" i="4"/>
  <c r="P407" i="4"/>
  <c r="P408" i="4"/>
  <c r="P409" i="4"/>
  <c r="P410" i="4"/>
  <c r="P411" i="4"/>
  <c r="P412" i="4"/>
  <c r="P413" i="4"/>
  <c r="P414" i="4"/>
  <c r="P415" i="4"/>
  <c r="P416" i="4"/>
  <c r="P417" i="4"/>
  <c r="P418" i="4"/>
  <c r="P419" i="4"/>
  <c r="P420" i="4"/>
  <c r="P421" i="4"/>
  <c r="P422" i="4"/>
  <c r="P423" i="4"/>
  <c r="P424" i="4"/>
  <c r="P425" i="4"/>
  <c r="P426" i="4"/>
  <c r="P427" i="4"/>
  <c r="P428" i="4"/>
  <c r="P429" i="4"/>
  <c r="P430" i="4"/>
  <c r="P431" i="4"/>
  <c r="P432" i="4"/>
  <c r="P433" i="4"/>
  <c r="P434" i="4"/>
  <c r="P435" i="4"/>
  <c r="P436" i="4"/>
  <c r="P437" i="4"/>
  <c r="P438" i="4"/>
  <c r="P439" i="4"/>
  <c r="P440" i="4"/>
  <c r="P441" i="4"/>
  <c r="P442" i="4"/>
  <c r="P443" i="4"/>
  <c r="P444" i="4"/>
  <c r="P445" i="4"/>
  <c r="P446" i="4"/>
  <c r="P447" i="4"/>
  <c r="P448" i="4"/>
  <c r="P449" i="4"/>
  <c r="P450" i="4"/>
  <c r="P451" i="4"/>
  <c r="P452" i="4"/>
  <c r="P453" i="4"/>
  <c r="P454" i="4"/>
  <c r="P455" i="4"/>
  <c r="P456" i="4"/>
  <c r="P457" i="4"/>
  <c r="P458" i="4"/>
  <c r="P459" i="4"/>
  <c r="P460" i="4"/>
  <c r="P461" i="4"/>
  <c r="P462" i="4"/>
  <c r="P463" i="4"/>
  <c r="P464" i="4"/>
  <c r="P465" i="4"/>
  <c r="P466" i="4"/>
  <c r="P467" i="4"/>
  <c r="P468" i="4"/>
  <c r="P469" i="4"/>
  <c r="P470" i="4"/>
  <c r="P471" i="4"/>
  <c r="P472" i="4"/>
  <c r="P473" i="4"/>
  <c r="P474" i="4"/>
  <c r="P475" i="4"/>
  <c r="P476" i="4"/>
  <c r="P477" i="4"/>
  <c r="P478" i="4"/>
  <c r="P479" i="4"/>
  <c r="P480" i="4"/>
  <c r="P481" i="4"/>
  <c r="P482" i="4"/>
  <c r="P483" i="4"/>
  <c r="P484" i="4"/>
  <c r="P485" i="4"/>
  <c r="P486" i="4"/>
  <c r="P487" i="4"/>
  <c r="P488" i="4"/>
  <c r="P489" i="4"/>
  <c r="P490" i="4"/>
  <c r="P491" i="4"/>
  <c r="P492" i="4"/>
  <c r="P493" i="4"/>
  <c r="P494" i="4"/>
  <c r="P495" i="4"/>
  <c r="P496" i="4"/>
  <c r="P497" i="4"/>
  <c r="P498" i="4"/>
  <c r="P499" i="4"/>
  <c r="P500" i="4"/>
  <c r="P501" i="4"/>
  <c r="P502" i="4"/>
  <c r="P503" i="4"/>
  <c r="P504" i="4"/>
  <c r="P505" i="4"/>
  <c r="P506" i="4"/>
  <c r="P507" i="4"/>
  <c r="P508" i="4"/>
  <c r="P509" i="4"/>
  <c r="P510" i="4"/>
  <c r="P511" i="4"/>
  <c r="P512" i="4"/>
  <c r="P513" i="4"/>
  <c r="P514" i="4"/>
  <c r="P515" i="4"/>
  <c r="P516" i="4"/>
  <c r="P517" i="4"/>
  <c r="P518" i="4"/>
  <c r="P519" i="4"/>
  <c r="P520" i="4"/>
  <c r="P521" i="4"/>
  <c r="P522" i="4"/>
  <c r="P523" i="4"/>
  <c r="P524" i="4"/>
  <c r="P525" i="4"/>
  <c r="P526" i="4"/>
  <c r="P527" i="4"/>
  <c r="P528" i="4"/>
  <c r="P529" i="4"/>
  <c r="P530" i="4"/>
  <c r="P531" i="4"/>
  <c r="P532" i="4"/>
  <c r="P533" i="4"/>
  <c r="P534" i="4"/>
  <c r="P535" i="4"/>
  <c r="P536" i="4"/>
  <c r="P537" i="4"/>
  <c r="P538" i="4"/>
  <c r="P539" i="4"/>
  <c r="P540" i="4"/>
  <c r="P541" i="4"/>
  <c r="P542" i="4"/>
  <c r="O2" i="4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460" i="4"/>
  <c r="O461" i="4"/>
  <c r="O462" i="4"/>
  <c r="O463" i="4"/>
  <c r="O464" i="4"/>
  <c r="O465" i="4"/>
  <c r="O466" i="4"/>
  <c r="O467" i="4"/>
  <c r="O468" i="4"/>
  <c r="O469" i="4"/>
  <c r="O470" i="4"/>
  <c r="O471" i="4"/>
  <c r="O472" i="4"/>
  <c r="O473" i="4"/>
  <c r="O474" i="4"/>
  <c r="O475" i="4"/>
  <c r="O476" i="4"/>
  <c r="O477" i="4"/>
  <c r="O478" i="4"/>
  <c r="O479" i="4"/>
  <c r="O480" i="4"/>
  <c r="O481" i="4"/>
  <c r="O482" i="4"/>
  <c r="O483" i="4"/>
  <c r="O484" i="4"/>
  <c r="O485" i="4"/>
  <c r="O486" i="4"/>
  <c r="O487" i="4"/>
  <c r="O488" i="4"/>
  <c r="O489" i="4"/>
  <c r="O490" i="4"/>
  <c r="O491" i="4"/>
  <c r="O492" i="4"/>
  <c r="O493" i="4"/>
  <c r="O494" i="4"/>
  <c r="O495" i="4"/>
  <c r="O496" i="4"/>
  <c r="O497" i="4"/>
  <c r="O498" i="4"/>
  <c r="O499" i="4"/>
  <c r="O500" i="4"/>
  <c r="O501" i="4"/>
  <c r="O502" i="4"/>
  <c r="O503" i="4"/>
  <c r="O504" i="4"/>
  <c r="O505" i="4"/>
  <c r="O506" i="4"/>
  <c r="O507" i="4"/>
  <c r="O508" i="4"/>
  <c r="O509" i="4"/>
  <c r="O510" i="4"/>
  <c r="O511" i="4"/>
  <c r="O512" i="4"/>
  <c r="O513" i="4"/>
  <c r="O514" i="4"/>
  <c r="O515" i="4"/>
  <c r="O516" i="4"/>
  <c r="O517" i="4"/>
  <c r="O518" i="4"/>
  <c r="O519" i="4"/>
  <c r="O520" i="4"/>
  <c r="O521" i="4"/>
  <c r="O522" i="4"/>
  <c r="O523" i="4"/>
  <c r="O524" i="4"/>
  <c r="O525" i="4"/>
  <c r="O526" i="4"/>
  <c r="O527" i="4"/>
  <c r="O528" i="4"/>
  <c r="O529" i="4"/>
  <c r="O530" i="4"/>
  <c r="O531" i="4"/>
  <c r="O532" i="4"/>
  <c r="O533" i="4"/>
  <c r="O534" i="4"/>
  <c r="O535" i="4"/>
  <c r="O536" i="4"/>
  <c r="O537" i="4"/>
  <c r="O538" i="4"/>
  <c r="O539" i="4"/>
  <c r="O540" i="4"/>
  <c r="O541" i="4"/>
  <c r="O542" i="4"/>
  <c r="N2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N466" i="4"/>
  <c r="N467" i="4"/>
  <c r="N468" i="4"/>
  <c r="N469" i="4"/>
  <c r="N470" i="4"/>
  <c r="N471" i="4"/>
  <c r="N472" i="4"/>
  <c r="N473" i="4"/>
  <c r="N474" i="4"/>
  <c r="N475" i="4"/>
  <c r="N476" i="4"/>
  <c r="N477" i="4"/>
  <c r="N478" i="4"/>
  <c r="N479" i="4"/>
  <c r="N480" i="4"/>
  <c r="N481" i="4"/>
  <c r="N482" i="4"/>
  <c r="N483" i="4"/>
  <c r="N484" i="4"/>
  <c r="N485" i="4"/>
  <c r="N486" i="4"/>
  <c r="N487" i="4"/>
  <c r="N488" i="4"/>
  <c r="N489" i="4"/>
  <c r="N490" i="4"/>
  <c r="N491" i="4"/>
  <c r="N492" i="4"/>
  <c r="N493" i="4"/>
  <c r="N494" i="4"/>
  <c r="N495" i="4"/>
  <c r="N496" i="4"/>
  <c r="N497" i="4"/>
  <c r="N498" i="4"/>
  <c r="N499" i="4"/>
  <c r="N500" i="4"/>
  <c r="N501" i="4"/>
  <c r="N502" i="4"/>
  <c r="N503" i="4"/>
  <c r="N504" i="4"/>
  <c r="N505" i="4"/>
  <c r="N506" i="4"/>
  <c r="N507" i="4"/>
  <c r="N508" i="4"/>
  <c r="N509" i="4"/>
  <c r="N510" i="4"/>
  <c r="N511" i="4"/>
  <c r="N512" i="4"/>
  <c r="N513" i="4"/>
  <c r="N514" i="4"/>
  <c r="N515" i="4"/>
  <c r="N516" i="4"/>
  <c r="N517" i="4"/>
  <c r="N518" i="4"/>
  <c r="N519" i="4"/>
  <c r="N520" i="4"/>
  <c r="N521" i="4"/>
  <c r="N522" i="4"/>
  <c r="N523" i="4"/>
  <c r="N524" i="4"/>
  <c r="N525" i="4"/>
  <c r="N526" i="4"/>
  <c r="N527" i="4"/>
  <c r="N528" i="4"/>
  <c r="N529" i="4"/>
  <c r="N530" i="4"/>
  <c r="N531" i="4"/>
  <c r="N532" i="4"/>
  <c r="N533" i="4"/>
  <c r="N534" i="4"/>
  <c r="N535" i="4"/>
  <c r="N536" i="4"/>
  <c r="N537" i="4"/>
  <c r="N538" i="4"/>
  <c r="N539" i="4"/>
  <c r="N540" i="4"/>
  <c r="N541" i="4"/>
  <c r="N542" i="4"/>
  <c r="M2" i="4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L2" i="4"/>
  <c r="L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K2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U310" i="4" l="1"/>
  <c r="V310" i="4"/>
  <c r="W310" i="4"/>
  <c r="U309" i="4"/>
  <c r="V309" i="4"/>
  <c r="W309" i="4"/>
  <c r="U308" i="4"/>
  <c r="V308" i="4"/>
  <c r="W308" i="4"/>
  <c r="U307" i="4"/>
  <c r="V307" i="4"/>
  <c r="W307" i="4"/>
  <c r="U306" i="4"/>
  <c r="V306" i="4"/>
  <c r="W306" i="4"/>
  <c r="U305" i="4"/>
  <c r="V305" i="4"/>
  <c r="W305" i="4"/>
  <c r="U304" i="4"/>
  <c r="V304" i="4"/>
  <c r="W304" i="4"/>
  <c r="U303" i="4"/>
  <c r="V303" i="4"/>
  <c r="W303" i="4"/>
  <c r="U302" i="4"/>
  <c r="V302" i="4"/>
  <c r="W302" i="4"/>
  <c r="U301" i="4"/>
  <c r="V301" i="4"/>
  <c r="W301" i="4"/>
  <c r="U300" i="4"/>
  <c r="V300" i="4"/>
  <c r="W300" i="4"/>
  <c r="U299" i="4"/>
  <c r="V299" i="4"/>
  <c r="W299" i="4"/>
  <c r="U298" i="4"/>
  <c r="V298" i="4"/>
  <c r="W298" i="4"/>
  <c r="U297" i="4"/>
  <c r="V297" i="4"/>
  <c r="W297" i="4"/>
  <c r="U296" i="4"/>
  <c r="V296" i="4"/>
  <c r="W296" i="4"/>
  <c r="U295" i="4"/>
  <c r="V295" i="4"/>
  <c r="W295" i="4"/>
  <c r="U294" i="4"/>
  <c r="V294" i="4"/>
  <c r="W294" i="4"/>
  <c r="U293" i="4"/>
  <c r="V293" i="4"/>
  <c r="W293" i="4"/>
  <c r="U292" i="4"/>
  <c r="V292" i="4"/>
  <c r="W292" i="4"/>
  <c r="U291" i="4"/>
  <c r="V291" i="4"/>
  <c r="W291" i="4"/>
  <c r="U290" i="4"/>
  <c r="V290" i="4"/>
  <c r="W290" i="4"/>
  <c r="U289" i="4"/>
  <c r="V289" i="4"/>
  <c r="W289" i="4"/>
  <c r="U288" i="4"/>
  <c r="V288" i="4"/>
  <c r="W288" i="4"/>
  <c r="U287" i="4"/>
  <c r="V287" i="4"/>
  <c r="W287" i="4"/>
  <c r="U286" i="4"/>
  <c r="V286" i="4"/>
  <c r="W286" i="4"/>
  <c r="U285" i="4"/>
  <c r="V285" i="4"/>
  <c r="W285" i="4"/>
  <c r="U284" i="4"/>
  <c r="V284" i="4"/>
  <c r="W284" i="4"/>
  <c r="U283" i="4"/>
  <c r="V283" i="4"/>
  <c r="W283" i="4"/>
  <c r="U282" i="4"/>
  <c r="V282" i="4"/>
  <c r="W282" i="4"/>
  <c r="U281" i="4"/>
  <c r="V281" i="4"/>
  <c r="W281" i="4"/>
  <c r="U280" i="4"/>
  <c r="V280" i="4"/>
  <c r="W280" i="4"/>
  <c r="U279" i="4"/>
  <c r="V279" i="4"/>
  <c r="W279" i="4"/>
  <c r="U278" i="4"/>
  <c r="V278" i="4"/>
  <c r="W278" i="4"/>
  <c r="U277" i="4"/>
  <c r="V277" i="4"/>
  <c r="W277" i="4"/>
  <c r="U276" i="4"/>
  <c r="V276" i="4"/>
  <c r="W276" i="4"/>
  <c r="U275" i="4"/>
  <c r="V275" i="4"/>
  <c r="W275" i="4"/>
  <c r="U274" i="4"/>
  <c r="V274" i="4"/>
  <c r="W274" i="4"/>
  <c r="U273" i="4"/>
  <c r="V273" i="4"/>
  <c r="W273" i="4"/>
  <c r="U272" i="4"/>
  <c r="V272" i="4"/>
  <c r="W272" i="4"/>
  <c r="U271" i="4"/>
  <c r="V271" i="4"/>
  <c r="W271" i="4"/>
  <c r="U270" i="4"/>
  <c r="V270" i="4"/>
  <c r="W270" i="4"/>
  <c r="U269" i="4"/>
  <c r="V269" i="4"/>
  <c r="W269" i="4"/>
  <c r="U268" i="4"/>
  <c r="V268" i="4"/>
  <c r="W268" i="4"/>
  <c r="U267" i="4"/>
  <c r="V267" i="4"/>
  <c r="W267" i="4"/>
  <c r="U266" i="4"/>
  <c r="V266" i="4"/>
  <c r="W266" i="4"/>
  <c r="U265" i="4"/>
  <c r="V265" i="4"/>
  <c r="W265" i="4"/>
  <c r="U264" i="4"/>
  <c r="V264" i="4"/>
  <c r="W264" i="4"/>
  <c r="U263" i="4"/>
  <c r="V263" i="4"/>
  <c r="W263" i="4"/>
  <c r="U262" i="4"/>
  <c r="V262" i="4"/>
  <c r="W262" i="4"/>
  <c r="U261" i="4"/>
  <c r="V261" i="4"/>
  <c r="W261" i="4"/>
  <c r="U260" i="4"/>
  <c r="V260" i="4"/>
  <c r="W260" i="4"/>
  <c r="U259" i="4"/>
  <c r="V259" i="4"/>
  <c r="W259" i="4"/>
  <c r="U258" i="4"/>
  <c r="V258" i="4"/>
  <c r="W258" i="4"/>
  <c r="U257" i="4"/>
  <c r="V257" i="4"/>
  <c r="W257" i="4"/>
  <c r="U256" i="4"/>
  <c r="V256" i="4"/>
  <c r="W256" i="4"/>
  <c r="U255" i="4"/>
  <c r="V255" i="4"/>
  <c r="W255" i="4"/>
  <c r="U254" i="4"/>
  <c r="V254" i="4"/>
  <c r="W254" i="4"/>
  <c r="U253" i="4"/>
  <c r="V253" i="4"/>
  <c r="W253" i="4"/>
  <c r="U252" i="4"/>
  <c r="V252" i="4"/>
  <c r="W252" i="4"/>
  <c r="U251" i="4"/>
  <c r="V251" i="4"/>
  <c r="W251" i="4"/>
  <c r="U250" i="4"/>
  <c r="V250" i="4"/>
  <c r="W250" i="4"/>
  <c r="U249" i="4"/>
  <c r="V249" i="4"/>
  <c r="W249" i="4"/>
  <c r="U248" i="4"/>
  <c r="V248" i="4"/>
  <c r="W248" i="4"/>
  <c r="U247" i="4"/>
  <c r="V247" i="4"/>
  <c r="W247" i="4"/>
  <c r="U246" i="4"/>
  <c r="V246" i="4"/>
  <c r="W246" i="4"/>
  <c r="U245" i="4"/>
  <c r="V245" i="4"/>
  <c r="W245" i="4"/>
  <c r="U244" i="4"/>
  <c r="V244" i="4"/>
  <c r="W244" i="4"/>
  <c r="U243" i="4"/>
  <c r="V243" i="4"/>
  <c r="W243" i="4"/>
  <c r="U242" i="4"/>
  <c r="V242" i="4"/>
  <c r="W242" i="4"/>
  <c r="U241" i="4"/>
  <c r="V241" i="4"/>
  <c r="W241" i="4"/>
  <c r="U240" i="4"/>
  <c r="V240" i="4"/>
  <c r="W240" i="4"/>
  <c r="U239" i="4"/>
  <c r="V239" i="4"/>
  <c r="W239" i="4"/>
  <c r="U238" i="4"/>
  <c r="V238" i="4"/>
  <c r="W238" i="4"/>
  <c r="U237" i="4"/>
  <c r="V237" i="4"/>
  <c r="W237" i="4"/>
  <c r="U236" i="4"/>
  <c r="V236" i="4"/>
  <c r="W236" i="4"/>
  <c r="U235" i="4"/>
  <c r="V235" i="4"/>
  <c r="W235" i="4"/>
  <c r="U234" i="4"/>
  <c r="V234" i="4"/>
  <c r="W234" i="4"/>
  <c r="U233" i="4"/>
  <c r="V233" i="4"/>
  <c r="W233" i="4"/>
  <c r="U232" i="4"/>
  <c r="V232" i="4"/>
  <c r="W232" i="4"/>
  <c r="U231" i="4"/>
  <c r="V231" i="4"/>
  <c r="W231" i="4"/>
  <c r="U230" i="4"/>
  <c r="V230" i="4"/>
  <c r="W230" i="4"/>
  <c r="U229" i="4"/>
  <c r="V229" i="4"/>
  <c r="W229" i="4"/>
  <c r="U228" i="4"/>
  <c r="V228" i="4"/>
  <c r="W228" i="4"/>
  <c r="U227" i="4"/>
  <c r="V227" i="4"/>
  <c r="W227" i="4"/>
  <c r="U226" i="4"/>
  <c r="V226" i="4"/>
  <c r="W226" i="4"/>
  <c r="U225" i="4"/>
  <c r="V225" i="4"/>
  <c r="W225" i="4"/>
  <c r="U224" i="4"/>
  <c r="V224" i="4"/>
  <c r="W224" i="4"/>
  <c r="U223" i="4"/>
  <c r="V223" i="4"/>
  <c r="W223" i="4"/>
  <c r="U222" i="4"/>
  <c r="V222" i="4"/>
  <c r="W222" i="4"/>
  <c r="U221" i="4"/>
  <c r="V221" i="4"/>
  <c r="W221" i="4"/>
  <c r="U220" i="4"/>
  <c r="V220" i="4"/>
  <c r="W220" i="4"/>
  <c r="U219" i="4"/>
  <c r="V219" i="4"/>
  <c r="W219" i="4"/>
  <c r="U218" i="4"/>
  <c r="V218" i="4"/>
  <c r="W218" i="4"/>
  <c r="U217" i="4"/>
  <c r="V217" i="4"/>
  <c r="W217" i="4"/>
  <c r="U216" i="4"/>
  <c r="V216" i="4"/>
  <c r="W216" i="4"/>
  <c r="U215" i="4"/>
  <c r="V215" i="4"/>
  <c r="W215" i="4"/>
  <c r="U214" i="4"/>
  <c r="V214" i="4"/>
  <c r="W214" i="4"/>
  <c r="U213" i="4"/>
  <c r="V213" i="4"/>
  <c r="W213" i="4"/>
  <c r="U212" i="4"/>
  <c r="V212" i="4"/>
  <c r="W212" i="4"/>
  <c r="U211" i="4"/>
  <c r="V211" i="4"/>
  <c r="W211" i="4"/>
  <c r="U210" i="4"/>
  <c r="V210" i="4"/>
  <c r="W210" i="4"/>
  <c r="U209" i="4"/>
  <c r="V209" i="4"/>
  <c r="W209" i="4"/>
  <c r="U208" i="4"/>
  <c r="V208" i="4"/>
  <c r="W208" i="4"/>
  <c r="U207" i="4"/>
  <c r="V207" i="4"/>
  <c r="W207" i="4"/>
  <c r="U206" i="4"/>
  <c r="V206" i="4"/>
  <c r="W206" i="4"/>
  <c r="U205" i="4"/>
  <c r="V205" i="4"/>
  <c r="W205" i="4"/>
  <c r="U204" i="4"/>
  <c r="V204" i="4"/>
  <c r="W204" i="4"/>
  <c r="U203" i="4"/>
  <c r="V203" i="4"/>
  <c r="W203" i="4"/>
  <c r="U202" i="4"/>
  <c r="V202" i="4"/>
  <c r="W202" i="4"/>
  <c r="U201" i="4"/>
  <c r="V201" i="4"/>
  <c r="W201" i="4"/>
  <c r="U200" i="4"/>
  <c r="V200" i="4"/>
  <c r="W200" i="4"/>
  <c r="U199" i="4"/>
  <c r="V199" i="4"/>
  <c r="W199" i="4"/>
  <c r="U198" i="4"/>
  <c r="V198" i="4"/>
  <c r="W198" i="4"/>
  <c r="U197" i="4"/>
  <c r="V197" i="4"/>
  <c r="W197" i="4"/>
  <c r="U196" i="4"/>
  <c r="V196" i="4"/>
  <c r="W196" i="4"/>
  <c r="U195" i="4"/>
  <c r="V195" i="4"/>
  <c r="W195" i="4"/>
  <c r="U194" i="4"/>
  <c r="V194" i="4"/>
  <c r="W194" i="4"/>
  <c r="U193" i="4"/>
  <c r="V193" i="4"/>
  <c r="W193" i="4"/>
  <c r="U192" i="4"/>
  <c r="V192" i="4"/>
  <c r="W192" i="4"/>
  <c r="U191" i="4"/>
  <c r="V191" i="4"/>
  <c r="W191" i="4"/>
  <c r="U190" i="4"/>
  <c r="V190" i="4"/>
  <c r="W190" i="4"/>
  <c r="U189" i="4"/>
  <c r="V189" i="4"/>
  <c r="W189" i="4"/>
  <c r="U188" i="4"/>
  <c r="V188" i="4"/>
  <c r="W188" i="4"/>
  <c r="U187" i="4"/>
  <c r="V187" i="4"/>
  <c r="W187" i="4"/>
  <c r="U186" i="4"/>
  <c r="V186" i="4"/>
  <c r="W186" i="4"/>
  <c r="U185" i="4"/>
  <c r="V185" i="4"/>
  <c r="W185" i="4"/>
  <c r="U184" i="4"/>
  <c r="V184" i="4"/>
  <c r="W184" i="4"/>
  <c r="U183" i="4"/>
  <c r="V183" i="4"/>
  <c r="W183" i="4"/>
  <c r="U182" i="4"/>
  <c r="V182" i="4"/>
  <c r="W182" i="4"/>
  <c r="U181" i="4"/>
  <c r="V181" i="4"/>
  <c r="W181" i="4"/>
  <c r="U180" i="4"/>
  <c r="V180" i="4"/>
  <c r="W180" i="4"/>
  <c r="U179" i="4"/>
  <c r="V179" i="4"/>
  <c r="W179" i="4"/>
  <c r="U178" i="4"/>
  <c r="V178" i="4"/>
  <c r="W178" i="4"/>
  <c r="U177" i="4"/>
  <c r="V177" i="4"/>
  <c r="W177" i="4"/>
  <c r="U176" i="4"/>
  <c r="V176" i="4"/>
  <c r="W176" i="4"/>
  <c r="U175" i="4"/>
  <c r="V175" i="4"/>
  <c r="W175" i="4"/>
  <c r="U174" i="4"/>
  <c r="V174" i="4"/>
  <c r="W174" i="4"/>
  <c r="U173" i="4"/>
  <c r="V173" i="4"/>
  <c r="W173" i="4"/>
  <c r="U172" i="4"/>
  <c r="V172" i="4"/>
  <c r="W172" i="4"/>
  <c r="U171" i="4"/>
  <c r="V171" i="4"/>
  <c r="W171" i="4"/>
  <c r="U170" i="4"/>
  <c r="V170" i="4"/>
  <c r="W170" i="4"/>
  <c r="U169" i="4"/>
  <c r="V169" i="4"/>
  <c r="W169" i="4"/>
  <c r="U168" i="4"/>
  <c r="V168" i="4"/>
  <c r="W168" i="4"/>
  <c r="U167" i="4"/>
  <c r="V167" i="4"/>
  <c r="W167" i="4"/>
  <c r="U166" i="4"/>
  <c r="V166" i="4"/>
  <c r="W166" i="4"/>
  <c r="U165" i="4"/>
  <c r="V165" i="4"/>
  <c r="W165" i="4"/>
  <c r="U164" i="4"/>
  <c r="V164" i="4"/>
  <c r="W164" i="4"/>
  <c r="U163" i="4"/>
  <c r="V163" i="4"/>
  <c r="W163" i="4"/>
  <c r="U162" i="4"/>
  <c r="V162" i="4"/>
  <c r="W162" i="4"/>
  <c r="U161" i="4"/>
  <c r="V161" i="4"/>
  <c r="W161" i="4"/>
  <c r="U160" i="4"/>
  <c r="V160" i="4"/>
  <c r="W160" i="4"/>
  <c r="U159" i="4"/>
  <c r="V159" i="4"/>
  <c r="W159" i="4"/>
  <c r="U158" i="4"/>
  <c r="V158" i="4"/>
  <c r="W158" i="4"/>
  <c r="U157" i="4"/>
  <c r="V157" i="4"/>
  <c r="W157" i="4"/>
  <c r="U156" i="4"/>
  <c r="V156" i="4"/>
  <c r="W156" i="4"/>
  <c r="U155" i="4"/>
  <c r="V155" i="4"/>
  <c r="W155" i="4"/>
  <c r="U154" i="4"/>
  <c r="V154" i="4"/>
  <c r="W154" i="4"/>
  <c r="U153" i="4"/>
  <c r="V153" i="4"/>
  <c r="W153" i="4"/>
  <c r="U152" i="4"/>
  <c r="V152" i="4"/>
  <c r="W152" i="4"/>
  <c r="U151" i="4"/>
  <c r="V151" i="4"/>
  <c r="W151" i="4"/>
  <c r="U150" i="4"/>
  <c r="V150" i="4"/>
  <c r="W150" i="4"/>
  <c r="U149" i="4"/>
  <c r="V149" i="4"/>
  <c r="W149" i="4"/>
  <c r="U148" i="4"/>
  <c r="V148" i="4"/>
  <c r="W148" i="4"/>
  <c r="U147" i="4"/>
  <c r="V147" i="4"/>
  <c r="W147" i="4"/>
  <c r="U146" i="4"/>
  <c r="V146" i="4"/>
  <c r="W146" i="4"/>
  <c r="U145" i="4"/>
  <c r="V145" i="4"/>
  <c r="W145" i="4"/>
  <c r="U144" i="4"/>
  <c r="V144" i="4"/>
  <c r="W144" i="4"/>
  <c r="U143" i="4"/>
  <c r="V143" i="4"/>
  <c r="W143" i="4"/>
  <c r="U142" i="4"/>
  <c r="V142" i="4"/>
  <c r="W142" i="4"/>
  <c r="U141" i="4"/>
  <c r="V141" i="4"/>
  <c r="W141" i="4"/>
  <c r="U140" i="4"/>
  <c r="V140" i="4"/>
  <c r="W140" i="4"/>
  <c r="U139" i="4"/>
  <c r="V139" i="4"/>
  <c r="W139" i="4"/>
  <c r="U138" i="4"/>
  <c r="V138" i="4"/>
  <c r="W138" i="4"/>
  <c r="U137" i="4"/>
  <c r="V137" i="4"/>
  <c r="W137" i="4"/>
  <c r="U136" i="4"/>
  <c r="V136" i="4"/>
  <c r="W136" i="4"/>
  <c r="U135" i="4"/>
  <c r="V135" i="4"/>
  <c r="W135" i="4"/>
  <c r="U134" i="4"/>
  <c r="V134" i="4"/>
  <c r="W134" i="4"/>
  <c r="U133" i="4"/>
  <c r="V133" i="4"/>
  <c r="W133" i="4"/>
  <c r="U132" i="4"/>
  <c r="V132" i="4"/>
  <c r="W132" i="4"/>
  <c r="U131" i="4"/>
  <c r="V131" i="4"/>
  <c r="W131" i="4"/>
  <c r="U130" i="4"/>
  <c r="V130" i="4"/>
  <c r="W130" i="4"/>
  <c r="U129" i="4"/>
  <c r="V129" i="4"/>
  <c r="W129" i="4"/>
  <c r="U128" i="4"/>
  <c r="V128" i="4"/>
  <c r="W128" i="4"/>
  <c r="U127" i="4"/>
  <c r="V127" i="4"/>
  <c r="W127" i="4"/>
  <c r="U126" i="4"/>
  <c r="V126" i="4"/>
  <c r="W126" i="4"/>
  <c r="U125" i="4"/>
  <c r="V125" i="4"/>
  <c r="W125" i="4"/>
  <c r="U124" i="4"/>
  <c r="V124" i="4"/>
  <c r="W124" i="4"/>
  <c r="U123" i="4"/>
  <c r="V123" i="4"/>
  <c r="W123" i="4"/>
  <c r="U122" i="4"/>
  <c r="V122" i="4"/>
  <c r="W122" i="4"/>
  <c r="U121" i="4"/>
  <c r="V121" i="4"/>
  <c r="W121" i="4"/>
  <c r="U120" i="4"/>
  <c r="V120" i="4"/>
  <c r="W120" i="4"/>
  <c r="U119" i="4"/>
  <c r="V119" i="4"/>
  <c r="W119" i="4"/>
  <c r="U118" i="4"/>
  <c r="V118" i="4"/>
  <c r="W118" i="4"/>
  <c r="U117" i="4"/>
  <c r="V117" i="4"/>
  <c r="W117" i="4"/>
  <c r="U116" i="4"/>
  <c r="V116" i="4"/>
  <c r="W116" i="4"/>
  <c r="U115" i="4"/>
  <c r="V115" i="4"/>
  <c r="W115" i="4"/>
  <c r="U114" i="4"/>
  <c r="V114" i="4"/>
  <c r="W114" i="4"/>
  <c r="U113" i="4"/>
  <c r="V113" i="4"/>
  <c r="W113" i="4"/>
  <c r="U112" i="4"/>
  <c r="V112" i="4"/>
  <c r="W112" i="4"/>
  <c r="U111" i="4"/>
  <c r="V111" i="4"/>
  <c r="W111" i="4"/>
  <c r="U110" i="4"/>
  <c r="V110" i="4"/>
  <c r="W110" i="4"/>
  <c r="U109" i="4"/>
  <c r="V109" i="4"/>
  <c r="W109" i="4"/>
  <c r="U108" i="4"/>
  <c r="V108" i="4"/>
  <c r="W108" i="4"/>
  <c r="U107" i="4"/>
  <c r="V107" i="4"/>
  <c r="W107" i="4"/>
  <c r="U106" i="4"/>
  <c r="V106" i="4"/>
  <c r="W106" i="4"/>
  <c r="U105" i="4"/>
  <c r="V105" i="4"/>
  <c r="W105" i="4"/>
  <c r="U104" i="4"/>
  <c r="V104" i="4"/>
  <c r="W104" i="4"/>
  <c r="U103" i="4"/>
  <c r="V103" i="4"/>
  <c r="W103" i="4"/>
  <c r="U102" i="4"/>
  <c r="V102" i="4"/>
  <c r="W102" i="4"/>
  <c r="U101" i="4"/>
  <c r="V101" i="4"/>
  <c r="W101" i="4"/>
  <c r="U100" i="4"/>
  <c r="V100" i="4"/>
  <c r="W100" i="4"/>
  <c r="U99" i="4"/>
  <c r="V99" i="4"/>
  <c r="W99" i="4"/>
  <c r="U98" i="4"/>
  <c r="V98" i="4"/>
  <c r="W98" i="4"/>
  <c r="U97" i="4"/>
  <c r="V97" i="4"/>
  <c r="W97" i="4"/>
  <c r="U96" i="4"/>
  <c r="V96" i="4"/>
  <c r="W96" i="4"/>
  <c r="U95" i="4"/>
  <c r="V95" i="4"/>
  <c r="W95" i="4"/>
  <c r="U94" i="4"/>
  <c r="V94" i="4"/>
  <c r="W94" i="4"/>
  <c r="U93" i="4"/>
  <c r="V93" i="4"/>
  <c r="W93" i="4"/>
  <c r="U92" i="4"/>
  <c r="V92" i="4"/>
  <c r="W92" i="4"/>
  <c r="U91" i="4"/>
  <c r="V91" i="4"/>
  <c r="W91" i="4"/>
  <c r="U90" i="4"/>
  <c r="V90" i="4"/>
  <c r="W90" i="4"/>
  <c r="U89" i="4"/>
  <c r="V89" i="4"/>
  <c r="W89" i="4"/>
  <c r="U88" i="4"/>
  <c r="V88" i="4"/>
  <c r="W88" i="4"/>
  <c r="U87" i="4"/>
  <c r="V87" i="4"/>
  <c r="W87" i="4"/>
  <c r="U86" i="4"/>
  <c r="V86" i="4"/>
  <c r="W86" i="4"/>
  <c r="U85" i="4"/>
  <c r="V85" i="4"/>
  <c r="W85" i="4"/>
  <c r="U84" i="4"/>
  <c r="V84" i="4"/>
  <c r="W84" i="4"/>
  <c r="U83" i="4"/>
  <c r="V83" i="4"/>
  <c r="W83" i="4"/>
  <c r="U82" i="4"/>
  <c r="V82" i="4"/>
  <c r="W82" i="4"/>
  <c r="U81" i="4"/>
  <c r="V81" i="4"/>
  <c r="W81" i="4"/>
  <c r="U80" i="4"/>
  <c r="V80" i="4"/>
  <c r="W80" i="4"/>
  <c r="U79" i="4"/>
  <c r="V79" i="4"/>
  <c r="W79" i="4"/>
  <c r="U78" i="4"/>
  <c r="V78" i="4"/>
  <c r="W78" i="4"/>
  <c r="U77" i="4"/>
  <c r="V77" i="4"/>
  <c r="W77" i="4"/>
  <c r="U76" i="4"/>
  <c r="V76" i="4"/>
  <c r="W76" i="4"/>
  <c r="U75" i="4"/>
  <c r="V75" i="4"/>
  <c r="W75" i="4"/>
  <c r="U74" i="4"/>
  <c r="V74" i="4"/>
  <c r="W74" i="4"/>
  <c r="U73" i="4"/>
  <c r="V73" i="4"/>
  <c r="W73" i="4"/>
  <c r="U72" i="4"/>
  <c r="V72" i="4"/>
  <c r="W72" i="4"/>
  <c r="U71" i="4"/>
  <c r="V71" i="4"/>
  <c r="W71" i="4"/>
  <c r="U70" i="4"/>
  <c r="V70" i="4"/>
  <c r="W70" i="4"/>
  <c r="U69" i="4"/>
  <c r="V69" i="4"/>
  <c r="W69" i="4"/>
  <c r="U68" i="4"/>
  <c r="V68" i="4"/>
  <c r="W68" i="4"/>
  <c r="U67" i="4"/>
  <c r="V67" i="4"/>
  <c r="W67" i="4"/>
  <c r="U66" i="4"/>
  <c r="V66" i="4"/>
  <c r="W66" i="4"/>
  <c r="U65" i="4"/>
  <c r="V65" i="4"/>
  <c r="W65" i="4"/>
  <c r="U64" i="4"/>
  <c r="V64" i="4"/>
  <c r="W64" i="4"/>
  <c r="U63" i="4"/>
  <c r="V63" i="4"/>
  <c r="W63" i="4"/>
  <c r="U62" i="4"/>
  <c r="V62" i="4"/>
  <c r="W62" i="4"/>
  <c r="U61" i="4"/>
  <c r="V61" i="4"/>
  <c r="W61" i="4"/>
  <c r="U60" i="4"/>
  <c r="V60" i="4"/>
  <c r="W60" i="4"/>
  <c r="U59" i="4"/>
  <c r="V59" i="4"/>
  <c r="W59" i="4"/>
  <c r="U58" i="4"/>
  <c r="V58" i="4"/>
  <c r="W58" i="4"/>
  <c r="U57" i="4"/>
  <c r="V57" i="4"/>
  <c r="W57" i="4"/>
  <c r="U56" i="4"/>
  <c r="V56" i="4"/>
  <c r="W56" i="4"/>
  <c r="U55" i="4"/>
  <c r="V55" i="4"/>
  <c r="W55" i="4"/>
  <c r="U54" i="4"/>
  <c r="V54" i="4"/>
  <c r="W54" i="4"/>
  <c r="U53" i="4"/>
  <c r="V53" i="4"/>
  <c r="W53" i="4"/>
  <c r="U52" i="4"/>
  <c r="V52" i="4"/>
  <c r="W52" i="4"/>
  <c r="U51" i="4"/>
  <c r="V51" i="4"/>
  <c r="W51" i="4"/>
  <c r="U50" i="4"/>
  <c r="V50" i="4"/>
  <c r="W50" i="4"/>
  <c r="U49" i="4"/>
  <c r="V49" i="4"/>
  <c r="W49" i="4"/>
  <c r="U48" i="4"/>
  <c r="V48" i="4"/>
  <c r="W48" i="4"/>
  <c r="U47" i="4"/>
  <c r="V47" i="4"/>
  <c r="W47" i="4"/>
  <c r="U46" i="4"/>
  <c r="V46" i="4"/>
  <c r="W46" i="4"/>
  <c r="U45" i="4"/>
  <c r="V45" i="4"/>
  <c r="W45" i="4"/>
  <c r="U44" i="4"/>
  <c r="V44" i="4"/>
  <c r="W44" i="4"/>
  <c r="U43" i="4"/>
  <c r="V43" i="4"/>
  <c r="W43" i="4"/>
  <c r="U42" i="4"/>
  <c r="V42" i="4"/>
  <c r="W42" i="4"/>
  <c r="U41" i="4"/>
  <c r="V41" i="4"/>
  <c r="W41" i="4"/>
  <c r="U40" i="4"/>
  <c r="V40" i="4"/>
  <c r="W40" i="4"/>
  <c r="U39" i="4"/>
  <c r="V39" i="4"/>
  <c r="W39" i="4"/>
  <c r="U38" i="4"/>
  <c r="V38" i="4"/>
  <c r="W38" i="4"/>
  <c r="U37" i="4"/>
  <c r="V37" i="4"/>
  <c r="W37" i="4"/>
  <c r="U36" i="4"/>
  <c r="V36" i="4"/>
  <c r="W36" i="4"/>
  <c r="U35" i="4"/>
  <c r="V35" i="4"/>
  <c r="W35" i="4"/>
  <c r="U34" i="4"/>
  <c r="V34" i="4"/>
  <c r="W34" i="4"/>
  <c r="U33" i="4"/>
  <c r="V33" i="4"/>
  <c r="W33" i="4"/>
  <c r="U32" i="4"/>
  <c r="V32" i="4"/>
  <c r="W32" i="4"/>
  <c r="U31" i="4"/>
  <c r="V31" i="4"/>
  <c r="W31" i="4"/>
  <c r="U30" i="4"/>
  <c r="V30" i="4"/>
  <c r="W30" i="4"/>
  <c r="U29" i="4"/>
  <c r="V29" i="4"/>
  <c r="W29" i="4"/>
  <c r="U28" i="4"/>
  <c r="V28" i="4"/>
  <c r="W28" i="4"/>
  <c r="U27" i="4"/>
  <c r="V27" i="4"/>
  <c r="W27" i="4"/>
  <c r="U26" i="4"/>
  <c r="V26" i="4"/>
  <c r="W26" i="4"/>
  <c r="U25" i="4"/>
  <c r="V25" i="4"/>
  <c r="W25" i="4"/>
  <c r="U24" i="4"/>
  <c r="V24" i="4"/>
  <c r="W24" i="4"/>
  <c r="U23" i="4"/>
  <c r="V23" i="4"/>
  <c r="W23" i="4"/>
  <c r="U22" i="4"/>
  <c r="V22" i="4"/>
  <c r="W22" i="4"/>
  <c r="U21" i="4"/>
  <c r="V21" i="4"/>
  <c r="W21" i="4"/>
  <c r="U20" i="4"/>
  <c r="V20" i="4"/>
  <c r="W20" i="4"/>
  <c r="U19" i="4"/>
  <c r="V19" i="4"/>
  <c r="W19" i="4"/>
  <c r="U18" i="4"/>
  <c r="V18" i="4"/>
  <c r="W18" i="4"/>
  <c r="U17" i="4"/>
  <c r="V17" i="4"/>
  <c r="W17" i="4"/>
  <c r="U16" i="4"/>
  <c r="V16" i="4"/>
  <c r="W16" i="4"/>
  <c r="U15" i="4"/>
  <c r="V15" i="4"/>
  <c r="W15" i="4"/>
  <c r="U14" i="4"/>
  <c r="V14" i="4"/>
  <c r="W14" i="4"/>
  <c r="U13" i="4"/>
  <c r="V13" i="4"/>
  <c r="W13" i="4"/>
  <c r="U12" i="4"/>
  <c r="V12" i="4"/>
  <c r="W12" i="4"/>
  <c r="U11" i="4"/>
  <c r="V11" i="4"/>
  <c r="W11" i="4"/>
  <c r="U10" i="4"/>
  <c r="V10" i="4"/>
  <c r="W10" i="4"/>
  <c r="U9" i="4"/>
  <c r="V9" i="4"/>
  <c r="W9" i="4"/>
  <c r="U8" i="4"/>
  <c r="V8" i="4"/>
  <c r="W8" i="4"/>
  <c r="U7" i="4"/>
  <c r="V7" i="4"/>
  <c r="W7" i="4"/>
  <c r="U6" i="4"/>
  <c r="V6" i="4"/>
  <c r="W6" i="4"/>
  <c r="U5" i="4"/>
  <c r="V5" i="4"/>
  <c r="W5" i="4"/>
  <c r="U4" i="4"/>
  <c r="V4" i="4"/>
  <c r="W4" i="4"/>
  <c r="U3" i="4"/>
  <c r="V3" i="4"/>
  <c r="W3" i="4"/>
  <c r="U2" i="4"/>
  <c r="V2" i="4"/>
  <c r="W2" i="4"/>
  <c r="W311" i="4" l="1"/>
  <c r="W312" i="4"/>
  <c r="W313" i="4"/>
  <c r="W314" i="4"/>
  <c r="W315" i="4"/>
  <c r="W316" i="4"/>
  <c r="W317" i="4"/>
  <c r="W318" i="4"/>
  <c r="W319" i="4"/>
  <c r="W320" i="4"/>
  <c r="W321" i="4"/>
  <c r="W322" i="4"/>
  <c r="W323" i="4"/>
  <c r="W324" i="4"/>
  <c r="W325" i="4"/>
  <c r="W326" i="4"/>
  <c r="W327" i="4"/>
  <c r="W328" i="4"/>
  <c r="W329" i="4"/>
  <c r="W330" i="4"/>
  <c r="W331" i="4"/>
  <c r="W332" i="4"/>
  <c r="W333" i="4"/>
  <c r="W334" i="4"/>
  <c r="W335" i="4"/>
  <c r="W336" i="4"/>
  <c r="W337" i="4"/>
  <c r="W338" i="4"/>
  <c r="W339" i="4"/>
  <c r="W340" i="4"/>
  <c r="W341" i="4"/>
  <c r="W342" i="4"/>
  <c r="W343" i="4"/>
  <c r="W344" i="4"/>
  <c r="W345" i="4"/>
  <c r="W346" i="4"/>
  <c r="W347" i="4"/>
  <c r="W348" i="4"/>
  <c r="W349" i="4"/>
  <c r="W350" i="4"/>
  <c r="W351" i="4"/>
  <c r="W352" i="4"/>
  <c r="W353" i="4"/>
  <c r="W354" i="4"/>
  <c r="W355" i="4"/>
  <c r="W356" i="4"/>
  <c r="W357" i="4"/>
  <c r="W358" i="4"/>
  <c r="W359" i="4"/>
  <c r="W360" i="4"/>
  <c r="W361" i="4"/>
  <c r="W362" i="4"/>
  <c r="W363" i="4"/>
  <c r="W364" i="4"/>
  <c r="W365" i="4"/>
  <c r="W366" i="4"/>
  <c r="W367" i="4"/>
  <c r="W368" i="4"/>
  <c r="W369" i="4"/>
  <c r="W370" i="4"/>
  <c r="W371" i="4"/>
  <c r="W372" i="4"/>
  <c r="W373" i="4"/>
  <c r="W374" i="4"/>
  <c r="W375" i="4"/>
  <c r="W376" i="4"/>
  <c r="W377" i="4"/>
  <c r="W378" i="4"/>
  <c r="W379" i="4"/>
  <c r="W380" i="4"/>
  <c r="W381" i="4"/>
  <c r="W382" i="4"/>
  <c r="W383" i="4"/>
  <c r="W384" i="4"/>
  <c r="W385" i="4"/>
  <c r="W386" i="4"/>
  <c r="W387" i="4"/>
  <c r="W388" i="4"/>
  <c r="W389" i="4"/>
  <c r="W390" i="4"/>
  <c r="W391" i="4"/>
  <c r="W392" i="4"/>
  <c r="W393" i="4"/>
  <c r="W394" i="4"/>
  <c r="W395" i="4"/>
  <c r="W396" i="4"/>
  <c r="W397" i="4"/>
  <c r="W398" i="4"/>
  <c r="W399" i="4"/>
  <c r="W400" i="4"/>
  <c r="W401" i="4"/>
  <c r="W402" i="4"/>
  <c r="W403" i="4"/>
  <c r="W404" i="4"/>
  <c r="W405" i="4"/>
  <c r="W406" i="4"/>
  <c r="W407" i="4"/>
  <c r="W408" i="4"/>
  <c r="W409" i="4"/>
  <c r="W410" i="4"/>
  <c r="W411" i="4"/>
  <c r="W412" i="4"/>
  <c r="W413" i="4"/>
  <c r="W414" i="4"/>
  <c r="W415" i="4"/>
  <c r="W416" i="4"/>
  <c r="W417" i="4"/>
  <c r="W418" i="4"/>
  <c r="W419" i="4"/>
  <c r="W420" i="4"/>
  <c r="W421" i="4"/>
  <c r="W422" i="4"/>
  <c r="W423" i="4"/>
  <c r="W424" i="4"/>
  <c r="W425" i="4"/>
  <c r="W426" i="4"/>
  <c r="W427" i="4"/>
  <c r="W428" i="4"/>
  <c r="W429" i="4"/>
  <c r="W430" i="4"/>
  <c r="W431" i="4"/>
  <c r="W432" i="4"/>
  <c r="W433" i="4"/>
  <c r="W434" i="4"/>
  <c r="W435" i="4"/>
  <c r="W436" i="4"/>
  <c r="W437" i="4"/>
  <c r="W438" i="4"/>
  <c r="W439" i="4"/>
  <c r="W440" i="4"/>
  <c r="W441" i="4"/>
  <c r="W442" i="4"/>
  <c r="W443" i="4"/>
  <c r="W444" i="4"/>
  <c r="W445" i="4"/>
  <c r="W446" i="4"/>
  <c r="W447" i="4"/>
  <c r="W448" i="4"/>
  <c r="W449" i="4"/>
  <c r="W450" i="4"/>
  <c r="W451" i="4"/>
  <c r="W452" i="4"/>
  <c r="W453" i="4"/>
  <c r="W454" i="4"/>
  <c r="W455" i="4"/>
  <c r="W456" i="4"/>
  <c r="W457" i="4"/>
  <c r="W458" i="4"/>
  <c r="W459" i="4"/>
  <c r="W460" i="4"/>
  <c r="W461" i="4"/>
  <c r="W462" i="4"/>
  <c r="W463" i="4"/>
  <c r="W464" i="4"/>
  <c r="W465" i="4"/>
  <c r="W466" i="4"/>
  <c r="W467" i="4"/>
  <c r="W468" i="4"/>
  <c r="W469" i="4"/>
  <c r="W470" i="4"/>
  <c r="W471" i="4"/>
  <c r="W472" i="4"/>
  <c r="W473" i="4"/>
  <c r="W474" i="4"/>
  <c r="W475" i="4"/>
  <c r="W476" i="4"/>
  <c r="W477" i="4"/>
  <c r="W478" i="4"/>
  <c r="W479" i="4"/>
  <c r="W480" i="4"/>
  <c r="W481" i="4"/>
  <c r="W482" i="4"/>
  <c r="W483" i="4"/>
  <c r="W484" i="4"/>
  <c r="W485" i="4"/>
  <c r="W486" i="4"/>
  <c r="W487" i="4"/>
  <c r="W488" i="4"/>
  <c r="W489" i="4"/>
  <c r="W490" i="4"/>
  <c r="W491" i="4"/>
  <c r="W492" i="4"/>
  <c r="W493" i="4"/>
  <c r="W494" i="4"/>
  <c r="W495" i="4"/>
  <c r="W496" i="4"/>
  <c r="W497" i="4"/>
  <c r="W498" i="4"/>
  <c r="W499" i="4"/>
  <c r="W500" i="4"/>
  <c r="W501" i="4"/>
  <c r="W502" i="4"/>
  <c r="W503" i="4"/>
  <c r="W504" i="4"/>
  <c r="W505" i="4"/>
  <c r="W506" i="4"/>
  <c r="W507" i="4"/>
  <c r="W508" i="4"/>
  <c r="W509" i="4"/>
  <c r="W510" i="4"/>
  <c r="W511" i="4"/>
  <c r="W512" i="4"/>
  <c r="W513" i="4"/>
  <c r="W514" i="4"/>
  <c r="W515" i="4"/>
  <c r="W516" i="4"/>
  <c r="W517" i="4"/>
  <c r="W518" i="4"/>
  <c r="W519" i="4"/>
  <c r="W520" i="4"/>
  <c r="W521" i="4"/>
  <c r="W522" i="4"/>
  <c r="W523" i="4"/>
  <c r="W524" i="4"/>
  <c r="W525" i="4"/>
  <c r="W526" i="4"/>
  <c r="W527" i="4"/>
  <c r="W528" i="4"/>
  <c r="W529" i="4"/>
  <c r="W530" i="4"/>
  <c r="W531" i="4"/>
  <c r="W532" i="4"/>
  <c r="W533" i="4"/>
  <c r="W534" i="4"/>
  <c r="W535" i="4"/>
  <c r="W536" i="4"/>
  <c r="W537" i="4"/>
  <c r="W538" i="4"/>
  <c r="W539" i="4"/>
  <c r="W540" i="4"/>
  <c r="W541" i="4"/>
  <c r="W542" i="4"/>
  <c r="V311" i="4"/>
  <c r="V312" i="4"/>
  <c r="V313" i="4"/>
  <c r="V314" i="4"/>
  <c r="V315" i="4"/>
  <c r="V316" i="4"/>
  <c r="V317" i="4"/>
  <c r="V318" i="4"/>
  <c r="V319" i="4"/>
  <c r="V320" i="4"/>
  <c r="V321" i="4"/>
  <c r="V322" i="4"/>
  <c r="V323" i="4"/>
  <c r="V324" i="4"/>
  <c r="V325" i="4"/>
  <c r="V326" i="4"/>
  <c r="V327" i="4"/>
  <c r="V328" i="4"/>
  <c r="V329" i="4"/>
  <c r="V330" i="4"/>
  <c r="V331" i="4"/>
  <c r="V332" i="4"/>
  <c r="V333" i="4"/>
  <c r="V334" i="4"/>
  <c r="V335" i="4"/>
  <c r="V336" i="4"/>
  <c r="V337" i="4"/>
  <c r="V338" i="4"/>
  <c r="V339" i="4"/>
  <c r="V340" i="4"/>
  <c r="V341" i="4"/>
  <c r="V342" i="4"/>
  <c r="V343" i="4"/>
  <c r="V344" i="4"/>
  <c r="V345" i="4"/>
  <c r="V346" i="4"/>
  <c r="V347" i="4"/>
  <c r="V348" i="4"/>
  <c r="V349" i="4"/>
  <c r="V350" i="4"/>
  <c r="V351" i="4"/>
  <c r="V352" i="4"/>
  <c r="V353" i="4"/>
  <c r="V354" i="4"/>
  <c r="V355" i="4"/>
  <c r="V356" i="4"/>
  <c r="V357" i="4"/>
  <c r="V358" i="4"/>
  <c r="V359" i="4"/>
  <c r="V360" i="4"/>
  <c r="V361" i="4"/>
  <c r="V362" i="4"/>
  <c r="V363" i="4"/>
  <c r="V364" i="4"/>
  <c r="V365" i="4"/>
  <c r="V366" i="4"/>
  <c r="V367" i="4"/>
  <c r="V368" i="4"/>
  <c r="V369" i="4"/>
  <c r="V370" i="4"/>
  <c r="V371" i="4"/>
  <c r="V372" i="4"/>
  <c r="V373" i="4"/>
  <c r="V374" i="4"/>
  <c r="V375" i="4"/>
  <c r="V376" i="4"/>
  <c r="V377" i="4"/>
  <c r="V378" i="4"/>
  <c r="V379" i="4"/>
  <c r="V380" i="4"/>
  <c r="V381" i="4"/>
  <c r="V382" i="4"/>
  <c r="V383" i="4"/>
  <c r="V384" i="4"/>
  <c r="V385" i="4"/>
  <c r="V386" i="4"/>
  <c r="V387" i="4"/>
  <c r="V388" i="4"/>
  <c r="V389" i="4"/>
  <c r="V390" i="4"/>
  <c r="V391" i="4"/>
  <c r="V392" i="4"/>
  <c r="V393" i="4"/>
  <c r="V394" i="4"/>
  <c r="V395" i="4"/>
  <c r="V396" i="4"/>
  <c r="V397" i="4"/>
  <c r="V398" i="4"/>
  <c r="V399" i="4"/>
  <c r="V400" i="4"/>
  <c r="V401" i="4"/>
  <c r="V402" i="4"/>
  <c r="V403" i="4"/>
  <c r="V404" i="4"/>
  <c r="V405" i="4"/>
  <c r="V406" i="4"/>
  <c r="V407" i="4"/>
  <c r="V408" i="4"/>
  <c r="V409" i="4"/>
  <c r="V410" i="4"/>
  <c r="V411" i="4"/>
  <c r="V412" i="4"/>
  <c r="V413" i="4"/>
  <c r="V414" i="4"/>
  <c r="V415" i="4"/>
  <c r="V416" i="4"/>
  <c r="V417" i="4"/>
  <c r="V418" i="4"/>
  <c r="V419" i="4"/>
  <c r="V420" i="4"/>
  <c r="V421" i="4"/>
  <c r="V422" i="4"/>
  <c r="V423" i="4"/>
  <c r="V424" i="4"/>
  <c r="V425" i="4"/>
  <c r="V426" i="4"/>
  <c r="V427" i="4"/>
  <c r="V428" i="4"/>
  <c r="V429" i="4"/>
  <c r="V430" i="4"/>
  <c r="V431" i="4"/>
  <c r="V432" i="4"/>
  <c r="V433" i="4"/>
  <c r="V434" i="4"/>
  <c r="V435" i="4"/>
  <c r="V436" i="4"/>
  <c r="V437" i="4"/>
  <c r="V438" i="4"/>
  <c r="V439" i="4"/>
  <c r="V440" i="4"/>
  <c r="V441" i="4"/>
  <c r="V442" i="4"/>
  <c r="V443" i="4"/>
  <c r="V444" i="4"/>
  <c r="V445" i="4"/>
  <c r="V446" i="4"/>
  <c r="V447" i="4"/>
  <c r="V448" i="4"/>
  <c r="V449" i="4"/>
  <c r="V450" i="4"/>
  <c r="V451" i="4"/>
  <c r="V452" i="4"/>
  <c r="V453" i="4"/>
  <c r="V454" i="4"/>
  <c r="V455" i="4"/>
  <c r="V456" i="4"/>
  <c r="V457" i="4"/>
  <c r="V458" i="4"/>
  <c r="V459" i="4"/>
  <c r="V460" i="4"/>
  <c r="V461" i="4"/>
  <c r="V462" i="4"/>
  <c r="V463" i="4"/>
  <c r="V464" i="4"/>
  <c r="V465" i="4"/>
  <c r="V466" i="4"/>
  <c r="V467" i="4"/>
  <c r="V468" i="4"/>
  <c r="V469" i="4"/>
  <c r="V470" i="4"/>
  <c r="V471" i="4"/>
  <c r="V472" i="4"/>
  <c r="V473" i="4"/>
  <c r="V474" i="4"/>
  <c r="V475" i="4"/>
  <c r="V476" i="4"/>
  <c r="V477" i="4"/>
  <c r="V478" i="4"/>
  <c r="V479" i="4"/>
  <c r="V480" i="4"/>
  <c r="V481" i="4"/>
  <c r="V482" i="4"/>
  <c r="V483" i="4"/>
  <c r="V484" i="4"/>
  <c r="V485" i="4"/>
  <c r="V486" i="4"/>
  <c r="V487" i="4"/>
  <c r="V488" i="4"/>
  <c r="V489" i="4"/>
  <c r="V490" i="4"/>
  <c r="V491" i="4"/>
  <c r="V492" i="4"/>
  <c r="V493" i="4"/>
  <c r="V494" i="4"/>
  <c r="V495" i="4"/>
  <c r="V496" i="4"/>
  <c r="V497" i="4"/>
  <c r="V498" i="4"/>
  <c r="V499" i="4"/>
  <c r="V500" i="4"/>
  <c r="V501" i="4"/>
  <c r="V502" i="4"/>
  <c r="V503" i="4"/>
  <c r="V504" i="4"/>
  <c r="V505" i="4"/>
  <c r="V506" i="4"/>
  <c r="V507" i="4"/>
  <c r="V508" i="4"/>
  <c r="V509" i="4"/>
  <c r="V510" i="4"/>
  <c r="V511" i="4"/>
  <c r="V512" i="4"/>
  <c r="V513" i="4"/>
  <c r="V514" i="4"/>
  <c r="V515" i="4"/>
  <c r="V516" i="4"/>
  <c r="V517" i="4"/>
  <c r="V518" i="4"/>
  <c r="V519" i="4"/>
  <c r="V520" i="4"/>
  <c r="V521" i="4"/>
  <c r="V522" i="4"/>
  <c r="V523" i="4"/>
  <c r="V524" i="4"/>
  <c r="V525" i="4"/>
  <c r="V526" i="4"/>
  <c r="V527" i="4"/>
  <c r="V528" i="4"/>
  <c r="V529" i="4"/>
  <c r="V530" i="4"/>
  <c r="V531" i="4"/>
  <c r="V532" i="4"/>
  <c r="V533" i="4"/>
  <c r="V534" i="4"/>
  <c r="V535" i="4"/>
  <c r="V536" i="4"/>
  <c r="V537" i="4"/>
  <c r="V538" i="4"/>
  <c r="V539" i="4"/>
  <c r="V540" i="4"/>
  <c r="V541" i="4"/>
  <c r="V542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5" i="4"/>
  <c r="U326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U365" i="4"/>
  <c r="U366" i="4"/>
  <c r="U367" i="4"/>
  <c r="U368" i="4"/>
  <c r="U369" i="4"/>
  <c r="U370" i="4"/>
  <c r="U371" i="4"/>
  <c r="U372" i="4"/>
  <c r="U373" i="4"/>
  <c r="U374" i="4"/>
  <c r="U375" i="4"/>
  <c r="U376" i="4"/>
  <c r="U377" i="4"/>
  <c r="U378" i="4"/>
  <c r="U379" i="4"/>
  <c r="U380" i="4"/>
  <c r="U381" i="4"/>
  <c r="U382" i="4"/>
  <c r="U383" i="4"/>
  <c r="U384" i="4"/>
  <c r="U385" i="4"/>
  <c r="U386" i="4"/>
  <c r="U387" i="4"/>
  <c r="U388" i="4"/>
  <c r="U389" i="4"/>
  <c r="U390" i="4"/>
  <c r="U391" i="4"/>
  <c r="U392" i="4"/>
  <c r="U393" i="4"/>
  <c r="U394" i="4"/>
  <c r="U395" i="4"/>
  <c r="U396" i="4"/>
  <c r="U397" i="4"/>
  <c r="U398" i="4"/>
  <c r="U399" i="4"/>
  <c r="U400" i="4"/>
  <c r="U401" i="4"/>
  <c r="U402" i="4"/>
  <c r="U403" i="4"/>
  <c r="U404" i="4"/>
  <c r="U405" i="4"/>
  <c r="U406" i="4"/>
  <c r="U407" i="4"/>
  <c r="U408" i="4"/>
  <c r="U409" i="4"/>
  <c r="U410" i="4"/>
  <c r="U411" i="4"/>
  <c r="U412" i="4"/>
  <c r="U413" i="4"/>
  <c r="U414" i="4"/>
  <c r="U415" i="4"/>
  <c r="U416" i="4"/>
  <c r="U417" i="4"/>
  <c r="U418" i="4"/>
  <c r="U419" i="4"/>
  <c r="U420" i="4"/>
  <c r="U421" i="4"/>
  <c r="U422" i="4"/>
  <c r="U423" i="4"/>
  <c r="U424" i="4"/>
  <c r="U425" i="4"/>
  <c r="U426" i="4"/>
  <c r="U427" i="4"/>
  <c r="U428" i="4"/>
  <c r="U429" i="4"/>
  <c r="U430" i="4"/>
  <c r="U431" i="4"/>
  <c r="U432" i="4"/>
  <c r="U433" i="4"/>
  <c r="U434" i="4"/>
  <c r="U435" i="4"/>
  <c r="U436" i="4"/>
  <c r="U437" i="4"/>
  <c r="U438" i="4"/>
  <c r="U439" i="4"/>
  <c r="U440" i="4"/>
  <c r="U441" i="4"/>
  <c r="U442" i="4"/>
  <c r="U443" i="4"/>
  <c r="U444" i="4"/>
  <c r="U445" i="4"/>
  <c r="U446" i="4"/>
  <c r="U447" i="4"/>
  <c r="U448" i="4"/>
  <c r="U449" i="4"/>
  <c r="U450" i="4"/>
  <c r="U451" i="4"/>
  <c r="U452" i="4"/>
  <c r="U453" i="4"/>
  <c r="U454" i="4"/>
  <c r="U455" i="4"/>
  <c r="U456" i="4"/>
  <c r="U457" i="4"/>
  <c r="U458" i="4"/>
  <c r="U459" i="4"/>
  <c r="U460" i="4"/>
  <c r="U461" i="4"/>
  <c r="U462" i="4"/>
  <c r="U463" i="4"/>
  <c r="U464" i="4"/>
  <c r="U465" i="4"/>
  <c r="U466" i="4"/>
  <c r="U467" i="4"/>
  <c r="U468" i="4"/>
  <c r="U469" i="4"/>
  <c r="U470" i="4"/>
  <c r="U471" i="4"/>
  <c r="U472" i="4"/>
  <c r="U473" i="4"/>
  <c r="U474" i="4"/>
  <c r="U475" i="4"/>
  <c r="U476" i="4"/>
  <c r="U477" i="4"/>
  <c r="U478" i="4"/>
  <c r="U479" i="4"/>
  <c r="U480" i="4"/>
  <c r="U481" i="4"/>
  <c r="U482" i="4"/>
  <c r="U483" i="4"/>
  <c r="U484" i="4"/>
  <c r="U485" i="4"/>
  <c r="U486" i="4"/>
  <c r="U487" i="4"/>
  <c r="U488" i="4"/>
  <c r="U489" i="4"/>
  <c r="U490" i="4"/>
  <c r="U491" i="4"/>
  <c r="U492" i="4"/>
  <c r="U493" i="4"/>
  <c r="U494" i="4"/>
  <c r="U495" i="4"/>
  <c r="U496" i="4"/>
  <c r="U497" i="4"/>
  <c r="U498" i="4"/>
  <c r="U499" i="4"/>
  <c r="U500" i="4"/>
  <c r="U501" i="4"/>
  <c r="U502" i="4"/>
  <c r="U503" i="4"/>
  <c r="U504" i="4"/>
  <c r="U505" i="4"/>
  <c r="U506" i="4"/>
  <c r="U507" i="4"/>
  <c r="U508" i="4"/>
  <c r="U509" i="4"/>
  <c r="U510" i="4"/>
  <c r="U511" i="4"/>
  <c r="U512" i="4"/>
  <c r="U513" i="4"/>
  <c r="U514" i="4"/>
  <c r="U515" i="4"/>
  <c r="U516" i="4"/>
  <c r="U517" i="4"/>
  <c r="U518" i="4"/>
  <c r="U519" i="4"/>
  <c r="U520" i="4"/>
  <c r="U521" i="4"/>
  <c r="U522" i="4"/>
  <c r="U523" i="4"/>
  <c r="U524" i="4"/>
  <c r="U525" i="4"/>
  <c r="U526" i="4"/>
  <c r="U527" i="4"/>
  <c r="U528" i="4"/>
  <c r="U529" i="4"/>
  <c r="U530" i="4"/>
  <c r="U531" i="4"/>
  <c r="U532" i="4"/>
  <c r="U533" i="4"/>
  <c r="U534" i="4"/>
  <c r="U535" i="4"/>
  <c r="U536" i="4"/>
  <c r="U537" i="4"/>
  <c r="U538" i="4"/>
  <c r="U539" i="4"/>
  <c r="U540" i="4"/>
  <c r="U541" i="4"/>
  <c r="U542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<sst xmlns="http://schemas.openxmlformats.org/spreadsheetml/2006/main" count="2168" uniqueCount="658">
  <si>
    <t>OF</t>
  </si>
  <si>
    <t>Etape</t>
  </si>
  <si>
    <t>Tube</t>
  </si>
  <si>
    <t>Date début</t>
  </si>
  <si>
    <t>Date fin</t>
  </si>
  <si>
    <t>Durée</t>
  </si>
  <si>
    <t>Dresseur</t>
  </si>
  <si>
    <t>Def max</t>
  </si>
  <si>
    <t>Angle</t>
  </si>
  <si>
    <t>Position</t>
  </si>
  <si>
    <t>Def forme max</t>
  </si>
  <si>
    <t>Def peau max</t>
  </si>
  <si>
    <t>Cassure</t>
  </si>
  <si>
    <t>2410 - Dressage après stabilisation</t>
  </si>
  <si>
    <t>GARCIA</t>
  </si>
  <si>
    <t>2.5</t>
  </si>
  <si>
    <t>10h0</t>
  </si>
  <si>
    <t>2110 - Dressage à chaud après trempe</t>
  </si>
  <si>
    <t>2.3</t>
  </si>
  <si>
    <t>2h0</t>
  </si>
  <si>
    <t>710 - Dressage sur brut</t>
  </si>
  <si>
    <t>comte</t>
  </si>
  <si>
    <t>7.6</t>
  </si>
  <si>
    <t>2h30</t>
  </si>
  <si>
    <t>2.2</t>
  </si>
  <si>
    <t>4h30</t>
  </si>
  <si>
    <t>2.7</t>
  </si>
  <si>
    <t>4.7</t>
  </si>
  <si>
    <t>5h0</t>
  </si>
  <si>
    <t>1.4</t>
  </si>
  <si>
    <t>5h30</t>
  </si>
  <si>
    <t>1.7</t>
  </si>
  <si>
    <t>7.9</t>
  </si>
  <si>
    <t>7h30</t>
  </si>
  <si>
    <t>11h0</t>
  </si>
  <si>
    <t>7.8</t>
  </si>
  <si>
    <t>2.4</t>
  </si>
  <si>
    <t>2.9</t>
  </si>
  <si>
    <t>9h0</t>
  </si>
  <si>
    <t>0.5</t>
  </si>
  <si>
    <t>esteve</t>
  </si>
  <si>
    <t>44.3</t>
  </si>
  <si>
    <t>3078.0</t>
  </si>
  <si>
    <t>1.6</t>
  </si>
  <si>
    <t>u 7795-6</t>
  </si>
  <si>
    <t>43.7</t>
  </si>
  <si>
    <t>4248.0</t>
  </si>
  <si>
    <t>1.8</t>
  </si>
  <si>
    <t>u7795-6 tube1214</t>
  </si>
  <si>
    <t>7.3</t>
  </si>
  <si>
    <t>1h30</t>
  </si>
  <si>
    <t>3243.0</t>
  </si>
  <si>
    <t>1.0</t>
  </si>
  <si>
    <t>0.0</t>
  </si>
  <si>
    <t>3.2</t>
  </si>
  <si>
    <t>1h0</t>
  </si>
  <si>
    <t>6740.0</t>
  </si>
  <si>
    <t>U7876/4 tube n°1219</t>
  </si>
  <si>
    <t>1258.0</t>
  </si>
  <si>
    <t>U7876/5   tube n°1220</t>
  </si>
  <si>
    <t>7h0</t>
  </si>
  <si>
    <t>4754.0</t>
  </si>
  <si>
    <t>0.8</t>
  </si>
  <si>
    <t>U7876/6 tube n° 1221</t>
  </si>
  <si>
    <t>3766.0</t>
  </si>
  <si>
    <t>tube n° 1211</t>
  </si>
  <si>
    <t>2.8</t>
  </si>
  <si>
    <t>0h0</t>
  </si>
  <si>
    <t>6736.0</t>
  </si>
  <si>
    <t>tube n° 1213</t>
  </si>
  <si>
    <t>5748.0</t>
  </si>
  <si>
    <t>tube n° 1212</t>
  </si>
  <si>
    <t>5247.0</t>
  </si>
  <si>
    <t>Tube N° 1328</t>
  </si>
  <si>
    <t>30.4</t>
  </si>
  <si>
    <t>4h0</t>
  </si>
  <si>
    <t>3261.0</t>
  </si>
  <si>
    <t xml:space="preserve">Tube N° 1328 </t>
  </si>
  <si>
    <t>6.4</t>
  </si>
  <si>
    <t>8h0</t>
  </si>
  <si>
    <t>6236.0</t>
  </si>
  <si>
    <t>3.4</t>
  </si>
  <si>
    <t>Tube N° 1329</t>
  </si>
  <si>
    <t>54.5</t>
  </si>
  <si>
    <t>3763.0</t>
  </si>
  <si>
    <t>4.4</t>
  </si>
  <si>
    <t>1.2</t>
  </si>
  <si>
    <t xml:space="preserve">Tube N°1329 </t>
  </si>
  <si>
    <t>5.0</t>
  </si>
  <si>
    <t>7259.0</t>
  </si>
  <si>
    <t>2.1</t>
  </si>
  <si>
    <t>Tube N° 1332</t>
  </si>
  <si>
    <t>55.6</t>
  </si>
  <si>
    <t>3h0</t>
  </si>
  <si>
    <t>4268.0</t>
  </si>
  <si>
    <t>7.1</t>
  </si>
  <si>
    <t>1.5</t>
  </si>
  <si>
    <t>6.9</t>
  </si>
  <si>
    <t>3252.0</t>
  </si>
  <si>
    <t>U7876-1 TubeN° 1216</t>
  </si>
  <si>
    <t>4.8</t>
  </si>
  <si>
    <t>3717.0</t>
  </si>
  <si>
    <t>3770.0</t>
  </si>
  <si>
    <t>3486.0</t>
  </si>
  <si>
    <t>U8091-6 Tube N° 1339</t>
  </si>
  <si>
    <t>5.9</t>
  </si>
  <si>
    <t>6h30</t>
  </si>
  <si>
    <t>3759.0</t>
  </si>
  <si>
    <t>2.0</t>
  </si>
  <si>
    <t>U8091-7 Tube N° 1340</t>
  </si>
  <si>
    <t>7.4</t>
  </si>
  <si>
    <t>5274.0</t>
  </si>
  <si>
    <t>U8091-3    Tube N° 1336</t>
  </si>
  <si>
    <t>6.5</t>
  </si>
  <si>
    <t>1725.0</t>
  </si>
  <si>
    <t>12.4</t>
  </si>
  <si>
    <t>3h30</t>
  </si>
  <si>
    <t>3090.0</t>
  </si>
  <si>
    <t>U7876-1 Tube N° 1216</t>
  </si>
  <si>
    <t>9h30</t>
  </si>
  <si>
    <t>6240.0</t>
  </si>
  <si>
    <t xml:space="preserve">U 7876-2    Tube N° 1217 </t>
  </si>
  <si>
    <t>5263.0</t>
  </si>
  <si>
    <t>U8112-6     Tube N° 1348</t>
  </si>
  <si>
    <t>6.7</t>
  </si>
  <si>
    <t>1270.0</t>
  </si>
  <si>
    <t>U8112-2     Tube N° 1344</t>
  </si>
  <si>
    <t>6.8</t>
  </si>
  <si>
    <t>2733.0</t>
  </si>
  <si>
    <t>U8112-5   Tube  N° 1347</t>
  </si>
  <si>
    <t>5.6</t>
  </si>
  <si>
    <t>4733.0</t>
  </si>
  <si>
    <t>1.9</t>
  </si>
  <si>
    <t>U 7487-6   Tube N° 1073</t>
  </si>
  <si>
    <t>6729.0</t>
  </si>
  <si>
    <t>U 7487-5   Tube N° 1072</t>
  </si>
  <si>
    <t>5763.0</t>
  </si>
  <si>
    <t>U7908-1   Tube N° 1222</t>
  </si>
  <si>
    <t>U7487-5   Tube N° 1072</t>
  </si>
  <si>
    <t>6.3</t>
  </si>
  <si>
    <t>0h30</t>
  </si>
  <si>
    <t>4763.0</t>
  </si>
  <si>
    <t>U7487-5   TubN° 1072</t>
  </si>
  <si>
    <t>1729.0</t>
  </si>
  <si>
    <t xml:space="preserve">U7487-6   Tube N° 1073 </t>
  </si>
  <si>
    <t>11h30</t>
  </si>
  <si>
    <t>6748.0</t>
  </si>
  <si>
    <t>5.5</t>
  </si>
  <si>
    <t>1275.0</t>
  </si>
  <si>
    <t>4.1</t>
  </si>
  <si>
    <t>8h30</t>
  </si>
  <si>
    <t>5673.0</t>
  </si>
  <si>
    <t>15.4</t>
  </si>
  <si>
    <t>6702.0</t>
  </si>
  <si>
    <t>15.3</t>
  </si>
  <si>
    <t>1777.0</t>
  </si>
  <si>
    <t>U7909/9</t>
  </si>
  <si>
    <t>5031.0</t>
  </si>
  <si>
    <t>U7428-3   Tube N° 1064</t>
  </si>
  <si>
    <t>3.0</t>
  </si>
  <si>
    <t>4253.0</t>
  </si>
  <si>
    <t>u7946/1</t>
  </si>
  <si>
    <t>2712.0</t>
  </si>
  <si>
    <t>U7992-3 Tube   N° 1285</t>
  </si>
  <si>
    <t>4240.0</t>
  </si>
  <si>
    <t>U7992-7   Tube N° 1289</t>
  </si>
  <si>
    <t>7245.0</t>
  </si>
  <si>
    <t>U7992-4   Tube N° 1286</t>
  </si>
  <si>
    <t>1739.0</t>
  </si>
  <si>
    <t>1743.0</t>
  </si>
  <si>
    <t>1243.0</t>
  </si>
  <si>
    <t xml:space="preserve">U7992-5   Tube N° 1287 </t>
  </si>
  <si>
    <t>5233.0</t>
  </si>
  <si>
    <t xml:space="preserve">U8077-2   Tube N° 1328 </t>
  </si>
  <si>
    <t>10.0</t>
  </si>
  <si>
    <t>951.0</t>
  </si>
  <si>
    <t xml:space="preserve">U8010-2   Tube N° 1291 </t>
  </si>
  <si>
    <t>2240.0</t>
  </si>
  <si>
    <t>arnal</t>
  </si>
  <si>
    <t>2088.0</t>
  </si>
  <si>
    <t>3074.0</t>
  </si>
  <si>
    <t>3135.0</t>
  </si>
  <si>
    <t>3.1</t>
  </si>
  <si>
    <t>4760.0</t>
  </si>
  <si>
    <t>10.3</t>
  </si>
  <si>
    <t>10h30</t>
  </si>
  <si>
    <t>6203.0</t>
  </si>
  <si>
    <t>3226.0</t>
  </si>
  <si>
    <t>6603.0</t>
  </si>
  <si>
    <t>2310.0</t>
  </si>
  <si>
    <t>7252.0</t>
  </si>
  <si>
    <t>4771.0</t>
  </si>
  <si>
    <t>1608.0</t>
  </si>
  <si>
    <t>4776.0</t>
  </si>
  <si>
    <t>1274.0</t>
  </si>
  <si>
    <t>7255.0</t>
  </si>
  <si>
    <t>1707.0</t>
  </si>
  <si>
    <t>103.0</t>
  </si>
  <si>
    <t>4385.0</t>
  </si>
  <si>
    <t>6137.0</t>
  </si>
  <si>
    <t>1075.0</t>
  </si>
  <si>
    <t>2888.0</t>
  </si>
  <si>
    <t>2546.0</t>
  </si>
  <si>
    <t>6064.0</t>
  </si>
  <si>
    <t>6.1</t>
  </si>
  <si>
    <t>3219.0</t>
  </si>
  <si>
    <t>6714.0</t>
  </si>
  <si>
    <t>2710.0</t>
  </si>
  <si>
    <t>6h0</t>
  </si>
  <si>
    <t>5765.0</t>
  </si>
  <si>
    <t>5749.0</t>
  </si>
  <si>
    <t>2249.0</t>
  </si>
  <si>
    <t>1170.0</t>
  </si>
  <si>
    <t>3324.0</t>
  </si>
  <si>
    <t>3503.0</t>
  </si>
  <si>
    <t>1187.0</t>
  </si>
  <si>
    <t>4929.0</t>
  </si>
  <si>
    <t>2752.0</t>
  </si>
  <si>
    <t>Loubier</t>
  </si>
  <si>
    <t>4688.0</t>
  </si>
  <si>
    <t>1447.0</t>
  </si>
  <si>
    <t>7233.0</t>
  </si>
  <si>
    <t>2025.0</t>
  </si>
  <si>
    <t>2257.0</t>
  </si>
  <si>
    <t>3339.0</t>
  </si>
  <si>
    <t>1746.0</t>
  </si>
  <si>
    <t>4076.0</t>
  </si>
  <si>
    <t>13.9</t>
  </si>
  <si>
    <t>905.0</t>
  </si>
  <si>
    <t>7060.0</t>
  </si>
  <si>
    <t>6734.0</t>
  </si>
  <si>
    <t>1213.0</t>
  </si>
  <si>
    <t>2914.0</t>
  </si>
  <si>
    <t>78.3</t>
  </si>
  <si>
    <t>3067.0</t>
  </si>
  <si>
    <t>12.0</t>
  </si>
  <si>
    <t>6466.0</t>
  </si>
  <si>
    <t>2705.0</t>
  </si>
  <si>
    <t>6.6</t>
  </si>
  <si>
    <t>1269.0</t>
  </si>
  <si>
    <t>5234.0</t>
  </si>
  <si>
    <t>7.2</t>
  </si>
  <si>
    <t>5371.0</t>
  </si>
  <si>
    <t>1723.0</t>
  </si>
  <si>
    <t>56.7</t>
  </si>
  <si>
    <t>3075.0</t>
  </si>
  <si>
    <t>4.6</t>
  </si>
  <si>
    <t>tube N° 1621</t>
  </si>
  <si>
    <t>5.7</t>
  </si>
  <si>
    <t>6219.0</t>
  </si>
  <si>
    <t>Tube N° 1617</t>
  </si>
  <si>
    <t>6249.0</t>
  </si>
  <si>
    <t>Tube N° 1618</t>
  </si>
  <si>
    <t>4266.0</t>
  </si>
  <si>
    <t>2800.0</t>
  </si>
  <si>
    <t>5299.0</t>
  </si>
  <si>
    <t>5683.0</t>
  </si>
  <si>
    <t>5202.0</t>
  </si>
  <si>
    <t>U 9056-5   Tube N° 1619</t>
  </si>
  <si>
    <t>4743.0</t>
  </si>
  <si>
    <t>Cinar</t>
  </si>
  <si>
    <t>2242.0</t>
  </si>
  <si>
    <t>1757.0</t>
  </si>
  <si>
    <t>U 9160-2     Tube N° 1631</t>
  </si>
  <si>
    <t>6235.0</t>
  </si>
  <si>
    <t>U9160-1   Tube N° 1630</t>
  </si>
  <si>
    <t>5.3</t>
  </si>
  <si>
    <t>2268.0</t>
  </si>
  <si>
    <t>U9160-7  Tube N° 1636</t>
  </si>
  <si>
    <t>U9160-7   Tube N° 1636</t>
  </si>
  <si>
    <t>3.7</t>
  </si>
  <si>
    <t>32.9</t>
  </si>
  <si>
    <t>3221.0</t>
  </si>
  <si>
    <t>7.7</t>
  </si>
  <si>
    <t>6248.0</t>
  </si>
  <si>
    <t>75.2</t>
  </si>
  <si>
    <t>4389.0</t>
  </si>
  <si>
    <t>69.2</t>
  </si>
  <si>
    <t>3242.0</t>
  </si>
  <si>
    <t>2757.0</t>
  </si>
  <si>
    <t>70.0</t>
  </si>
  <si>
    <t>4749.0</t>
  </si>
  <si>
    <t>U9207/4   Tube N° 1650</t>
  </si>
  <si>
    <t>U9207/4  Tube N° 1650</t>
  </si>
  <si>
    <t>1769.0</t>
  </si>
  <si>
    <t>U9207/1  Tube N° 1647</t>
  </si>
  <si>
    <t>3738.0</t>
  </si>
  <si>
    <t>U9207/2  Tube N° 1648</t>
  </si>
  <si>
    <t>7257.0</t>
  </si>
  <si>
    <t>14.3</t>
  </si>
  <si>
    <t>3070.0</t>
  </si>
  <si>
    <t>3962.0</t>
  </si>
  <si>
    <t>5.8</t>
  </si>
  <si>
    <t>6190.0</t>
  </si>
  <si>
    <t>3213.0</t>
  </si>
  <si>
    <t>5738.0</t>
  </si>
  <si>
    <t>7258.0</t>
  </si>
  <si>
    <t>3.8</t>
  </si>
  <si>
    <t>980.0</t>
  </si>
  <si>
    <t>2.6</t>
  </si>
  <si>
    <t>6765.0</t>
  </si>
  <si>
    <t>56.8</t>
  </si>
  <si>
    <t>2251.0</t>
  </si>
  <si>
    <t>1740.0</t>
  </si>
  <si>
    <t>3227.0</t>
  </si>
  <si>
    <t>0051909001006a</t>
  </si>
  <si>
    <t>2226.0</t>
  </si>
  <si>
    <t>2256.0</t>
  </si>
  <si>
    <t>U9160-1 Tube N° 1630</t>
  </si>
  <si>
    <t>3768.0</t>
  </si>
  <si>
    <t>U9160-3  Tube N° 1632</t>
  </si>
  <si>
    <t>4249.0</t>
  </si>
  <si>
    <t>2744.0</t>
  </si>
  <si>
    <t>3636.0</t>
  </si>
  <si>
    <t>59.2</t>
  </si>
  <si>
    <t>3253.0</t>
  </si>
  <si>
    <t>5384.0</t>
  </si>
  <si>
    <t>1076.0</t>
  </si>
  <si>
    <t>1074.0</t>
  </si>
  <si>
    <t>3071.0</t>
  </si>
  <si>
    <t>1066.0</t>
  </si>
  <si>
    <t>6686.0</t>
  </si>
  <si>
    <t>39.5</t>
  </si>
  <si>
    <t>4198.0</t>
  </si>
  <si>
    <t>2429.0</t>
  </si>
  <si>
    <t>3290.0</t>
  </si>
  <si>
    <t>4547.0</t>
  </si>
  <si>
    <t>6606.0</t>
  </si>
  <si>
    <t>4239.0</t>
  </si>
  <si>
    <t>4.0</t>
  </si>
  <si>
    <t>3908.0</t>
  </si>
  <si>
    <t>9.8</t>
  </si>
  <si>
    <t>6271.0</t>
  </si>
  <si>
    <t>Tube N° 1670</t>
  </si>
  <si>
    <t>4244.0</t>
  </si>
  <si>
    <t>U9297/4 Tube N° 1668</t>
  </si>
  <si>
    <t>6.0</t>
  </si>
  <si>
    <t>7767.0</t>
  </si>
  <si>
    <t>U9297/7 Tube N° 1671</t>
  </si>
  <si>
    <t>4751.0</t>
  </si>
  <si>
    <t>7420.0</t>
  </si>
  <si>
    <t>5223.0</t>
  </si>
  <si>
    <t>3148.0</t>
  </si>
  <si>
    <t>1190.0</t>
  </si>
  <si>
    <t>7.0</t>
  </si>
  <si>
    <t>5341.0</t>
  </si>
  <si>
    <t>4721.0</t>
  </si>
  <si>
    <t>U9235/2   Tube N° 1659</t>
  </si>
  <si>
    <t>6752.0</t>
  </si>
  <si>
    <t>U 9235/1  Tube N° 1658</t>
  </si>
  <si>
    <t>5736.0</t>
  </si>
  <si>
    <t>u9235/4  tube N°1661</t>
  </si>
  <si>
    <t>1248.0</t>
  </si>
  <si>
    <t>5823.0</t>
  </si>
  <si>
    <t>5606.0</t>
  </si>
  <si>
    <t>1272.0</t>
  </si>
  <si>
    <t>6898.0</t>
  </si>
  <si>
    <t>5634.0</t>
  </si>
  <si>
    <t>1679.0</t>
  </si>
  <si>
    <t>7161.0</t>
  </si>
  <si>
    <t>6290.0</t>
  </si>
  <si>
    <t>6.2</t>
  </si>
  <si>
    <t>5101.0</t>
  </si>
  <si>
    <t>6512.0</t>
  </si>
  <si>
    <t>9.4</t>
  </si>
  <si>
    <t>4237.0</t>
  </si>
  <si>
    <t>6753.0</t>
  </si>
  <si>
    <t>Premier Fichier :</t>
  </si>
  <si>
    <t>Année</t>
  </si>
  <si>
    <t>Mois</t>
  </si>
  <si>
    <t>Jour</t>
  </si>
  <si>
    <t>3.5</t>
  </si>
  <si>
    <t>3.3</t>
  </si>
  <si>
    <t>7.5</t>
  </si>
  <si>
    <t>3.9</t>
  </si>
  <si>
    <t>4.5</t>
  </si>
  <si>
    <t>4.3</t>
  </si>
  <si>
    <t>(All)</t>
  </si>
  <si>
    <t>Column Labels</t>
  </si>
  <si>
    <t>Grand Total</t>
  </si>
  <si>
    <t>Row Labels</t>
  </si>
  <si>
    <t>Count of Def max</t>
  </si>
  <si>
    <t>2231.0</t>
  </si>
  <si>
    <t>2739.0</t>
  </si>
  <si>
    <t>2406.0</t>
  </si>
  <si>
    <t>hayane</t>
  </si>
  <si>
    <t>14.8</t>
  </si>
  <si>
    <t>6254.0</t>
  </si>
  <si>
    <t>3767.0</t>
  </si>
  <si>
    <t>3236.0</t>
  </si>
  <si>
    <t>31.0</t>
  </si>
  <si>
    <t>1164.0</t>
  </si>
  <si>
    <t>6228.0</t>
  </si>
  <si>
    <t>3265.0</t>
  </si>
  <si>
    <t>5697.0</t>
  </si>
  <si>
    <t>1227.0</t>
  </si>
  <si>
    <t>1668.0</t>
  </si>
  <si>
    <t>2698.0</t>
  </si>
  <si>
    <t>1219.0</t>
  </si>
  <si>
    <t>1249.0</t>
  </si>
  <si>
    <t>1218.0</t>
  </si>
  <si>
    <t>HR544001/1</t>
  </si>
  <si>
    <t>7218.0</t>
  </si>
  <si>
    <t>HR544002/1</t>
  </si>
  <si>
    <t>7667.0</t>
  </si>
  <si>
    <t>2199.0</t>
  </si>
  <si>
    <t>3187.0</t>
  </si>
  <si>
    <t>1760.0</t>
  </si>
  <si>
    <t>2250.0</t>
  </si>
  <si>
    <t>4711.0</t>
  </si>
  <si>
    <t>2754.0</t>
  </si>
  <si>
    <t>41.0</t>
  </si>
  <si>
    <t>3323.0</t>
  </si>
  <si>
    <t>5.2</t>
  </si>
  <si>
    <t>6653.0</t>
  </si>
  <si>
    <t>3211.0</t>
  </si>
  <si>
    <t>5189.0</t>
  </si>
  <si>
    <t>3029.0</t>
  </si>
  <si>
    <t>5691.0</t>
  </si>
  <si>
    <t>1214.0</t>
  </si>
  <si>
    <t>6620.0</t>
  </si>
  <si>
    <t>5276.0</t>
  </si>
  <si>
    <t>5604.0</t>
  </si>
  <si>
    <t>3224.0</t>
  </si>
  <si>
    <t>1917.0</t>
  </si>
  <si>
    <t>2284.0</t>
  </si>
  <si>
    <t>2131.0</t>
  </si>
  <si>
    <t>1549.0</t>
  </si>
  <si>
    <t>16.5</t>
  </si>
  <si>
    <t>3209.0</t>
  </si>
  <si>
    <t>1695.0</t>
  </si>
  <si>
    <t>2765.0</t>
  </si>
  <si>
    <t>3776.0</t>
  </si>
  <si>
    <t>3239.0</t>
  </si>
  <si>
    <t>2716.0</t>
  </si>
  <si>
    <t>3255.0</t>
  </si>
  <si>
    <t>3288.0</t>
  </si>
  <si>
    <t>1657.0</t>
  </si>
  <si>
    <t>2818.0</t>
  </si>
  <si>
    <t>3238.0</t>
  </si>
  <si>
    <t>5.1</t>
  </si>
  <si>
    <t>3732.0</t>
  </si>
  <si>
    <t>3267.0</t>
  </si>
  <si>
    <t>8.0</t>
  </si>
  <si>
    <t>1807.0</t>
  </si>
  <si>
    <t>4285.0</t>
  </si>
  <si>
    <t>16.7</t>
  </si>
  <si>
    <t>1220.0</t>
  </si>
  <si>
    <t>6755.0</t>
  </si>
  <si>
    <t>S9293/5</t>
  </si>
  <si>
    <t>3225.0</t>
  </si>
  <si>
    <t>1785.0</t>
  </si>
  <si>
    <t>R1970/4</t>
  </si>
  <si>
    <t>1291.0</t>
  </si>
  <si>
    <t>2715.0</t>
  </si>
  <si>
    <t>72.7</t>
  </si>
  <si>
    <t>3206.0</t>
  </si>
  <si>
    <t>8.5</t>
  </si>
  <si>
    <t>1788.0</t>
  </si>
  <si>
    <t>13.6</t>
  </si>
  <si>
    <t>6183.0</t>
  </si>
  <si>
    <t>3726.0</t>
  </si>
  <si>
    <t>1711.0</t>
  </si>
  <si>
    <t>2233.0</t>
  </si>
  <si>
    <t>37.3</t>
  </si>
  <si>
    <t>3250.0</t>
  </si>
  <si>
    <t>8.2</t>
  </si>
  <si>
    <t>6708.0</t>
  </si>
  <si>
    <t>4.9</t>
  </si>
  <si>
    <t>6223.0</t>
  </si>
  <si>
    <t>38.9</t>
  </si>
  <si>
    <t>3310.0</t>
  </si>
  <si>
    <t>6787.0</t>
  </si>
  <si>
    <t>15.1</t>
  </si>
  <si>
    <t>3197.0</t>
  </si>
  <si>
    <t>14.2</t>
  </si>
  <si>
    <t>2291.0</t>
  </si>
  <si>
    <t>18.8</t>
  </si>
  <si>
    <t>3269.0</t>
  </si>
  <si>
    <t>18.3</t>
  </si>
  <si>
    <t>3177.0</t>
  </si>
  <si>
    <t>1288.0</t>
  </si>
  <si>
    <t>1804.0</t>
  </si>
  <si>
    <t>1273.0</t>
  </si>
  <si>
    <t>6307.0</t>
  </si>
  <si>
    <t>2208.0</t>
  </si>
  <si>
    <t>6781.0</t>
  </si>
  <si>
    <t>13.1</t>
  </si>
  <si>
    <t>922.0</t>
  </si>
  <si>
    <t>HR524005/1</t>
  </si>
  <si>
    <t>2166.0</t>
  </si>
  <si>
    <t>2304.0</t>
  </si>
  <si>
    <t>6763.0</t>
  </si>
  <si>
    <t>2175.0</t>
  </si>
  <si>
    <t>4630.0</t>
  </si>
  <si>
    <t>2248.0</t>
  </si>
  <si>
    <t>49.2</t>
  </si>
  <si>
    <t>3216.0</t>
  </si>
  <si>
    <t>7030.0</t>
  </si>
  <si>
    <t>1196.0</t>
  </si>
  <si>
    <t>7251.0</t>
  </si>
  <si>
    <t>3752.0</t>
  </si>
  <si>
    <t>3.15:13:21</t>
  </si>
  <si>
    <t>6951.0</t>
  </si>
  <si>
    <t>FTSUP - Arcure après usinage final</t>
  </si>
  <si>
    <t>351.9</t>
  </si>
  <si>
    <t>1178.0</t>
  </si>
  <si>
    <t>2207.0</t>
  </si>
  <si>
    <t>2288.0</t>
  </si>
  <si>
    <t>5399.0</t>
  </si>
  <si>
    <t>5249.0</t>
  </si>
  <si>
    <t>3278.0</t>
  </si>
  <si>
    <t>3754.0</t>
  </si>
  <si>
    <t>33.3</t>
  </si>
  <si>
    <t>1724.0</t>
  </si>
  <si>
    <t>17.2</t>
  </si>
  <si>
    <t>7256.0</t>
  </si>
  <si>
    <t>1199.0</t>
  </si>
  <si>
    <t>2222.0</t>
  </si>
  <si>
    <t>7235.0</t>
  </si>
  <si>
    <t>6655.0</t>
  </si>
  <si>
    <t>10.9</t>
  </si>
  <si>
    <t>3172.0</t>
  </si>
  <si>
    <t>3295.0</t>
  </si>
  <si>
    <t>5235.0</t>
  </si>
  <si>
    <t>3060.0</t>
  </si>
  <si>
    <t>1236.0</t>
  </si>
  <si>
    <t>1469.0</t>
  </si>
  <si>
    <t>1280.0</t>
  </si>
  <si>
    <t>5734.0</t>
  </si>
  <si>
    <t>3715.0</t>
  </si>
  <si>
    <t>4734.0</t>
  </si>
  <si>
    <t>1191.0</t>
  </si>
  <si>
    <t>23.8</t>
  </si>
  <si>
    <t>1207.0</t>
  </si>
  <si>
    <t>7021.0</t>
  </si>
  <si>
    <t>1975.0</t>
  </si>
  <si>
    <t>6264.0</t>
  </si>
  <si>
    <t>5746.0</t>
  </si>
  <si>
    <t>42.6</t>
  </si>
  <si>
    <t>3088.0</t>
  </si>
  <si>
    <t>6313.0</t>
  </si>
  <si>
    <t>67.9</t>
  </si>
  <si>
    <t>2768.0</t>
  </si>
  <si>
    <t>7250.0</t>
  </si>
  <si>
    <t>S9315 /5</t>
  </si>
  <si>
    <t>20.0</t>
  </si>
  <si>
    <t>3069.0</t>
  </si>
  <si>
    <t>5519.0</t>
  </si>
  <si>
    <t>1513.0</t>
  </si>
  <si>
    <t>6625.0</t>
  </si>
  <si>
    <t>4243.0</t>
  </si>
  <si>
    <t>1268.0</t>
  </si>
  <si>
    <t>S9315 /5 TUBE 706</t>
  </si>
  <si>
    <t>1073.0</t>
  </si>
  <si>
    <t>6754.0</t>
  </si>
  <si>
    <t>6229.0</t>
  </si>
  <si>
    <t>7247.0</t>
  </si>
  <si>
    <t>1245.0</t>
  </si>
  <si>
    <t>2210.0</t>
  </si>
  <si>
    <t>6730.0</t>
  </si>
  <si>
    <t>1255.0</t>
  </si>
  <si>
    <t>7702.0</t>
  </si>
  <si>
    <t>7887.0</t>
  </si>
  <si>
    <t>4314.0</t>
  </si>
  <si>
    <t>3309.0</t>
  </si>
  <si>
    <t>1323.0</t>
  </si>
  <si>
    <t>3682.0</t>
  </si>
  <si>
    <t>6124.0</t>
  </si>
  <si>
    <t>7721.0</t>
  </si>
  <si>
    <t>1779.0</t>
  </si>
  <si>
    <t>3275.0</t>
  </si>
  <si>
    <t>2228.0</t>
  </si>
  <si>
    <t>6244.0</t>
  </si>
  <si>
    <t>3249.0</t>
  </si>
  <si>
    <t>16.3</t>
  </si>
  <si>
    <t>3266.0</t>
  </si>
  <si>
    <t>3721.0</t>
  </si>
  <si>
    <t>46.0</t>
  </si>
  <si>
    <t>2907.0</t>
  </si>
  <si>
    <t>2237.0</t>
  </si>
  <si>
    <t>1233.0</t>
  </si>
  <si>
    <t>5240.0</t>
  </si>
  <si>
    <t>6766.0</t>
  </si>
  <si>
    <t>5773.0</t>
  </si>
  <si>
    <t>25.5</t>
  </si>
  <si>
    <t>3231.0</t>
  </si>
  <si>
    <t>1738.0</t>
  </si>
  <si>
    <t>5722.0</t>
  </si>
  <si>
    <t>3757.0</t>
  </si>
  <si>
    <t>40.6</t>
  </si>
  <si>
    <t>3077.0</t>
  </si>
  <si>
    <t>lefkir</t>
  </si>
  <si>
    <t>3630.0</t>
  </si>
  <si>
    <t>7253.0</t>
  </si>
  <si>
    <t>2252.0</t>
  </si>
  <si>
    <t>5755.0</t>
  </si>
  <si>
    <t>FTSUP - Dressage après stabilisation</t>
  </si>
  <si>
    <t>1229.0</t>
  </si>
  <si>
    <t>5769.0</t>
  </si>
  <si>
    <t>2330.0</t>
  </si>
  <si>
    <t>6276.0</t>
  </si>
  <si>
    <t>6245.0</t>
  </si>
  <si>
    <t>3262.0</t>
  </si>
  <si>
    <t>2748.0</t>
  </si>
  <si>
    <t>5246.0</t>
  </si>
  <si>
    <t>6759.0</t>
  </si>
  <si>
    <t>6762.0</t>
  </si>
  <si>
    <t>5443.0</t>
  </si>
  <si>
    <t>5739.0</t>
  </si>
  <si>
    <t>0469++47577</t>
  </si>
  <si>
    <t>6726.0</t>
  </si>
  <si>
    <t>6256.0</t>
  </si>
  <si>
    <t>5742.0</t>
  </si>
  <si>
    <t>2266.0</t>
  </si>
  <si>
    <t>6749.0</t>
  </si>
  <si>
    <t>3742.0</t>
  </si>
  <si>
    <t>8774.0</t>
  </si>
  <si>
    <t>8754.0</t>
  </si>
  <si>
    <t>4252.0</t>
  </si>
  <si>
    <t>7246.0</t>
  </si>
  <si>
    <t>7275.0</t>
  </si>
  <si>
    <t>7741.0</t>
  </si>
  <si>
    <t>3257.0</t>
  </si>
  <si>
    <t>5750.0</t>
  </si>
  <si>
    <t>7724.0</t>
  </si>
  <si>
    <t>35.9</t>
  </si>
  <si>
    <t>3245.0</t>
  </si>
  <si>
    <t>1.05:39:27</t>
  </si>
  <si>
    <t>2832.0</t>
  </si>
  <si>
    <t>6757.0</t>
  </si>
  <si>
    <t>6.22:03:32</t>
  </si>
  <si>
    <t>5794.0</t>
  </si>
  <si>
    <t>5267.0</t>
  </si>
  <si>
    <t>5756.0</t>
  </si>
  <si>
    <t>1.15:58:54</t>
  </si>
  <si>
    <t>6854.0</t>
  </si>
  <si>
    <t>3746.0</t>
  </si>
  <si>
    <t>5754.0</t>
  </si>
  <si>
    <t>7745.0</t>
  </si>
  <si>
    <t>3771.0</t>
  </si>
  <si>
    <t>200.5</t>
  </si>
  <si>
    <t>Section2</t>
  </si>
  <si>
    <t>Section3</t>
  </si>
  <si>
    <t>Section4</t>
  </si>
  <si>
    <t>Section5</t>
  </si>
  <si>
    <t>Section6</t>
  </si>
  <si>
    <t>Section7</t>
  </si>
  <si>
    <t>Section 1</t>
  </si>
  <si>
    <t>09_01_2017</t>
  </si>
  <si>
    <t>[0;750]</t>
  </si>
  <si>
    <t>[750;2042]</t>
  </si>
  <si>
    <t>[2042;2343]</t>
  </si>
  <si>
    <t>[2343;3865]</t>
  </si>
  <si>
    <t>[3865;4540]</t>
  </si>
  <si>
    <t>[4540;8085]</t>
  </si>
  <si>
    <t>[8085;9000]</t>
  </si>
  <si>
    <t>Etapes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</si>
</sst>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2" fontId="1" fillId="0" borderId="0" xfId="0" applyNumberFormat="1" applyFont="1" applyAlignment="1">
      <alignment horizontal="left"/>
    </xf>
    <xf numFmtId="21" fontId="1" fillId="0" borderId="0" xfId="0" applyNumberFormat="1" applyFont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22" fontId="2" fillId="0" borderId="0" xfId="0" applyNumberFormat="1" applyFont="1" applyAlignment="1">
      <alignment horizontal="left"/>
    </xf>
    <xf numFmtId="21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quotePrefix="1" applyAlignment="1"/>
  </cellXfs>
  <cellStyles count="1">
    <cellStyle name="Standaard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hh:mm:ss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dd/mm/yyyy\ hh:mm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dd/mm/yyyy\ hh:mm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'Tableaux équivalents'!$B$2</c:f>
              <c:strCache>
                <c:ptCount val="1"/>
                <c:pt idx="0">
                  <c:v>[0;750]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'Tableaux équivalents'!$B$3:$B$7</c:f>
              <c:numCache>
                <c:formatCode>General</c:formatCode>
                <c:ptCount val="5"/>
                <c:pt idx="0">
                  <c:v>29</c:v>
                </c:pt>
                <c:pt idx="1">
                  <c:v>38</c:v>
                </c:pt>
                <c:pt idx="2">
                  <c:v>34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CC-4D55-BAD0-FAA019AF5FE0}"/>
            </c:ext>
          </c:extLst>
        </c:ser>
        <c:ser>
          <c:idx val="1"/>
          <c:order val="1"/>
          <c:tx>
            <c:strRef>
              <c:f>'Tableaux équivalents'!$C$2</c:f>
              <c:strCache>
                <c:ptCount val="1"/>
                <c:pt idx="0">
                  <c:v>[750;2042]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'Tableaux équivalents'!$C$3:$C$7</c:f>
              <c:numCache>
                <c:formatCode>General</c:formatCode>
                <c:ptCount val="5"/>
                <c:pt idx="0">
                  <c:v>38</c:v>
                </c:pt>
                <c:pt idx="1">
                  <c:v>24</c:v>
                </c:pt>
                <c:pt idx="2">
                  <c:v>30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1CC-4D55-BAD0-FAA019AF5FE0}"/>
            </c:ext>
          </c:extLst>
        </c:ser>
        <c:ser>
          <c:idx val="2"/>
          <c:order val="2"/>
          <c:tx>
            <c:strRef>
              <c:f>'Tableaux équivalents'!$D$2</c:f>
              <c:strCache>
                <c:ptCount val="1"/>
                <c:pt idx="0">
                  <c:v>[2042;2343]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'Tableaux équivalents'!$D$3:$D$7</c:f>
              <c:numCache>
                <c:formatCode>General</c:formatCode>
                <c:ptCount val="5"/>
                <c:pt idx="0">
                  <c:v>10</c:v>
                </c:pt>
                <c:pt idx="1">
                  <c:v>9</c:v>
                </c:pt>
                <c:pt idx="2">
                  <c:v>13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1CC-4D55-BAD0-FAA019AF5FE0}"/>
            </c:ext>
          </c:extLst>
        </c:ser>
        <c:ser>
          <c:idx val="3"/>
          <c:order val="3"/>
          <c:tx>
            <c:strRef>
              <c:f>'Tableaux équivalents'!$E$2</c:f>
              <c:strCache>
                <c:ptCount val="1"/>
                <c:pt idx="0">
                  <c:v>[2343;3865]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'Tableaux équivalents'!$E$3:$E$7</c:f>
              <c:numCache>
                <c:formatCode>General</c:formatCode>
                <c:ptCount val="5"/>
                <c:pt idx="0">
                  <c:v>43</c:v>
                </c:pt>
                <c:pt idx="1">
                  <c:v>44</c:v>
                </c:pt>
                <c:pt idx="2">
                  <c:v>27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1CC-4D55-BAD0-FAA019AF5F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17794312"/>
        <c:axId val="817794640"/>
      </c:barChart>
      <c:lineChart>
        <c:grouping val="standard"/>
        <c:varyColors val="0"/>
        <c:ser>
          <c:idx val="4"/>
          <c:order val="4"/>
          <c:tx>
            <c:strRef>
              <c:f>'Tableaux équivalents'!$F$2</c:f>
              <c:strCache>
                <c:ptCount val="1"/>
                <c:pt idx="0">
                  <c:v>[3865;4540]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'Tableaux équivalents'!$F$3:$F$7</c:f>
              <c:numCache>
                <c:formatCode>General</c:formatCode>
                <c:ptCount val="5"/>
                <c:pt idx="0">
                  <c:v>10</c:v>
                </c:pt>
                <c:pt idx="1">
                  <c:v>11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1CC-4D55-BAD0-FAA019AF5FE0}"/>
            </c:ext>
          </c:extLst>
        </c:ser>
        <c:ser>
          <c:idx val="5"/>
          <c:order val="5"/>
          <c:tx>
            <c:strRef>
              <c:f>'Tableaux équivalents'!$G$2</c:f>
              <c:strCache>
                <c:ptCount val="1"/>
                <c:pt idx="0">
                  <c:v>[4540;8085]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'Tableaux équivalents'!$G$3:$G$7</c:f>
              <c:numCache>
                <c:formatCode>General</c:formatCode>
                <c:ptCount val="5"/>
                <c:pt idx="0">
                  <c:v>64</c:v>
                </c:pt>
                <c:pt idx="1">
                  <c:v>44</c:v>
                </c:pt>
                <c:pt idx="2">
                  <c:v>59</c:v>
                </c:pt>
                <c:pt idx="3">
                  <c:v>3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1CC-4D55-BAD0-FAA019AF5FE0}"/>
            </c:ext>
          </c:extLst>
        </c:ser>
        <c:ser>
          <c:idx val="6"/>
          <c:order val="6"/>
          <c:tx>
            <c:strRef>
              <c:f>'Tableaux équivalents'!$H$2</c:f>
              <c:strCache>
                <c:ptCount val="1"/>
                <c:pt idx="0">
                  <c:v>[8085;9000]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'Tableaux équivalents'!$H$3:$H$7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1CC-4D55-BAD0-FAA019AF5F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7794312"/>
        <c:axId val="817794640"/>
      </c:lineChart>
      <c:catAx>
        <c:axId val="8177943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17794640"/>
        <c:crosses val="autoZero"/>
        <c:auto val="1"/>
        <c:lblAlgn val="ctr"/>
        <c:lblOffset val="100"/>
        <c:noMultiLvlLbl val="0"/>
      </c:catAx>
      <c:valAx>
        <c:axId val="817794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17794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'Tableaux équivalents'!$B$2</c:f>
              <c:strCache>
                <c:ptCount val="1"/>
                <c:pt idx="0">
                  <c:v>[0;750]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'Tableaux équivalents'!$A$3:$A$7</c:f>
              <c:strCache>
                <c:ptCount val="5"/>
                <c:pt idx="0">
                  <c:v>2110 - Dressage à chaud après trempe</c:v>
                </c:pt>
                <c:pt idx="1">
                  <c:v>710 - Dressage sur brut</c:v>
                </c:pt>
                <c:pt idx="2">
                  <c:v>2410 - Dressage après stabilisation</c:v>
                </c:pt>
                <c:pt idx="3">
                  <c:v>FTSUP - Arcure après usinage final</c:v>
                </c:pt>
                <c:pt idx="4">
                  <c:v>FTSUP - Dressage après stabilisation</c:v>
                </c:pt>
              </c:strCache>
            </c:strRef>
          </c:cat>
          <c:val>
            <c:numRef>
              <c:f>'Tableaux équivalents'!$B$3:$B$7</c:f>
              <c:numCache>
                <c:formatCode>General</c:formatCode>
                <c:ptCount val="5"/>
                <c:pt idx="0">
                  <c:v>29</c:v>
                </c:pt>
                <c:pt idx="1">
                  <c:v>38</c:v>
                </c:pt>
                <c:pt idx="2">
                  <c:v>34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42-46D2-ABCC-B333DD541389}"/>
            </c:ext>
          </c:extLst>
        </c:ser>
        <c:ser>
          <c:idx val="1"/>
          <c:order val="1"/>
          <c:tx>
            <c:strRef>
              <c:f>'Tableaux équivalents'!$C$2</c:f>
              <c:strCache>
                <c:ptCount val="1"/>
                <c:pt idx="0">
                  <c:v>[750;2042]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'Tableaux équivalents'!$A$3:$A$7</c:f>
              <c:strCache>
                <c:ptCount val="5"/>
                <c:pt idx="0">
                  <c:v>2110 - Dressage à chaud après trempe</c:v>
                </c:pt>
                <c:pt idx="1">
                  <c:v>710 - Dressage sur brut</c:v>
                </c:pt>
                <c:pt idx="2">
                  <c:v>2410 - Dressage après stabilisation</c:v>
                </c:pt>
                <c:pt idx="3">
                  <c:v>FTSUP - Arcure après usinage final</c:v>
                </c:pt>
                <c:pt idx="4">
                  <c:v>FTSUP - Dressage après stabilisation</c:v>
                </c:pt>
              </c:strCache>
            </c:strRef>
          </c:cat>
          <c:val>
            <c:numRef>
              <c:f>'Tableaux équivalents'!$C$3:$C$7</c:f>
              <c:numCache>
                <c:formatCode>General</c:formatCode>
                <c:ptCount val="5"/>
                <c:pt idx="0">
                  <c:v>38</c:v>
                </c:pt>
                <c:pt idx="1">
                  <c:v>24</c:v>
                </c:pt>
                <c:pt idx="2">
                  <c:v>30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E42-46D2-ABCC-B333DD541389}"/>
            </c:ext>
          </c:extLst>
        </c:ser>
        <c:ser>
          <c:idx val="2"/>
          <c:order val="2"/>
          <c:tx>
            <c:strRef>
              <c:f>'Tableaux équivalents'!$D$2</c:f>
              <c:strCache>
                <c:ptCount val="1"/>
                <c:pt idx="0">
                  <c:v>[2042;2343]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'Tableaux équivalents'!$A$3:$A$7</c:f>
              <c:strCache>
                <c:ptCount val="5"/>
                <c:pt idx="0">
                  <c:v>2110 - Dressage à chaud après trempe</c:v>
                </c:pt>
                <c:pt idx="1">
                  <c:v>710 - Dressage sur brut</c:v>
                </c:pt>
                <c:pt idx="2">
                  <c:v>2410 - Dressage après stabilisation</c:v>
                </c:pt>
                <c:pt idx="3">
                  <c:v>FTSUP - Arcure après usinage final</c:v>
                </c:pt>
                <c:pt idx="4">
                  <c:v>FTSUP - Dressage après stabilisation</c:v>
                </c:pt>
              </c:strCache>
            </c:strRef>
          </c:cat>
          <c:val>
            <c:numRef>
              <c:f>'Tableaux équivalents'!$D$3:$D$7</c:f>
              <c:numCache>
                <c:formatCode>General</c:formatCode>
                <c:ptCount val="5"/>
                <c:pt idx="0">
                  <c:v>10</c:v>
                </c:pt>
                <c:pt idx="1">
                  <c:v>9</c:v>
                </c:pt>
                <c:pt idx="2">
                  <c:v>13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E42-46D2-ABCC-B333DD541389}"/>
            </c:ext>
          </c:extLst>
        </c:ser>
        <c:ser>
          <c:idx val="3"/>
          <c:order val="3"/>
          <c:tx>
            <c:strRef>
              <c:f>'Tableaux équivalents'!$E$2</c:f>
              <c:strCache>
                <c:ptCount val="1"/>
                <c:pt idx="0">
                  <c:v>[2343;3865]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'Tableaux équivalents'!$A$3:$A$7</c:f>
              <c:strCache>
                <c:ptCount val="5"/>
                <c:pt idx="0">
                  <c:v>2110 - Dressage à chaud après trempe</c:v>
                </c:pt>
                <c:pt idx="1">
                  <c:v>710 - Dressage sur brut</c:v>
                </c:pt>
                <c:pt idx="2">
                  <c:v>2410 - Dressage après stabilisation</c:v>
                </c:pt>
                <c:pt idx="3">
                  <c:v>FTSUP - Arcure après usinage final</c:v>
                </c:pt>
                <c:pt idx="4">
                  <c:v>FTSUP - Dressage après stabilisation</c:v>
                </c:pt>
              </c:strCache>
            </c:strRef>
          </c:cat>
          <c:val>
            <c:numRef>
              <c:f>'Tableaux équivalents'!$E$3:$E$7</c:f>
              <c:numCache>
                <c:formatCode>General</c:formatCode>
                <c:ptCount val="5"/>
                <c:pt idx="0">
                  <c:v>43</c:v>
                </c:pt>
                <c:pt idx="1">
                  <c:v>44</c:v>
                </c:pt>
                <c:pt idx="2">
                  <c:v>27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E42-46D2-ABCC-B333DD541389}"/>
            </c:ext>
          </c:extLst>
        </c:ser>
        <c:ser>
          <c:idx val="4"/>
          <c:order val="4"/>
          <c:tx>
            <c:strRef>
              <c:f>'Tableaux équivalents'!$F$2</c:f>
              <c:strCache>
                <c:ptCount val="1"/>
                <c:pt idx="0">
                  <c:v>[3865;4540]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'Tableaux équivalents'!$A$3:$A$7</c:f>
              <c:strCache>
                <c:ptCount val="5"/>
                <c:pt idx="0">
                  <c:v>2110 - Dressage à chaud après trempe</c:v>
                </c:pt>
                <c:pt idx="1">
                  <c:v>710 - Dressage sur brut</c:v>
                </c:pt>
                <c:pt idx="2">
                  <c:v>2410 - Dressage après stabilisation</c:v>
                </c:pt>
                <c:pt idx="3">
                  <c:v>FTSUP - Arcure après usinage final</c:v>
                </c:pt>
                <c:pt idx="4">
                  <c:v>FTSUP - Dressage après stabilisation</c:v>
                </c:pt>
              </c:strCache>
            </c:strRef>
          </c:cat>
          <c:val>
            <c:numRef>
              <c:f>'Tableaux équivalents'!$F$3:$F$7</c:f>
              <c:numCache>
                <c:formatCode>General</c:formatCode>
                <c:ptCount val="5"/>
                <c:pt idx="0">
                  <c:v>10</c:v>
                </c:pt>
                <c:pt idx="1">
                  <c:v>11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E42-46D2-ABCC-B333DD541389}"/>
            </c:ext>
          </c:extLst>
        </c:ser>
        <c:ser>
          <c:idx val="5"/>
          <c:order val="5"/>
          <c:tx>
            <c:strRef>
              <c:f>'Tableaux équivalents'!$G$2</c:f>
              <c:strCache>
                <c:ptCount val="1"/>
                <c:pt idx="0">
                  <c:v>[4540;8085]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'Tableaux équivalents'!$A$3:$A$7</c:f>
              <c:strCache>
                <c:ptCount val="5"/>
                <c:pt idx="0">
                  <c:v>2110 - Dressage à chaud après trempe</c:v>
                </c:pt>
                <c:pt idx="1">
                  <c:v>710 - Dressage sur brut</c:v>
                </c:pt>
                <c:pt idx="2">
                  <c:v>2410 - Dressage après stabilisation</c:v>
                </c:pt>
                <c:pt idx="3">
                  <c:v>FTSUP - Arcure après usinage final</c:v>
                </c:pt>
                <c:pt idx="4">
                  <c:v>FTSUP - Dressage après stabilisation</c:v>
                </c:pt>
              </c:strCache>
            </c:strRef>
          </c:cat>
          <c:val>
            <c:numRef>
              <c:f>'Tableaux équivalents'!$G$3:$G$7</c:f>
              <c:numCache>
                <c:formatCode>General</c:formatCode>
                <c:ptCount val="5"/>
                <c:pt idx="0">
                  <c:v>64</c:v>
                </c:pt>
                <c:pt idx="1">
                  <c:v>44</c:v>
                </c:pt>
                <c:pt idx="2">
                  <c:v>59</c:v>
                </c:pt>
                <c:pt idx="3">
                  <c:v>3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E42-46D2-ABCC-B333DD541389}"/>
            </c:ext>
          </c:extLst>
        </c:ser>
        <c:ser>
          <c:idx val="6"/>
          <c:order val="6"/>
          <c:tx>
            <c:strRef>
              <c:f>'Tableaux équivalents'!$H$2</c:f>
              <c:strCache>
                <c:ptCount val="1"/>
                <c:pt idx="0">
                  <c:v>[8085;9000]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'Tableaux équivalents'!$A$3:$A$7</c:f>
              <c:strCache>
                <c:ptCount val="5"/>
                <c:pt idx="0">
                  <c:v>2110 - Dressage à chaud après trempe</c:v>
                </c:pt>
                <c:pt idx="1">
                  <c:v>710 - Dressage sur brut</c:v>
                </c:pt>
                <c:pt idx="2">
                  <c:v>2410 - Dressage après stabilisation</c:v>
                </c:pt>
                <c:pt idx="3">
                  <c:v>FTSUP - Arcure après usinage final</c:v>
                </c:pt>
                <c:pt idx="4">
                  <c:v>FTSUP - Dressage après stabilisation</c:v>
                </c:pt>
              </c:strCache>
            </c:strRef>
          </c:cat>
          <c:val>
            <c:numRef>
              <c:f>'Tableaux équivalents'!$H$3:$H$7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E42-46D2-ABCC-B333DD5413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15091408"/>
        <c:axId val="1115093376"/>
        <c:axId val="0"/>
      </c:bar3DChart>
      <c:catAx>
        <c:axId val="1115091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15093376"/>
        <c:crosses val="autoZero"/>
        <c:auto val="1"/>
        <c:lblAlgn val="ctr"/>
        <c:lblOffset val="100"/>
        <c:noMultiLvlLbl val="0"/>
      </c:catAx>
      <c:valAx>
        <c:axId val="111509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15091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'Données brutes'!$H$1</c:f>
              <c:strCache>
                <c:ptCount val="1"/>
                <c:pt idx="0">
                  <c:v>Def max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'Données brutes'!$J$2:$J$542</c:f>
              <c:numCache>
                <c:formatCode>General</c:formatCode>
                <c:ptCount val="541"/>
                <c:pt idx="0">
                  <c:v>1243</c:v>
                </c:pt>
                <c:pt idx="1">
                  <c:v>2231</c:v>
                </c:pt>
                <c:pt idx="2">
                  <c:v>0</c:v>
                </c:pt>
                <c:pt idx="3">
                  <c:v>2739</c:v>
                </c:pt>
                <c:pt idx="4">
                  <c:v>2406</c:v>
                </c:pt>
                <c:pt idx="5">
                  <c:v>6254</c:v>
                </c:pt>
                <c:pt idx="6">
                  <c:v>6254</c:v>
                </c:pt>
                <c:pt idx="7">
                  <c:v>3767</c:v>
                </c:pt>
                <c:pt idx="8">
                  <c:v>0</c:v>
                </c:pt>
                <c:pt idx="9">
                  <c:v>3236</c:v>
                </c:pt>
                <c:pt idx="10">
                  <c:v>1164</c:v>
                </c:pt>
                <c:pt idx="11">
                  <c:v>0</c:v>
                </c:pt>
                <c:pt idx="12">
                  <c:v>6228</c:v>
                </c:pt>
                <c:pt idx="13">
                  <c:v>3265</c:v>
                </c:pt>
                <c:pt idx="14">
                  <c:v>5697</c:v>
                </c:pt>
                <c:pt idx="15">
                  <c:v>1275</c:v>
                </c:pt>
                <c:pt idx="16">
                  <c:v>0</c:v>
                </c:pt>
                <c:pt idx="17">
                  <c:v>1227</c:v>
                </c:pt>
                <c:pt idx="18">
                  <c:v>1668</c:v>
                </c:pt>
                <c:pt idx="19">
                  <c:v>2698</c:v>
                </c:pt>
                <c:pt idx="20">
                  <c:v>1219</c:v>
                </c:pt>
                <c:pt idx="21">
                  <c:v>0</c:v>
                </c:pt>
                <c:pt idx="22">
                  <c:v>1249</c:v>
                </c:pt>
                <c:pt idx="23">
                  <c:v>1243</c:v>
                </c:pt>
                <c:pt idx="24">
                  <c:v>0</c:v>
                </c:pt>
                <c:pt idx="25">
                  <c:v>1218</c:v>
                </c:pt>
                <c:pt idx="26">
                  <c:v>7218</c:v>
                </c:pt>
                <c:pt idx="27">
                  <c:v>7667</c:v>
                </c:pt>
                <c:pt idx="28">
                  <c:v>0</c:v>
                </c:pt>
                <c:pt idx="29">
                  <c:v>1743</c:v>
                </c:pt>
                <c:pt idx="30">
                  <c:v>2199</c:v>
                </c:pt>
                <c:pt idx="31">
                  <c:v>3187</c:v>
                </c:pt>
                <c:pt idx="32">
                  <c:v>1760</c:v>
                </c:pt>
                <c:pt idx="33">
                  <c:v>2250</c:v>
                </c:pt>
                <c:pt idx="34">
                  <c:v>4711</c:v>
                </c:pt>
                <c:pt idx="35">
                  <c:v>2754</c:v>
                </c:pt>
                <c:pt idx="36">
                  <c:v>3323</c:v>
                </c:pt>
                <c:pt idx="37">
                  <c:v>6653</c:v>
                </c:pt>
                <c:pt idx="38">
                  <c:v>3211</c:v>
                </c:pt>
                <c:pt idx="39">
                  <c:v>0</c:v>
                </c:pt>
                <c:pt idx="40">
                  <c:v>5189</c:v>
                </c:pt>
                <c:pt idx="41">
                  <c:v>3029</c:v>
                </c:pt>
                <c:pt idx="42">
                  <c:v>5691</c:v>
                </c:pt>
                <c:pt idx="43">
                  <c:v>1214</c:v>
                </c:pt>
                <c:pt idx="44">
                  <c:v>6620</c:v>
                </c:pt>
                <c:pt idx="45">
                  <c:v>0</c:v>
                </c:pt>
                <c:pt idx="46">
                  <c:v>5276</c:v>
                </c:pt>
                <c:pt idx="47">
                  <c:v>0</c:v>
                </c:pt>
                <c:pt idx="48">
                  <c:v>5604</c:v>
                </c:pt>
                <c:pt idx="49">
                  <c:v>0</c:v>
                </c:pt>
                <c:pt idx="50">
                  <c:v>3224</c:v>
                </c:pt>
                <c:pt idx="51">
                  <c:v>1917</c:v>
                </c:pt>
                <c:pt idx="52">
                  <c:v>0</c:v>
                </c:pt>
                <c:pt idx="53">
                  <c:v>2284</c:v>
                </c:pt>
                <c:pt idx="54">
                  <c:v>2131</c:v>
                </c:pt>
                <c:pt idx="55">
                  <c:v>6734</c:v>
                </c:pt>
                <c:pt idx="56">
                  <c:v>0</c:v>
                </c:pt>
                <c:pt idx="57">
                  <c:v>0</c:v>
                </c:pt>
                <c:pt idx="58">
                  <c:v>1549</c:v>
                </c:pt>
                <c:pt idx="59">
                  <c:v>3209</c:v>
                </c:pt>
                <c:pt idx="60">
                  <c:v>1695</c:v>
                </c:pt>
                <c:pt idx="61">
                  <c:v>2765</c:v>
                </c:pt>
                <c:pt idx="62">
                  <c:v>3776</c:v>
                </c:pt>
                <c:pt idx="63">
                  <c:v>3239</c:v>
                </c:pt>
                <c:pt idx="64">
                  <c:v>0</c:v>
                </c:pt>
                <c:pt idx="65">
                  <c:v>2716</c:v>
                </c:pt>
                <c:pt idx="66">
                  <c:v>3255</c:v>
                </c:pt>
                <c:pt idx="67">
                  <c:v>3288</c:v>
                </c:pt>
                <c:pt idx="68">
                  <c:v>1657</c:v>
                </c:pt>
                <c:pt idx="69">
                  <c:v>1740</c:v>
                </c:pt>
                <c:pt idx="70">
                  <c:v>0</c:v>
                </c:pt>
                <c:pt idx="71">
                  <c:v>2818</c:v>
                </c:pt>
                <c:pt idx="72">
                  <c:v>3238</c:v>
                </c:pt>
                <c:pt idx="73">
                  <c:v>3732</c:v>
                </c:pt>
                <c:pt idx="74">
                  <c:v>3267</c:v>
                </c:pt>
                <c:pt idx="75">
                  <c:v>1807</c:v>
                </c:pt>
                <c:pt idx="76">
                  <c:v>4285</c:v>
                </c:pt>
                <c:pt idx="77">
                  <c:v>1220</c:v>
                </c:pt>
                <c:pt idx="78">
                  <c:v>6755</c:v>
                </c:pt>
                <c:pt idx="79">
                  <c:v>3225</c:v>
                </c:pt>
                <c:pt idx="80">
                  <c:v>1785</c:v>
                </c:pt>
                <c:pt idx="81">
                  <c:v>1291</c:v>
                </c:pt>
                <c:pt idx="82">
                  <c:v>2715</c:v>
                </c:pt>
                <c:pt idx="83">
                  <c:v>3206</c:v>
                </c:pt>
                <c:pt idx="84">
                  <c:v>0</c:v>
                </c:pt>
                <c:pt idx="85">
                  <c:v>1788</c:v>
                </c:pt>
                <c:pt idx="86">
                  <c:v>6183</c:v>
                </c:pt>
                <c:pt idx="87">
                  <c:v>0</c:v>
                </c:pt>
                <c:pt idx="88">
                  <c:v>3726</c:v>
                </c:pt>
                <c:pt idx="89">
                  <c:v>1711</c:v>
                </c:pt>
                <c:pt idx="90">
                  <c:v>2233</c:v>
                </c:pt>
                <c:pt idx="91">
                  <c:v>3250</c:v>
                </c:pt>
                <c:pt idx="92">
                  <c:v>0</c:v>
                </c:pt>
                <c:pt idx="93">
                  <c:v>6708</c:v>
                </c:pt>
                <c:pt idx="94">
                  <c:v>6223</c:v>
                </c:pt>
                <c:pt idx="95">
                  <c:v>3310</c:v>
                </c:pt>
                <c:pt idx="96">
                  <c:v>6787</c:v>
                </c:pt>
                <c:pt idx="97">
                  <c:v>3197</c:v>
                </c:pt>
                <c:pt idx="98">
                  <c:v>2291</c:v>
                </c:pt>
                <c:pt idx="99">
                  <c:v>3269</c:v>
                </c:pt>
                <c:pt idx="100">
                  <c:v>0</c:v>
                </c:pt>
                <c:pt idx="101">
                  <c:v>4733</c:v>
                </c:pt>
                <c:pt idx="102">
                  <c:v>3177</c:v>
                </c:pt>
                <c:pt idx="103">
                  <c:v>0</c:v>
                </c:pt>
                <c:pt idx="104">
                  <c:v>1288</c:v>
                </c:pt>
                <c:pt idx="105">
                  <c:v>1804</c:v>
                </c:pt>
                <c:pt idx="106">
                  <c:v>1273</c:v>
                </c:pt>
                <c:pt idx="107">
                  <c:v>0</c:v>
                </c:pt>
                <c:pt idx="108">
                  <c:v>6307</c:v>
                </c:pt>
                <c:pt idx="109">
                  <c:v>2208</c:v>
                </c:pt>
                <c:pt idx="110">
                  <c:v>6781</c:v>
                </c:pt>
                <c:pt idx="111">
                  <c:v>922</c:v>
                </c:pt>
                <c:pt idx="112">
                  <c:v>2166</c:v>
                </c:pt>
                <c:pt idx="113">
                  <c:v>2304</c:v>
                </c:pt>
                <c:pt idx="114">
                  <c:v>6763</c:v>
                </c:pt>
                <c:pt idx="115">
                  <c:v>2175</c:v>
                </c:pt>
                <c:pt idx="116">
                  <c:v>4630</c:v>
                </c:pt>
                <c:pt idx="117">
                  <c:v>2248</c:v>
                </c:pt>
                <c:pt idx="118">
                  <c:v>3216</c:v>
                </c:pt>
                <c:pt idx="119">
                  <c:v>7030</c:v>
                </c:pt>
                <c:pt idx="120">
                  <c:v>1196</c:v>
                </c:pt>
                <c:pt idx="121">
                  <c:v>7251</c:v>
                </c:pt>
                <c:pt idx="122">
                  <c:v>3752</c:v>
                </c:pt>
                <c:pt idx="123">
                  <c:v>6951</c:v>
                </c:pt>
                <c:pt idx="124">
                  <c:v>1178</c:v>
                </c:pt>
                <c:pt idx="125">
                  <c:v>2207</c:v>
                </c:pt>
                <c:pt idx="126">
                  <c:v>2288</c:v>
                </c:pt>
                <c:pt idx="127">
                  <c:v>5399</c:v>
                </c:pt>
                <c:pt idx="128">
                  <c:v>0</c:v>
                </c:pt>
                <c:pt idx="129">
                  <c:v>1178</c:v>
                </c:pt>
                <c:pt idx="130">
                  <c:v>5249</c:v>
                </c:pt>
                <c:pt idx="131">
                  <c:v>3278</c:v>
                </c:pt>
                <c:pt idx="132">
                  <c:v>1249</c:v>
                </c:pt>
                <c:pt idx="133">
                  <c:v>3754</c:v>
                </c:pt>
                <c:pt idx="134">
                  <c:v>1724</c:v>
                </c:pt>
                <c:pt idx="135">
                  <c:v>0</c:v>
                </c:pt>
                <c:pt idx="136">
                  <c:v>7256</c:v>
                </c:pt>
                <c:pt idx="137">
                  <c:v>1199</c:v>
                </c:pt>
                <c:pt idx="138">
                  <c:v>2222</c:v>
                </c:pt>
                <c:pt idx="139">
                  <c:v>7235</c:v>
                </c:pt>
                <c:pt idx="140">
                  <c:v>6655</c:v>
                </c:pt>
                <c:pt idx="141">
                  <c:v>3172</c:v>
                </c:pt>
                <c:pt idx="142">
                  <c:v>3295</c:v>
                </c:pt>
                <c:pt idx="143">
                  <c:v>5235</c:v>
                </c:pt>
                <c:pt idx="144">
                  <c:v>3172</c:v>
                </c:pt>
                <c:pt idx="145">
                  <c:v>4240</c:v>
                </c:pt>
                <c:pt idx="146">
                  <c:v>3060</c:v>
                </c:pt>
                <c:pt idx="147">
                  <c:v>1236</c:v>
                </c:pt>
                <c:pt idx="148">
                  <c:v>1469</c:v>
                </c:pt>
                <c:pt idx="149">
                  <c:v>1280</c:v>
                </c:pt>
                <c:pt idx="150">
                  <c:v>5734</c:v>
                </c:pt>
                <c:pt idx="151">
                  <c:v>3715</c:v>
                </c:pt>
                <c:pt idx="152">
                  <c:v>0</c:v>
                </c:pt>
                <c:pt idx="153">
                  <c:v>4734</c:v>
                </c:pt>
                <c:pt idx="154">
                  <c:v>1191</c:v>
                </c:pt>
                <c:pt idx="155">
                  <c:v>1207</c:v>
                </c:pt>
                <c:pt idx="156">
                  <c:v>7021</c:v>
                </c:pt>
                <c:pt idx="157">
                  <c:v>1975</c:v>
                </c:pt>
                <c:pt idx="158">
                  <c:v>6264</c:v>
                </c:pt>
                <c:pt idx="159">
                  <c:v>5746</c:v>
                </c:pt>
                <c:pt idx="160">
                  <c:v>3088</c:v>
                </c:pt>
                <c:pt idx="161">
                  <c:v>6313</c:v>
                </c:pt>
                <c:pt idx="162">
                  <c:v>2768</c:v>
                </c:pt>
                <c:pt idx="163">
                  <c:v>7250</c:v>
                </c:pt>
                <c:pt idx="164">
                  <c:v>3069</c:v>
                </c:pt>
                <c:pt idx="165">
                  <c:v>2231</c:v>
                </c:pt>
                <c:pt idx="166">
                  <c:v>5519</c:v>
                </c:pt>
                <c:pt idx="167">
                  <c:v>1513</c:v>
                </c:pt>
                <c:pt idx="168">
                  <c:v>6625</c:v>
                </c:pt>
                <c:pt idx="169">
                  <c:v>4243</c:v>
                </c:pt>
                <c:pt idx="170">
                  <c:v>0</c:v>
                </c:pt>
                <c:pt idx="171">
                  <c:v>1268</c:v>
                </c:pt>
                <c:pt idx="172">
                  <c:v>1739</c:v>
                </c:pt>
                <c:pt idx="173">
                  <c:v>1073</c:v>
                </c:pt>
                <c:pt idx="174">
                  <c:v>1243</c:v>
                </c:pt>
                <c:pt idx="175">
                  <c:v>6754</c:v>
                </c:pt>
                <c:pt idx="176">
                  <c:v>0</c:v>
                </c:pt>
                <c:pt idx="177">
                  <c:v>6229</c:v>
                </c:pt>
                <c:pt idx="178">
                  <c:v>1074</c:v>
                </c:pt>
                <c:pt idx="179">
                  <c:v>0</c:v>
                </c:pt>
                <c:pt idx="180">
                  <c:v>7247</c:v>
                </c:pt>
                <c:pt idx="181">
                  <c:v>1245</c:v>
                </c:pt>
                <c:pt idx="182">
                  <c:v>2210</c:v>
                </c:pt>
                <c:pt idx="183">
                  <c:v>6730</c:v>
                </c:pt>
                <c:pt idx="184">
                  <c:v>1255</c:v>
                </c:pt>
                <c:pt idx="185">
                  <c:v>7702</c:v>
                </c:pt>
                <c:pt idx="186">
                  <c:v>7887</c:v>
                </c:pt>
                <c:pt idx="187">
                  <c:v>4314</c:v>
                </c:pt>
                <c:pt idx="188">
                  <c:v>3309</c:v>
                </c:pt>
                <c:pt idx="189">
                  <c:v>1323</c:v>
                </c:pt>
                <c:pt idx="190">
                  <c:v>0</c:v>
                </c:pt>
                <c:pt idx="191">
                  <c:v>3682</c:v>
                </c:pt>
                <c:pt idx="192">
                  <c:v>6124</c:v>
                </c:pt>
                <c:pt idx="193">
                  <c:v>0</c:v>
                </c:pt>
                <c:pt idx="194">
                  <c:v>7721</c:v>
                </c:pt>
                <c:pt idx="195">
                  <c:v>1779</c:v>
                </c:pt>
                <c:pt idx="196">
                  <c:v>3275</c:v>
                </c:pt>
                <c:pt idx="197">
                  <c:v>2765</c:v>
                </c:pt>
                <c:pt idx="198">
                  <c:v>0</c:v>
                </c:pt>
                <c:pt idx="199">
                  <c:v>0</c:v>
                </c:pt>
                <c:pt idx="200">
                  <c:v>2228</c:v>
                </c:pt>
                <c:pt idx="201">
                  <c:v>6244</c:v>
                </c:pt>
                <c:pt idx="202">
                  <c:v>3249</c:v>
                </c:pt>
                <c:pt idx="203">
                  <c:v>0</c:v>
                </c:pt>
                <c:pt idx="204">
                  <c:v>3266</c:v>
                </c:pt>
                <c:pt idx="205">
                  <c:v>0</c:v>
                </c:pt>
                <c:pt idx="206">
                  <c:v>0</c:v>
                </c:pt>
                <c:pt idx="207">
                  <c:v>3721</c:v>
                </c:pt>
                <c:pt idx="208">
                  <c:v>2907</c:v>
                </c:pt>
                <c:pt idx="209">
                  <c:v>6734</c:v>
                </c:pt>
                <c:pt idx="210">
                  <c:v>0</c:v>
                </c:pt>
                <c:pt idx="211">
                  <c:v>2237</c:v>
                </c:pt>
                <c:pt idx="212">
                  <c:v>1233</c:v>
                </c:pt>
                <c:pt idx="213">
                  <c:v>5240</c:v>
                </c:pt>
                <c:pt idx="214">
                  <c:v>6766</c:v>
                </c:pt>
                <c:pt idx="215">
                  <c:v>5773</c:v>
                </c:pt>
                <c:pt idx="216">
                  <c:v>7247</c:v>
                </c:pt>
                <c:pt idx="217">
                  <c:v>3231</c:v>
                </c:pt>
                <c:pt idx="218">
                  <c:v>1738</c:v>
                </c:pt>
                <c:pt idx="219">
                  <c:v>5722</c:v>
                </c:pt>
                <c:pt idx="220">
                  <c:v>4249</c:v>
                </c:pt>
                <c:pt idx="221">
                  <c:v>0</c:v>
                </c:pt>
                <c:pt idx="222">
                  <c:v>2257</c:v>
                </c:pt>
                <c:pt idx="223">
                  <c:v>3757</c:v>
                </c:pt>
                <c:pt idx="224">
                  <c:v>0</c:v>
                </c:pt>
                <c:pt idx="225">
                  <c:v>3077</c:v>
                </c:pt>
                <c:pt idx="226">
                  <c:v>3630</c:v>
                </c:pt>
                <c:pt idx="227">
                  <c:v>3630</c:v>
                </c:pt>
                <c:pt idx="228">
                  <c:v>7253</c:v>
                </c:pt>
                <c:pt idx="229">
                  <c:v>0</c:v>
                </c:pt>
                <c:pt idx="230">
                  <c:v>2252</c:v>
                </c:pt>
                <c:pt idx="231">
                  <c:v>5755</c:v>
                </c:pt>
                <c:pt idx="232">
                  <c:v>1243</c:v>
                </c:pt>
                <c:pt idx="233">
                  <c:v>0</c:v>
                </c:pt>
                <c:pt idx="234">
                  <c:v>1229</c:v>
                </c:pt>
                <c:pt idx="235">
                  <c:v>5769</c:v>
                </c:pt>
                <c:pt idx="236">
                  <c:v>0</c:v>
                </c:pt>
                <c:pt idx="237">
                  <c:v>5749</c:v>
                </c:pt>
                <c:pt idx="238">
                  <c:v>3216</c:v>
                </c:pt>
                <c:pt idx="239">
                  <c:v>0</c:v>
                </c:pt>
                <c:pt idx="240">
                  <c:v>2330</c:v>
                </c:pt>
                <c:pt idx="241">
                  <c:v>6276</c:v>
                </c:pt>
                <c:pt idx="242">
                  <c:v>0</c:v>
                </c:pt>
                <c:pt idx="243">
                  <c:v>0</c:v>
                </c:pt>
                <c:pt idx="244">
                  <c:v>6245</c:v>
                </c:pt>
                <c:pt idx="245">
                  <c:v>3262</c:v>
                </c:pt>
                <c:pt idx="246">
                  <c:v>0</c:v>
                </c:pt>
                <c:pt idx="247">
                  <c:v>0</c:v>
                </c:pt>
                <c:pt idx="248">
                  <c:v>2748</c:v>
                </c:pt>
                <c:pt idx="249">
                  <c:v>5246</c:v>
                </c:pt>
                <c:pt idx="250">
                  <c:v>6759</c:v>
                </c:pt>
                <c:pt idx="251">
                  <c:v>4253</c:v>
                </c:pt>
                <c:pt idx="252">
                  <c:v>0</c:v>
                </c:pt>
                <c:pt idx="253">
                  <c:v>6762</c:v>
                </c:pt>
                <c:pt idx="254">
                  <c:v>5443</c:v>
                </c:pt>
                <c:pt idx="255">
                  <c:v>0</c:v>
                </c:pt>
                <c:pt idx="256">
                  <c:v>5739</c:v>
                </c:pt>
                <c:pt idx="257">
                  <c:v>0</c:v>
                </c:pt>
                <c:pt idx="258">
                  <c:v>6726</c:v>
                </c:pt>
                <c:pt idx="259">
                  <c:v>6256</c:v>
                </c:pt>
                <c:pt idx="260">
                  <c:v>2757</c:v>
                </c:pt>
                <c:pt idx="261">
                  <c:v>5742</c:v>
                </c:pt>
                <c:pt idx="262">
                  <c:v>0</c:v>
                </c:pt>
                <c:pt idx="263">
                  <c:v>2266</c:v>
                </c:pt>
                <c:pt idx="264">
                  <c:v>6749</c:v>
                </c:pt>
                <c:pt idx="265">
                  <c:v>3742</c:v>
                </c:pt>
                <c:pt idx="266">
                  <c:v>0</c:v>
                </c:pt>
                <c:pt idx="267">
                  <c:v>3757</c:v>
                </c:pt>
                <c:pt idx="268">
                  <c:v>1074</c:v>
                </c:pt>
                <c:pt idx="269">
                  <c:v>6748</c:v>
                </c:pt>
                <c:pt idx="270">
                  <c:v>0</c:v>
                </c:pt>
                <c:pt idx="271">
                  <c:v>8774</c:v>
                </c:pt>
                <c:pt idx="272">
                  <c:v>1760</c:v>
                </c:pt>
                <c:pt idx="273">
                  <c:v>8754</c:v>
                </c:pt>
                <c:pt idx="274">
                  <c:v>4252</c:v>
                </c:pt>
                <c:pt idx="275">
                  <c:v>7246</c:v>
                </c:pt>
                <c:pt idx="276">
                  <c:v>0</c:v>
                </c:pt>
                <c:pt idx="277">
                  <c:v>7275</c:v>
                </c:pt>
                <c:pt idx="278">
                  <c:v>0</c:v>
                </c:pt>
                <c:pt idx="279">
                  <c:v>7741</c:v>
                </c:pt>
                <c:pt idx="280">
                  <c:v>4237</c:v>
                </c:pt>
                <c:pt idx="281">
                  <c:v>3257</c:v>
                </c:pt>
                <c:pt idx="282">
                  <c:v>5750</c:v>
                </c:pt>
                <c:pt idx="283">
                  <c:v>0</c:v>
                </c:pt>
                <c:pt idx="284">
                  <c:v>7724</c:v>
                </c:pt>
                <c:pt idx="285">
                  <c:v>3245</c:v>
                </c:pt>
                <c:pt idx="286">
                  <c:v>2832</c:v>
                </c:pt>
                <c:pt idx="287">
                  <c:v>6228</c:v>
                </c:pt>
                <c:pt idx="288">
                  <c:v>6757</c:v>
                </c:pt>
                <c:pt idx="289">
                  <c:v>0</c:v>
                </c:pt>
                <c:pt idx="290">
                  <c:v>0</c:v>
                </c:pt>
                <c:pt idx="291">
                  <c:v>5794</c:v>
                </c:pt>
                <c:pt idx="292">
                  <c:v>2765</c:v>
                </c:pt>
                <c:pt idx="293">
                  <c:v>5267</c:v>
                </c:pt>
                <c:pt idx="294">
                  <c:v>4776</c:v>
                </c:pt>
                <c:pt idx="295">
                  <c:v>5756</c:v>
                </c:pt>
                <c:pt idx="296">
                  <c:v>0</c:v>
                </c:pt>
                <c:pt idx="297">
                  <c:v>6854</c:v>
                </c:pt>
                <c:pt idx="298">
                  <c:v>7245</c:v>
                </c:pt>
                <c:pt idx="299">
                  <c:v>5673</c:v>
                </c:pt>
                <c:pt idx="300">
                  <c:v>3746</c:v>
                </c:pt>
                <c:pt idx="301">
                  <c:v>5756</c:v>
                </c:pt>
                <c:pt idx="302">
                  <c:v>0</c:v>
                </c:pt>
                <c:pt idx="303">
                  <c:v>5754</c:v>
                </c:pt>
                <c:pt idx="304">
                  <c:v>7745</c:v>
                </c:pt>
                <c:pt idx="305">
                  <c:v>3771</c:v>
                </c:pt>
                <c:pt idx="306">
                  <c:v>4240</c:v>
                </c:pt>
                <c:pt idx="307">
                  <c:v>0</c:v>
                </c:pt>
                <c:pt idx="308">
                  <c:v>7245</c:v>
                </c:pt>
                <c:pt idx="309">
                  <c:v>3078</c:v>
                </c:pt>
                <c:pt idx="310">
                  <c:v>4248</c:v>
                </c:pt>
                <c:pt idx="311">
                  <c:v>3243</c:v>
                </c:pt>
                <c:pt idx="312">
                  <c:v>0</c:v>
                </c:pt>
                <c:pt idx="313">
                  <c:v>6740</c:v>
                </c:pt>
                <c:pt idx="314">
                  <c:v>0</c:v>
                </c:pt>
                <c:pt idx="315">
                  <c:v>1258</c:v>
                </c:pt>
                <c:pt idx="316">
                  <c:v>4754</c:v>
                </c:pt>
                <c:pt idx="317">
                  <c:v>3766</c:v>
                </c:pt>
                <c:pt idx="318">
                  <c:v>0</c:v>
                </c:pt>
                <c:pt idx="319">
                  <c:v>6736</c:v>
                </c:pt>
                <c:pt idx="320">
                  <c:v>5748</c:v>
                </c:pt>
                <c:pt idx="321">
                  <c:v>5247</c:v>
                </c:pt>
                <c:pt idx="322">
                  <c:v>3261</c:v>
                </c:pt>
                <c:pt idx="323">
                  <c:v>6236</c:v>
                </c:pt>
                <c:pt idx="324">
                  <c:v>3763</c:v>
                </c:pt>
                <c:pt idx="325">
                  <c:v>7259</c:v>
                </c:pt>
                <c:pt idx="326">
                  <c:v>4268</c:v>
                </c:pt>
                <c:pt idx="327">
                  <c:v>3252</c:v>
                </c:pt>
                <c:pt idx="328">
                  <c:v>3717</c:v>
                </c:pt>
                <c:pt idx="329">
                  <c:v>3770</c:v>
                </c:pt>
                <c:pt idx="330">
                  <c:v>0</c:v>
                </c:pt>
                <c:pt idx="331">
                  <c:v>0</c:v>
                </c:pt>
                <c:pt idx="332">
                  <c:v>3486</c:v>
                </c:pt>
                <c:pt idx="333">
                  <c:v>3759</c:v>
                </c:pt>
                <c:pt idx="334">
                  <c:v>0</c:v>
                </c:pt>
                <c:pt idx="335">
                  <c:v>5274</c:v>
                </c:pt>
                <c:pt idx="336">
                  <c:v>1725</c:v>
                </c:pt>
                <c:pt idx="337">
                  <c:v>3090</c:v>
                </c:pt>
                <c:pt idx="338">
                  <c:v>0</c:v>
                </c:pt>
                <c:pt idx="339">
                  <c:v>6240</c:v>
                </c:pt>
                <c:pt idx="340">
                  <c:v>5263</c:v>
                </c:pt>
                <c:pt idx="341">
                  <c:v>1270</c:v>
                </c:pt>
                <c:pt idx="342">
                  <c:v>2733</c:v>
                </c:pt>
                <c:pt idx="343">
                  <c:v>4733</c:v>
                </c:pt>
                <c:pt idx="344">
                  <c:v>6729</c:v>
                </c:pt>
                <c:pt idx="345">
                  <c:v>5763</c:v>
                </c:pt>
                <c:pt idx="346">
                  <c:v>0</c:v>
                </c:pt>
                <c:pt idx="347">
                  <c:v>0</c:v>
                </c:pt>
                <c:pt idx="348">
                  <c:v>4763</c:v>
                </c:pt>
                <c:pt idx="349">
                  <c:v>0</c:v>
                </c:pt>
                <c:pt idx="350">
                  <c:v>1729</c:v>
                </c:pt>
                <c:pt idx="351">
                  <c:v>6748</c:v>
                </c:pt>
                <c:pt idx="352">
                  <c:v>1275</c:v>
                </c:pt>
                <c:pt idx="353">
                  <c:v>5673</c:v>
                </c:pt>
                <c:pt idx="354">
                  <c:v>6702</c:v>
                </c:pt>
                <c:pt idx="355">
                  <c:v>1777</c:v>
                </c:pt>
                <c:pt idx="356">
                  <c:v>5031</c:v>
                </c:pt>
                <c:pt idx="357">
                  <c:v>4253</c:v>
                </c:pt>
                <c:pt idx="358">
                  <c:v>2712</c:v>
                </c:pt>
                <c:pt idx="359">
                  <c:v>4240</c:v>
                </c:pt>
                <c:pt idx="360">
                  <c:v>7245</c:v>
                </c:pt>
                <c:pt idx="361">
                  <c:v>1739</c:v>
                </c:pt>
                <c:pt idx="362">
                  <c:v>1743</c:v>
                </c:pt>
                <c:pt idx="363">
                  <c:v>0</c:v>
                </c:pt>
                <c:pt idx="364">
                  <c:v>0</c:v>
                </c:pt>
                <c:pt idx="365">
                  <c:v>1243</c:v>
                </c:pt>
                <c:pt idx="366">
                  <c:v>5233</c:v>
                </c:pt>
                <c:pt idx="367">
                  <c:v>951</c:v>
                </c:pt>
                <c:pt idx="368">
                  <c:v>2240</c:v>
                </c:pt>
                <c:pt idx="369">
                  <c:v>0</c:v>
                </c:pt>
                <c:pt idx="370">
                  <c:v>0</c:v>
                </c:pt>
                <c:pt idx="371">
                  <c:v>2088</c:v>
                </c:pt>
                <c:pt idx="372">
                  <c:v>3074</c:v>
                </c:pt>
                <c:pt idx="373">
                  <c:v>0</c:v>
                </c:pt>
                <c:pt idx="374">
                  <c:v>3135</c:v>
                </c:pt>
                <c:pt idx="375">
                  <c:v>4760</c:v>
                </c:pt>
                <c:pt idx="376">
                  <c:v>6203</c:v>
                </c:pt>
                <c:pt idx="377">
                  <c:v>3226</c:v>
                </c:pt>
                <c:pt idx="378">
                  <c:v>6603</c:v>
                </c:pt>
                <c:pt idx="379">
                  <c:v>2310</c:v>
                </c:pt>
                <c:pt idx="380">
                  <c:v>7252</c:v>
                </c:pt>
                <c:pt idx="381">
                  <c:v>4771</c:v>
                </c:pt>
                <c:pt idx="382">
                  <c:v>1608</c:v>
                </c:pt>
                <c:pt idx="383">
                  <c:v>4776</c:v>
                </c:pt>
                <c:pt idx="384">
                  <c:v>1274</c:v>
                </c:pt>
                <c:pt idx="385">
                  <c:v>7255</c:v>
                </c:pt>
                <c:pt idx="386">
                  <c:v>1707</c:v>
                </c:pt>
                <c:pt idx="387">
                  <c:v>0</c:v>
                </c:pt>
                <c:pt idx="388">
                  <c:v>103</c:v>
                </c:pt>
                <c:pt idx="389">
                  <c:v>0</c:v>
                </c:pt>
                <c:pt idx="390">
                  <c:v>4385</c:v>
                </c:pt>
                <c:pt idx="391">
                  <c:v>0</c:v>
                </c:pt>
                <c:pt idx="392">
                  <c:v>0</c:v>
                </c:pt>
                <c:pt idx="393">
                  <c:v>6137</c:v>
                </c:pt>
                <c:pt idx="394">
                  <c:v>1075</c:v>
                </c:pt>
                <c:pt idx="395">
                  <c:v>2888</c:v>
                </c:pt>
                <c:pt idx="396">
                  <c:v>0</c:v>
                </c:pt>
                <c:pt idx="397">
                  <c:v>2546</c:v>
                </c:pt>
                <c:pt idx="398">
                  <c:v>6064</c:v>
                </c:pt>
                <c:pt idx="399">
                  <c:v>3219</c:v>
                </c:pt>
                <c:pt idx="400">
                  <c:v>6714</c:v>
                </c:pt>
                <c:pt idx="401">
                  <c:v>2710</c:v>
                </c:pt>
                <c:pt idx="402">
                  <c:v>5765</c:v>
                </c:pt>
                <c:pt idx="403">
                  <c:v>0</c:v>
                </c:pt>
                <c:pt idx="404">
                  <c:v>5749</c:v>
                </c:pt>
                <c:pt idx="405">
                  <c:v>2249</c:v>
                </c:pt>
                <c:pt idx="406">
                  <c:v>1170</c:v>
                </c:pt>
                <c:pt idx="407">
                  <c:v>3324</c:v>
                </c:pt>
                <c:pt idx="408">
                  <c:v>3503</c:v>
                </c:pt>
                <c:pt idx="409">
                  <c:v>1187</c:v>
                </c:pt>
                <c:pt idx="410">
                  <c:v>4929</c:v>
                </c:pt>
                <c:pt idx="411">
                  <c:v>2752</c:v>
                </c:pt>
                <c:pt idx="412">
                  <c:v>4688</c:v>
                </c:pt>
                <c:pt idx="413">
                  <c:v>1447</c:v>
                </c:pt>
                <c:pt idx="414">
                  <c:v>0</c:v>
                </c:pt>
                <c:pt idx="415">
                  <c:v>7233</c:v>
                </c:pt>
                <c:pt idx="416">
                  <c:v>2025</c:v>
                </c:pt>
                <c:pt idx="417">
                  <c:v>2257</c:v>
                </c:pt>
                <c:pt idx="418">
                  <c:v>3339</c:v>
                </c:pt>
                <c:pt idx="419">
                  <c:v>1746</c:v>
                </c:pt>
                <c:pt idx="420">
                  <c:v>4076</c:v>
                </c:pt>
                <c:pt idx="421">
                  <c:v>905</c:v>
                </c:pt>
                <c:pt idx="422">
                  <c:v>1075</c:v>
                </c:pt>
                <c:pt idx="423">
                  <c:v>7060</c:v>
                </c:pt>
                <c:pt idx="424">
                  <c:v>6734</c:v>
                </c:pt>
                <c:pt idx="425">
                  <c:v>0</c:v>
                </c:pt>
                <c:pt idx="426">
                  <c:v>1213</c:v>
                </c:pt>
                <c:pt idx="427">
                  <c:v>2914</c:v>
                </c:pt>
                <c:pt idx="428">
                  <c:v>3067</c:v>
                </c:pt>
                <c:pt idx="429">
                  <c:v>6466</c:v>
                </c:pt>
                <c:pt idx="430">
                  <c:v>2705</c:v>
                </c:pt>
                <c:pt idx="431">
                  <c:v>1269</c:v>
                </c:pt>
                <c:pt idx="432">
                  <c:v>5234</c:v>
                </c:pt>
                <c:pt idx="433">
                  <c:v>5371</c:v>
                </c:pt>
                <c:pt idx="434">
                  <c:v>1723</c:v>
                </c:pt>
                <c:pt idx="435">
                  <c:v>0</c:v>
                </c:pt>
                <c:pt idx="436">
                  <c:v>3075</c:v>
                </c:pt>
                <c:pt idx="437">
                  <c:v>0</c:v>
                </c:pt>
                <c:pt idx="438">
                  <c:v>6219</c:v>
                </c:pt>
                <c:pt idx="439">
                  <c:v>6249</c:v>
                </c:pt>
                <c:pt idx="440">
                  <c:v>4266</c:v>
                </c:pt>
                <c:pt idx="441">
                  <c:v>2800</c:v>
                </c:pt>
                <c:pt idx="442">
                  <c:v>5299</c:v>
                </c:pt>
                <c:pt idx="443">
                  <c:v>5683</c:v>
                </c:pt>
                <c:pt idx="444">
                  <c:v>5202</c:v>
                </c:pt>
                <c:pt idx="445">
                  <c:v>4743</c:v>
                </c:pt>
                <c:pt idx="446">
                  <c:v>1243</c:v>
                </c:pt>
                <c:pt idx="447">
                  <c:v>2242</c:v>
                </c:pt>
                <c:pt idx="448">
                  <c:v>0</c:v>
                </c:pt>
                <c:pt idx="449">
                  <c:v>0</c:v>
                </c:pt>
                <c:pt idx="450">
                  <c:v>1757</c:v>
                </c:pt>
                <c:pt idx="451">
                  <c:v>6235</c:v>
                </c:pt>
                <c:pt idx="452">
                  <c:v>2268</c:v>
                </c:pt>
                <c:pt idx="453">
                  <c:v>0</c:v>
                </c:pt>
                <c:pt idx="454">
                  <c:v>1757</c:v>
                </c:pt>
                <c:pt idx="455">
                  <c:v>3221</c:v>
                </c:pt>
                <c:pt idx="456">
                  <c:v>6248</c:v>
                </c:pt>
                <c:pt idx="457">
                  <c:v>4389</c:v>
                </c:pt>
                <c:pt idx="458">
                  <c:v>3242</c:v>
                </c:pt>
                <c:pt idx="459">
                  <c:v>2757</c:v>
                </c:pt>
                <c:pt idx="460">
                  <c:v>4749</c:v>
                </c:pt>
                <c:pt idx="461">
                  <c:v>0</c:v>
                </c:pt>
                <c:pt idx="462">
                  <c:v>1769</c:v>
                </c:pt>
                <c:pt idx="463">
                  <c:v>3738</c:v>
                </c:pt>
                <c:pt idx="464">
                  <c:v>0</c:v>
                </c:pt>
                <c:pt idx="465">
                  <c:v>7257</c:v>
                </c:pt>
                <c:pt idx="466">
                  <c:v>0</c:v>
                </c:pt>
                <c:pt idx="467">
                  <c:v>0</c:v>
                </c:pt>
                <c:pt idx="468">
                  <c:v>3070</c:v>
                </c:pt>
                <c:pt idx="469">
                  <c:v>3962</c:v>
                </c:pt>
                <c:pt idx="470">
                  <c:v>6190</c:v>
                </c:pt>
                <c:pt idx="471">
                  <c:v>0</c:v>
                </c:pt>
                <c:pt idx="472">
                  <c:v>3213</c:v>
                </c:pt>
                <c:pt idx="473">
                  <c:v>0</c:v>
                </c:pt>
                <c:pt idx="474">
                  <c:v>5738</c:v>
                </c:pt>
                <c:pt idx="475">
                  <c:v>7258</c:v>
                </c:pt>
                <c:pt idx="476">
                  <c:v>980</c:v>
                </c:pt>
                <c:pt idx="477">
                  <c:v>6765</c:v>
                </c:pt>
                <c:pt idx="478">
                  <c:v>2251</c:v>
                </c:pt>
                <c:pt idx="479">
                  <c:v>1740</c:v>
                </c:pt>
                <c:pt idx="480">
                  <c:v>3227</c:v>
                </c:pt>
                <c:pt idx="481">
                  <c:v>6734</c:v>
                </c:pt>
                <c:pt idx="482">
                  <c:v>2226</c:v>
                </c:pt>
                <c:pt idx="483">
                  <c:v>2256</c:v>
                </c:pt>
                <c:pt idx="484">
                  <c:v>3768</c:v>
                </c:pt>
                <c:pt idx="485">
                  <c:v>4249</c:v>
                </c:pt>
                <c:pt idx="486">
                  <c:v>2744</c:v>
                </c:pt>
                <c:pt idx="487">
                  <c:v>3636</c:v>
                </c:pt>
                <c:pt idx="488">
                  <c:v>3253</c:v>
                </c:pt>
                <c:pt idx="489">
                  <c:v>5384</c:v>
                </c:pt>
                <c:pt idx="490">
                  <c:v>1076</c:v>
                </c:pt>
                <c:pt idx="491">
                  <c:v>1074</c:v>
                </c:pt>
                <c:pt idx="492">
                  <c:v>1075</c:v>
                </c:pt>
                <c:pt idx="493">
                  <c:v>3071</c:v>
                </c:pt>
                <c:pt idx="494">
                  <c:v>1066</c:v>
                </c:pt>
                <c:pt idx="495">
                  <c:v>6686</c:v>
                </c:pt>
                <c:pt idx="496">
                  <c:v>3074</c:v>
                </c:pt>
                <c:pt idx="497">
                  <c:v>4198</c:v>
                </c:pt>
                <c:pt idx="498">
                  <c:v>0</c:v>
                </c:pt>
                <c:pt idx="499">
                  <c:v>2429</c:v>
                </c:pt>
                <c:pt idx="500">
                  <c:v>3290</c:v>
                </c:pt>
                <c:pt idx="501">
                  <c:v>4547</c:v>
                </c:pt>
                <c:pt idx="502">
                  <c:v>0</c:v>
                </c:pt>
                <c:pt idx="503">
                  <c:v>0</c:v>
                </c:pt>
                <c:pt idx="504">
                  <c:v>6606</c:v>
                </c:pt>
                <c:pt idx="505">
                  <c:v>0</c:v>
                </c:pt>
                <c:pt idx="506">
                  <c:v>4239</c:v>
                </c:pt>
                <c:pt idx="507">
                  <c:v>3908</c:v>
                </c:pt>
                <c:pt idx="508">
                  <c:v>6271</c:v>
                </c:pt>
                <c:pt idx="509">
                  <c:v>4244</c:v>
                </c:pt>
                <c:pt idx="510">
                  <c:v>7767</c:v>
                </c:pt>
                <c:pt idx="511">
                  <c:v>4751</c:v>
                </c:pt>
                <c:pt idx="512">
                  <c:v>7420</c:v>
                </c:pt>
                <c:pt idx="513">
                  <c:v>0</c:v>
                </c:pt>
                <c:pt idx="514">
                  <c:v>5223</c:v>
                </c:pt>
                <c:pt idx="515">
                  <c:v>0</c:v>
                </c:pt>
                <c:pt idx="516">
                  <c:v>3148</c:v>
                </c:pt>
                <c:pt idx="517">
                  <c:v>1190</c:v>
                </c:pt>
                <c:pt idx="518">
                  <c:v>5341</c:v>
                </c:pt>
                <c:pt idx="519">
                  <c:v>4721</c:v>
                </c:pt>
                <c:pt idx="520">
                  <c:v>6752</c:v>
                </c:pt>
                <c:pt idx="521">
                  <c:v>5736</c:v>
                </c:pt>
                <c:pt idx="522">
                  <c:v>1248</c:v>
                </c:pt>
                <c:pt idx="523">
                  <c:v>5823</c:v>
                </c:pt>
                <c:pt idx="524">
                  <c:v>5606</c:v>
                </c:pt>
                <c:pt idx="525">
                  <c:v>6248</c:v>
                </c:pt>
                <c:pt idx="526">
                  <c:v>1272</c:v>
                </c:pt>
                <c:pt idx="527">
                  <c:v>6898</c:v>
                </c:pt>
                <c:pt idx="528">
                  <c:v>0</c:v>
                </c:pt>
                <c:pt idx="529">
                  <c:v>5634</c:v>
                </c:pt>
                <c:pt idx="530">
                  <c:v>1679</c:v>
                </c:pt>
                <c:pt idx="531">
                  <c:v>7161</c:v>
                </c:pt>
                <c:pt idx="532">
                  <c:v>6290</c:v>
                </c:pt>
                <c:pt idx="533">
                  <c:v>1076</c:v>
                </c:pt>
                <c:pt idx="534">
                  <c:v>5101</c:v>
                </c:pt>
                <c:pt idx="535">
                  <c:v>6249</c:v>
                </c:pt>
                <c:pt idx="536">
                  <c:v>0</c:v>
                </c:pt>
                <c:pt idx="537">
                  <c:v>0</c:v>
                </c:pt>
                <c:pt idx="538">
                  <c:v>6512</c:v>
                </c:pt>
                <c:pt idx="539">
                  <c:v>4237</c:v>
                </c:pt>
                <c:pt idx="540">
                  <c:v>6753</c:v>
                </c:pt>
              </c:numCache>
            </c:numRef>
          </c:cat>
          <c:val>
            <c:numRef>
              <c:f>'Données brutes'!$H$2:$H$542</c:f>
              <c:numCache>
                <c:formatCode>General</c:formatCode>
                <c:ptCount val="541"/>
                <c:pt idx="0">
                  <c:v>3</c:v>
                </c:pt>
                <c:pt idx="1">
                  <c:v>3.2</c:v>
                </c:pt>
                <c:pt idx="2">
                  <c:v>0</c:v>
                </c:pt>
                <c:pt idx="3">
                  <c:v>4</c:v>
                </c:pt>
                <c:pt idx="4">
                  <c:v>6.3</c:v>
                </c:pt>
                <c:pt idx="5">
                  <c:v>14.8</c:v>
                </c:pt>
                <c:pt idx="6">
                  <c:v>14.8</c:v>
                </c:pt>
                <c:pt idx="7">
                  <c:v>6.5</c:v>
                </c:pt>
                <c:pt idx="8">
                  <c:v>0</c:v>
                </c:pt>
                <c:pt idx="9">
                  <c:v>7.6</c:v>
                </c:pt>
                <c:pt idx="10">
                  <c:v>31</c:v>
                </c:pt>
                <c:pt idx="11">
                  <c:v>0</c:v>
                </c:pt>
                <c:pt idx="12">
                  <c:v>2.8</c:v>
                </c:pt>
                <c:pt idx="13">
                  <c:v>5.7</c:v>
                </c:pt>
                <c:pt idx="14">
                  <c:v>2.9</c:v>
                </c:pt>
                <c:pt idx="15">
                  <c:v>4.7</c:v>
                </c:pt>
                <c:pt idx="16">
                  <c:v>0</c:v>
                </c:pt>
                <c:pt idx="17">
                  <c:v>2.8</c:v>
                </c:pt>
                <c:pt idx="18">
                  <c:v>12</c:v>
                </c:pt>
                <c:pt idx="19">
                  <c:v>3</c:v>
                </c:pt>
                <c:pt idx="20">
                  <c:v>4.8</c:v>
                </c:pt>
                <c:pt idx="21">
                  <c:v>0</c:v>
                </c:pt>
                <c:pt idx="22">
                  <c:v>1.8</c:v>
                </c:pt>
                <c:pt idx="23">
                  <c:v>0.8</c:v>
                </c:pt>
                <c:pt idx="24">
                  <c:v>0</c:v>
                </c:pt>
                <c:pt idx="25">
                  <c:v>2.5</c:v>
                </c:pt>
                <c:pt idx="26">
                  <c:v>3.5</c:v>
                </c:pt>
                <c:pt idx="27">
                  <c:v>4.3</c:v>
                </c:pt>
                <c:pt idx="28">
                  <c:v>0</c:v>
                </c:pt>
                <c:pt idx="29">
                  <c:v>7.3</c:v>
                </c:pt>
                <c:pt idx="30">
                  <c:v>5.5</c:v>
                </c:pt>
                <c:pt idx="31">
                  <c:v>5.6</c:v>
                </c:pt>
                <c:pt idx="32">
                  <c:v>2.7</c:v>
                </c:pt>
                <c:pt idx="33">
                  <c:v>1.8</c:v>
                </c:pt>
                <c:pt idx="34">
                  <c:v>3</c:v>
                </c:pt>
                <c:pt idx="35">
                  <c:v>2.7</c:v>
                </c:pt>
                <c:pt idx="36">
                  <c:v>41</c:v>
                </c:pt>
                <c:pt idx="37">
                  <c:v>7.3</c:v>
                </c:pt>
                <c:pt idx="38">
                  <c:v>7.3</c:v>
                </c:pt>
                <c:pt idx="39">
                  <c:v>0</c:v>
                </c:pt>
                <c:pt idx="40">
                  <c:v>3.3</c:v>
                </c:pt>
                <c:pt idx="41">
                  <c:v>5.6</c:v>
                </c:pt>
                <c:pt idx="42">
                  <c:v>3.2</c:v>
                </c:pt>
                <c:pt idx="43">
                  <c:v>1.7</c:v>
                </c:pt>
                <c:pt idx="44">
                  <c:v>2.5</c:v>
                </c:pt>
                <c:pt idx="45">
                  <c:v>0</c:v>
                </c:pt>
                <c:pt idx="46">
                  <c:v>1.9</c:v>
                </c:pt>
                <c:pt idx="47">
                  <c:v>0</c:v>
                </c:pt>
                <c:pt idx="48">
                  <c:v>7.4</c:v>
                </c:pt>
                <c:pt idx="49">
                  <c:v>0</c:v>
                </c:pt>
                <c:pt idx="50">
                  <c:v>7.4</c:v>
                </c:pt>
                <c:pt idx="51">
                  <c:v>7.7</c:v>
                </c:pt>
                <c:pt idx="52">
                  <c:v>0</c:v>
                </c:pt>
                <c:pt idx="53">
                  <c:v>7.9</c:v>
                </c:pt>
                <c:pt idx="54">
                  <c:v>7.2</c:v>
                </c:pt>
                <c:pt idx="55">
                  <c:v>2.9</c:v>
                </c:pt>
                <c:pt idx="56">
                  <c:v>0</c:v>
                </c:pt>
                <c:pt idx="57">
                  <c:v>0</c:v>
                </c:pt>
                <c:pt idx="58">
                  <c:v>2.9</c:v>
                </c:pt>
                <c:pt idx="59">
                  <c:v>16.5</c:v>
                </c:pt>
                <c:pt idx="60">
                  <c:v>2.6</c:v>
                </c:pt>
                <c:pt idx="61">
                  <c:v>2.4</c:v>
                </c:pt>
                <c:pt idx="62">
                  <c:v>2.8</c:v>
                </c:pt>
                <c:pt idx="63">
                  <c:v>3</c:v>
                </c:pt>
                <c:pt idx="64">
                  <c:v>0</c:v>
                </c:pt>
                <c:pt idx="65">
                  <c:v>2.2999999999999998</c:v>
                </c:pt>
                <c:pt idx="66">
                  <c:v>1.7</c:v>
                </c:pt>
                <c:pt idx="67">
                  <c:v>2.1</c:v>
                </c:pt>
                <c:pt idx="68">
                  <c:v>1.8</c:v>
                </c:pt>
                <c:pt idx="69">
                  <c:v>2.1</c:v>
                </c:pt>
                <c:pt idx="70">
                  <c:v>0</c:v>
                </c:pt>
                <c:pt idx="71">
                  <c:v>2.2000000000000002</c:v>
                </c:pt>
                <c:pt idx="72">
                  <c:v>4.5999999999999996</c:v>
                </c:pt>
                <c:pt idx="73">
                  <c:v>1.2</c:v>
                </c:pt>
                <c:pt idx="74">
                  <c:v>6.3</c:v>
                </c:pt>
                <c:pt idx="75">
                  <c:v>8</c:v>
                </c:pt>
                <c:pt idx="76">
                  <c:v>7.2</c:v>
                </c:pt>
                <c:pt idx="77">
                  <c:v>16.7</c:v>
                </c:pt>
                <c:pt idx="78">
                  <c:v>5.2</c:v>
                </c:pt>
                <c:pt idx="79">
                  <c:v>5.2</c:v>
                </c:pt>
                <c:pt idx="80">
                  <c:v>1.8</c:v>
                </c:pt>
                <c:pt idx="81">
                  <c:v>2.1</c:v>
                </c:pt>
                <c:pt idx="82">
                  <c:v>2.1</c:v>
                </c:pt>
                <c:pt idx="83">
                  <c:v>72.7</c:v>
                </c:pt>
                <c:pt idx="84">
                  <c:v>0</c:v>
                </c:pt>
                <c:pt idx="85">
                  <c:v>7.8</c:v>
                </c:pt>
                <c:pt idx="86">
                  <c:v>13.6</c:v>
                </c:pt>
                <c:pt idx="87">
                  <c:v>0</c:v>
                </c:pt>
                <c:pt idx="88">
                  <c:v>7.3</c:v>
                </c:pt>
                <c:pt idx="89">
                  <c:v>6</c:v>
                </c:pt>
                <c:pt idx="90">
                  <c:v>7</c:v>
                </c:pt>
                <c:pt idx="91">
                  <c:v>37.299999999999997</c:v>
                </c:pt>
                <c:pt idx="92">
                  <c:v>0</c:v>
                </c:pt>
                <c:pt idx="93">
                  <c:v>8.1999999999999993</c:v>
                </c:pt>
                <c:pt idx="94">
                  <c:v>4.9000000000000004</c:v>
                </c:pt>
                <c:pt idx="95">
                  <c:v>38.9</c:v>
                </c:pt>
                <c:pt idx="96">
                  <c:v>6.2</c:v>
                </c:pt>
                <c:pt idx="97">
                  <c:v>15.1</c:v>
                </c:pt>
                <c:pt idx="98">
                  <c:v>6.2</c:v>
                </c:pt>
                <c:pt idx="99">
                  <c:v>18.8</c:v>
                </c:pt>
                <c:pt idx="100">
                  <c:v>0</c:v>
                </c:pt>
                <c:pt idx="101">
                  <c:v>7.5</c:v>
                </c:pt>
                <c:pt idx="102">
                  <c:v>18.3</c:v>
                </c:pt>
                <c:pt idx="103">
                  <c:v>0</c:v>
                </c:pt>
                <c:pt idx="104">
                  <c:v>7.8</c:v>
                </c:pt>
                <c:pt idx="105">
                  <c:v>6.2</c:v>
                </c:pt>
                <c:pt idx="106">
                  <c:v>3</c:v>
                </c:pt>
                <c:pt idx="107">
                  <c:v>0</c:v>
                </c:pt>
                <c:pt idx="108">
                  <c:v>3.9</c:v>
                </c:pt>
                <c:pt idx="109">
                  <c:v>2.6</c:v>
                </c:pt>
                <c:pt idx="110">
                  <c:v>3.8</c:v>
                </c:pt>
                <c:pt idx="111">
                  <c:v>13.1</c:v>
                </c:pt>
                <c:pt idx="112">
                  <c:v>3.2</c:v>
                </c:pt>
                <c:pt idx="113">
                  <c:v>3.9</c:v>
                </c:pt>
                <c:pt idx="114">
                  <c:v>2.2000000000000002</c:v>
                </c:pt>
                <c:pt idx="115">
                  <c:v>2</c:v>
                </c:pt>
                <c:pt idx="116">
                  <c:v>2.7</c:v>
                </c:pt>
                <c:pt idx="117">
                  <c:v>0.5</c:v>
                </c:pt>
                <c:pt idx="118">
                  <c:v>49.2</c:v>
                </c:pt>
                <c:pt idx="119">
                  <c:v>3.4</c:v>
                </c:pt>
                <c:pt idx="120">
                  <c:v>14.2</c:v>
                </c:pt>
                <c:pt idx="121">
                  <c:v>1.8</c:v>
                </c:pt>
                <c:pt idx="122">
                  <c:v>2.2000000000000002</c:v>
                </c:pt>
                <c:pt idx="123">
                  <c:v>2.2999999999999998</c:v>
                </c:pt>
                <c:pt idx="124">
                  <c:v>351.9</c:v>
                </c:pt>
                <c:pt idx="125">
                  <c:v>2.7</c:v>
                </c:pt>
                <c:pt idx="126">
                  <c:v>2.9</c:v>
                </c:pt>
                <c:pt idx="127">
                  <c:v>2.9</c:v>
                </c:pt>
                <c:pt idx="128">
                  <c:v>0</c:v>
                </c:pt>
                <c:pt idx="129">
                  <c:v>3.4</c:v>
                </c:pt>
                <c:pt idx="130">
                  <c:v>3.2</c:v>
                </c:pt>
                <c:pt idx="131">
                  <c:v>2.6</c:v>
                </c:pt>
                <c:pt idx="132">
                  <c:v>2.8</c:v>
                </c:pt>
                <c:pt idx="133">
                  <c:v>7.3</c:v>
                </c:pt>
                <c:pt idx="134">
                  <c:v>33.299999999999997</c:v>
                </c:pt>
                <c:pt idx="135">
                  <c:v>0</c:v>
                </c:pt>
                <c:pt idx="136">
                  <c:v>17.2</c:v>
                </c:pt>
                <c:pt idx="137">
                  <c:v>2.4</c:v>
                </c:pt>
                <c:pt idx="138">
                  <c:v>1</c:v>
                </c:pt>
                <c:pt idx="139">
                  <c:v>2.1</c:v>
                </c:pt>
                <c:pt idx="140">
                  <c:v>2</c:v>
                </c:pt>
                <c:pt idx="141">
                  <c:v>10.9</c:v>
                </c:pt>
                <c:pt idx="142">
                  <c:v>2.4</c:v>
                </c:pt>
                <c:pt idx="143">
                  <c:v>2.9</c:v>
                </c:pt>
                <c:pt idx="144">
                  <c:v>2.8</c:v>
                </c:pt>
                <c:pt idx="145">
                  <c:v>2.2999999999999998</c:v>
                </c:pt>
                <c:pt idx="146">
                  <c:v>3.8</c:v>
                </c:pt>
                <c:pt idx="147">
                  <c:v>2.8</c:v>
                </c:pt>
                <c:pt idx="148">
                  <c:v>3.5</c:v>
                </c:pt>
                <c:pt idx="149">
                  <c:v>3.4</c:v>
                </c:pt>
                <c:pt idx="150">
                  <c:v>1.9</c:v>
                </c:pt>
                <c:pt idx="151">
                  <c:v>2</c:v>
                </c:pt>
                <c:pt idx="152">
                  <c:v>0</c:v>
                </c:pt>
                <c:pt idx="153">
                  <c:v>2.2000000000000002</c:v>
                </c:pt>
                <c:pt idx="154">
                  <c:v>2.6</c:v>
                </c:pt>
                <c:pt idx="155">
                  <c:v>23.8</c:v>
                </c:pt>
                <c:pt idx="156">
                  <c:v>2.5</c:v>
                </c:pt>
                <c:pt idx="157">
                  <c:v>2.2999999999999998</c:v>
                </c:pt>
                <c:pt idx="158">
                  <c:v>7.6</c:v>
                </c:pt>
                <c:pt idx="159">
                  <c:v>5.0999999999999996</c:v>
                </c:pt>
                <c:pt idx="160">
                  <c:v>42.6</c:v>
                </c:pt>
                <c:pt idx="161">
                  <c:v>4.7</c:v>
                </c:pt>
                <c:pt idx="162">
                  <c:v>67.900000000000006</c:v>
                </c:pt>
                <c:pt idx="163">
                  <c:v>7.9</c:v>
                </c:pt>
                <c:pt idx="164">
                  <c:v>20</c:v>
                </c:pt>
                <c:pt idx="165">
                  <c:v>2.7</c:v>
                </c:pt>
                <c:pt idx="166">
                  <c:v>2.9</c:v>
                </c:pt>
                <c:pt idx="167">
                  <c:v>2.9</c:v>
                </c:pt>
                <c:pt idx="168">
                  <c:v>2.2999999999999998</c:v>
                </c:pt>
                <c:pt idx="169">
                  <c:v>6.3</c:v>
                </c:pt>
                <c:pt idx="170">
                  <c:v>0</c:v>
                </c:pt>
                <c:pt idx="171">
                  <c:v>6.7</c:v>
                </c:pt>
                <c:pt idx="172">
                  <c:v>7.3</c:v>
                </c:pt>
                <c:pt idx="173">
                  <c:v>1.7</c:v>
                </c:pt>
                <c:pt idx="174">
                  <c:v>1.7</c:v>
                </c:pt>
                <c:pt idx="175">
                  <c:v>1.7</c:v>
                </c:pt>
                <c:pt idx="176">
                  <c:v>0</c:v>
                </c:pt>
                <c:pt idx="177">
                  <c:v>2.7</c:v>
                </c:pt>
                <c:pt idx="178">
                  <c:v>2.2999999999999998</c:v>
                </c:pt>
                <c:pt idx="179">
                  <c:v>0</c:v>
                </c:pt>
                <c:pt idx="180">
                  <c:v>1.8</c:v>
                </c:pt>
                <c:pt idx="181">
                  <c:v>3.1</c:v>
                </c:pt>
                <c:pt idx="182">
                  <c:v>2.2999999999999998</c:v>
                </c:pt>
                <c:pt idx="183">
                  <c:v>2.5</c:v>
                </c:pt>
                <c:pt idx="184">
                  <c:v>2.9</c:v>
                </c:pt>
                <c:pt idx="185">
                  <c:v>2.2999999999999998</c:v>
                </c:pt>
                <c:pt idx="186">
                  <c:v>2.6</c:v>
                </c:pt>
                <c:pt idx="187">
                  <c:v>2.1</c:v>
                </c:pt>
                <c:pt idx="188">
                  <c:v>1.9</c:v>
                </c:pt>
                <c:pt idx="189">
                  <c:v>2.1</c:v>
                </c:pt>
                <c:pt idx="190">
                  <c:v>0</c:v>
                </c:pt>
                <c:pt idx="191">
                  <c:v>2.2999999999999998</c:v>
                </c:pt>
                <c:pt idx="192">
                  <c:v>2.2000000000000002</c:v>
                </c:pt>
                <c:pt idx="193">
                  <c:v>0</c:v>
                </c:pt>
                <c:pt idx="194">
                  <c:v>1.9</c:v>
                </c:pt>
                <c:pt idx="195">
                  <c:v>5.8</c:v>
                </c:pt>
                <c:pt idx="196">
                  <c:v>3.5</c:v>
                </c:pt>
                <c:pt idx="197">
                  <c:v>1.9</c:v>
                </c:pt>
                <c:pt idx="198">
                  <c:v>0</c:v>
                </c:pt>
                <c:pt idx="199">
                  <c:v>0</c:v>
                </c:pt>
                <c:pt idx="200">
                  <c:v>5.6</c:v>
                </c:pt>
                <c:pt idx="201">
                  <c:v>6.9</c:v>
                </c:pt>
                <c:pt idx="202">
                  <c:v>2.6</c:v>
                </c:pt>
                <c:pt idx="203">
                  <c:v>0</c:v>
                </c:pt>
                <c:pt idx="204">
                  <c:v>16.3</c:v>
                </c:pt>
                <c:pt idx="205">
                  <c:v>0</c:v>
                </c:pt>
                <c:pt idx="206">
                  <c:v>0</c:v>
                </c:pt>
                <c:pt idx="207">
                  <c:v>2.5</c:v>
                </c:pt>
                <c:pt idx="208">
                  <c:v>46</c:v>
                </c:pt>
                <c:pt idx="209">
                  <c:v>2.6</c:v>
                </c:pt>
                <c:pt idx="210">
                  <c:v>0</c:v>
                </c:pt>
                <c:pt idx="211">
                  <c:v>2.7</c:v>
                </c:pt>
                <c:pt idx="212">
                  <c:v>6.5</c:v>
                </c:pt>
                <c:pt idx="213">
                  <c:v>6.4</c:v>
                </c:pt>
                <c:pt idx="214">
                  <c:v>2.2000000000000002</c:v>
                </c:pt>
                <c:pt idx="215">
                  <c:v>1.9</c:v>
                </c:pt>
                <c:pt idx="216">
                  <c:v>2.2999999999999998</c:v>
                </c:pt>
                <c:pt idx="217">
                  <c:v>25.5</c:v>
                </c:pt>
                <c:pt idx="218">
                  <c:v>7.1</c:v>
                </c:pt>
                <c:pt idx="219">
                  <c:v>5.6</c:v>
                </c:pt>
                <c:pt idx="220">
                  <c:v>6.4</c:v>
                </c:pt>
                <c:pt idx="221">
                  <c:v>0</c:v>
                </c:pt>
                <c:pt idx="222">
                  <c:v>5.5</c:v>
                </c:pt>
                <c:pt idx="223">
                  <c:v>6.4</c:v>
                </c:pt>
                <c:pt idx="224">
                  <c:v>0</c:v>
                </c:pt>
                <c:pt idx="225">
                  <c:v>40.6</c:v>
                </c:pt>
                <c:pt idx="226">
                  <c:v>3.7</c:v>
                </c:pt>
                <c:pt idx="227">
                  <c:v>3.7</c:v>
                </c:pt>
                <c:pt idx="228">
                  <c:v>3.1</c:v>
                </c:pt>
                <c:pt idx="229">
                  <c:v>0</c:v>
                </c:pt>
                <c:pt idx="230">
                  <c:v>4.5</c:v>
                </c:pt>
                <c:pt idx="231">
                  <c:v>2.5</c:v>
                </c:pt>
                <c:pt idx="232">
                  <c:v>2.4</c:v>
                </c:pt>
                <c:pt idx="233">
                  <c:v>0</c:v>
                </c:pt>
                <c:pt idx="234">
                  <c:v>2.2000000000000002</c:v>
                </c:pt>
                <c:pt idx="235">
                  <c:v>6.6</c:v>
                </c:pt>
                <c:pt idx="236">
                  <c:v>0</c:v>
                </c:pt>
                <c:pt idx="237">
                  <c:v>2.6</c:v>
                </c:pt>
                <c:pt idx="238">
                  <c:v>2.9</c:v>
                </c:pt>
                <c:pt idx="239">
                  <c:v>0</c:v>
                </c:pt>
                <c:pt idx="240">
                  <c:v>2.1</c:v>
                </c:pt>
                <c:pt idx="241">
                  <c:v>4.4000000000000004</c:v>
                </c:pt>
                <c:pt idx="242">
                  <c:v>0</c:v>
                </c:pt>
                <c:pt idx="243">
                  <c:v>0</c:v>
                </c:pt>
                <c:pt idx="244">
                  <c:v>2.6</c:v>
                </c:pt>
                <c:pt idx="245">
                  <c:v>2.4</c:v>
                </c:pt>
                <c:pt idx="246">
                  <c:v>0</c:v>
                </c:pt>
                <c:pt idx="247">
                  <c:v>0</c:v>
                </c:pt>
                <c:pt idx="248">
                  <c:v>2.5</c:v>
                </c:pt>
                <c:pt idx="249">
                  <c:v>1.5</c:v>
                </c:pt>
                <c:pt idx="250">
                  <c:v>2.2000000000000002</c:v>
                </c:pt>
                <c:pt idx="251">
                  <c:v>2.2999999999999998</c:v>
                </c:pt>
                <c:pt idx="252">
                  <c:v>0</c:v>
                </c:pt>
                <c:pt idx="253">
                  <c:v>2.2999999999999998</c:v>
                </c:pt>
                <c:pt idx="254">
                  <c:v>8.5</c:v>
                </c:pt>
                <c:pt idx="255">
                  <c:v>0</c:v>
                </c:pt>
                <c:pt idx="256">
                  <c:v>2.2000000000000002</c:v>
                </c:pt>
                <c:pt idx="257">
                  <c:v>0</c:v>
                </c:pt>
                <c:pt idx="258">
                  <c:v>2.6</c:v>
                </c:pt>
                <c:pt idx="259">
                  <c:v>5.8</c:v>
                </c:pt>
                <c:pt idx="260">
                  <c:v>6.3</c:v>
                </c:pt>
                <c:pt idx="261">
                  <c:v>7.2</c:v>
                </c:pt>
                <c:pt idx="262">
                  <c:v>0</c:v>
                </c:pt>
                <c:pt idx="263">
                  <c:v>4.9000000000000004</c:v>
                </c:pt>
                <c:pt idx="264">
                  <c:v>2.2000000000000002</c:v>
                </c:pt>
                <c:pt idx="265">
                  <c:v>3.7</c:v>
                </c:pt>
                <c:pt idx="266">
                  <c:v>0</c:v>
                </c:pt>
                <c:pt idx="267">
                  <c:v>2.2999999999999998</c:v>
                </c:pt>
                <c:pt idx="268">
                  <c:v>3.2</c:v>
                </c:pt>
                <c:pt idx="269">
                  <c:v>2.9</c:v>
                </c:pt>
                <c:pt idx="270">
                  <c:v>0</c:v>
                </c:pt>
                <c:pt idx="271">
                  <c:v>6.7</c:v>
                </c:pt>
                <c:pt idx="272">
                  <c:v>6.6</c:v>
                </c:pt>
                <c:pt idx="273">
                  <c:v>6.6</c:v>
                </c:pt>
                <c:pt idx="274">
                  <c:v>2</c:v>
                </c:pt>
                <c:pt idx="275">
                  <c:v>2.5</c:v>
                </c:pt>
                <c:pt idx="276">
                  <c:v>0</c:v>
                </c:pt>
                <c:pt idx="277">
                  <c:v>1.9</c:v>
                </c:pt>
                <c:pt idx="278">
                  <c:v>0</c:v>
                </c:pt>
                <c:pt idx="279">
                  <c:v>7.4</c:v>
                </c:pt>
                <c:pt idx="280">
                  <c:v>2.1</c:v>
                </c:pt>
                <c:pt idx="281">
                  <c:v>6</c:v>
                </c:pt>
                <c:pt idx="282">
                  <c:v>6.1</c:v>
                </c:pt>
                <c:pt idx="283">
                  <c:v>0</c:v>
                </c:pt>
                <c:pt idx="284">
                  <c:v>5.8</c:v>
                </c:pt>
                <c:pt idx="285">
                  <c:v>35.9</c:v>
                </c:pt>
                <c:pt idx="286">
                  <c:v>3.8</c:v>
                </c:pt>
                <c:pt idx="287">
                  <c:v>2.2999999999999998</c:v>
                </c:pt>
                <c:pt idx="288">
                  <c:v>2.2999999999999998</c:v>
                </c:pt>
                <c:pt idx="289">
                  <c:v>0</c:v>
                </c:pt>
                <c:pt idx="290">
                  <c:v>0</c:v>
                </c:pt>
                <c:pt idx="291">
                  <c:v>2.4</c:v>
                </c:pt>
                <c:pt idx="292">
                  <c:v>2.4</c:v>
                </c:pt>
                <c:pt idx="293">
                  <c:v>5.3</c:v>
                </c:pt>
                <c:pt idx="294">
                  <c:v>2.6</c:v>
                </c:pt>
                <c:pt idx="295">
                  <c:v>16.7</c:v>
                </c:pt>
                <c:pt idx="296">
                  <c:v>0</c:v>
                </c:pt>
                <c:pt idx="297">
                  <c:v>2.7</c:v>
                </c:pt>
                <c:pt idx="298">
                  <c:v>1.9</c:v>
                </c:pt>
                <c:pt idx="299">
                  <c:v>3.7</c:v>
                </c:pt>
                <c:pt idx="300">
                  <c:v>2</c:v>
                </c:pt>
                <c:pt idx="301">
                  <c:v>2.5</c:v>
                </c:pt>
                <c:pt idx="302">
                  <c:v>0</c:v>
                </c:pt>
                <c:pt idx="303">
                  <c:v>4</c:v>
                </c:pt>
                <c:pt idx="304">
                  <c:v>2.1</c:v>
                </c:pt>
                <c:pt idx="305">
                  <c:v>7.5</c:v>
                </c:pt>
                <c:pt idx="306">
                  <c:v>200.5</c:v>
                </c:pt>
                <c:pt idx="307">
                  <c:v>0</c:v>
                </c:pt>
                <c:pt idx="308">
                  <c:v>2.5</c:v>
                </c:pt>
                <c:pt idx="309">
                  <c:v>44.3</c:v>
                </c:pt>
                <c:pt idx="310">
                  <c:v>43.7</c:v>
                </c:pt>
                <c:pt idx="311">
                  <c:v>7.3</c:v>
                </c:pt>
                <c:pt idx="312">
                  <c:v>0</c:v>
                </c:pt>
                <c:pt idx="313">
                  <c:v>3.2</c:v>
                </c:pt>
                <c:pt idx="314">
                  <c:v>0</c:v>
                </c:pt>
                <c:pt idx="315">
                  <c:v>2.4</c:v>
                </c:pt>
                <c:pt idx="316">
                  <c:v>2.2999999999999998</c:v>
                </c:pt>
                <c:pt idx="317">
                  <c:v>2.2000000000000002</c:v>
                </c:pt>
                <c:pt idx="318">
                  <c:v>0</c:v>
                </c:pt>
                <c:pt idx="319">
                  <c:v>2.8</c:v>
                </c:pt>
                <c:pt idx="320">
                  <c:v>2.9</c:v>
                </c:pt>
                <c:pt idx="321">
                  <c:v>2.7</c:v>
                </c:pt>
                <c:pt idx="322">
                  <c:v>30.4</c:v>
                </c:pt>
                <c:pt idx="323">
                  <c:v>6.4</c:v>
                </c:pt>
                <c:pt idx="324">
                  <c:v>54.5</c:v>
                </c:pt>
                <c:pt idx="325">
                  <c:v>5</c:v>
                </c:pt>
                <c:pt idx="326">
                  <c:v>55.6</c:v>
                </c:pt>
                <c:pt idx="327">
                  <c:v>6.9</c:v>
                </c:pt>
                <c:pt idx="328">
                  <c:v>4.8</c:v>
                </c:pt>
                <c:pt idx="329">
                  <c:v>2.4</c:v>
                </c:pt>
                <c:pt idx="330">
                  <c:v>0</c:v>
                </c:pt>
                <c:pt idx="331">
                  <c:v>0</c:v>
                </c:pt>
                <c:pt idx="332">
                  <c:v>2.5</c:v>
                </c:pt>
                <c:pt idx="333">
                  <c:v>5.9</c:v>
                </c:pt>
                <c:pt idx="334">
                  <c:v>0</c:v>
                </c:pt>
                <c:pt idx="335">
                  <c:v>7.4</c:v>
                </c:pt>
                <c:pt idx="336">
                  <c:v>6.5</c:v>
                </c:pt>
                <c:pt idx="337">
                  <c:v>12.4</c:v>
                </c:pt>
                <c:pt idx="338">
                  <c:v>0</c:v>
                </c:pt>
                <c:pt idx="339">
                  <c:v>2.2000000000000002</c:v>
                </c:pt>
                <c:pt idx="340">
                  <c:v>2.2999999999999998</c:v>
                </c:pt>
                <c:pt idx="341">
                  <c:v>6.7</c:v>
                </c:pt>
                <c:pt idx="342">
                  <c:v>6.8</c:v>
                </c:pt>
                <c:pt idx="343">
                  <c:v>5.6</c:v>
                </c:pt>
                <c:pt idx="344">
                  <c:v>2.9</c:v>
                </c:pt>
                <c:pt idx="345">
                  <c:v>2.2000000000000002</c:v>
                </c:pt>
                <c:pt idx="346">
                  <c:v>0</c:v>
                </c:pt>
                <c:pt idx="347">
                  <c:v>0</c:v>
                </c:pt>
                <c:pt idx="348">
                  <c:v>6.3</c:v>
                </c:pt>
                <c:pt idx="349">
                  <c:v>0</c:v>
                </c:pt>
                <c:pt idx="350">
                  <c:v>2.2999999999999998</c:v>
                </c:pt>
                <c:pt idx="351">
                  <c:v>2.4</c:v>
                </c:pt>
                <c:pt idx="352">
                  <c:v>5.5</c:v>
                </c:pt>
                <c:pt idx="353">
                  <c:v>3.4</c:v>
                </c:pt>
                <c:pt idx="354">
                  <c:v>15.4</c:v>
                </c:pt>
                <c:pt idx="355">
                  <c:v>15.3</c:v>
                </c:pt>
                <c:pt idx="356">
                  <c:v>2.2999999999999998</c:v>
                </c:pt>
                <c:pt idx="357">
                  <c:v>3</c:v>
                </c:pt>
                <c:pt idx="358">
                  <c:v>2.2999999999999998</c:v>
                </c:pt>
                <c:pt idx="359">
                  <c:v>2.2999999999999998</c:v>
                </c:pt>
                <c:pt idx="360">
                  <c:v>2.1</c:v>
                </c:pt>
                <c:pt idx="361">
                  <c:v>2.7</c:v>
                </c:pt>
                <c:pt idx="362">
                  <c:v>2.2999999999999998</c:v>
                </c:pt>
                <c:pt idx="363">
                  <c:v>0</c:v>
                </c:pt>
                <c:pt idx="364">
                  <c:v>0</c:v>
                </c:pt>
                <c:pt idx="365">
                  <c:v>2.4</c:v>
                </c:pt>
                <c:pt idx="366">
                  <c:v>2.2000000000000002</c:v>
                </c:pt>
                <c:pt idx="367">
                  <c:v>10</c:v>
                </c:pt>
                <c:pt idx="368">
                  <c:v>2.2999999999999998</c:v>
                </c:pt>
                <c:pt idx="369">
                  <c:v>0</c:v>
                </c:pt>
                <c:pt idx="370">
                  <c:v>0</c:v>
                </c:pt>
                <c:pt idx="371">
                  <c:v>2.4</c:v>
                </c:pt>
                <c:pt idx="372">
                  <c:v>1.5</c:v>
                </c:pt>
                <c:pt idx="373">
                  <c:v>0</c:v>
                </c:pt>
                <c:pt idx="374">
                  <c:v>1</c:v>
                </c:pt>
                <c:pt idx="375">
                  <c:v>3.1</c:v>
                </c:pt>
                <c:pt idx="376">
                  <c:v>10.3</c:v>
                </c:pt>
                <c:pt idx="377">
                  <c:v>7.9</c:v>
                </c:pt>
                <c:pt idx="378">
                  <c:v>2.2999999999999998</c:v>
                </c:pt>
                <c:pt idx="379">
                  <c:v>1</c:v>
                </c:pt>
                <c:pt idx="380">
                  <c:v>1.5</c:v>
                </c:pt>
                <c:pt idx="381">
                  <c:v>2.8</c:v>
                </c:pt>
                <c:pt idx="382">
                  <c:v>1.9</c:v>
                </c:pt>
                <c:pt idx="383">
                  <c:v>2.5</c:v>
                </c:pt>
                <c:pt idx="384">
                  <c:v>3.1</c:v>
                </c:pt>
                <c:pt idx="385">
                  <c:v>2.1</c:v>
                </c:pt>
                <c:pt idx="386">
                  <c:v>2.2000000000000002</c:v>
                </c:pt>
                <c:pt idx="387">
                  <c:v>0</c:v>
                </c:pt>
                <c:pt idx="388">
                  <c:v>5</c:v>
                </c:pt>
                <c:pt idx="389">
                  <c:v>0</c:v>
                </c:pt>
                <c:pt idx="390">
                  <c:v>2.5</c:v>
                </c:pt>
                <c:pt idx="391">
                  <c:v>0</c:v>
                </c:pt>
                <c:pt idx="392">
                  <c:v>0</c:v>
                </c:pt>
                <c:pt idx="393">
                  <c:v>2.1</c:v>
                </c:pt>
                <c:pt idx="394">
                  <c:v>2.5</c:v>
                </c:pt>
                <c:pt idx="395">
                  <c:v>1.5</c:v>
                </c:pt>
                <c:pt idx="396">
                  <c:v>0</c:v>
                </c:pt>
                <c:pt idx="397">
                  <c:v>1.5</c:v>
                </c:pt>
                <c:pt idx="398">
                  <c:v>7.1</c:v>
                </c:pt>
                <c:pt idx="399">
                  <c:v>7.3</c:v>
                </c:pt>
                <c:pt idx="400">
                  <c:v>2.4</c:v>
                </c:pt>
                <c:pt idx="401">
                  <c:v>1.9</c:v>
                </c:pt>
                <c:pt idx="402">
                  <c:v>2.9</c:v>
                </c:pt>
                <c:pt idx="403">
                  <c:v>0</c:v>
                </c:pt>
                <c:pt idx="404">
                  <c:v>2.8</c:v>
                </c:pt>
                <c:pt idx="405">
                  <c:v>2.1</c:v>
                </c:pt>
                <c:pt idx="406">
                  <c:v>2.4</c:v>
                </c:pt>
                <c:pt idx="407">
                  <c:v>2</c:v>
                </c:pt>
                <c:pt idx="408">
                  <c:v>2.2000000000000002</c:v>
                </c:pt>
                <c:pt idx="409">
                  <c:v>1.4</c:v>
                </c:pt>
                <c:pt idx="410">
                  <c:v>1.6</c:v>
                </c:pt>
                <c:pt idx="411">
                  <c:v>2.2000000000000002</c:v>
                </c:pt>
                <c:pt idx="412">
                  <c:v>1.7</c:v>
                </c:pt>
                <c:pt idx="413">
                  <c:v>2.4</c:v>
                </c:pt>
                <c:pt idx="414">
                  <c:v>0</c:v>
                </c:pt>
                <c:pt idx="415">
                  <c:v>2.9</c:v>
                </c:pt>
                <c:pt idx="416">
                  <c:v>2</c:v>
                </c:pt>
                <c:pt idx="417">
                  <c:v>1.8</c:v>
                </c:pt>
                <c:pt idx="418">
                  <c:v>1.9</c:v>
                </c:pt>
                <c:pt idx="419">
                  <c:v>2.7</c:v>
                </c:pt>
                <c:pt idx="420">
                  <c:v>2.9</c:v>
                </c:pt>
                <c:pt idx="421">
                  <c:v>13.9</c:v>
                </c:pt>
                <c:pt idx="422">
                  <c:v>1.8</c:v>
                </c:pt>
                <c:pt idx="423">
                  <c:v>2.2999999999999998</c:v>
                </c:pt>
                <c:pt idx="424">
                  <c:v>2.2999999999999998</c:v>
                </c:pt>
                <c:pt idx="425">
                  <c:v>0</c:v>
                </c:pt>
                <c:pt idx="426">
                  <c:v>2.1</c:v>
                </c:pt>
                <c:pt idx="427">
                  <c:v>2.2000000000000002</c:v>
                </c:pt>
                <c:pt idx="428">
                  <c:v>78.3</c:v>
                </c:pt>
                <c:pt idx="429">
                  <c:v>2.9</c:v>
                </c:pt>
                <c:pt idx="430">
                  <c:v>6.4</c:v>
                </c:pt>
                <c:pt idx="431">
                  <c:v>6.6</c:v>
                </c:pt>
                <c:pt idx="432">
                  <c:v>7.4</c:v>
                </c:pt>
                <c:pt idx="433">
                  <c:v>7.2</c:v>
                </c:pt>
                <c:pt idx="434">
                  <c:v>1.9</c:v>
                </c:pt>
                <c:pt idx="435">
                  <c:v>0</c:v>
                </c:pt>
                <c:pt idx="436">
                  <c:v>56.7</c:v>
                </c:pt>
                <c:pt idx="437">
                  <c:v>0</c:v>
                </c:pt>
                <c:pt idx="438">
                  <c:v>5.7</c:v>
                </c:pt>
                <c:pt idx="439">
                  <c:v>7.2</c:v>
                </c:pt>
                <c:pt idx="440">
                  <c:v>7.3</c:v>
                </c:pt>
                <c:pt idx="441">
                  <c:v>7.6</c:v>
                </c:pt>
                <c:pt idx="442">
                  <c:v>2.2000000000000002</c:v>
                </c:pt>
                <c:pt idx="443">
                  <c:v>2.1</c:v>
                </c:pt>
                <c:pt idx="444">
                  <c:v>2</c:v>
                </c:pt>
                <c:pt idx="445">
                  <c:v>1.7</c:v>
                </c:pt>
                <c:pt idx="446">
                  <c:v>2.4</c:v>
                </c:pt>
                <c:pt idx="447">
                  <c:v>1.5</c:v>
                </c:pt>
                <c:pt idx="448">
                  <c:v>0</c:v>
                </c:pt>
                <c:pt idx="449">
                  <c:v>0</c:v>
                </c:pt>
                <c:pt idx="450">
                  <c:v>2.2000000000000002</c:v>
                </c:pt>
                <c:pt idx="451">
                  <c:v>6.4</c:v>
                </c:pt>
                <c:pt idx="452">
                  <c:v>5.3</c:v>
                </c:pt>
                <c:pt idx="453">
                  <c:v>0</c:v>
                </c:pt>
                <c:pt idx="454">
                  <c:v>6.3</c:v>
                </c:pt>
                <c:pt idx="455">
                  <c:v>32.9</c:v>
                </c:pt>
                <c:pt idx="456">
                  <c:v>7.7</c:v>
                </c:pt>
                <c:pt idx="457">
                  <c:v>75.2</c:v>
                </c:pt>
                <c:pt idx="458">
                  <c:v>69.2</c:v>
                </c:pt>
                <c:pt idx="459">
                  <c:v>5</c:v>
                </c:pt>
                <c:pt idx="460">
                  <c:v>70</c:v>
                </c:pt>
                <c:pt idx="461">
                  <c:v>0</c:v>
                </c:pt>
                <c:pt idx="462">
                  <c:v>6.8</c:v>
                </c:pt>
                <c:pt idx="463">
                  <c:v>5.5</c:v>
                </c:pt>
                <c:pt idx="464">
                  <c:v>0</c:v>
                </c:pt>
                <c:pt idx="465">
                  <c:v>5.6</c:v>
                </c:pt>
                <c:pt idx="466">
                  <c:v>0</c:v>
                </c:pt>
                <c:pt idx="467">
                  <c:v>0</c:v>
                </c:pt>
                <c:pt idx="468">
                  <c:v>14.3</c:v>
                </c:pt>
                <c:pt idx="469">
                  <c:v>2.1</c:v>
                </c:pt>
                <c:pt idx="470">
                  <c:v>5.8</c:v>
                </c:pt>
                <c:pt idx="471">
                  <c:v>0</c:v>
                </c:pt>
                <c:pt idx="472">
                  <c:v>6.5</c:v>
                </c:pt>
                <c:pt idx="473">
                  <c:v>0</c:v>
                </c:pt>
                <c:pt idx="474">
                  <c:v>4.8</c:v>
                </c:pt>
                <c:pt idx="475">
                  <c:v>5.7</c:v>
                </c:pt>
                <c:pt idx="476">
                  <c:v>3.8</c:v>
                </c:pt>
                <c:pt idx="477">
                  <c:v>2.6</c:v>
                </c:pt>
                <c:pt idx="478">
                  <c:v>56.8</c:v>
                </c:pt>
                <c:pt idx="479">
                  <c:v>7.9</c:v>
                </c:pt>
                <c:pt idx="480">
                  <c:v>1.7</c:v>
                </c:pt>
                <c:pt idx="481">
                  <c:v>2.4</c:v>
                </c:pt>
                <c:pt idx="482">
                  <c:v>2.4</c:v>
                </c:pt>
                <c:pt idx="483">
                  <c:v>2</c:v>
                </c:pt>
                <c:pt idx="484">
                  <c:v>3</c:v>
                </c:pt>
                <c:pt idx="485">
                  <c:v>7.2</c:v>
                </c:pt>
                <c:pt idx="486">
                  <c:v>2.6</c:v>
                </c:pt>
                <c:pt idx="487">
                  <c:v>2.7</c:v>
                </c:pt>
                <c:pt idx="488">
                  <c:v>59.2</c:v>
                </c:pt>
                <c:pt idx="489">
                  <c:v>2.9</c:v>
                </c:pt>
                <c:pt idx="490">
                  <c:v>4.0999999999999996</c:v>
                </c:pt>
                <c:pt idx="491">
                  <c:v>3.2</c:v>
                </c:pt>
                <c:pt idx="492">
                  <c:v>3.2</c:v>
                </c:pt>
                <c:pt idx="493">
                  <c:v>2.4</c:v>
                </c:pt>
                <c:pt idx="494">
                  <c:v>3.4</c:v>
                </c:pt>
                <c:pt idx="495">
                  <c:v>2.1</c:v>
                </c:pt>
                <c:pt idx="496">
                  <c:v>39.5</c:v>
                </c:pt>
                <c:pt idx="497">
                  <c:v>6.6</c:v>
                </c:pt>
                <c:pt idx="498">
                  <c:v>0</c:v>
                </c:pt>
                <c:pt idx="499">
                  <c:v>2.5</c:v>
                </c:pt>
                <c:pt idx="500">
                  <c:v>2.1</c:v>
                </c:pt>
                <c:pt idx="501">
                  <c:v>2.4</c:v>
                </c:pt>
                <c:pt idx="502">
                  <c:v>0</c:v>
                </c:pt>
                <c:pt idx="503">
                  <c:v>0</c:v>
                </c:pt>
                <c:pt idx="504">
                  <c:v>2.4</c:v>
                </c:pt>
                <c:pt idx="505">
                  <c:v>0</c:v>
                </c:pt>
                <c:pt idx="506">
                  <c:v>7.4</c:v>
                </c:pt>
                <c:pt idx="507">
                  <c:v>4</c:v>
                </c:pt>
                <c:pt idx="508">
                  <c:v>9.8000000000000007</c:v>
                </c:pt>
                <c:pt idx="509">
                  <c:v>4.8</c:v>
                </c:pt>
                <c:pt idx="510">
                  <c:v>6</c:v>
                </c:pt>
                <c:pt idx="511">
                  <c:v>7.1</c:v>
                </c:pt>
                <c:pt idx="512">
                  <c:v>2.5</c:v>
                </c:pt>
                <c:pt idx="513">
                  <c:v>0</c:v>
                </c:pt>
                <c:pt idx="514">
                  <c:v>5.3</c:v>
                </c:pt>
                <c:pt idx="515">
                  <c:v>0</c:v>
                </c:pt>
                <c:pt idx="516">
                  <c:v>5.8</c:v>
                </c:pt>
                <c:pt idx="517">
                  <c:v>6</c:v>
                </c:pt>
                <c:pt idx="518">
                  <c:v>7</c:v>
                </c:pt>
                <c:pt idx="519">
                  <c:v>7.4</c:v>
                </c:pt>
                <c:pt idx="520">
                  <c:v>2.5</c:v>
                </c:pt>
                <c:pt idx="521">
                  <c:v>2.6</c:v>
                </c:pt>
                <c:pt idx="522">
                  <c:v>2.4</c:v>
                </c:pt>
                <c:pt idx="523">
                  <c:v>2.5</c:v>
                </c:pt>
                <c:pt idx="524">
                  <c:v>2.2000000000000002</c:v>
                </c:pt>
                <c:pt idx="525">
                  <c:v>2.4</c:v>
                </c:pt>
                <c:pt idx="526">
                  <c:v>2.2999999999999998</c:v>
                </c:pt>
                <c:pt idx="527">
                  <c:v>2.5</c:v>
                </c:pt>
                <c:pt idx="528">
                  <c:v>0</c:v>
                </c:pt>
                <c:pt idx="529">
                  <c:v>6.5</c:v>
                </c:pt>
                <c:pt idx="530">
                  <c:v>5.8</c:v>
                </c:pt>
                <c:pt idx="531">
                  <c:v>2.8</c:v>
                </c:pt>
                <c:pt idx="532">
                  <c:v>2.4</c:v>
                </c:pt>
                <c:pt idx="533">
                  <c:v>2.5</c:v>
                </c:pt>
                <c:pt idx="534">
                  <c:v>6.2</c:v>
                </c:pt>
                <c:pt idx="535">
                  <c:v>2.4</c:v>
                </c:pt>
                <c:pt idx="536">
                  <c:v>0</c:v>
                </c:pt>
                <c:pt idx="537">
                  <c:v>0</c:v>
                </c:pt>
                <c:pt idx="538">
                  <c:v>2.4</c:v>
                </c:pt>
                <c:pt idx="539">
                  <c:v>9.4</c:v>
                </c:pt>
                <c:pt idx="540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A9-4666-BC21-8C412BDB4C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0214176"/>
        <c:axId val="900214504"/>
      </c:lineChart>
      <c:dateAx>
        <c:axId val="900214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00214504"/>
        <c:crosses val="autoZero"/>
        <c:auto val="0"/>
        <c:lblOffset val="100"/>
        <c:baseTimeUnit val="days"/>
      </c:dateAx>
      <c:valAx>
        <c:axId val="900214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00214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255518</xdr:colOff>
      <xdr:row>1</xdr:row>
      <xdr:rowOff>45484</xdr:rowOff>
    </xdr:from>
    <xdr:to>
      <xdr:col>15</xdr:col>
      <xdr:colOff>563631</xdr:colOff>
      <xdr:row>16</xdr:row>
      <xdr:rowOff>75302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BC39879-0AE8-C2FF-2123-5D7A776D6D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438980</xdr:colOff>
      <xdr:row>7</xdr:row>
      <xdr:rowOff>173106</xdr:rowOff>
    </xdr:from>
    <xdr:to>
      <xdr:col>6</xdr:col>
      <xdr:colOff>323022</xdr:colOff>
      <xdr:row>26</xdr:row>
      <xdr:rowOff>165651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98346A26-1B21-F9DF-BA19-78C0D270BF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169862</xdr:colOff>
      <xdr:row>8</xdr:row>
      <xdr:rowOff>112712</xdr:rowOff>
    </xdr:from>
    <xdr:to>
      <xdr:col>17</xdr:col>
      <xdr:colOff>133350</xdr:colOff>
      <xdr:row>23</xdr:row>
      <xdr:rowOff>153987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349153B-107C-403D-B99E-15E1738175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DAU Loris" refreshedDate="44957.431818865742" createdVersion="7" refreshedVersion="7" minRefreshableVersion="3" recordCount="541" xr:uid="{AB68993B-6B6F-4A5E-8957-F06729D12EFF}">
  <cacheSource type="worksheet">
    <worksheetSource name="Table1"/>
  </cacheSource>
  <cacheFields count="16">
    <cacheField name="OF" numFmtId="0">
      <sharedItems containsMixedTypes="1" containsNumber="1" containsInteger="1" minValue="0" maxValue="7.8986486453153095E+22" count="267">
        <n v="47415001003"/>
        <n v="47415001001"/>
        <n v="47415001002"/>
        <n v="47415002005"/>
        <n v="45674533455"/>
        <n v="47630001004"/>
        <n v="47630001001"/>
        <n v="45871001055"/>
        <n v="47268001001"/>
        <n v="47268001002"/>
        <n v="47268001004"/>
        <n v="4726801004"/>
        <n v="47268001003"/>
        <n v="457001002"/>
        <n v="478000088"/>
        <n v="47268002026"/>
        <n v="47268002010"/>
        <n v="46268002010"/>
        <n v="47474001001"/>
        <n v="9947475001001"/>
        <n v="4763000101"/>
        <n v="47630001021"/>
        <n v="47630001019"/>
        <n v="47630001020"/>
        <n v="47414001008"/>
        <n v="47474002010"/>
        <n v="47474001009"/>
        <n v="47630001023"/>
        <n v="47630001022"/>
        <n v="47414001004"/>
        <n v="4741004004"/>
        <n v="4694004001053"/>
        <n v="474140001004"/>
        <n v="47630001002"/>
        <n v="4763100009"/>
        <n v="476301001008"/>
        <n v="47631001008"/>
        <n v="4763001007"/>
        <n v="4763001010"/>
        <n v="47630010011"/>
        <n v="47268001008"/>
        <n v="4726800107"/>
        <n v="47268001007"/>
        <n v="4783001005"/>
        <n v="4763001005"/>
        <n v="4763001006"/>
        <n v="4763001003"/>
        <n v="4763001019"/>
        <n v="4763001021"/>
        <n v="4763001020"/>
        <n v="4773001025"/>
        <n v="4763001013"/>
        <n v="4703800207"/>
        <n v="0"/>
        <n v="47630001010"/>
        <n v="47916001001"/>
        <n v="4696001001"/>
        <n v="4763100127"/>
        <n v="4763001030"/>
        <n v="4663001030"/>
        <n v="4663001016"/>
        <n v="4663001028"/>
        <n v="47873001003"/>
        <n v="47873001029"/>
        <n v="47916001011"/>
        <n v="46916001011"/>
        <n v="46916001012"/>
        <n v="48871001001"/>
        <n v="48876001001"/>
        <n v="4887001003"/>
        <n v="487001003"/>
        <n v="46916001010"/>
        <n v="472993001003"/>
        <n v="47953001002"/>
        <n v="47953001001"/>
        <n v="47299003002"/>
        <n v="47953001003"/>
        <n v="47916001003"/>
        <n v="9000000000000"/>
        <n v="47876001004"/>
        <n v="47630001014"/>
        <n v="47630001025"/>
        <n v="48671001003"/>
        <n v="48671001001"/>
        <n v="48671001002"/>
        <n v="48671001006"/>
        <n v="47873001007"/>
        <n v="48672001001"/>
        <n v="48672001002"/>
        <n v="48671001005"/>
        <n v="47916001005"/>
        <n v="48534001001"/>
        <n v="47630001017"/>
        <n v="48087001012"/>
        <n v="48087001010"/>
        <n v="48534001007"/>
        <n v="48800001003"/>
        <n v="48800001006"/>
        <n v="48534001009"/>
        <n v="48671001004"/>
        <n v="49006001001"/>
        <n v="49006001002"/>
        <n v="48800002013"/>
        <n v="48948001009"/>
        <n v="48948001003"/>
        <n v="48800002022"/>
        <n v="48800002017"/>
        <n v="489756215"/>
        <n v="45568656"/>
        <n v="4455462555"/>
        <n v="48759985"/>
        <n v="489751"/>
        <n v="4879541"/>
        <n v="489555555"/>
        <n v="4887795"/>
        <n v="1243"/>
        <n v="123456"/>
        <n v="12456"/>
        <n v="145236"/>
        <n v="124"/>
        <n v="1356"/>
        <n v="49268001005"/>
        <n v="49268001006"/>
        <n v="49268001004"/>
        <n v="48800001011"/>
        <n v="49880001011"/>
        <n v="488585585"/>
        <n v="48968"/>
        <n v="4987518"/>
        <n v="4899899598"/>
        <s v="0469++47577"/>
        <n v="49876555"/>
        <n v="4949316001002"/>
        <n v="49269001012"/>
        <n v="4987542800"/>
        <n v="49361001006"/>
        <n v="49865721001"/>
        <n v="4865588486"/>
        <n v="498888"/>
        <n v="7858555587"/>
        <n v="49756381002"/>
        <n v="497561003"/>
        <n v="48673353585"/>
        <n v="4898656989"/>
        <n v="48958588"/>
        <n v="46878866"/>
        <n v="4569998"/>
        <n v="58998788"/>
        <n v="49859001002"/>
        <n v="495894001002"/>
        <n v="488787878"/>
        <n v="48858585"/>
        <n v="4559888789"/>
        <n v="489756379"/>
        <n v="497856686"/>
        <n v="49565656"/>
        <n v="45899999"/>
        <n v="4599989"/>
        <n v="4899996588"/>
        <n v="497424422"/>
        <n v="488968862"/>
        <n v="4858522"/>
        <n v="488688565"/>
        <n v="488969"/>
        <n v="49875412"/>
        <n v="45999899"/>
        <n v="4888888"/>
        <n v="46579215"/>
        <n v="45887725872"/>
        <n v="49888888"/>
        <n v="15878763"/>
        <n v="487965789"/>
        <n v="4797456"/>
        <n v="489999565"/>
        <n v="458999987"/>
        <n v="457575"/>
        <n v="45697332"/>
        <n v="97374156"/>
        <n v="148888"/>
        <n v="973784235"/>
        <n v="50462001004"/>
        <n v="50335001020"/>
        <n v="4553433"/>
        <n v="2123333"/>
        <n v="50463001004"/>
        <n v="50463001005"/>
        <n v="50463001006"/>
        <n v="50462001001"/>
        <n v="54602001001"/>
        <n v="50462001003"/>
        <n v="50462001002"/>
        <n v="50588001006"/>
        <n v="50588001007"/>
        <n v="50588001010"/>
        <n v="50463001001"/>
        <n v="50588001017"/>
        <n v="50588001018"/>
        <n v="50588001014"/>
        <n v="50048002042"/>
        <n v="50463001002"/>
        <n v="50588001024"/>
        <n v="50588001020"/>
        <n v="5088001023"/>
        <n v="50461001012"/>
        <n v="50461001011"/>
        <n v="50611001001"/>
        <n v="45558999"/>
        <n v="50602001007"/>
        <n v="50461001005"/>
        <n v="50602001001"/>
        <n v="50463001009"/>
        <n v="50463001013"/>
        <n v="50463001010"/>
        <n v="50463001011"/>
        <n v="50588001002"/>
        <n v="52554545"/>
        <n v="55554"/>
        <n v="48655312345642"/>
        <n v="45345645356"/>
        <n v="453456453453"/>
        <n v="7.8986486453153095E+22"/>
        <n v="2122254858"/>
        <n v="235566689"/>
        <n v="21225254"/>
        <n v="50602001027"/>
        <n v="50612001005"/>
        <n v="50602001021"/>
        <n v="50588001013"/>
        <n v="50588001016"/>
        <n v="50588001023"/>
        <n v="458887885525221"/>
        <n v="122254558"/>
        <n v="4555878454555"/>
        <n v="455584558"/>
        <n v="51751001007"/>
        <n v="51751001003"/>
        <n v="51751001004"/>
        <n v="51751001002"/>
        <n v="51751001005"/>
        <n v="51751001001"/>
        <n v="51909001002"/>
        <n v="51909001001"/>
        <n v="51909001007"/>
        <n v="51909001013"/>
        <n v="51909001014"/>
        <n v="51909001010"/>
        <n v="51909001011"/>
        <n v="51909001008"/>
        <n v="51909001009"/>
        <n v="4564865123"/>
        <n v="51909001004"/>
        <n v="51909001006"/>
        <n v="51909001005"/>
        <s v="0051909001006a"/>
        <n v="51909001003"/>
        <n v="51909001028"/>
        <n v="51909001029"/>
        <n v="51909001033"/>
        <n v="51909001031"/>
        <n v="51909001034"/>
        <n v="51909001016"/>
        <n v="51909001015"/>
        <n v="5190900118"/>
        <n v="51909001032"/>
        <n v="5612561451"/>
        <n v="51963001001"/>
        <n v="51909001021"/>
      </sharedItems>
    </cacheField>
    <cacheField name="Etape" numFmtId="0">
      <sharedItems count="5">
        <s v="2110 - Dressage à chaud après trempe"/>
        <s v="710 - Dressage sur brut"/>
        <s v="2410 - Dressage après stabilisation"/>
        <s v="FTSUP - Arcure après usinage final"/>
        <s v="FTSUP - Dressage après stabilisation"/>
      </sharedItems>
    </cacheField>
    <cacheField name="Tube" numFmtId="0">
      <sharedItems containsMixedTypes="1" containsNumber="1" containsInteger="1" minValue="0" maxValue="456453123456456"/>
    </cacheField>
    <cacheField name="Date début" numFmtId="22">
      <sharedItems containsSemiMixedTypes="0" containsNonDate="0" containsDate="1" containsString="0" minDate="2017-01-09T14:44:07" maxDate="2023-01-06T06:45:48"/>
    </cacheField>
    <cacheField name="Date fin" numFmtId="22">
      <sharedItems containsSemiMixedTypes="0" containsNonDate="0" containsDate="1" containsString="0" minDate="2017-01-09T15:30:04" maxDate="2023-01-06T06:52:30"/>
    </cacheField>
    <cacheField name="Durée" numFmtId="21">
      <sharedItems containsDate="1" containsMixedTypes="1" minDate="1899-12-30T00:00:13" maxDate="1899-12-30T20:32:02"/>
    </cacheField>
    <cacheField name="Dresseur" numFmtId="0">
      <sharedItems count="8">
        <s v="comte"/>
        <s v="hayane"/>
        <s v="GARCIA"/>
        <s v="esteve"/>
        <s v="lefkir"/>
        <s v="arnal"/>
        <s v="Loubier"/>
        <s v="Cinar"/>
      </sharedItems>
    </cacheField>
    <cacheField name="Def max" numFmtId="0">
      <sharedItems count="124">
        <s v="3.0"/>
        <s v="3.2"/>
        <s v="0.0"/>
        <s v="4.0"/>
        <s v="6.3"/>
        <s v="14.8"/>
        <s v="6.5"/>
        <s v="7.6"/>
        <s v="31.0"/>
        <s v="2.8"/>
        <s v="5.7"/>
        <s v="2.9"/>
        <s v="4.7"/>
        <s v="12.0"/>
        <s v="4.8"/>
        <s v="1.8"/>
        <s v="0.8"/>
        <s v="2.5"/>
        <s v="3.5"/>
        <s v="4.3"/>
        <s v="7.3"/>
        <s v="5.5"/>
        <s v="5.6"/>
        <s v="2.7"/>
        <s v="41.0"/>
        <s v="3.3"/>
        <s v="1.7"/>
        <s v="1.9"/>
        <s v="7.4"/>
        <s v="7.7"/>
        <s v="7.9"/>
        <s v="7.2"/>
        <s v="16.5"/>
        <s v="2.6"/>
        <s v="2.4"/>
        <s v="2.3"/>
        <s v="2.1"/>
        <s v="2.2"/>
        <s v="4.6"/>
        <s v="1.2"/>
        <s v="8.0"/>
        <s v="16.7"/>
        <s v="5.2"/>
        <s v="72.7"/>
        <s v="7.8"/>
        <s v="13.6"/>
        <s v="6.0"/>
        <s v="7.0"/>
        <s v="37.3"/>
        <s v="8.2"/>
        <s v="4.9"/>
        <s v="38.9"/>
        <s v="6.2"/>
        <s v="15.1"/>
        <s v="18.8"/>
        <s v="7.5"/>
        <s v="18.3"/>
        <s v="3.9"/>
        <s v="3.8"/>
        <s v="13.1"/>
        <s v="2.0"/>
        <s v="0.5"/>
        <s v="49.2"/>
        <s v="3.4"/>
        <s v="14.2"/>
        <s v="351.9"/>
        <s v="33.3"/>
        <s v="17.2"/>
        <s v="1.0"/>
        <s v="10.9"/>
        <s v="23.8"/>
        <s v="5.1"/>
        <s v="42.6"/>
        <s v="67.9"/>
        <s v="20.0"/>
        <s v="6.7"/>
        <s v="3.1"/>
        <s v="5.8"/>
        <s v="6.9"/>
        <s v="16.3"/>
        <s v="46.0"/>
        <s v="6.4"/>
        <s v="25.5"/>
        <s v="7.1"/>
        <s v="40.6"/>
        <s v="3.7"/>
        <s v="4.5"/>
        <s v="6.6"/>
        <s v="4.4"/>
        <s v="1.5"/>
        <s v="8.5"/>
        <s v="6.1"/>
        <s v="35.9"/>
        <s v="5.3"/>
        <s v="200.5"/>
        <s v="44.3"/>
        <s v="43.7"/>
        <s v="30.4"/>
        <s v="54.5"/>
        <s v="5.0"/>
        <s v="55.6"/>
        <s v="5.9"/>
        <s v="12.4"/>
        <s v="6.8"/>
        <s v="15.4"/>
        <s v="15.3"/>
        <s v="10.0"/>
        <s v="10.3"/>
        <s v="1.4"/>
        <s v="1.6"/>
        <s v="13.9"/>
        <s v="78.3"/>
        <s v="56.7"/>
        <s v="32.9"/>
        <s v="75.2"/>
        <s v="69.2"/>
        <s v="70.0"/>
        <s v="14.3"/>
        <s v="56.8"/>
        <s v="59.2"/>
        <s v="4.1"/>
        <s v="39.5"/>
        <s v="9.8"/>
        <s v="9.4"/>
      </sharedItems>
    </cacheField>
    <cacheField name="Angle" numFmtId="0">
      <sharedItems containsBlank="1"/>
    </cacheField>
    <cacheField name="Position" numFmtId="0">
      <sharedItems count="390">
        <s v="1243.0"/>
        <s v="2231.0"/>
        <s v="0.0"/>
        <s v="2739.0"/>
        <s v="2406.0"/>
        <s v="6254.0"/>
        <s v="3767.0"/>
        <s v="3236.0"/>
        <s v="1164.0"/>
        <s v="6228.0"/>
        <s v="3265.0"/>
        <s v="5697.0"/>
        <s v="1275.0"/>
        <s v="1227.0"/>
        <s v="1668.0"/>
        <s v="2698.0"/>
        <s v="1219.0"/>
        <s v="1249.0"/>
        <s v="1218.0"/>
        <s v="7218.0"/>
        <s v="7667.0"/>
        <s v="1743.0"/>
        <s v="2199.0"/>
        <s v="3187.0"/>
        <s v="1760.0"/>
        <s v="2250.0"/>
        <s v="4711.0"/>
        <s v="2754.0"/>
        <s v="3323.0"/>
        <s v="6653.0"/>
        <s v="3211.0"/>
        <s v="5189.0"/>
        <s v="3029.0"/>
        <s v="5691.0"/>
        <s v="1214.0"/>
        <s v="6620.0"/>
        <s v="5276.0"/>
        <s v="5604.0"/>
        <s v="3224.0"/>
        <s v="1917.0"/>
        <s v="2284.0"/>
        <s v="2131.0"/>
        <s v="6734.0"/>
        <s v="1549.0"/>
        <s v="3209.0"/>
        <s v="1695.0"/>
        <s v="2765.0"/>
        <s v="3776.0"/>
        <s v="3239.0"/>
        <s v="2716.0"/>
        <s v="3255.0"/>
        <s v="3288.0"/>
        <s v="1657.0"/>
        <s v="1740.0"/>
        <s v="2818.0"/>
        <s v="3238.0"/>
        <s v="3732.0"/>
        <s v="3267.0"/>
        <s v="1807.0"/>
        <s v="4285.0"/>
        <s v="1220.0"/>
        <s v="6755.0"/>
        <s v="3225.0"/>
        <s v="1785.0"/>
        <s v="1291.0"/>
        <s v="2715.0"/>
        <s v="3206.0"/>
        <s v="1788.0"/>
        <s v="6183.0"/>
        <s v="3726.0"/>
        <s v="1711.0"/>
        <s v="2233.0"/>
        <s v="3250.0"/>
        <s v="6708.0"/>
        <s v="6223.0"/>
        <s v="3310.0"/>
        <s v="6787.0"/>
        <s v="3197.0"/>
        <s v="2291.0"/>
        <s v="3269.0"/>
        <s v="4733.0"/>
        <s v="3177.0"/>
        <s v="1288.0"/>
        <s v="1804.0"/>
        <s v="1273.0"/>
        <s v="6307.0"/>
        <s v="2208.0"/>
        <s v="6781.0"/>
        <s v="922.0"/>
        <s v="2166.0"/>
        <s v="2304.0"/>
        <s v="6763.0"/>
        <s v="2175.0"/>
        <s v="4630.0"/>
        <s v="2248.0"/>
        <s v="3216.0"/>
        <s v="7030.0"/>
        <s v="1196.0"/>
        <s v="7251.0"/>
        <s v="3752.0"/>
        <s v="6951.0"/>
        <s v="1178.0"/>
        <s v="2207.0"/>
        <s v="2288.0"/>
        <s v="5399.0"/>
        <s v="5249.0"/>
        <s v="3278.0"/>
        <s v="3754.0"/>
        <s v="1724.0"/>
        <s v="7256.0"/>
        <s v="1199.0"/>
        <s v="2222.0"/>
        <s v="7235.0"/>
        <s v="6655.0"/>
        <s v="3172.0"/>
        <s v="3295.0"/>
        <s v="5235.0"/>
        <s v="4240.0"/>
        <s v="3060.0"/>
        <s v="1236.0"/>
        <s v="1469.0"/>
        <s v="1280.0"/>
        <s v="5734.0"/>
        <s v="3715.0"/>
        <s v="4734.0"/>
        <s v="1191.0"/>
        <s v="1207.0"/>
        <s v="7021.0"/>
        <s v="1975.0"/>
        <s v="6264.0"/>
        <s v="5746.0"/>
        <s v="3088.0"/>
        <s v="6313.0"/>
        <s v="2768.0"/>
        <s v="7250.0"/>
        <s v="3069.0"/>
        <s v="5519.0"/>
        <s v="1513.0"/>
        <s v="6625.0"/>
        <s v="4243.0"/>
        <s v="1268.0"/>
        <s v="1739.0"/>
        <s v="1073.0"/>
        <s v="6754.0"/>
        <s v="6229.0"/>
        <s v="1074.0"/>
        <s v="7247.0"/>
        <s v="1245.0"/>
        <s v="2210.0"/>
        <s v="6730.0"/>
        <s v="1255.0"/>
        <s v="7702.0"/>
        <s v="7887.0"/>
        <s v="4314.0"/>
        <s v="3309.0"/>
        <s v="1323.0"/>
        <s v="3682.0"/>
        <s v="6124.0"/>
        <s v="7721.0"/>
        <s v="1779.0"/>
        <s v="3275.0"/>
        <s v="2228.0"/>
        <s v="6244.0"/>
        <s v="3249.0"/>
        <s v="3266.0"/>
        <s v="3721.0"/>
        <s v="2907.0"/>
        <s v="2237.0"/>
        <s v="1233.0"/>
        <s v="5240.0"/>
        <s v="6766.0"/>
        <s v="5773.0"/>
        <s v="3231.0"/>
        <s v="1738.0"/>
        <s v="5722.0"/>
        <s v="4249.0"/>
        <s v="2257.0"/>
        <s v="3757.0"/>
        <s v="3077.0"/>
        <s v="3630.0"/>
        <s v="7253.0"/>
        <s v="2252.0"/>
        <s v="5755.0"/>
        <s v="1229.0"/>
        <s v="5769.0"/>
        <s v="5749.0"/>
        <s v="2330.0"/>
        <s v="6276.0"/>
        <s v="6245.0"/>
        <s v="3262.0"/>
        <s v="2748.0"/>
        <s v="5246.0"/>
        <s v="6759.0"/>
        <s v="4253.0"/>
        <s v="6762.0"/>
        <s v="5443.0"/>
        <s v="5739.0"/>
        <s v="6726.0"/>
        <s v="6256.0"/>
        <s v="2757.0"/>
        <s v="5742.0"/>
        <s v="2266.0"/>
        <s v="6749.0"/>
        <s v="3742.0"/>
        <s v="6748.0"/>
        <s v="8774.0"/>
        <s v="8754.0"/>
        <s v="4252.0"/>
        <s v="7246.0"/>
        <s v="7275.0"/>
        <s v="7741.0"/>
        <s v="4237.0"/>
        <s v="3257.0"/>
        <s v="5750.0"/>
        <s v="7724.0"/>
        <s v="3245.0"/>
        <s v="2832.0"/>
        <s v="6757.0"/>
        <s v="5794.0"/>
        <s v="5267.0"/>
        <s v="4776.0"/>
        <s v="5756.0"/>
        <s v="6854.0"/>
        <s v="7245.0"/>
        <s v="5673.0"/>
        <s v="3746.0"/>
        <s v="5754.0"/>
        <s v="7745.0"/>
        <s v="3771.0"/>
        <s v="3078.0"/>
        <s v="4248.0"/>
        <s v="3243.0"/>
        <s v="6740.0"/>
        <s v="1258.0"/>
        <s v="4754.0"/>
        <s v="3766.0"/>
        <s v="6736.0"/>
        <s v="5748.0"/>
        <s v="5247.0"/>
        <s v="3261.0"/>
        <s v="6236.0"/>
        <s v="3763.0"/>
        <s v="7259.0"/>
        <s v="4268.0"/>
        <s v="3252.0"/>
        <s v="3717.0"/>
        <s v="3770.0"/>
        <s v="3486.0"/>
        <s v="3759.0"/>
        <s v="5274.0"/>
        <s v="1725.0"/>
        <s v="3090.0"/>
        <s v="6240.0"/>
        <s v="5263.0"/>
        <s v="1270.0"/>
        <s v="2733.0"/>
        <s v="6729.0"/>
        <s v="5763.0"/>
        <s v="4763.0"/>
        <s v="1729.0"/>
        <s v="6702.0"/>
        <s v="1777.0"/>
        <s v="5031.0"/>
        <s v="2712.0"/>
        <s v="5233.0"/>
        <s v="951.0"/>
        <s v="2240.0"/>
        <s v="2088.0"/>
        <s v="3074.0"/>
        <s v="3135.0"/>
        <s v="4760.0"/>
        <s v="6203.0"/>
        <s v="3226.0"/>
        <s v="6603.0"/>
        <s v="2310.0"/>
        <s v="7252.0"/>
        <s v="4771.0"/>
        <s v="1608.0"/>
        <s v="1274.0"/>
        <s v="7255.0"/>
        <s v="1707.0"/>
        <s v="103.0"/>
        <s v="4385.0"/>
        <s v="6137.0"/>
        <s v="1075.0"/>
        <s v="2888.0"/>
        <s v="2546.0"/>
        <s v="6064.0"/>
        <s v="3219.0"/>
        <s v="6714.0"/>
        <s v="2710.0"/>
        <s v="5765.0"/>
        <s v="2249.0"/>
        <s v="1170.0"/>
        <s v="3324.0"/>
        <s v="3503.0"/>
        <s v="1187.0"/>
        <s v="4929.0"/>
        <s v="2752.0"/>
        <s v="4688.0"/>
        <s v="1447.0"/>
        <s v="7233.0"/>
        <s v="2025.0"/>
        <s v="3339.0"/>
        <s v="1746.0"/>
        <s v="4076.0"/>
        <s v="905.0"/>
        <s v="7060.0"/>
        <s v="1213.0"/>
        <s v="2914.0"/>
        <s v="3067.0"/>
        <s v="6466.0"/>
        <s v="2705.0"/>
        <s v="1269.0"/>
        <s v="5234.0"/>
        <s v="5371.0"/>
        <s v="1723.0"/>
        <s v="3075.0"/>
        <s v="6219.0"/>
        <s v="6249.0"/>
        <s v="4266.0"/>
        <s v="2800.0"/>
        <s v="5299.0"/>
        <s v="5683.0"/>
        <s v="5202.0"/>
        <s v="4743.0"/>
        <s v="2242.0"/>
        <s v="1757.0"/>
        <s v="6235.0"/>
        <s v="2268.0"/>
        <s v="3221.0"/>
        <s v="6248.0"/>
        <s v="4389.0"/>
        <s v="3242.0"/>
        <s v="4749.0"/>
        <s v="1769.0"/>
        <s v="3738.0"/>
        <s v="7257.0"/>
        <s v="3070.0"/>
        <s v="3962.0"/>
        <s v="6190.0"/>
        <s v="3213.0"/>
        <s v="5738.0"/>
        <s v="7258.0"/>
        <s v="980.0"/>
        <s v="6765.0"/>
        <s v="2251.0"/>
        <s v="3227.0"/>
        <s v="2226.0"/>
        <s v="2256.0"/>
        <s v="3768.0"/>
        <s v="2744.0"/>
        <s v="3636.0"/>
        <s v="3253.0"/>
        <s v="5384.0"/>
        <s v="1076.0"/>
        <s v="3071.0"/>
        <s v="1066.0"/>
        <s v="6686.0"/>
        <s v="4198.0"/>
        <s v="2429.0"/>
        <s v="3290.0"/>
        <s v="4547.0"/>
        <s v="6606.0"/>
        <s v="4239.0"/>
        <s v="3908.0"/>
        <s v="6271.0"/>
        <s v="4244.0"/>
        <s v="7767.0"/>
        <s v="4751.0"/>
        <s v="7420.0"/>
        <s v="5223.0"/>
        <s v="3148.0"/>
        <s v="1190.0"/>
        <s v="5341.0"/>
        <s v="4721.0"/>
        <s v="6752.0"/>
        <s v="5736.0"/>
        <s v="1248.0"/>
        <s v="5823.0"/>
        <s v="5606.0"/>
        <s v="1272.0"/>
        <s v="6898.0"/>
        <s v="5634.0"/>
        <s v="1679.0"/>
        <s v="7161.0"/>
        <s v="6290.0"/>
        <s v="5101.0"/>
        <s v="6512.0"/>
        <s v="6753.0"/>
      </sharedItems>
    </cacheField>
    <cacheField name="Def forme max" numFmtId="0">
      <sharedItems/>
    </cacheField>
    <cacheField name="Def peau max" numFmtId="0">
      <sharedItems/>
    </cacheField>
    <cacheField name="Cassure" numFmtId="0">
      <sharedItems/>
    </cacheField>
    <cacheField name="Année" numFmtId="0">
      <sharedItems containsSemiMixedTypes="0" containsString="0" containsNumber="1" containsInteger="1" minValue="2017" maxValue="2023" count="7">
        <n v="2017"/>
        <n v="2018"/>
        <n v="2019"/>
        <n v="2020"/>
        <n v="2021"/>
        <n v="2022"/>
        <n v="2023"/>
      </sharedItems>
    </cacheField>
    <cacheField name="Mois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9"/>
        <n v="10"/>
        <n v="11"/>
        <n v="8"/>
        <n v="12"/>
      </sharedItems>
    </cacheField>
    <cacheField name="Jour" numFmtId="0">
      <sharedItems containsSemiMixedTypes="0" containsString="0" containsNumber="1" containsInteger="1" minValue="1" maxValue="31" count="31">
        <n v="9"/>
        <n v="16"/>
        <n v="23"/>
        <n v="30"/>
        <n v="31"/>
        <n v="1"/>
        <n v="8"/>
        <n v="15"/>
        <n v="21"/>
        <n v="22"/>
        <n v="3"/>
        <n v="7"/>
        <n v="14"/>
        <n v="28"/>
        <n v="29"/>
        <n v="13"/>
        <n v="20"/>
        <n v="25"/>
        <n v="4"/>
        <n v="12"/>
        <n v="19"/>
        <n v="6"/>
        <n v="17"/>
        <n v="24"/>
        <n v="26"/>
        <n v="2"/>
        <n v="27"/>
        <n v="5"/>
        <n v="18"/>
        <n v="10"/>
        <n v="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1">
  <r>
    <x v="0"/>
    <x v="0"/>
    <n v="504"/>
    <d v="2017-01-09T14:44:07"/>
    <d v="2017-01-09T15:30:04"/>
    <d v="1899-12-30T00:45:18"/>
    <x v="0"/>
    <x v="0"/>
    <s v="1h30"/>
    <x v="0"/>
    <s v="0.3"/>
    <s v="0.1"/>
    <s v="2.6"/>
    <x v="0"/>
    <x v="0"/>
    <x v="0"/>
  </r>
  <r>
    <x v="1"/>
    <x v="0"/>
    <n v="496"/>
    <d v="2017-01-09T15:34:26"/>
    <d v="2017-01-09T16:17:56"/>
    <d v="1899-12-30T00:43:29"/>
    <x v="0"/>
    <x v="1"/>
    <s v="7h30"/>
    <x v="1"/>
    <s v="0.2"/>
    <s v="0.1"/>
    <s v="0.7"/>
    <x v="0"/>
    <x v="0"/>
    <x v="0"/>
  </r>
  <r>
    <x v="2"/>
    <x v="0"/>
    <n v="497"/>
    <d v="2017-01-09T16:18:46"/>
    <d v="2017-01-09T16:19:09"/>
    <d v="1899-12-30T00:00:23"/>
    <x v="0"/>
    <x v="2"/>
    <m/>
    <x v="2"/>
    <s v="0.0"/>
    <s v="0.0"/>
    <s v="0.0"/>
    <x v="0"/>
    <x v="0"/>
    <x v="0"/>
  </r>
  <r>
    <x v="2"/>
    <x v="0"/>
    <n v="497"/>
    <d v="2017-01-09T16:20:14"/>
    <d v="2017-01-09T16:59:56"/>
    <d v="1899-12-30T00:39:42"/>
    <x v="0"/>
    <x v="3"/>
    <s v="3h0"/>
    <x v="3"/>
    <s v="0.5"/>
    <s v="0.1"/>
    <s v="0.7"/>
    <x v="0"/>
    <x v="0"/>
    <x v="0"/>
  </r>
  <r>
    <x v="3"/>
    <x v="1"/>
    <n v="527"/>
    <d v="2017-01-09T17:01:26"/>
    <d v="2017-01-09T18:00:58"/>
    <d v="1899-12-30T00:59:31"/>
    <x v="0"/>
    <x v="4"/>
    <s v="10h30"/>
    <x v="4"/>
    <s v="0.9"/>
    <s v="0.4"/>
    <s v="2.1"/>
    <x v="0"/>
    <x v="0"/>
    <x v="0"/>
  </r>
  <r>
    <x v="4"/>
    <x v="0"/>
    <n v="543"/>
    <d v="2017-01-16T22:33:13"/>
    <d v="2017-01-16T23:13:08"/>
    <d v="1899-12-30T00:39:54"/>
    <x v="1"/>
    <x v="5"/>
    <s v="5h0"/>
    <x v="5"/>
    <s v="1.9"/>
    <s v="0.6"/>
    <s v="15.4"/>
    <x v="0"/>
    <x v="0"/>
    <x v="1"/>
  </r>
  <r>
    <x v="4"/>
    <x v="0"/>
    <n v="543"/>
    <d v="2017-01-16T22:33:13"/>
    <d v="2017-01-16T23:13:11"/>
    <d v="1899-12-30T00:39:57"/>
    <x v="1"/>
    <x v="5"/>
    <s v="5h0"/>
    <x v="5"/>
    <s v="1.9"/>
    <s v="0.6"/>
    <s v="15.4"/>
    <x v="0"/>
    <x v="0"/>
    <x v="1"/>
  </r>
  <r>
    <x v="5"/>
    <x v="1"/>
    <n v="531"/>
    <d v="2017-01-23T10:02:57"/>
    <d v="2017-01-23T10:39:58"/>
    <d v="1899-12-30T00:37:00"/>
    <x v="0"/>
    <x v="6"/>
    <s v="0h30"/>
    <x v="6"/>
    <s v="1.6"/>
    <s v="0.9"/>
    <s v="2.6"/>
    <x v="0"/>
    <x v="0"/>
    <x v="2"/>
  </r>
  <r>
    <x v="6"/>
    <x v="1"/>
    <n v="528"/>
    <d v="2017-01-23T10:49:22"/>
    <d v="2017-01-23T10:49:56"/>
    <d v="1899-12-30T00:00:33"/>
    <x v="0"/>
    <x v="2"/>
    <m/>
    <x v="2"/>
    <s v="0.0"/>
    <s v="0.0"/>
    <s v="0.0"/>
    <x v="0"/>
    <x v="0"/>
    <x v="2"/>
  </r>
  <r>
    <x v="6"/>
    <x v="1"/>
    <n v="528"/>
    <d v="2017-01-23T10:50:41"/>
    <d v="2017-01-23T11:21:52"/>
    <d v="1899-12-30T00:31:11"/>
    <x v="0"/>
    <x v="7"/>
    <s v="3h0"/>
    <x v="7"/>
    <s v="1.7"/>
    <s v="0.7"/>
    <s v="6.2"/>
    <x v="0"/>
    <x v="0"/>
    <x v="2"/>
  </r>
  <r>
    <x v="7"/>
    <x v="1"/>
    <n v="555"/>
    <d v="2017-01-30T08:41:32"/>
    <d v="2017-01-30T14:01:52"/>
    <d v="1899-12-30T05:20:20"/>
    <x v="1"/>
    <x v="8"/>
    <s v="0h30"/>
    <x v="8"/>
    <s v="1.7"/>
    <s v="1.3"/>
    <s v="12.7"/>
    <x v="0"/>
    <x v="0"/>
    <x v="3"/>
  </r>
  <r>
    <x v="8"/>
    <x v="2"/>
    <n v="491"/>
    <d v="2017-01-31T07:12:05"/>
    <d v="2017-01-31T07:13:05"/>
    <d v="1899-12-30T00:00:59"/>
    <x v="1"/>
    <x v="2"/>
    <m/>
    <x v="2"/>
    <s v="0.0"/>
    <s v="0.0"/>
    <s v="0.0"/>
    <x v="0"/>
    <x v="0"/>
    <x v="4"/>
  </r>
  <r>
    <x v="8"/>
    <x v="2"/>
    <n v="491"/>
    <d v="2017-01-31T07:19:43"/>
    <d v="2017-01-31T08:07:39"/>
    <d v="1899-12-30T00:47:55"/>
    <x v="1"/>
    <x v="9"/>
    <s v="8h30"/>
    <x v="9"/>
    <s v="0.2"/>
    <s v="0.2"/>
    <s v="2.2"/>
    <x v="0"/>
    <x v="0"/>
    <x v="4"/>
  </r>
  <r>
    <x v="9"/>
    <x v="2"/>
    <n v="492"/>
    <d v="2017-01-31T08:28:28"/>
    <d v="2017-01-31T08:29:12"/>
    <d v="1899-12-30T00:00:44"/>
    <x v="1"/>
    <x v="10"/>
    <s v="5h0"/>
    <x v="10"/>
    <s v="0.6"/>
    <s v="1.7"/>
    <s v="0.5"/>
    <x v="0"/>
    <x v="0"/>
    <x v="4"/>
  </r>
  <r>
    <x v="9"/>
    <x v="2"/>
    <n v="492"/>
    <d v="2017-01-31T08:37:11"/>
    <d v="2017-01-31T08:51:02"/>
    <d v="1899-12-30T00:13:51"/>
    <x v="1"/>
    <x v="11"/>
    <s v="0h30"/>
    <x v="11"/>
    <s v="0.3"/>
    <s v="0.2"/>
    <s v="1.4"/>
    <x v="0"/>
    <x v="0"/>
    <x v="4"/>
  </r>
  <r>
    <x v="10"/>
    <x v="2"/>
    <n v="498"/>
    <d v="2017-01-31T09:03:56"/>
    <d v="2017-01-31T09:04:45"/>
    <d v="1899-12-30T00:00:48"/>
    <x v="1"/>
    <x v="12"/>
    <s v="3h0"/>
    <x v="12"/>
    <s v="7.2"/>
    <s v="1.2"/>
    <s v="1.5"/>
    <x v="0"/>
    <x v="0"/>
    <x v="4"/>
  </r>
  <r>
    <x v="10"/>
    <x v="2"/>
    <n v="498"/>
    <d v="2017-01-31T09:06:01"/>
    <d v="2017-01-31T09:06:38"/>
    <d v="1899-12-30T00:00:37"/>
    <x v="1"/>
    <x v="2"/>
    <m/>
    <x v="2"/>
    <s v="0.0"/>
    <s v="0.0"/>
    <s v="0.0"/>
    <x v="0"/>
    <x v="0"/>
    <x v="4"/>
  </r>
  <r>
    <x v="11"/>
    <x v="2"/>
    <n v="498"/>
    <d v="2017-01-31T09:07:58"/>
    <d v="2017-01-31T09:39:14"/>
    <d v="1899-12-30T00:31:16"/>
    <x v="1"/>
    <x v="9"/>
    <s v="7h30"/>
    <x v="13"/>
    <s v="0.2"/>
    <s v="0.1"/>
    <s v="0.9"/>
    <x v="0"/>
    <x v="0"/>
    <x v="4"/>
  </r>
  <r>
    <x v="12"/>
    <x v="1"/>
    <n v="534"/>
    <d v="2017-02-01T08:01:02"/>
    <d v="2017-02-01T09:16:36"/>
    <d v="1899-12-30T01:15:34"/>
    <x v="1"/>
    <x v="13"/>
    <s v="6h30"/>
    <x v="14"/>
    <s v="3.0"/>
    <s v="0.8"/>
    <s v="8.3"/>
    <x v="0"/>
    <x v="1"/>
    <x v="5"/>
  </r>
  <r>
    <x v="13"/>
    <x v="0"/>
    <n v="460"/>
    <d v="2017-02-08T23:11:29"/>
    <d v="2017-02-08T23:23:25"/>
    <d v="1899-12-30T00:11:56"/>
    <x v="1"/>
    <x v="0"/>
    <s v="8h0"/>
    <x v="15"/>
    <s v="0.1"/>
    <s v="0.1"/>
    <s v="0.7"/>
    <x v="0"/>
    <x v="1"/>
    <x v="6"/>
  </r>
  <r>
    <x v="14"/>
    <x v="0"/>
    <n v="565"/>
    <d v="2017-02-08T23:33:48"/>
    <d v="2017-02-08T23:46:46"/>
    <d v="1899-12-30T00:12:58"/>
    <x v="1"/>
    <x v="14"/>
    <s v="1h0"/>
    <x v="16"/>
    <s v="0.4"/>
    <s v="0.1"/>
    <s v="0.8"/>
    <x v="0"/>
    <x v="1"/>
    <x v="6"/>
  </r>
  <r>
    <x v="15"/>
    <x v="1"/>
    <n v="500"/>
    <d v="2017-02-15T14:35:13"/>
    <d v="2017-02-15T14:36:12"/>
    <d v="1899-12-30T00:00:59"/>
    <x v="1"/>
    <x v="2"/>
    <m/>
    <x v="2"/>
    <s v="0.0"/>
    <s v="0.0"/>
    <s v="0.0"/>
    <x v="0"/>
    <x v="1"/>
    <x v="7"/>
  </r>
  <r>
    <x v="15"/>
    <x v="2"/>
    <n v="500"/>
    <d v="2017-02-15T14:37:16"/>
    <d v="2017-02-15T14:50:02"/>
    <d v="1899-12-30T00:12:46"/>
    <x v="1"/>
    <x v="15"/>
    <s v="3h0"/>
    <x v="17"/>
    <s v="0.1"/>
    <s v="0.1"/>
    <s v="0.8"/>
    <x v="0"/>
    <x v="1"/>
    <x v="7"/>
  </r>
  <r>
    <x v="16"/>
    <x v="2"/>
    <n v="499"/>
    <d v="2017-02-15T15:04:35"/>
    <d v="2017-02-15T15:06:00"/>
    <d v="1899-12-30T00:01:24"/>
    <x v="1"/>
    <x v="16"/>
    <s v="10h30"/>
    <x v="0"/>
    <s v="3.8"/>
    <s v="0.7"/>
    <s v="0.7"/>
    <x v="0"/>
    <x v="1"/>
    <x v="7"/>
  </r>
  <r>
    <x v="16"/>
    <x v="2"/>
    <n v="499"/>
    <d v="2017-02-15T15:06:59"/>
    <d v="2017-02-15T15:07:36"/>
    <d v="1899-12-30T00:00:36"/>
    <x v="1"/>
    <x v="2"/>
    <m/>
    <x v="2"/>
    <s v="0.0"/>
    <s v="0.0"/>
    <s v="0.0"/>
    <x v="0"/>
    <x v="1"/>
    <x v="7"/>
  </r>
  <r>
    <x v="17"/>
    <x v="2"/>
    <n v="499"/>
    <d v="2017-02-15T15:08:32"/>
    <d v="2017-02-15T15:23:30"/>
    <d v="1899-12-30T00:14:57"/>
    <x v="1"/>
    <x v="17"/>
    <s v="6h30"/>
    <x v="18"/>
    <s v="0.2"/>
    <s v="0.1"/>
    <s v="0.6"/>
    <x v="0"/>
    <x v="1"/>
    <x v="7"/>
  </r>
  <r>
    <x v="18"/>
    <x v="2"/>
    <s v="HR544001/1"/>
    <d v="2017-02-21T22:14:55"/>
    <d v="2017-02-21T22:44:16"/>
    <d v="1899-12-30T00:29:20"/>
    <x v="1"/>
    <x v="18"/>
    <s v="9h30"/>
    <x v="19"/>
    <s v="0.9"/>
    <s v="0.1"/>
    <s v="1.0"/>
    <x v="0"/>
    <x v="1"/>
    <x v="8"/>
  </r>
  <r>
    <x v="19"/>
    <x v="2"/>
    <s v="HR544002/1"/>
    <d v="2017-02-22T23:18:08"/>
    <d v="2017-02-22T23:28:52"/>
    <d v="1899-12-30T00:10:43"/>
    <x v="1"/>
    <x v="19"/>
    <s v="0h0"/>
    <x v="20"/>
    <s v="0.1"/>
    <s v="0.2"/>
    <s v="0.9"/>
    <x v="0"/>
    <x v="1"/>
    <x v="9"/>
  </r>
  <r>
    <x v="20"/>
    <x v="1"/>
    <n v="569"/>
    <d v="2017-03-03T21:57:06"/>
    <d v="2017-03-03T21:59:03"/>
    <d v="1899-12-30T00:01:57"/>
    <x v="1"/>
    <x v="2"/>
    <m/>
    <x v="2"/>
    <s v="0.0"/>
    <s v="0.0"/>
    <s v="0.0"/>
    <x v="0"/>
    <x v="2"/>
    <x v="10"/>
  </r>
  <r>
    <x v="21"/>
    <x v="1"/>
    <n v="569"/>
    <d v="2017-03-03T21:59:58"/>
    <d v="2017-03-03T22:11:31"/>
    <d v="1899-12-30T00:11:32"/>
    <x v="1"/>
    <x v="20"/>
    <s v="6h0"/>
    <x v="21"/>
    <s v="1.9"/>
    <s v="0.8"/>
    <s v="2.0"/>
    <x v="0"/>
    <x v="2"/>
    <x v="10"/>
  </r>
  <r>
    <x v="22"/>
    <x v="1"/>
    <n v="567"/>
    <d v="2017-03-03T22:23:20"/>
    <d v="2017-03-03T22:42:06"/>
    <d v="1899-12-30T00:18:46"/>
    <x v="1"/>
    <x v="21"/>
    <s v="1h30"/>
    <x v="22"/>
    <s v="4.0"/>
    <s v="0.8"/>
    <s v="5.4"/>
    <x v="0"/>
    <x v="2"/>
    <x v="10"/>
  </r>
  <r>
    <x v="23"/>
    <x v="1"/>
    <n v="568"/>
    <d v="2017-03-03T22:54:28"/>
    <d v="2017-03-03T23:05:52"/>
    <d v="1899-12-30T00:11:23"/>
    <x v="1"/>
    <x v="22"/>
    <s v="11h30"/>
    <x v="23"/>
    <s v="2.8"/>
    <s v="0.6"/>
    <s v="3.5"/>
    <x v="0"/>
    <x v="2"/>
    <x v="10"/>
  </r>
  <r>
    <x v="24"/>
    <x v="2"/>
    <n v="507"/>
    <d v="2017-03-07T14:37:48"/>
    <d v="2017-03-07T15:14:34"/>
    <d v="1899-12-30T00:36:46"/>
    <x v="1"/>
    <x v="23"/>
    <s v="6h30"/>
    <x v="24"/>
    <s v="0.1"/>
    <s v="0.1"/>
    <s v="0.6"/>
    <x v="0"/>
    <x v="2"/>
    <x v="11"/>
  </r>
  <r>
    <x v="25"/>
    <x v="2"/>
    <n v="513"/>
    <d v="2017-03-07T15:27:16"/>
    <d v="2017-03-07T15:28:37"/>
    <d v="1899-12-30T00:01:20"/>
    <x v="1"/>
    <x v="15"/>
    <s v="10h0"/>
    <x v="25"/>
    <s v="3.8"/>
    <s v="0.6"/>
    <s v="0.3"/>
    <x v="0"/>
    <x v="2"/>
    <x v="11"/>
  </r>
  <r>
    <x v="25"/>
    <x v="2"/>
    <n v="513"/>
    <d v="2017-03-07T15:29:26"/>
    <d v="2017-03-07T15:31:40"/>
    <d v="1899-12-30T00:02:13"/>
    <x v="1"/>
    <x v="0"/>
    <s v="2h30"/>
    <x v="26"/>
    <s v="0.2"/>
    <s v="0.0"/>
    <s v="0.7"/>
    <x v="0"/>
    <x v="2"/>
    <x v="11"/>
  </r>
  <r>
    <x v="26"/>
    <x v="2"/>
    <n v="508"/>
    <d v="2017-03-07T15:53:49"/>
    <d v="2017-03-07T15:56:31"/>
    <d v="1899-12-30T00:02:41"/>
    <x v="1"/>
    <x v="23"/>
    <s v="0h30"/>
    <x v="27"/>
    <s v="0.2"/>
    <s v="0.0"/>
    <s v="0.8"/>
    <x v="0"/>
    <x v="2"/>
    <x v="11"/>
  </r>
  <r>
    <x v="27"/>
    <x v="1"/>
    <n v="571"/>
    <d v="2017-03-08T14:27:32"/>
    <d v="2017-03-08T14:29:20"/>
    <d v="1899-12-30T00:01:47"/>
    <x v="1"/>
    <x v="24"/>
    <s v="11h30"/>
    <x v="28"/>
    <s v="41.0"/>
    <s v="7.1"/>
    <s v="5.2"/>
    <x v="0"/>
    <x v="2"/>
    <x v="6"/>
  </r>
  <r>
    <x v="27"/>
    <x v="1"/>
    <n v="571"/>
    <d v="2017-03-08T14:30:18"/>
    <d v="2017-03-08T14:49:41"/>
    <d v="1899-12-30T00:19:23"/>
    <x v="1"/>
    <x v="20"/>
    <s v="2h30"/>
    <x v="29"/>
    <s v="3.6"/>
    <s v="0.6"/>
    <s v="3.3"/>
    <x v="0"/>
    <x v="2"/>
    <x v="6"/>
  </r>
  <r>
    <x v="28"/>
    <x v="1"/>
    <n v="570"/>
    <d v="2017-03-08T15:01:14"/>
    <d v="2017-03-08T15:21:22"/>
    <d v="1899-12-30T00:20:08"/>
    <x v="1"/>
    <x v="20"/>
    <s v="11h30"/>
    <x v="30"/>
    <s v="1.9"/>
    <s v="0.6"/>
    <s v="3.4"/>
    <x v="0"/>
    <x v="2"/>
    <x v="6"/>
  </r>
  <r>
    <x v="29"/>
    <x v="0"/>
    <n v="501"/>
    <d v="2017-03-14T22:29:48"/>
    <d v="2017-03-14T22:30:33"/>
    <d v="1899-12-30T00:00:43"/>
    <x v="1"/>
    <x v="2"/>
    <m/>
    <x v="2"/>
    <s v="0.0"/>
    <s v="0.0"/>
    <s v="0.0"/>
    <x v="0"/>
    <x v="2"/>
    <x v="12"/>
  </r>
  <r>
    <x v="30"/>
    <x v="0"/>
    <n v="501"/>
    <d v="2017-03-14T22:37:12"/>
    <d v="2017-03-14T22:50:05"/>
    <d v="1899-12-30T00:12:53"/>
    <x v="1"/>
    <x v="25"/>
    <s v="11h0"/>
    <x v="31"/>
    <s v="0.3"/>
    <s v="0.1"/>
    <s v="0.6"/>
    <x v="0"/>
    <x v="2"/>
    <x v="12"/>
  </r>
  <r>
    <x v="31"/>
    <x v="1"/>
    <n v="598"/>
    <d v="2017-03-14T23:42:52"/>
    <d v="2017-03-14T23:46:03"/>
    <d v="1899-12-30T00:03:10"/>
    <x v="1"/>
    <x v="22"/>
    <s v="8h30"/>
    <x v="32"/>
    <s v="2.0"/>
    <s v="0.7"/>
    <s v="2.0"/>
    <x v="0"/>
    <x v="2"/>
    <x v="12"/>
  </r>
  <r>
    <x v="32"/>
    <x v="2"/>
    <n v="501"/>
    <d v="2017-03-22T22:11:15"/>
    <d v="2017-03-22T22:13:38"/>
    <d v="1899-12-30T00:02:21"/>
    <x v="1"/>
    <x v="1"/>
    <s v="6h0"/>
    <x v="33"/>
    <s v="0.2"/>
    <s v="0.1"/>
    <s v="0.7"/>
    <x v="0"/>
    <x v="2"/>
    <x v="9"/>
  </r>
  <r>
    <x v="6"/>
    <x v="2"/>
    <n v="528"/>
    <d v="2017-03-22T22:27:15"/>
    <d v="2017-03-22T22:28:59"/>
    <d v="1899-12-30T00:01:43"/>
    <x v="1"/>
    <x v="26"/>
    <s v="4h30"/>
    <x v="34"/>
    <s v="0.6"/>
    <s v="0.3"/>
    <s v="0.3"/>
    <x v="0"/>
    <x v="2"/>
    <x v="9"/>
  </r>
  <r>
    <x v="6"/>
    <x v="2"/>
    <n v="528"/>
    <d v="2017-03-22T22:29:51"/>
    <d v="2017-03-22T22:33:34"/>
    <d v="1899-12-30T00:03:42"/>
    <x v="1"/>
    <x v="17"/>
    <s v="0h30"/>
    <x v="35"/>
    <s v="1.3"/>
    <s v="0.1"/>
    <s v="1.1"/>
    <x v="0"/>
    <x v="2"/>
    <x v="9"/>
  </r>
  <r>
    <x v="33"/>
    <x v="2"/>
    <n v="529"/>
    <d v="2017-03-22T23:03:14"/>
    <d v="2017-03-22T23:04:43"/>
    <d v="1899-12-30T00:01:28"/>
    <x v="1"/>
    <x v="2"/>
    <m/>
    <x v="2"/>
    <s v="0.0"/>
    <s v="0.0"/>
    <s v="0.0"/>
    <x v="0"/>
    <x v="2"/>
    <x v="9"/>
  </r>
  <r>
    <x v="33"/>
    <x v="2"/>
    <n v="529"/>
    <d v="2017-03-22T23:06:55"/>
    <d v="2017-03-22T23:10:09"/>
    <d v="1899-12-30T00:03:13"/>
    <x v="1"/>
    <x v="27"/>
    <s v="4h30"/>
    <x v="36"/>
    <s v="2.4"/>
    <s v="0.3"/>
    <s v="2.6"/>
    <x v="0"/>
    <x v="2"/>
    <x v="9"/>
  </r>
  <r>
    <x v="6"/>
    <x v="1"/>
    <n v="615"/>
    <d v="2017-03-28T22:06:37"/>
    <d v="2017-03-28T22:06:59"/>
    <d v="1899-12-30T00:00:22"/>
    <x v="1"/>
    <x v="2"/>
    <m/>
    <x v="2"/>
    <s v="0.0"/>
    <s v="0.0"/>
    <s v="0.0"/>
    <x v="0"/>
    <x v="2"/>
    <x v="13"/>
  </r>
  <r>
    <x v="34"/>
    <x v="1"/>
    <n v="615"/>
    <d v="2017-03-28T22:12:19"/>
    <d v="2017-03-28T22:36:35"/>
    <d v="1899-12-30T00:24:15"/>
    <x v="1"/>
    <x v="28"/>
    <s v="4h0"/>
    <x v="37"/>
    <s v="6.4"/>
    <s v="1.2"/>
    <s v="7.3"/>
    <x v="0"/>
    <x v="2"/>
    <x v="13"/>
  </r>
  <r>
    <x v="35"/>
    <x v="1"/>
    <n v="614"/>
    <d v="2017-03-28T22:49:59"/>
    <d v="2017-03-28T22:51:13"/>
    <d v="1899-12-30T00:01:13"/>
    <x v="1"/>
    <x v="2"/>
    <m/>
    <x v="2"/>
    <s v="0.0"/>
    <s v="0.0"/>
    <s v="0.0"/>
    <x v="0"/>
    <x v="2"/>
    <x v="13"/>
  </r>
  <r>
    <x v="36"/>
    <x v="1"/>
    <n v="614"/>
    <d v="2017-03-28T22:52:04"/>
    <d v="2017-03-28T23:03:36"/>
    <d v="1899-12-30T00:11:31"/>
    <x v="1"/>
    <x v="28"/>
    <s v="6h0"/>
    <x v="38"/>
    <s v="1.3"/>
    <s v="0.7"/>
    <s v="2.1"/>
    <x v="0"/>
    <x v="2"/>
    <x v="13"/>
  </r>
  <r>
    <x v="37"/>
    <x v="1"/>
    <n v="613"/>
    <d v="2017-03-28T23:15:49"/>
    <d v="2017-03-28T23:23:31"/>
    <d v="1899-12-30T00:07:41"/>
    <x v="1"/>
    <x v="29"/>
    <s v="11h0"/>
    <x v="39"/>
    <s v="1.3"/>
    <s v="0.7"/>
    <s v="4.0"/>
    <x v="0"/>
    <x v="2"/>
    <x v="13"/>
  </r>
  <r>
    <x v="38"/>
    <x v="1"/>
    <n v="616"/>
    <d v="2017-03-28T23:38:00"/>
    <d v="2017-03-28T23:38:45"/>
    <d v="1899-12-30T00:00:44"/>
    <x v="1"/>
    <x v="2"/>
    <m/>
    <x v="2"/>
    <s v="0.0"/>
    <s v="0.0"/>
    <s v="0.0"/>
    <x v="0"/>
    <x v="2"/>
    <x v="13"/>
  </r>
  <r>
    <x v="38"/>
    <x v="1"/>
    <n v="616"/>
    <d v="2017-03-28T23:39:45"/>
    <d v="2017-03-28T23:52:41"/>
    <d v="1899-12-30T00:12:55"/>
    <x v="1"/>
    <x v="30"/>
    <s v="3h0"/>
    <x v="40"/>
    <s v="1.0"/>
    <s v="0.7"/>
    <s v="1.2"/>
    <x v="0"/>
    <x v="2"/>
    <x v="13"/>
  </r>
  <r>
    <x v="39"/>
    <x v="1"/>
    <n v="617"/>
    <d v="2017-03-29T00:15:51"/>
    <d v="2017-03-29T00:18:15"/>
    <d v="1899-12-30T00:02:24"/>
    <x v="1"/>
    <x v="31"/>
    <s v="6h30"/>
    <x v="41"/>
    <s v="2.2"/>
    <s v="1.0"/>
    <s v="3.1"/>
    <x v="0"/>
    <x v="2"/>
    <x v="14"/>
  </r>
  <r>
    <x v="40"/>
    <x v="0"/>
    <n v="573"/>
    <d v="2017-03-30T22:24:30"/>
    <d v="2017-03-30T22:33:34"/>
    <d v="1899-12-30T00:09:03"/>
    <x v="1"/>
    <x v="11"/>
    <s v="6h30"/>
    <x v="42"/>
    <s v="0.3"/>
    <s v="0.1"/>
    <s v="1.3"/>
    <x v="0"/>
    <x v="2"/>
    <x v="3"/>
  </r>
  <r>
    <x v="41"/>
    <x v="1"/>
    <n v="572"/>
    <d v="2017-03-30T22:45:09"/>
    <d v="2017-03-30T22:45:48"/>
    <d v="1899-12-30T00:00:39"/>
    <x v="1"/>
    <x v="2"/>
    <m/>
    <x v="2"/>
    <s v="0.0"/>
    <s v="0.0"/>
    <s v="0.0"/>
    <x v="0"/>
    <x v="2"/>
    <x v="3"/>
  </r>
  <r>
    <x v="42"/>
    <x v="0"/>
    <n v="572"/>
    <d v="2017-03-30T22:46:33"/>
    <d v="2017-03-30T22:47:07"/>
    <d v="1899-12-30T00:00:33"/>
    <x v="1"/>
    <x v="2"/>
    <m/>
    <x v="2"/>
    <s v="0.0"/>
    <s v="0.0"/>
    <s v="0.0"/>
    <x v="0"/>
    <x v="2"/>
    <x v="3"/>
  </r>
  <r>
    <x v="42"/>
    <x v="0"/>
    <n v="572"/>
    <d v="2017-03-30T22:47:54"/>
    <d v="2017-03-30T23:01:54"/>
    <d v="1899-12-30T00:13:59"/>
    <x v="1"/>
    <x v="11"/>
    <s v="0h0"/>
    <x v="43"/>
    <s v="0.6"/>
    <s v="0.2"/>
    <s v="1.6"/>
    <x v="0"/>
    <x v="2"/>
    <x v="3"/>
  </r>
  <r>
    <x v="43"/>
    <x v="0"/>
    <n v="532"/>
    <d v="2017-04-13T22:02:03"/>
    <d v="2017-04-13T22:02:46"/>
    <d v="1899-12-30T00:00:42"/>
    <x v="1"/>
    <x v="32"/>
    <s v="1h30"/>
    <x v="44"/>
    <s v="13.7"/>
    <s v="1.6"/>
    <s v="1.2"/>
    <x v="0"/>
    <x v="3"/>
    <x v="15"/>
  </r>
  <r>
    <x v="44"/>
    <x v="0"/>
    <n v="532"/>
    <d v="2017-04-13T22:03:40"/>
    <d v="2017-04-13T22:30:32"/>
    <d v="1899-12-30T00:26:52"/>
    <x v="1"/>
    <x v="33"/>
    <s v="2h0"/>
    <x v="45"/>
    <s v="0.5"/>
    <s v="0.2"/>
    <s v="1.2"/>
    <x v="0"/>
    <x v="3"/>
    <x v="15"/>
  </r>
  <r>
    <x v="45"/>
    <x v="0"/>
    <n v="533"/>
    <d v="2017-04-13T22:40:52"/>
    <d v="2017-04-13T22:56:08"/>
    <d v="1899-12-30T00:15:15"/>
    <x v="1"/>
    <x v="34"/>
    <s v="7h0"/>
    <x v="46"/>
    <s v="0.7"/>
    <s v="0.1"/>
    <s v="0.9"/>
    <x v="0"/>
    <x v="3"/>
    <x v="15"/>
  </r>
  <r>
    <x v="46"/>
    <x v="0"/>
    <n v="530"/>
    <d v="2017-04-13T23:05:06"/>
    <d v="2017-04-13T23:31:28"/>
    <d v="1899-12-30T00:26:21"/>
    <x v="1"/>
    <x v="9"/>
    <s v="1h30"/>
    <x v="47"/>
    <s v="0.8"/>
    <s v="0.1"/>
    <s v="1.0"/>
    <x v="0"/>
    <x v="3"/>
    <x v="15"/>
  </r>
  <r>
    <x v="45"/>
    <x v="2"/>
    <n v="533"/>
    <d v="2017-04-20T15:16:12"/>
    <d v="2017-04-20T15:16:59"/>
    <d v="1899-12-30T00:00:47"/>
    <x v="1"/>
    <x v="0"/>
    <s v="5h0"/>
    <x v="48"/>
    <s v="0.2"/>
    <s v="0.4"/>
    <s v="0.5"/>
    <x v="0"/>
    <x v="3"/>
    <x v="16"/>
  </r>
  <r>
    <x v="45"/>
    <x v="2"/>
    <n v="533"/>
    <d v="2017-04-20T15:17:51"/>
    <d v="2017-04-20T15:18:29"/>
    <d v="1899-12-30T00:00:37"/>
    <x v="1"/>
    <x v="2"/>
    <m/>
    <x v="2"/>
    <s v="0.0"/>
    <s v="0.0"/>
    <s v="0.0"/>
    <x v="0"/>
    <x v="3"/>
    <x v="16"/>
  </r>
  <r>
    <x v="45"/>
    <x v="2"/>
    <n v="533"/>
    <d v="2017-04-20T15:19:21"/>
    <d v="2017-04-20T15:28:43"/>
    <d v="1899-12-30T00:09:21"/>
    <x v="1"/>
    <x v="35"/>
    <s v="8h30"/>
    <x v="49"/>
    <s v="0.2"/>
    <s v="0.2"/>
    <s v="1.6"/>
    <x v="0"/>
    <x v="3"/>
    <x v="16"/>
  </r>
  <r>
    <x v="46"/>
    <x v="2"/>
    <n v="530"/>
    <d v="2017-04-20T15:38:08"/>
    <d v="2017-04-20T15:38:57"/>
    <d v="1899-12-30T00:00:48"/>
    <x v="1"/>
    <x v="26"/>
    <s v="5h30"/>
    <x v="50"/>
    <s v="0.2"/>
    <s v="0.4"/>
    <s v="1.9"/>
    <x v="0"/>
    <x v="3"/>
    <x v="16"/>
  </r>
  <r>
    <x v="46"/>
    <x v="2"/>
    <n v="530"/>
    <d v="2017-04-20T15:39:41"/>
    <d v="2017-04-20T15:53:51"/>
    <d v="1899-12-30T00:14:09"/>
    <x v="1"/>
    <x v="36"/>
    <s v="9h0"/>
    <x v="51"/>
    <s v="0.9"/>
    <s v="0.3"/>
    <s v="0.9"/>
    <x v="0"/>
    <x v="3"/>
    <x v="16"/>
  </r>
  <r>
    <x v="44"/>
    <x v="2"/>
    <n v="532"/>
    <d v="2017-04-20T16:02:10"/>
    <d v="2017-04-20T16:20:42"/>
    <d v="1899-12-30T00:18:31"/>
    <x v="1"/>
    <x v="15"/>
    <s v="8h30"/>
    <x v="52"/>
    <s v="0.2"/>
    <s v="0.5"/>
    <s v="1.3"/>
    <x v="0"/>
    <x v="3"/>
    <x v="16"/>
  </r>
  <r>
    <x v="47"/>
    <x v="0"/>
    <n v="567"/>
    <d v="2017-04-25T22:11:41"/>
    <d v="2017-04-25T22:25:03"/>
    <d v="1899-12-30T00:13:21"/>
    <x v="1"/>
    <x v="36"/>
    <s v="8h0"/>
    <x v="53"/>
    <s v="0.2"/>
    <s v="0.1"/>
    <s v="0.6"/>
    <x v="0"/>
    <x v="3"/>
    <x v="17"/>
  </r>
  <r>
    <x v="48"/>
    <x v="0"/>
    <n v="569"/>
    <d v="2017-04-25T22:43:36"/>
    <d v="2017-04-25T22:44:14"/>
    <d v="1899-12-30T00:00:38"/>
    <x v="1"/>
    <x v="2"/>
    <m/>
    <x v="2"/>
    <s v="0.0"/>
    <s v="0.0"/>
    <s v="0.0"/>
    <x v="0"/>
    <x v="3"/>
    <x v="17"/>
  </r>
  <r>
    <x v="48"/>
    <x v="0"/>
    <n v="569"/>
    <d v="2017-04-25T22:44:58"/>
    <d v="2017-04-25T22:57:54"/>
    <d v="1899-12-30T00:12:55"/>
    <x v="1"/>
    <x v="37"/>
    <s v="2h30"/>
    <x v="54"/>
    <s v="1.9"/>
    <s v="0.2"/>
    <s v="1.7"/>
    <x v="0"/>
    <x v="3"/>
    <x v="17"/>
  </r>
  <r>
    <x v="49"/>
    <x v="0"/>
    <n v="568"/>
    <d v="2017-04-25T23:13:14"/>
    <d v="2017-04-25T23:14:03"/>
    <d v="1899-12-30T00:00:48"/>
    <x v="1"/>
    <x v="38"/>
    <s v="10h0"/>
    <x v="55"/>
    <s v="5.1"/>
    <s v="1.5"/>
    <s v="0.4"/>
    <x v="0"/>
    <x v="3"/>
    <x v="17"/>
  </r>
  <r>
    <x v="49"/>
    <x v="0"/>
    <n v="568"/>
    <d v="2017-04-25T23:14:54"/>
    <d v="2017-04-25T23:21:33"/>
    <d v="1899-12-30T00:06:38"/>
    <x v="1"/>
    <x v="39"/>
    <s v="0h30"/>
    <x v="56"/>
    <s v="1.8"/>
    <s v="0.2"/>
    <s v="1.2"/>
    <x v="0"/>
    <x v="3"/>
    <x v="17"/>
  </r>
  <r>
    <x v="50"/>
    <x v="1"/>
    <n v="621"/>
    <d v="2017-05-03T22:34:45"/>
    <d v="2017-05-03T22:51:08"/>
    <d v="1899-12-30T00:16:23"/>
    <x v="1"/>
    <x v="4"/>
    <s v="2h30"/>
    <x v="57"/>
    <s v="2.2"/>
    <s v="0.7"/>
    <s v="3.6"/>
    <x v="0"/>
    <x v="4"/>
    <x v="10"/>
  </r>
  <r>
    <x v="51"/>
    <x v="1"/>
    <n v="622"/>
    <d v="2017-05-03T23:04:20"/>
    <d v="2017-05-03T23:41:24"/>
    <d v="1899-12-30T00:37:04"/>
    <x v="1"/>
    <x v="40"/>
    <s v="2h0"/>
    <x v="58"/>
    <s v="1.6"/>
    <s v="0.5"/>
    <s v="2.7"/>
    <x v="0"/>
    <x v="4"/>
    <x v="10"/>
  </r>
  <r>
    <x v="52"/>
    <x v="1"/>
    <n v="619"/>
    <d v="2017-05-03T23:54:30"/>
    <d v="2017-05-04T00:10:34"/>
    <d v="1899-12-30T00:16:03"/>
    <x v="1"/>
    <x v="31"/>
    <s v="6h0"/>
    <x v="59"/>
    <s v="1.3"/>
    <s v="0.5"/>
    <s v="2.8"/>
    <x v="0"/>
    <x v="4"/>
    <x v="18"/>
  </r>
  <r>
    <x v="47"/>
    <x v="1"/>
    <n v="619"/>
    <d v="2017-05-04T00:18:59"/>
    <d v="2017-05-04T00:35:57"/>
    <d v="1899-12-30T00:16:57"/>
    <x v="1"/>
    <x v="41"/>
    <s v="3h30"/>
    <x v="60"/>
    <s v="1.5"/>
    <s v="1.0"/>
    <s v="8.4"/>
    <x v="0"/>
    <x v="4"/>
    <x v="18"/>
  </r>
  <r>
    <x v="53"/>
    <x v="1"/>
    <n v="0"/>
    <d v="2017-05-04T06:48:23"/>
    <d v="2017-05-04T08:04:36"/>
    <d v="1899-12-30T01:15:21"/>
    <x v="2"/>
    <x v="42"/>
    <s v="4h0"/>
    <x v="61"/>
    <s v="4.2"/>
    <s v="0.8"/>
    <s v="4.4"/>
    <x v="0"/>
    <x v="4"/>
    <x v="18"/>
  </r>
  <r>
    <x v="27"/>
    <x v="1"/>
    <s v="S9293/5"/>
    <d v="2017-06-07T07:06:22"/>
    <d v="2017-06-07T07:07:45"/>
    <d v="1899-12-30T00:01:23"/>
    <x v="2"/>
    <x v="42"/>
    <s v="0h0"/>
    <x v="62"/>
    <s v="0.2"/>
    <s v="0.1"/>
    <s v="0.3"/>
    <x v="0"/>
    <x v="5"/>
    <x v="11"/>
  </r>
  <r>
    <x v="27"/>
    <x v="2"/>
    <s v="S9293/5"/>
    <d v="2017-06-07T07:09:06"/>
    <d v="2017-06-07T08:33:36"/>
    <d v="1899-12-30T01:24:29"/>
    <x v="2"/>
    <x v="15"/>
    <s v="0h30"/>
    <x v="63"/>
    <s v="0.5"/>
    <s v="0.1"/>
    <s v="0.8"/>
    <x v="0"/>
    <x v="5"/>
    <x v="11"/>
  </r>
  <r>
    <x v="54"/>
    <x v="2"/>
    <s v="R1970/4"/>
    <d v="2017-06-07T08:51:44"/>
    <d v="2017-06-07T09:41:42"/>
    <d v="1899-12-30T00:49:58"/>
    <x v="2"/>
    <x v="36"/>
    <s v="3h30"/>
    <x v="64"/>
    <s v="0.2"/>
    <s v="0.1"/>
    <s v="0.7"/>
    <x v="0"/>
    <x v="5"/>
    <x v="11"/>
  </r>
  <r>
    <x v="53"/>
    <x v="2"/>
    <n v="0"/>
    <d v="2017-06-07T09:47:21"/>
    <d v="2017-06-07T10:39:15"/>
    <d v="1899-12-30T00:51:54"/>
    <x v="2"/>
    <x v="36"/>
    <s v="0h30"/>
    <x v="65"/>
    <s v="0.2"/>
    <s v="0.0"/>
    <s v="0.7"/>
    <x v="0"/>
    <x v="5"/>
    <x v="11"/>
  </r>
  <r>
    <x v="55"/>
    <x v="1"/>
    <n v="646"/>
    <d v="2017-06-12T22:49:25"/>
    <d v="2017-06-12T22:50:20"/>
    <d v="1899-12-30T00:00:55"/>
    <x v="1"/>
    <x v="43"/>
    <s v="4h0"/>
    <x v="66"/>
    <s v="10.5"/>
    <s v="16.2"/>
    <s v="8.5"/>
    <x v="0"/>
    <x v="5"/>
    <x v="19"/>
  </r>
  <r>
    <x v="56"/>
    <x v="1"/>
    <n v="546"/>
    <d v="2017-06-12T22:51:09"/>
    <d v="2017-06-12T22:51:48"/>
    <d v="1899-12-30T00:00:38"/>
    <x v="1"/>
    <x v="2"/>
    <m/>
    <x v="2"/>
    <s v="0.0"/>
    <s v="0.0"/>
    <s v="0.0"/>
    <x v="0"/>
    <x v="5"/>
    <x v="19"/>
  </r>
  <r>
    <x v="56"/>
    <x v="1"/>
    <n v="546"/>
    <d v="2017-06-12T22:52:37"/>
    <d v="2017-06-12T23:21:51"/>
    <d v="1899-12-30T00:29:14"/>
    <x v="1"/>
    <x v="44"/>
    <s v="7h30"/>
    <x v="67"/>
    <s v="1.0"/>
    <s v="0.4"/>
    <s v="3.3"/>
    <x v="0"/>
    <x v="5"/>
    <x v="19"/>
  </r>
  <r>
    <x v="57"/>
    <x v="1"/>
    <n v="651"/>
    <d v="2017-06-12T23:37:50"/>
    <d v="2017-06-12T23:49:32"/>
    <d v="1899-12-30T00:11:41"/>
    <x v="1"/>
    <x v="45"/>
    <s v="3h0"/>
    <x v="68"/>
    <s v="1.7"/>
    <s v="0.6"/>
    <s v="8.4"/>
    <x v="0"/>
    <x v="5"/>
    <x v="19"/>
  </r>
  <r>
    <x v="58"/>
    <x v="1"/>
    <n v="664"/>
    <d v="2017-06-16T20:36:37"/>
    <d v="2017-06-16T20:37:36"/>
    <d v="1899-12-30T00:00:58"/>
    <x v="1"/>
    <x v="2"/>
    <m/>
    <x v="2"/>
    <s v="0.0"/>
    <s v="0.0"/>
    <s v="0.0"/>
    <x v="0"/>
    <x v="5"/>
    <x v="1"/>
  </r>
  <r>
    <x v="59"/>
    <x v="1"/>
    <n v="664"/>
    <d v="2017-06-16T20:38:22"/>
    <d v="2017-06-16T20:41:02"/>
    <d v="1899-12-30T00:02:40"/>
    <x v="1"/>
    <x v="20"/>
    <s v="3h0"/>
    <x v="69"/>
    <s v="0.9"/>
    <s v="0.4"/>
    <s v="0.9"/>
    <x v="0"/>
    <x v="5"/>
    <x v="1"/>
  </r>
  <r>
    <x v="60"/>
    <x v="1"/>
    <n v="665"/>
    <d v="2017-06-16T20:55:34"/>
    <d v="2017-06-16T21:03:57"/>
    <d v="1899-12-30T00:08:22"/>
    <x v="1"/>
    <x v="46"/>
    <s v="1h30"/>
    <x v="70"/>
    <s v="2.4"/>
    <s v="0.7"/>
    <s v="2.4"/>
    <x v="0"/>
    <x v="5"/>
    <x v="1"/>
  </r>
  <r>
    <x v="61"/>
    <x v="1"/>
    <n v="652"/>
    <d v="2017-06-16T21:17:04"/>
    <d v="2017-06-16T21:29:44"/>
    <d v="1899-12-30T00:12:39"/>
    <x v="1"/>
    <x v="47"/>
    <s v="3h0"/>
    <x v="71"/>
    <s v="5.5"/>
    <s v="0.6"/>
    <s v="4.2"/>
    <x v="0"/>
    <x v="5"/>
    <x v="1"/>
  </r>
  <r>
    <x v="62"/>
    <x v="1"/>
    <n v="654"/>
    <d v="2017-06-16T22:23:58"/>
    <d v="2017-06-16T22:24:59"/>
    <d v="1899-12-30T00:01:01"/>
    <x v="1"/>
    <x v="48"/>
    <s v="4h0"/>
    <x v="72"/>
    <s v="10.8"/>
    <s v="4.3"/>
    <s v="2.3"/>
    <x v="0"/>
    <x v="5"/>
    <x v="1"/>
  </r>
  <r>
    <x v="62"/>
    <x v="1"/>
    <n v="654"/>
    <d v="2017-06-16T22:25:42"/>
    <d v="2017-06-16T22:26:21"/>
    <d v="1899-12-30T00:00:38"/>
    <x v="1"/>
    <x v="2"/>
    <m/>
    <x v="2"/>
    <s v="0.0"/>
    <s v="0.0"/>
    <s v="0.0"/>
    <x v="0"/>
    <x v="5"/>
    <x v="1"/>
  </r>
  <r>
    <x v="62"/>
    <x v="1"/>
    <n v="654"/>
    <d v="2017-06-16T22:27:03"/>
    <d v="2017-06-16T22:40:38"/>
    <d v="1899-12-30T00:13:34"/>
    <x v="1"/>
    <x v="49"/>
    <s v="6h0"/>
    <x v="73"/>
    <s v="0.6"/>
    <s v="0.5"/>
    <s v="2.5"/>
    <x v="0"/>
    <x v="5"/>
    <x v="1"/>
  </r>
  <r>
    <x v="63"/>
    <x v="1"/>
    <n v="653"/>
    <d v="2017-06-16T22:50:27"/>
    <d v="2017-06-16T23:04:02"/>
    <d v="1899-12-30T00:13:34"/>
    <x v="1"/>
    <x v="50"/>
    <s v="10h30"/>
    <x v="74"/>
    <s v="1.4"/>
    <s v="0.5"/>
    <s v="2.9"/>
    <x v="0"/>
    <x v="5"/>
    <x v="1"/>
  </r>
  <r>
    <x v="64"/>
    <x v="1"/>
    <n v="667"/>
    <d v="2017-06-19T15:11:16"/>
    <d v="2017-06-19T15:12:01"/>
    <d v="1899-12-30T00:00:45"/>
    <x v="1"/>
    <x v="51"/>
    <s v="10h0"/>
    <x v="75"/>
    <s v="45.0"/>
    <s v="12.5"/>
    <s v="3.4"/>
    <x v="0"/>
    <x v="5"/>
    <x v="20"/>
  </r>
  <r>
    <x v="65"/>
    <x v="1"/>
    <n v="667"/>
    <d v="2017-06-19T15:12:45"/>
    <d v="2017-06-19T15:30:22"/>
    <d v="1899-12-30T00:17:36"/>
    <x v="1"/>
    <x v="52"/>
    <s v="2h30"/>
    <x v="76"/>
    <s v="1.3"/>
    <s v="0.4"/>
    <s v="2.4"/>
    <x v="0"/>
    <x v="5"/>
    <x v="20"/>
  </r>
  <r>
    <x v="66"/>
    <x v="1"/>
    <n v="668"/>
    <d v="2017-06-19T16:08:54"/>
    <d v="2017-06-19T16:10:05"/>
    <d v="1899-12-30T00:01:11"/>
    <x v="1"/>
    <x v="53"/>
    <s v="10h30"/>
    <x v="77"/>
    <s v="14.2"/>
    <s v="9.4"/>
    <s v="1.3"/>
    <x v="0"/>
    <x v="5"/>
    <x v="20"/>
  </r>
  <r>
    <x v="66"/>
    <x v="1"/>
    <n v="668"/>
    <d v="2017-06-19T16:11:23"/>
    <d v="2017-06-19T16:45:02"/>
    <d v="1899-12-30T00:33:38"/>
    <x v="1"/>
    <x v="52"/>
    <s v="11h30"/>
    <x v="78"/>
    <s v="2.3"/>
    <s v="0.6"/>
    <s v="2.5"/>
    <x v="0"/>
    <x v="5"/>
    <x v="20"/>
  </r>
  <r>
    <x v="67"/>
    <x v="1"/>
    <n v="669"/>
    <d v="2017-06-19T16:59:37"/>
    <d v="2017-06-19T17:00:21"/>
    <d v="1899-12-30T00:00:44"/>
    <x v="1"/>
    <x v="54"/>
    <s v="10h30"/>
    <x v="79"/>
    <s v="16.5"/>
    <s v="4.0"/>
    <s v="2.3"/>
    <x v="0"/>
    <x v="5"/>
    <x v="20"/>
  </r>
  <r>
    <x v="67"/>
    <x v="1"/>
    <n v="669"/>
    <d v="2017-06-19T17:01:11"/>
    <d v="2017-06-19T17:01:48"/>
    <d v="1899-12-30T00:00:36"/>
    <x v="1"/>
    <x v="2"/>
    <m/>
    <x v="2"/>
    <s v="0.0"/>
    <s v="0.0"/>
    <s v="0.0"/>
    <x v="0"/>
    <x v="5"/>
    <x v="20"/>
  </r>
  <r>
    <x v="68"/>
    <x v="1"/>
    <n v="669"/>
    <d v="2017-06-19T17:02:31"/>
    <d v="2017-06-19T17:11:36"/>
    <d v="1899-12-30T00:09:04"/>
    <x v="1"/>
    <x v="55"/>
    <s v="1h30"/>
    <x v="80"/>
    <s v="1.6"/>
    <s v="0.5"/>
    <s v="1.8"/>
    <x v="0"/>
    <x v="5"/>
    <x v="20"/>
  </r>
  <r>
    <x v="69"/>
    <x v="1"/>
    <n v="671"/>
    <d v="2017-06-19T17:27:22"/>
    <d v="2017-06-19T17:28:07"/>
    <d v="1899-12-30T00:00:45"/>
    <x v="1"/>
    <x v="56"/>
    <s v="2h0"/>
    <x v="81"/>
    <s v="26.9"/>
    <s v="3.9"/>
    <s v="2.1"/>
    <x v="0"/>
    <x v="5"/>
    <x v="20"/>
  </r>
  <r>
    <x v="69"/>
    <x v="1"/>
    <n v="671"/>
    <d v="2017-06-19T17:28:58"/>
    <d v="2017-06-19T17:29:41"/>
    <d v="1899-12-30T00:00:42"/>
    <x v="1"/>
    <x v="2"/>
    <m/>
    <x v="2"/>
    <s v="0.0"/>
    <s v="0.0"/>
    <s v="0.0"/>
    <x v="0"/>
    <x v="5"/>
    <x v="20"/>
  </r>
  <r>
    <x v="70"/>
    <x v="1"/>
    <n v="671"/>
    <d v="2017-06-19T17:30:27"/>
    <d v="2017-06-19T17:54:01"/>
    <d v="1899-12-30T00:23:34"/>
    <x v="1"/>
    <x v="44"/>
    <s v="5h0"/>
    <x v="82"/>
    <s v="2.7"/>
    <s v="0.5"/>
    <s v="3.5"/>
    <x v="0"/>
    <x v="5"/>
    <x v="20"/>
  </r>
  <r>
    <x v="71"/>
    <x v="1"/>
    <n v="666"/>
    <d v="2017-06-19T18:04:43"/>
    <d v="2017-06-19T18:24:39"/>
    <d v="1899-12-30T00:19:55"/>
    <x v="1"/>
    <x v="52"/>
    <s v="1h0"/>
    <x v="83"/>
    <s v="1.0"/>
    <s v="0.4"/>
    <s v="2.5"/>
    <x v="0"/>
    <x v="5"/>
    <x v="20"/>
  </r>
  <r>
    <x v="72"/>
    <x v="0"/>
    <n v="625"/>
    <d v="2017-07-03T23:58:58"/>
    <d v="2017-07-04T00:18:17"/>
    <d v="1899-12-30T00:19:18"/>
    <x v="1"/>
    <x v="0"/>
    <s v="11h30"/>
    <x v="84"/>
    <s v="5.7"/>
    <s v="1.7"/>
    <s v="2.2"/>
    <x v="0"/>
    <x v="6"/>
    <x v="18"/>
  </r>
  <r>
    <x v="73"/>
    <x v="1"/>
    <n v="624"/>
    <d v="2017-07-04T00:21:33"/>
    <d v="2017-07-04T00:22:40"/>
    <d v="1899-12-30T00:01:06"/>
    <x v="1"/>
    <x v="2"/>
    <m/>
    <x v="2"/>
    <s v="0.0"/>
    <s v="0.0"/>
    <s v="0.0"/>
    <x v="0"/>
    <x v="6"/>
    <x v="18"/>
  </r>
  <r>
    <x v="73"/>
    <x v="0"/>
    <n v="624"/>
    <d v="2017-07-04T00:30:56"/>
    <d v="2017-07-04T01:20:24"/>
    <d v="1899-12-30T00:49:28"/>
    <x v="1"/>
    <x v="57"/>
    <s v="3h30"/>
    <x v="85"/>
    <s v="1.5"/>
    <s v="0.5"/>
    <s v="1.5"/>
    <x v="0"/>
    <x v="6"/>
    <x v="18"/>
  </r>
  <r>
    <x v="74"/>
    <x v="0"/>
    <n v="623"/>
    <d v="2017-07-04T01:34:03"/>
    <d v="2017-07-04T01:55:58"/>
    <d v="1899-12-30T00:21:55"/>
    <x v="1"/>
    <x v="33"/>
    <s v="9h30"/>
    <x v="86"/>
    <s v="0.3"/>
    <s v="0.1"/>
    <s v="1.0"/>
    <x v="0"/>
    <x v="6"/>
    <x v="18"/>
  </r>
  <r>
    <x v="53"/>
    <x v="0"/>
    <n v="1"/>
    <d v="2017-07-06T22:51:52"/>
    <d v="2017-07-06T23:21:18"/>
    <d v="1899-12-30T00:29:26"/>
    <x v="1"/>
    <x v="58"/>
    <s v="4h30"/>
    <x v="87"/>
    <s v="0.3"/>
    <s v="0.1"/>
    <s v="1.5"/>
    <x v="0"/>
    <x v="6"/>
    <x v="21"/>
  </r>
  <r>
    <x v="53"/>
    <x v="0"/>
    <n v="0"/>
    <d v="2017-07-07T06:16:21"/>
    <d v="2017-07-07T07:21:34"/>
    <d v="1899-12-30T01:04:38"/>
    <x v="2"/>
    <x v="59"/>
    <s v="1h30"/>
    <x v="88"/>
    <s v="0.8"/>
    <s v="0.4"/>
    <s v="5.8"/>
    <x v="0"/>
    <x v="6"/>
    <x v="11"/>
  </r>
  <r>
    <x v="75"/>
    <x v="2"/>
    <s v="HR524005/1"/>
    <d v="2017-07-07T21:06:51"/>
    <d v="2017-07-07T21:07:39"/>
    <d v="1899-12-30T00:00:47"/>
    <x v="1"/>
    <x v="1"/>
    <s v="10h30"/>
    <x v="89"/>
    <s v="1.0"/>
    <s v="0.3"/>
    <s v="2.0"/>
    <x v="0"/>
    <x v="6"/>
    <x v="11"/>
  </r>
  <r>
    <x v="75"/>
    <x v="2"/>
    <s v="HR524005/1"/>
    <d v="2017-07-07T21:08:37"/>
    <d v="2017-07-07T21:10:49"/>
    <d v="1899-12-30T00:02:10"/>
    <x v="1"/>
    <x v="57"/>
    <s v="0h30"/>
    <x v="90"/>
    <s v="0.2"/>
    <s v="0.6"/>
    <s v="1.8"/>
    <x v="0"/>
    <x v="6"/>
    <x v="11"/>
  </r>
  <r>
    <x v="73"/>
    <x v="2"/>
    <n v="624"/>
    <d v="2017-07-12T14:51:29"/>
    <d v="2017-07-12T15:05:01"/>
    <d v="1899-12-30T00:13:32"/>
    <x v="1"/>
    <x v="37"/>
    <s v="3h30"/>
    <x v="91"/>
    <s v="0.7"/>
    <s v="0.3"/>
    <s v="0.7"/>
    <x v="0"/>
    <x v="6"/>
    <x v="19"/>
  </r>
  <r>
    <x v="74"/>
    <x v="2"/>
    <n v="624"/>
    <d v="2017-07-12T16:10:56"/>
    <d v="2017-07-12T16:11:58"/>
    <d v="1899-12-30T00:01:02"/>
    <x v="1"/>
    <x v="60"/>
    <s v="11h30"/>
    <x v="92"/>
    <s v="3.4"/>
    <s v="0.5"/>
    <s v="1.6"/>
    <x v="0"/>
    <x v="6"/>
    <x v="19"/>
  </r>
  <r>
    <x v="74"/>
    <x v="2"/>
    <n v="624"/>
    <d v="2017-07-12T16:12:45"/>
    <d v="2017-07-12T16:21:45"/>
    <d v="1899-12-30T00:09:00"/>
    <x v="1"/>
    <x v="23"/>
    <s v="3h30"/>
    <x v="93"/>
    <s v="2.8"/>
    <s v="0.4"/>
    <s v="1.6"/>
    <x v="0"/>
    <x v="6"/>
    <x v="19"/>
  </r>
  <r>
    <x v="76"/>
    <x v="2"/>
    <n v="625"/>
    <d v="2017-07-12T16:35:34"/>
    <d v="2017-07-12T16:36:31"/>
    <d v="1899-12-30T00:00:57"/>
    <x v="1"/>
    <x v="61"/>
    <s v="4h30"/>
    <x v="94"/>
    <s v="0.2"/>
    <s v="1.4"/>
    <s v="0.1"/>
    <x v="0"/>
    <x v="6"/>
    <x v="19"/>
  </r>
  <r>
    <x v="76"/>
    <x v="2"/>
    <n v="625"/>
    <d v="2017-07-12T16:37:18"/>
    <d v="2017-07-12T16:38:31"/>
    <d v="1899-12-30T00:01:13"/>
    <x v="1"/>
    <x v="62"/>
    <s v="2h0"/>
    <x v="95"/>
    <s v="26.6"/>
    <s v="30.6"/>
    <s v="1.2"/>
    <x v="0"/>
    <x v="6"/>
    <x v="19"/>
  </r>
  <r>
    <x v="76"/>
    <x v="2"/>
    <n v="625"/>
    <d v="2017-07-12T16:39:21"/>
    <d v="2017-07-12T17:12:56"/>
    <d v="1899-12-30T00:33:34"/>
    <x v="1"/>
    <x v="63"/>
    <s v="0h0"/>
    <x v="96"/>
    <s v="0.2"/>
    <s v="0.1"/>
    <s v="1.0"/>
    <x v="0"/>
    <x v="6"/>
    <x v="19"/>
  </r>
  <r>
    <x v="53"/>
    <x v="2"/>
    <n v="0"/>
    <d v="2017-07-13T14:28:44"/>
    <d v="2017-07-13T14:30:13"/>
    <d v="1899-12-30T00:01:29"/>
    <x v="2"/>
    <x v="64"/>
    <s v="4h0"/>
    <x v="97"/>
    <s v="0.5"/>
    <s v="11.0"/>
    <s v="7.8"/>
    <x v="0"/>
    <x v="6"/>
    <x v="15"/>
  </r>
  <r>
    <x v="53"/>
    <x v="2"/>
    <n v="0"/>
    <d v="2017-07-13T14:30:40"/>
    <d v="2017-07-13T14:48:52"/>
    <d v="1899-12-30T00:18:11"/>
    <x v="2"/>
    <x v="15"/>
    <s v="11h30"/>
    <x v="98"/>
    <s v="0.1"/>
    <s v="0.1"/>
    <s v="0.6"/>
    <x v="0"/>
    <x v="6"/>
    <x v="15"/>
  </r>
  <r>
    <x v="53"/>
    <x v="2"/>
    <n v="0"/>
    <d v="2017-07-13T15:07:26"/>
    <d v="2017-07-13T16:04:38"/>
    <d v="1899-12-30T00:56:59"/>
    <x v="2"/>
    <x v="37"/>
    <s v="1h0"/>
    <x v="99"/>
    <s v="0.5"/>
    <s v="0.1"/>
    <s v="0.7"/>
    <x v="0"/>
    <x v="6"/>
    <x v="15"/>
  </r>
  <r>
    <x v="53"/>
    <x v="2"/>
    <n v="0"/>
    <d v="2017-07-13T16:06:21"/>
    <d v="2017-07-17T07:19:43"/>
    <s v="3.15:13:21"/>
    <x v="2"/>
    <x v="35"/>
    <s v="3h30"/>
    <x v="100"/>
    <s v="0.2"/>
    <s v="0.0"/>
    <s v="1.3"/>
    <x v="0"/>
    <x v="6"/>
    <x v="22"/>
  </r>
  <r>
    <x v="77"/>
    <x v="3"/>
    <n v="648"/>
    <d v="2017-09-06T22:36:59"/>
    <d v="2017-09-07T05:52:34"/>
    <d v="1899-12-30T07:15:34"/>
    <x v="1"/>
    <x v="65"/>
    <s v="6h0"/>
    <x v="101"/>
    <s v="69.7"/>
    <s v="276.7"/>
    <s v="182.1"/>
    <x v="0"/>
    <x v="7"/>
    <x v="11"/>
  </r>
  <r>
    <x v="53"/>
    <x v="2"/>
    <n v="0"/>
    <d v="2017-09-25T22:15:15"/>
    <d v="2017-09-25T22:55:59"/>
    <d v="1899-12-30T00:40:43"/>
    <x v="1"/>
    <x v="23"/>
    <s v="8h0"/>
    <x v="102"/>
    <s v="2.5"/>
    <s v="0.6"/>
    <s v="1.8"/>
    <x v="0"/>
    <x v="7"/>
    <x v="17"/>
  </r>
  <r>
    <x v="53"/>
    <x v="2"/>
    <n v="700"/>
    <d v="2017-10-16T22:23:04"/>
    <d v="2017-10-16T22:25:44"/>
    <d v="1899-12-30T00:02:40"/>
    <x v="1"/>
    <x v="11"/>
    <s v="4h30"/>
    <x v="103"/>
    <s v="0.5"/>
    <s v="0.3"/>
    <s v="0.6"/>
    <x v="0"/>
    <x v="8"/>
    <x v="1"/>
  </r>
  <r>
    <x v="53"/>
    <x v="2"/>
    <n v="698"/>
    <d v="2017-10-16T22:43:57"/>
    <d v="2017-10-16T23:04:38"/>
    <d v="1899-12-30T00:20:40"/>
    <x v="1"/>
    <x v="11"/>
    <s v="6h30"/>
    <x v="104"/>
    <s v="0.4"/>
    <s v="0.3"/>
    <s v="0.8"/>
    <x v="0"/>
    <x v="8"/>
    <x v="1"/>
  </r>
  <r>
    <x v="53"/>
    <x v="0"/>
    <n v="696"/>
    <d v="2017-10-17T22:12:58"/>
    <d v="2017-10-17T22:14:01"/>
    <d v="1899-12-30T00:01:03"/>
    <x v="1"/>
    <x v="2"/>
    <m/>
    <x v="2"/>
    <s v="0.0"/>
    <s v="0.0"/>
    <s v="0.0"/>
    <x v="0"/>
    <x v="8"/>
    <x v="22"/>
  </r>
  <r>
    <x v="53"/>
    <x v="0"/>
    <n v="696"/>
    <d v="2017-10-17T22:14:50"/>
    <d v="2017-10-17T22:31:30"/>
    <d v="1899-12-30T00:16:40"/>
    <x v="1"/>
    <x v="63"/>
    <s v="9h30"/>
    <x v="101"/>
    <s v="0.4"/>
    <s v="0.1"/>
    <s v="1.2"/>
    <x v="0"/>
    <x v="8"/>
    <x v="22"/>
  </r>
  <r>
    <x v="53"/>
    <x v="0"/>
    <n v="701"/>
    <d v="2017-10-17T22:44:07"/>
    <d v="2017-10-17T23:06:12"/>
    <d v="1899-12-30T00:22:05"/>
    <x v="1"/>
    <x v="1"/>
    <s v="7h0"/>
    <x v="105"/>
    <s v="6.2"/>
    <s v="2.3"/>
    <s v="3.2"/>
    <x v="0"/>
    <x v="8"/>
    <x v="22"/>
  </r>
  <r>
    <x v="53"/>
    <x v="0"/>
    <n v="607"/>
    <d v="2017-10-17T23:17:56"/>
    <d v="2017-10-17T23:33:11"/>
    <d v="1899-12-30T00:15:15"/>
    <x v="1"/>
    <x v="33"/>
    <s v="0h0"/>
    <x v="106"/>
    <s v="0.3"/>
    <s v="0.1"/>
    <s v="0.8"/>
    <x v="0"/>
    <x v="8"/>
    <x v="22"/>
  </r>
  <r>
    <x v="53"/>
    <x v="2"/>
    <n v="699"/>
    <d v="2017-10-17T23:46:15"/>
    <d v="2017-10-17T23:59:31"/>
    <d v="1899-12-30T00:13:15"/>
    <x v="1"/>
    <x v="9"/>
    <s v="6h0"/>
    <x v="17"/>
    <s v="0.8"/>
    <s v="0.1"/>
    <s v="0.8"/>
    <x v="0"/>
    <x v="8"/>
    <x v="22"/>
  </r>
  <r>
    <x v="53"/>
    <x v="1"/>
    <n v="0"/>
    <d v="2017-10-19T03:35:43"/>
    <d v="2017-10-19T04:15:18"/>
    <d v="1899-12-30T00:39:34"/>
    <x v="2"/>
    <x v="20"/>
    <s v="0h0"/>
    <x v="107"/>
    <s v="2.3"/>
    <s v="0.6"/>
    <s v="2.9"/>
    <x v="0"/>
    <x v="8"/>
    <x v="20"/>
  </r>
  <r>
    <x v="53"/>
    <x v="1"/>
    <n v="743"/>
    <d v="2017-10-19T22:02:18"/>
    <d v="2017-10-19T23:35:29"/>
    <d v="1899-12-30T01:33:11"/>
    <x v="1"/>
    <x v="66"/>
    <s v="6h0"/>
    <x v="108"/>
    <s v="2.3"/>
    <s v="0.7"/>
    <s v="38.5"/>
    <x v="0"/>
    <x v="8"/>
    <x v="20"/>
  </r>
  <r>
    <x v="53"/>
    <x v="1"/>
    <n v="744"/>
    <d v="2017-10-20T21:04:44"/>
    <d v="2017-10-20T21:05:16"/>
    <d v="1899-12-30T00:00:32"/>
    <x v="1"/>
    <x v="2"/>
    <m/>
    <x v="2"/>
    <s v="0.0"/>
    <s v="0.0"/>
    <s v="0.0"/>
    <x v="0"/>
    <x v="8"/>
    <x v="16"/>
  </r>
  <r>
    <x v="78"/>
    <x v="1"/>
    <n v="744"/>
    <d v="2017-10-20T21:05:54"/>
    <d v="2017-10-20T22:38:53"/>
    <d v="1899-12-30T01:32:58"/>
    <x v="1"/>
    <x v="67"/>
    <s v="10h0"/>
    <x v="109"/>
    <s v="12.7"/>
    <s v="4.3"/>
    <s v="17.4"/>
    <x v="0"/>
    <x v="8"/>
    <x v="16"/>
  </r>
  <r>
    <x v="79"/>
    <x v="2"/>
    <n v="683"/>
    <d v="2017-10-24T15:51:32"/>
    <d v="2017-10-24T16:43:10"/>
    <d v="1899-12-30T00:51:38"/>
    <x v="1"/>
    <x v="34"/>
    <s v="4h30"/>
    <x v="110"/>
    <s v="0.2"/>
    <s v="0.2"/>
    <s v="0.9"/>
    <x v="0"/>
    <x v="8"/>
    <x v="23"/>
  </r>
  <r>
    <x v="80"/>
    <x v="2"/>
    <n v="682"/>
    <d v="2017-10-24T16:45:44"/>
    <d v="2017-10-24T16:46:36"/>
    <d v="1899-12-30T00:00:51"/>
    <x v="1"/>
    <x v="68"/>
    <s v="10h0"/>
    <x v="111"/>
    <s v="3.9"/>
    <s v="0.7"/>
    <s v="0.3"/>
    <x v="0"/>
    <x v="8"/>
    <x v="23"/>
  </r>
  <r>
    <x v="80"/>
    <x v="2"/>
    <n v="682"/>
    <d v="2017-10-24T16:47:29"/>
    <d v="2017-10-24T17:27:42"/>
    <d v="1899-12-30T00:40:13"/>
    <x v="1"/>
    <x v="36"/>
    <s v="10h30"/>
    <x v="112"/>
    <s v="0.8"/>
    <s v="0.2"/>
    <s v="1.2"/>
    <x v="0"/>
    <x v="8"/>
    <x v="23"/>
  </r>
  <r>
    <x v="81"/>
    <x v="2"/>
    <n v="621"/>
    <d v="2017-10-24T17:29:59"/>
    <d v="2017-10-24T18:04:38"/>
    <d v="1899-12-30T00:34:38"/>
    <x v="1"/>
    <x v="60"/>
    <s v="5h0"/>
    <x v="113"/>
    <s v="0.2"/>
    <s v="0.1"/>
    <s v="1.0"/>
    <x v="0"/>
    <x v="8"/>
    <x v="23"/>
  </r>
  <r>
    <x v="53"/>
    <x v="0"/>
    <n v="0"/>
    <d v="2017-11-06T12:39:29"/>
    <d v="2017-11-06T12:40:09"/>
    <d v="1899-12-30T00:00:39"/>
    <x v="2"/>
    <x v="69"/>
    <s v="10h0"/>
    <x v="114"/>
    <s v="0.4"/>
    <s v="0.8"/>
    <s v="1.0"/>
    <x v="0"/>
    <x v="9"/>
    <x v="21"/>
  </r>
  <r>
    <x v="53"/>
    <x v="0"/>
    <n v="0"/>
    <d v="2017-11-06T12:40:43"/>
    <d v="2017-11-06T12:56:52"/>
    <d v="1899-12-30T00:16:08"/>
    <x v="2"/>
    <x v="34"/>
    <s v="8h30"/>
    <x v="115"/>
    <s v="0.1"/>
    <s v="0.1"/>
    <s v="0.5"/>
    <x v="0"/>
    <x v="9"/>
    <x v="21"/>
  </r>
  <r>
    <x v="53"/>
    <x v="0"/>
    <n v="0"/>
    <d v="2017-11-06T13:11:46"/>
    <d v="2017-11-06T13:29:41"/>
    <d v="1899-12-30T00:17:55"/>
    <x v="2"/>
    <x v="11"/>
    <s v="3h0"/>
    <x v="116"/>
    <s v="2.1"/>
    <s v="0.2"/>
    <s v="0.8"/>
    <x v="0"/>
    <x v="9"/>
    <x v="21"/>
  </r>
  <r>
    <x v="53"/>
    <x v="0"/>
    <n v="0"/>
    <d v="2017-11-06T13:39:00"/>
    <d v="2017-11-06T13:39:44"/>
    <d v="1899-12-30T00:00:43"/>
    <x v="2"/>
    <x v="9"/>
    <s v="2h30"/>
    <x v="114"/>
    <s v="2.9"/>
    <s v="1.0"/>
    <s v="0.3"/>
    <x v="0"/>
    <x v="9"/>
    <x v="21"/>
  </r>
  <r>
    <x v="53"/>
    <x v="0"/>
    <n v="0"/>
    <d v="2017-11-06T13:40:12"/>
    <d v="2017-11-06T13:56:34"/>
    <d v="1899-12-30T00:16:22"/>
    <x v="2"/>
    <x v="35"/>
    <s v="6h0"/>
    <x v="117"/>
    <s v="2.8"/>
    <s v="0.3"/>
    <s v="1.3"/>
    <x v="0"/>
    <x v="9"/>
    <x v="21"/>
  </r>
  <r>
    <x v="53"/>
    <x v="2"/>
    <n v="1254"/>
    <d v="2017-11-08T10:36:55"/>
    <d v="2017-11-08T11:46:52"/>
    <d v="1899-12-30T01:09:56"/>
    <x v="1"/>
    <x v="58"/>
    <s v="9h30"/>
    <x v="118"/>
    <s v="0.2"/>
    <s v="0.2"/>
    <s v="0.6"/>
    <x v="0"/>
    <x v="9"/>
    <x v="6"/>
  </r>
  <r>
    <x v="53"/>
    <x v="0"/>
    <n v="664"/>
    <d v="2017-11-08T22:56:56"/>
    <d v="2017-11-08T23:07:43"/>
    <d v="1899-12-30T00:10:47"/>
    <x v="1"/>
    <x v="9"/>
    <s v="5h30"/>
    <x v="119"/>
    <s v="0.2"/>
    <s v="0.1"/>
    <s v="0.5"/>
    <x v="0"/>
    <x v="9"/>
    <x v="6"/>
  </r>
  <r>
    <x v="53"/>
    <x v="0"/>
    <n v="663"/>
    <d v="2017-11-08T23:08:28"/>
    <d v="2017-11-08T23:32:14"/>
    <d v="1899-12-30T00:23:45"/>
    <x v="1"/>
    <x v="18"/>
    <s v="7h30"/>
    <x v="120"/>
    <s v="0.4"/>
    <s v="0.1"/>
    <s v="1.7"/>
    <x v="0"/>
    <x v="9"/>
    <x v="6"/>
  </r>
  <r>
    <x v="53"/>
    <x v="0"/>
    <n v="665"/>
    <d v="2017-11-08T23:32:57"/>
    <d v="2017-11-08T23:44:03"/>
    <d v="1899-12-30T00:11:05"/>
    <x v="1"/>
    <x v="63"/>
    <s v="7h0"/>
    <x v="121"/>
    <s v="0.1"/>
    <s v="0.1"/>
    <s v="1.0"/>
    <x v="0"/>
    <x v="9"/>
    <x v="6"/>
  </r>
  <r>
    <x v="53"/>
    <x v="2"/>
    <n v="0"/>
    <d v="2017-11-09T08:25:48"/>
    <d v="2017-11-09T08:46:29"/>
    <d v="1899-12-30T00:20:40"/>
    <x v="2"/>
    <x v="27"/>
    <s v="6h30"/>
    <x v="122"/>
    <s v="0.5"/>
    <s v="0.1"/>
    <s v="0.7"/>
    <x v="0"/>
    <x v="9"/>
    <x v="0"/>
  </r>
  <r>
    <x v="53"/>
    <x v="2"/>
    <n v="0"/>
    <d v="2017-11-09T09:17:07"/>
    <d v="2017-11-09T10:09:46"/>
    <d v="1899-12-30T00:52:39"/>
    <x v="2"/>
    <x v="60"/>
    <s v="10h30"/>
    <x v="123"/>
    <s v="0.1"/>
    <s v="0.1"/>
    <s v="1.0"/>
    <x v="0"/>
    <x v="9"/>
    <x v="0"/>
  </r>
  <r>
    <x v="53"/>
    <x v="2"/>
    <n v="0"/>
    <d v="2017-11-09T11:29:35"/>
    <d v="2017-11-09T11:30:05"/>
    <d v="1899-12-30T00:00:28"/>
    <x v="2"/>
    <x v="2"/>
    <m/>
    <x v="2"/>
    <s v="0.0"/>
    <s v="0.0"/>
    <s v="0.0"/>
    <x v="0"/>
    <x v="9"/>
    <x v="0"/>
  </r>
  <r>
    <x v="53"/>
    <x v="2"/>
    <n v="0"/>
    <d v="2017-11-09T11:31:34"/>
    <d v="2017-11-09T12:50:02"/>
    <d v="1899-12-30T01:18:27"/>
    <x v="2"/>
    <x v="37"/>
    <s v="5h0"/>
    <x v="124"/>
    <s v="2.6"/>
    <s v="0.2"/>
    <s v="0.9"/>
    <x v="0"/>
    <x v="9"/>
    <x v="0"/>
  </r>
  <r>
    <x v="53"/>
    <x v="2"/>
    <n v="666"/>
    <d v="2017-11-28T22:13:46"/>
    <d v="2017-11-28T23:31:59"/>
    <d v="1899-12-30T01:18:12"/>
    <x v="1"/>
    <x v="33"/>
    <s v="11h0"/>
    <x v="125"/>
    <s v="0.1"/>
    <s v="0.1"/>
    <s v="0.4"/>
    <x v="0"/>
    <x v="9"/>
    <x v="13"/>
  </r>
  <r>
    <x v="53"/>
    <x v="1"/>
    <n v="769"/>
    <d v="2017-11-29T23:59:51"/>
    <d v="2017-11-30T00:28:22"/>
    <d v="1899-12-30T00:28:30"/>
    <x v="1"/>
    <x v="70"/>
    <s v="8h30"/>
    <x v="126"/>
    <s v="2.5"/>
    <s v="0.7"/>
    <s v="3.5"/>
    <x v="0"/>
    <x v="9"/>
    <x v="3"/>
  </r>
  <r>
    <x v="53"/>
    <x v="2"/>
    <n v="0"/>
    <d v="2018-01-26T06:39:12"/>
    <d v="2018-01-26T12:57:32"/>
    <d v="1899-12-30T06:17:51"/>
    <x v="2"/>
    <x v="17"/>
    <s v="10h0"/>
    <x v="127"/>
    <s v="0.3"/>
    <s v="0.1"/>
    <s v="1.8"/>
    <x v="1"/>
    <x v="0"/>
    <x v="24"/>
  </r>
  <r>
    <x v="53"/>
    <x v="0"/>
    <n v="0"/>
    <d v="2018-02-08T15:14:33"/>
    <d v="2018-02-08T16:15:54"/>
    <d v="1899-12-30T01:01:21"/>
    <x v="2"/>
    <x v="35"/>
    <s v="2h0"/>
    <x v="128"/>
    <s v="0.4"/>
    <s v="0.1"/>
    <s v="0.7"/>
    <x v="1"/>
    <x v="1"/>
    <x v="6"/>
  </r>
  <r>
    <x v="82"/>
    <x v="1"/>
    <n v="793"/>
    <d v="2018-02-12T14:42:26"/>
    <d v="2018-02-12T15:50:21"/>
    <d v="1899-12-30T01:07:54"/>
    <x v="0"/>
    <x v="7"/>
    <s v="2h30"/>
    <x v="129"/>
    <s v="1.3"/>
    <s v="0.7"/>
    <s v="3.1"/>
    <x v="1"/>
    <x v="1"/>
    <x v="19"/>
  </r>
  <r>
    <x v="83"/>
    <x v="1"/>
    <n v="791"/>
    <d v="2018-02-12T15:58:19"/>
    <d v="2018-02-12T17:15:57"/>
    <d v="1899-12-30T01:17:37"/>
    <x v="0"/>
    <x v="71"/>
    <s v="2h30"/>
    <x v="130"/>
    <s v="2.2"/>
    <s v="0.6"/>
    <s v="1.8"/>
    <x v="1"/>
    <x v="1"/>
    <x v="19"/>
  </r>
  <r>
    <x v="84"/>
    <x v="1"/>
    <n v="792"/>
    <d v="2018-02-12T17:17:53"/>
    <d v="2018-02-12T17:18:59"/>
    <d v="1899-12-30T00:01:05"/>
    <x v="0"/>
    <x v="72"/>
    <s v="4h30"/>
    <x v="131"/>
    <s v="15.5"/>
    <s v="2.7"/>
    <s v="5.2"/>
    <x v="1"/>
    <x v="1"/>
    <x v="19"/>
  </r>
  <r>
    <x v="84"/>
    <x v="1"/>
    <n v="792"/>
    <d v="2018-02-12T17:20:13"/>
    <d v="2018-02-12T19:38:54"/>
    <d v="1899-12-30T02:18:40"/>
    <x v="0"/>
    <x v="12"/>
    <s v="5h0"/>
    <x v="132"/>
    <s v="1.4"/>
    <s v="0.7"/>
    <s v="1.7"/>
    <x v="1"/>
    <x v="1"/>
    <x v="19"/>
  </r>
  <r>
    <x v="85"/>
    <x v="1"/>
    <n v="802"/>
    <d v="2018-02-14T15:15:17"/>
    <d v="2018-02-14T15:25:13"/>
    <d v="1899-12-30T00:09:55"/>
    <x v="0"/>
    <x v="73"/>
    <s v="5h30"/>
    <x v="133"/>
    <s v="1.3"/>
    <s v="1.7"/>
    <s v="4.8"/>
    <x v="1"/>
    <x v="1"/>
    <x v="12"/>
  </r>
  <r>
    <x v="85"/>
    <x v="1"/>
    <n v="802"/>
    <d v="2018-02-14T15:26:56"/>
    <d v="2018-02-14T18:19:48"/>
    <d v="1899-12-30T02:52:52"/>
    <x v="0"/>
    <x v="30"/>
    <s v="7h30"/>
    <x v="134"/>
    <s v="2.2"/>
    <s v="0.7"/>
    <s v="3.1"/>
    <x v="1"/>
    <x v="1"/>
    <x v="12"/>
  </r>
  <r>
    <x v="86"/>
    <x v="0"/>
    <s v="S9315 /5"/>
    <d v="2018-02-19T10:54:05"/>
    <d v="2018-02-19T10:56:12"/>
    <d v="1899-12-30T00:02:06"/>
    <x v="0"/>
    <x v="74"/>
    <s v="11h0"/>
    <x v="135"/>
    <s v="7.8"/>
    <s v="2.4"/>
    <s v="2.0"/>
    <x v="1"/>
    <x v="1"/>
    <x v="20"/>
  </r>
  <r>
    <x v="86"/>
    <x v="0"/>
    <s v="S9315 /5"/>
    <d v="2018-02-19T10:57:34"/>
    <d v="2018-02-19T12:03:43"/>
    <d v="1899-12-30T01:06:09"/>
    <x v="0"/>
    <x v="23"/>
    <s v="2h0"/>
    <x v="1"/>
    <s v="0.7"/>
    <s v="0.1"/>
    <s v="0.6"/>
    <x v="1"/>
    <x v="1"/>
    <x v="20"/>
  </r>
  <r>
    <x v="53"/>
    <x v="0"/>
    <n v="0"/>
    <d v="2018-02-20T22:34:11"/>
    <d v="2018-02-20T23:15:19"/>
    <d v="1899-12-30T00:41:07"/>
    <x v="2"/>
    <x v="11"/>
    <s v="9h0"/>
    <x v="136"/>
    <s v="0.2"/>
    <s v="0.1"/>
    <s v="0.9"/>
    <x v="1"/>
    <x v="1"/>
    <x v="16"/>
  </r>
  <r>
    <x v="53"/>
    <x v="0"/>
    <n v="0"/>
    <d v="2018-02-20T23:17:53"/>
    <d v="2018-02-20T23:58:42"/>
    <d v="1899-12-30T00:40:48"/>
    <x v="2"/>
    <x v="11"/>
    <s v="9h0"/>
    <x v="137"/>
    <s v="0.5"/>
    <s v="0.1"/>
    <s v="1.1"/>
    <x v="1"/>
    <x v="1"/>
    <x v="16"/>
  </r>
  <r>
    <x v="53"/>
    <x v="2"/>
    <n v="0"/>
    <d v="2018-02-20T23:59:19"/>
    <d v="2018-02-21T03:09:58"/>
    <d v="1899-12-30T03:10:38"/>
    <x v="2"/>
    <x v="35"/>
    <s v="8h0"/>
    <x v="138"/>
    <s v="0.1"/>
    <s v="0.1"/>
    <s v="0.6"/>
    <x v="1"/>
    <x v="1"/>
    <x v="8"/>
  </r>
  <r>
    <x v="87"/>
    <x v="1"/>
    <n v="803"/>
    <d v="2018-02-21T07:07:16"/>
    <d v="2018-02-21T09:32:32"/>
    <d v="1899-12-30T02:25:15"/>
    <x v="0"/>
    <x v="4"/>
    <s v="2h0"/>
    <x v="139"/>
    <s v="1.5"/>
    <s v="0.7"/>
    <s v="2.2"/>
    <x v="1"/>
    <x v="1"/>
    <x v="8"/>
  </r>
  <r>
    <x v="88"/>
    <x v="1"/>
    <n v="804"/>
    <d v="2018-02-21T09:33:21"/>
    <d v="2018-02-21T09:33:42"/>
    <d v="1899-12-30T00:00:21"/>
    <x v="0"/>
    <x v="2"/>
    <m/>
    <x v="2"/>
    <s v="0.0"/>
    <s v="0.0"/>
    <s v="0.0"/>
    <x v="1"/>
    <x v="1"/>
    <x v="8"/>
  </r>
  <r>
    <x v="88"/>
    <x v="1"/>
    <n v="804"/>
    <d v="2018-02-21T09:34:33"/>
    <d v="2018-02-21T10:08:09"/>
    <d v="1899-12-30T00:33:36"/>
    <x v="0"/>
    <x v="75"/>
    <s v="4h30"/>
    <x v="140"/>
    <s v="1.9"/>
    <s v="0.5"/>
    <s v="3.5"/>
    <x v="1"/>
    <x v="1"/>
    <x v="8"/>
  </r>
  <r>
    <x v="89"/>
    <x v="1"/>
    <n v="801"/>
    <d v="2018-02-21T10:10:14"/>
    <d v="2018-02-21T11:51:59"/>
    <d v="1899-12-30T01:41:44"/>
    <x v="0"/>
    <x v="20"/>
    <s v="4h0"/>
    <x v="141"/>
    <s v="1.7"/>
    <s v="0.6"/>
    <s v="3.6"/>
    <x v="1"/>
    <x v="1"/>
    <x v="8"/>
  </r>
  <r>
    <x v="86"/>
    <x v="2"/>
    <s v="S9315 /5 TUBE 706"/>
    <d v="2018-02-28T22:05:08"/>
    <d v="2018-02-28T22:33:57"/>
    <d v="1899-12-30T00:28:49"/>
    <x v="0"/>
    <x v="26"/>
    <s v="9h0"/>
    <x v="142"/>
    <s v="0.2"/>
    <s v="0.0"/>
    <s v="0.7"/>
    <x v="1"/>
    <x v="1"/>
    <x v="13"/>
  </r>
  <r>
    <x v="90"/>
    <x v="0"/>
    <n v="752"/>
    <d v="2018-03-01T22:08:13"/>
    <d v="2018-03-01T22:53:08"/>
    <d v="1899-12-30T00:44:55"/>
    <x v="0"/>
    <x v="26"/>
    <s v="11h30"/>
    <x v="0"/>
    <s v="0.3"/>
    <s v="0.1"/>
    <s v="0.6"/>
    <x v="1"/>
    <x v="2"/>
    <x v="5"/>
  </r>
  <r>
    <x v="91"/>
    <x v="0"/>
    <n v="768"/>
    <d v="2018-03-01T22:55:19"/>
    <d v="2018-03-02T00:15:53"/>
    <d v="1899-12-30T01:20:34"/>
    <x v="0"/>
    <x v="26"/>
    <s v="9h0"/>
    <x v="143"/>
    <s v="0.2"/>
    <s v="0.1"/>
    <s v="0.7"/>
    <x v="1"/>
    <x v="2"/>
    <x v="25"/>
  </r>
  <r>
    <x v="92"/>
    <x v="0"/>
    <n v="734"/>
    <d v="2018-03-02T00:17:02"/>
    <d v="2018-03-02T00:17:30"/>
    <d v="1899-12-30T00:00:28"/>
    <x v="0"/>
    <x v="2"/>
    <m/>
    <x v="2"/>
    <s v="0.0"/>
    <s v="0.0"/>
    <s v="0.0"/>
    <x v="1"/>
    <x v="2"/>
    <x v="25"/>
  </r>
  <r>
    <x v="92"/>
    <x v="0"/>
    <n v="734"/>
    <d v="2018-03-02T00:18:22"/>
    <d v="2018-03-02T02:10:06"/>
    <d v="1899-12-30T01:51:44"/>
    <x v="0"/>
    <x v="23"/>
    <s v="7h0"/>
    <x v="144"/>
    <s v="0.3"/>
    <s v="0.1"/>
    <s v="1.2"/>
    <x v="1"/>
    <x v="2"/>
    <x v="25"/>
  </r>
  <r>
    <x v="90"/>
    <x v="2"/>
    <n v="752"/>
    <d v="2018-03-07T17:50:52"/>
    <d v="2018-03-07T18:08:13"/>
    <d v="1899-12-30T00:17:20"/>
    <x v="0"/>
    <x v="35"/>
    <s v="8h0"/>
    <x v="145"/>
    <s v="0.3"/>
    <s v="0.0"/>
    <s v="0.6"/>
    <x v="1"/>
    <x v="2"/>
    <x v="11"/>
  </r>
  <r>
    <x v="91"/>
    <x v="2"/>
    <n v="768"/>
    <d v="2018-03-07T18:09:14"/>
    <d v="2018-03-07T18:10:28"/>
    <d v="1899-12-30T00:01:13"/>
    <x v="0"/>
    <x v="2"/>
    <m/>
    <x v="2"/>
    <s v="0.0"/>
    <s v="0.0"/>
    <s v="0.0"/>
    <x v="1"/>
    <x v="2"/>
    <x v="11"/>
  </r>
  <r>
    <x v="91"/>
    <x v="2"/>
    <n v="768"/>
    <d v="2018-03-07T18:11:22"/>
    <d v="2018-03-07T18:26:57"/>
    <d v="1899-12-30T00:15:34"/>
    <x v="0"/>
    <x v="15"/>
    <s v="0h0"/>
    <x v="146"/>
    <s v="0.4"/>
    <s v="0.1"/>
    <s v="0.6"/>
    <x v="1"/>
    <x v="2"/>
    <x v="11"/>
  </r>
  <r>
    <x v="93"/>
    <x v="0"/>
    <n v="753"/>
    <d v="2018-03-09T14:39:24"/>
    <d v="2018-03-09T16:30:39"/>
    <d v="1899-12-30T01:51:15"/>
    <x v="0"/>
    <x v="76"/>
    <s v="6h0"/>
    <x v="147"/>
    <s v="0.0"/>
    <s v="0.1"/>
    <s v="1.0"/>
    <x v="1"/>
    <x v="2"/>
    <x v="0"/>
  </r>
  <r>
    <x v="94"/>
    <x v="0"/>
    <n v="754"/>
    <d v="2018-03-09T17:18:37"/>
    <d v="2018-03-09T19:07:55"/>
    <d v="1899-12-30T01:49:14"/>
    <x v="0"/>
    <x v="35"/>
    <s v="7h30"/>
    <x v="148"/>
    <s v="3.0"/>
    <s v="0.3"/>
    <s v="2.1"/>
    <x v="1"/>
    <x v="2"/>
    <x v="0"/>
  </r>
  <r>
    <x v="92"/>
    <x v="2"/>
    <n v="734"/>
    <d v="2018-03-12T07:18:42"/>
    <d v="2018-03-12T08:59:06"/>
    <d v="1899-12-30T01:40:23"/>
    <x v="0"/>
    <x v="17"/>
    <s v="5h30"/>
    <x v="149"/>
    <s v="1.1"/>
    <s v="0.1"/>
    <s v="1.3"/>
    <x v="1"/>
    <x v="2"/>
    <x v="19"/>
  </r>
  <r>
    <x v="95"/>
    <x v="0"/>
    <n v="771"/>
    <d v="2018-03-26T18:46:12"/>
    <d v="2018-03-26T20:46:07"/>
    <d v="1899-12-30T01:59:55"/>
    <x v="0"/>
    <x v="11"/>
    <s v="6h0"/>
    <x v="150"/>
    <s v="0.4"/>
    <s v="0.1"/>
    <s v="0.9"/>
    <x v="1"/>
    <x v="2"/>
    <x v="24"/>
  </r>
  <r>
    <x v="53"/>
    <x v="0"/>
    <n v="0"/>
    <d v="2018-03-27T07:13:53"/>
    <d v="2018-03-27T08:08:09"/>
    <d v="1899-12-30T00:54:15"/>
    <x v="2"/>
    <x v="35"/>
    <s v="5h30"/>
    <x v="151"/>
    <s v="1.3"/>
    <s v="0.1"/>
    <s v="0.9"/>
    <x v="1"/>
    <x v="2"/>
    <x v="26"/>
  </r>
  <r>
    <x v="53"/>
    <x v="0"/>
    <n v="0"/>
    <d v="2018-03-27T08:12:15"/>
    <d v="2018-03-27T12:36:38"/>
    <d v="1899-12-30T04:24:22"/>
    <x v="2"/>
    <x v="33"/>
    <s v="6h30"/>
    <x v="152"/>
    <s v="0.2"/>
    <s v="0.1"/>
    <s v="0.9"/>
    <x v="1"/>
    <x v="2"/>
    <x v="26"/>
  </r>
  <r>
    <x v="53"/>
    <x v="0"/>
    <n v="0"/>
    <d v="2018-03-28T07:45:44"/>
    <d v="2018-03-28T10:51:41"/>
    <d v="1899-12-30T03:05:53"/>
    <x v="2"/>
    <x v="36"/>
    <s v="5h30"/>
    <x v="153"/>
    <s v="0.5"/>
    <s v="0.2"/>
    <s v="1.5"/>
    <x v="1"/>
    <x v="2"/>
    <x v="13"/>
  </r>
  <r>
    <x v="53"/>
    <x v="2"/>
    <n v="0"/>
    <d v="2018-03-28T11:04:17"/>
    <d v="2018-03-28T12:46:38"/>
    <d v="1899-12-30T01:42:20"/>
    <x v="2"/>
    <x v="27"/>
    <s v="11h30"/>
    <x v="154"/>
    <s v="2.9"/>
    <s v="1.1"/>
    <s v="0.9"/>
    <x v="1"/>
    <x v="2"/>
    <x v="13"/>
  </r>
  <r>
    <x v="53"/>
    <x v="2"/>
    <n v="0"/>
    <d v="2018-04-04T01:30:07"/>
    <d v="2018-04-04T01:33:01"/>
    <d v="1899-12-30T00:02:53"/>
    <x v="2"/>
    <x v="36"/>
    <s v="0h0"/>
    <x v="155"/>
    <s v="2.8"/>
    <s v="0.3"/>
    <s v="0.5"/>
    <x v="1"/>
    <x v="3"/>
    <x v="18"/>
  </r>
  <r>
    <x v="53"/>
    <x v="2"/>
    <n v="0"/>
    <d v="2018-04-04T01:33:55"/>
    <d v="2018-04-04T01:35:19"/>
    <d v="1899-12-30T00:01:23"/>
    <x v="2"/>
    <x v="2"/>
    <m/>
    <x v="2"/>
    <s v="0.0"/>
    <s v="0.0"/>
    <s v="0.0"/>
    <x v="1"/>
    <x v="3"/>
    <x v="18"/>
  </r>
  <r>
    <x v="53"/>
    <x v="2"/>
    <n v="0"/>
    <d v="2018-04-04T01:36:20"/>
    <d v="2018-04-04T02:12:40"/>
    <d v="1899-12-30T00:36:20"/>
    <x v="2"/>
    <x v="35"/>
    <s v="7h0"/>
    <x v="156"/>
    <s v="0.2"/>
    <s v="0.1"/>
    <s v="1.4"/>
    <x v="1"/>
    <x v="3"/>
    <x v="18"/>
  </r>
  <r>
    <x v="53"/>
    <x v="2"/>
    <n v="0"/>
    <d v="2018-04-04T02:13:24"/>
    <d v="2018-04-04T02:27:18"/>
    <d v="1899-12-30T00:13:53"/>
    <x v="2"/>
    <x v="37"/>
    <s v="1h0"/>
    <x v="157"/>
    <s v="0.2"/>
    <s v="0.2"/>
    <s v="1.6"/>
    <x v="1"/>
    <x v="3"/>
    <x v="18"/>
  </r>
  <r>
    <x v="53"/>
    <x v="2"/>
    <n v="0"/>
    <d v="2018-04-04T02:28:09"/>
    <d v="2018-04-04T02:28:48"/>
    <d v="1899-12-30T00:00:39"/>
    <x v="2"/>
    <x v="2"/>
    <m/>
    <x v="2"/>
    <s v="0.0"/>
    <s v="0.0"/>
    <s v="0.0"/>
    <x v="1"/>
    <x v="3"/>
    <x v="18"/>
  </r>
  <r>
    <x v="53"/>
    <x v="2"/>
    <n v="0"/>
    <d v="2018-04-04T02:29:17"/>
    <d v="2018-04-04T02:48:11"/>
    <d v="1899-12-30T00:18:53"/>
    <x v="2"/>
    <x v="27"/>
    <s v="2h30"/>
    <x v="158"/>
    <s v="1.2"/>
    <s v="0.2"/>
    <s v="1.6"/>
    <x v="1"/>
    <x v="3"/>
    <x v="18"/>
  </r>
  <r>
    <x v="53"/>
    <x v="1"/>
    <n v="0"/>
    <d v="2018-04-04T02:48:42"/>
    <d v="2018-04-04T04:18:31"/>
    <d v="1899-12-30T01:29:49"/>
    <x v="2"/>
    <x v="77"/>
    <s v="4h30"/>
    <x v="159"/>
    <s v="2.1"/>
    <s v="0.4"/>
    <s v="2.2"/>
    <x v="1"/>
    <x v="3"/>
    <x v="18"/>
  </r>
  <r>
    <x v="53"/>
    <x v="2"/>
    <n v="0"/>
    <d v="2018-04-05T23:07:12"/>
    <d v="2018-04-05T23:07:49"/>
    <d v="1899-12-30T00:00:36"/>
    <x v="2"/>
    <x v="18"/>
    <s v="7h0"/>
    <x v="160"/>
    <s v="1.1"/>
    <s v="0.2"/>
    <s v="1.5"/>
    <x v="1"/>
    <x v="3"/>
    <x v="27"/>
  </r>
  <r>
    <x v="53"/>
    <x v="2"/>
    <n v="0"/>
    <d v="2018-04-05T23:08:13"/>
    <d v="2018-04-06T03:43:47"/>
    <d v="1899-12-30T04:35:34"/>
    <x v="2"/>
    <x v="27"/>
    <s v="7h0"/>
    <x v="46"/>
    <s v="1.2"/>
    <s v="0.2"/>
    <s v="1.5"/>
    <x v="1"/>
    <x v="3"/>
    <x v="21"/>
  </r>
  <r>
    <x v="96"/>
    <x v="1"/>
    <n v="827"/>
    <d v="2018-04-20T08:58:43"/>
    <d v="2018-04-20T08:58:57"/>
    <d v="1899-12-30T00:00:13"/>
    <x v="0"/>
    <x v="2"/>
    <m/>
    <x v="2"/>
    <s v="0.0"/>
    <s v="0.0"/>
    <s v="0.0"/>
    <x v="1"/>
    <x v="3"/>
    <x v="16"/>
  </r>
  <r>
    <x v="96"/>
    <x v="1"/>
    <n v="827"/>
    <d v="2018-04-20T08:59:51"/>
    <d v="2018-04-20T09:21:18"/>
    <d v="1899-12-30T00:21:26"/>
    <x v="0"/>
    <x v="2"/>
    <m/>
    <x v="2"/>
    <s v="0.0"/>
    <s v="0.0"/>
    <s v="0.0"/>
    <x v="1"/>
    <x v="3"/>
    <x v="16"/>
  </r>
  <r>
    <x v="96"/>
    <x v="1"/>
    <n v="827"/>
    <d v="2018-04-20T09:22:09"/>
    <d v="2018-04-20T10:12:08"/>
    <d v="1899-12-30T00:49:59"/>
    <x v="0"/>
    <x v="22"/>
    <s v="10h0"/>
    <x v="161"/>
    <s v="1.3"/>
    <s v="0.5"/>
    <s v="2.2"/>
    <x v="1"/>
    <x v="3"/>
    <x v="16"/>
  </r>
  <r>
    <x v="97"/>
    <x v="1"/>
    <n v="830"/>
    <d v="2018-04-20T10:18:20"/>
    <d v="2018-04-20T11:19:11"/>
    <d v="1899-12-30T01:00:50"/>
    <x v="0"/>
    <x v="78"/>
    <s v="8h30"/>
    <x v="162"/>
    <s v="2.9"/>
    <s v="0.8"/>
    <s v="3.3"/>
    <x v="1"/>
    <x v="3"/>
    <x v="16"/>
  </r>
  <r>
    <x v="89"/>
    <x v="0"/>
    <n v="801"/>
    <d v="2018-05-02T14:48:53"/>
    <d v="2018-05-02T19:07:32"/>
    <d v="1899-12-30T04:18:38"/>
    <x v="0"/>
    <x v="33"/>
    <s v="11h0"/>
    <x v="163"/>
    <s v="0.3"/>
    <s v="0.2"/>
    <s v="1.5"/>
    <x v="1"/>
    <x v="4"/>
    <x v="25"/>
  </r>
  <r>
    <x v="98"/>
    <x v="0"/>
    <n v="773"/>
    <d v="2018-05-02T19:39:07"/>
    <d v="2018-05-02T19:39:28"/>
    <d v="1899-12-30T00:00:21"/>
    <x v="0"/>
    <x v="2"/>
    <m/>
    <x v="2"/>
    <s v="0.0"/>
    <s v="0.0"/>
    <s v="0.0"/>
    <x v="1"/>
    <x v="4"/>
    <x v="25"/>
  </r>
  <r>
    <x v="98"/>
    <x v="0"/>
    <n v="773"/>
    <d v="2018-05-02T19:42:06"/>
    <d v="2018-05-02T20:30:14"/>
    <d v="1899-12-30T00:48:08"/>
    <x v="0"/>
    <x v="79"/>
    <s v="1h30"/>
    <x v="164"/>
    <s v="0.8"/>
    <s v="0.3"/>
    <s v="1.6"/>
    <x v="1"/>
    <x v="4"/>
    <x v="25"/>
  </r>
  <r>
    <x v="98"/>
    <x v="0"/>
    <n v="773"/>
    <d v="2018-05-02T21:07:01"/>
    <d v="2018-05-02T21:07:31"/>
    <d v="1899-12-30T00:00:29"/>
    <x v="0"/>
    <x v="2"/>
    <m/>
    <x v="2"/>
    <s v="0.0"/>
    <s v="0.0"/>
    <s v="0.0"/>
    <x v="1"/>
    <x v="4"/>
    <x v="25"/>
  </r>
  <r>
    <x v="98"/>
    <x v="0"/>
    <n v="773"/>
    <d v="2018-05-02T21:08:14"/>
    <d v="2018-05-02T21:08:37"/>
    <d v="1899-12-30T00:00:23"/>
    <x v="0"/>
    <x v="2"/>
    <m/>
    <x v="2"/>
    <s v="0.0"/>
    <s v="0.0"/>
    <s v="0.0"/>
    <x v="1"/>
    <x v="4"/>
    <x v="25"/>
  </r>
  <r>
    <x v="98"/>
    <x v="0"/>
    <n v="773"/>
    <d v="2018-05-02T21:10:07"/>
    <d v="2018-05-02T23:28:01"/>
    <d v="1899-12-30T02:17:54"/>
    <x v="0"/>
    <x v="17"/>
    <s v="9h30"/>
    <x v="165"/>
    <s v="0.5"/>
    <s v="0.1"/>
    <s v="1.4"/>
    <x v="1"/>
    <x v="4"/>
    <x v="25"/>
  </r>
  <r>
    <x v="99"/>
    <x v="0"/>
    <n v="800"/>
    <d v="2018-05-14T22:17:34"/>
    <d v="2018-05-14T22:19:56"/>
    <d v="1899-12-30T00:02:21"/>
    <x v="3"/>
    <x v="80"/>
    <s v="9h30"/>
    <x v="166"/>
    <s v="31.0"/>
    <s v="8.8"/>
    <s v="51.4"/>
    <x v="1"/>
    <x v="4"/>
    <x v="12"/>
  </r>
  <r>
    <x v="99"/>
    <x v="0"/>
    <n v="800"/>
    <d v="2018-05-14T22:20:53"/>
    <d v="2018-05-15T02:29:36"/>
    <d v="1899-12-30T04:08:42"/>
    <x v="3"/>
    <x v="33"/>
    <s v="8h30"/>
    <x v="42"/>
    <s v="0.3"/>
    <s v="0.1"/>
    <s v="1.2"/>
    <x v="1"/>
    <x v="4"/>
    <x v="7"/>
  </r>
  <r>
    <x v="83"/>
    <x v="0"/>
    <n v="791"/>
    <d v="2018-05-15T02:36:32"/>
    <d v="2018-05-15T02:36:55"/>
    <d v="1899-12-30T00:00:23"/>
    <x v="3"/>
    <x v="2"/>
    <m/>
    <x v="2"/>
    <s v="0.0"/>
    <s v="0.0"/>
    <s v="0.0"/>
    <x v="1"/>
    <x v="4"/>
    <x v="7"/>
  </r>
  <r>
    <x v="83"/>
    <x v="0"/>
    <n v="791"/>
    <d v="2018-05-15T02:37:27"/>
    <d v="2018-05-15T04:32:28"/>
    <d v="1899-12-30T01:55:00"/>
    <x v="3"/>
    <x v="23"/>
    <s v="1h30"/>
    <x v="167"/>
    <s v="0.4"/>
    <s v="0.2"/>
    <s v="1.7"/>
    <x v="1"/>
    <x v="4"/>
    <x v="7"/>
  </r>
  <r>
    <x v="100"/>
    <x v="1"/>
    <n v="850"/>
    <d v="2018-05-16T22:39:11"/>
    <d v="2018-05-17T00:51:14"/>
    <d v="1899-12-30T02:12:01"/>
    <x v="3"/>
    <x v="6"/>
    <s v="11h30"/>
    <x v="168"/>
    <s v="1.6"/>
    <s v="0.9"/>
    <s v="3.1"/>
    <x v="1"/>
    <x v="4"/>
    <x v="22"/>
  </r>
  <r>
    <x v="101"/>
    <x v="1"/>
    <n v="851"/>
    <d v="2018-05-17T00:54:44"/>
    <d v="2018-05-17T02:38:39"/>
    <d v="1899-12-30T01:43:54"/>
    <x v="3"/>
    <x v="81"/>
    <s v="0h30"/>
    <x v="169"/>
    <s v="1.5"/>
    <s v="0.7"/>
    <s v="3.4"/>
    <x v="1"/>
    <x v="4"/>
    <x v="22"/>
  </r>
  <r>
    <x v="99"/>
    <x v="2"/>
    <n v="800"/>
    <d v="2018-05-30T06:51:56"/>
    <d v="2018-05-30T07:50:52"/>
    <d v="1899-12-30T00:58:56"/>
    <x v="3"/>
    <x v="37"/>
    <s v="0h0"/>
    <x v="170"/>
    <s v="0.1"/>
    <s v="0.1"/>
    <s v="1.2"/>
    <x v="1"/>
    <x v="4"/>
    <x v="3"/>
  </r>
  <r>
    <x v="83"/>
    <x v="2"/>
    <n v="791"/>
    <d v="2018-06-08T14:10:59"/>
    <d v="2018-06-08T14:52:49"/>
    <d v="1899-12-30T00:41:49"/>
    <x v="3"/>
    <x v="27"/>
    <s v="3h30"/>
    <x v="171"/>
    <s v="0.2"/>
    <s v="0.1"/>
    <s v="1.1"/>
    <x v="1"/>
    <x v="5"/>
    <x v="6"/>
  </r>
  <r>
    <x v="84"/>
    <x v="2"/>
    <n v="792"/>
    <d v="2018-06-08T14:54:45"/>
    <d v="2018-06-08T15:39:23"/>
    <d v="1899-12-30T00:44:37"/>
    <x v="3"/>
    <x v="35"/>
    <s v="2h30"/>
    <x v="146"/>
    <s v="0.1"/>
    <s v="0.3"/>
    <s v="1.6"/>
    <x v="1"/>
    <x v="5"/>
    <x v="6"/>
  </r>
  <r>
    <x v="102"/>
    <x v="1"/>
    <n v="852"/>
    <d v="2018-06-08T15:41:29"/>
    <d v="2018-06-08T16:05:42"/>
    <d v="1899-12-30T00:24:13"/>
    <x v="3"/>
    <x v="82"/>
    <s v="3h0"/>
    <x v="172"/>
    <s v="3.6"/>
    <s v="1.2"/>
    <s v="4.7"/>
    <x v="1"/>
    <x v="5"/>
    <x v="6"/>
  </r>
  <r>
    <x v="102"/>
    <x v="1"/>
    <n v="852"/>
    <d v="2018-06-08T16:07:36"/>
    <d v="2018-06-08T16:53:28"/>
    <d v="1899-12-30T00:43:56"/>
    <x v="3"/>
    <x v="83"/>
    <s v="10h0"/>
    <x v="173"/>
    <s v="1.8"/>
    <s v="0.8"/>
    <s v="3.0"/>
    <x v="1"/>
    <x v="5"/>
    <x v="6"/>
  </r>
  <r>
    <x v="103"/>
    <x v="1"/>
    <n v="882"/>
    <d v="2018-06-13T10:06:26"/>
    <d v="2018-06-13T12:25:39"/>
    <d v="1899-12-30T02:19:12"/>
    <x v="3"/>
    <x v="22"/>
    <s v="4h30"/>
    <x v="174"/>
    <s v="2.0"/>
    <s v="0.9"/>
    <s v="3.2"/>
    <x v="1"/>
    <x v="5"/>
    <x v="15"/>
  </r>
  <r>
    <x v="104"/>
    <x v="1"/>
    <n v="872"/>
    <d v="2018-06-13T12:26:30"/>
    <d v="2018-06-13T13:49:29"/>
    <d v="1899-12-30T01:22:59"/>
    <x v="3"/>
    <x v="81"/>
    <s v="8h30"/>
    <x v="175"/>
    <s v="1.5"/>
    <s v="0.9"/>
    <s v="3.9"/>
    <x v="1"/>
    <x v="5"/>
    <x v="15"/>
  </r>
  <r>
    <x v="104"/>
    <x v="1"/>
    <n v="872"/>
    <d v="2018-06-13T13:54:44"/>
    <d v="2018-06-13T13:55:06"/>
    <d v="1899-12-30T00:00:22"/>
    <x v="3"/>
    <x v="2"/>
    <m/>
    <x v="2"/>
    <s v="0.0"/>
    <s v="0.0"/>
    <s v="0.0"/>
    <x v="1"/>
    <x v="5"/>
    <x v="15"/>
  </r>
  <r>
    <x v="104"/>
    <x v="1"/>
    <n v="872"/>
    <d v="2018-06-13T13:55:42"/>
    <d v="2018-06-13T14:49:15"/>
    <d v="1899-12-30T00:53:32"/>
    <x v="3"/>
    <x v="21"/>
    <s v="10h30"/>
    <x v="176"/>
    <s v="2.1"/>
    <s v="0.6"/>
    <s v="1.9"/>
    <x v="1"/>
    <x v="5"/>
    <x v="15"/>
  </r>
  <r>
    <x v="105"/>
    <x v="1"/>
    <n v="866"/>
    <d v="2018-07-03T14:52:38"/>
    <d v="2018-07-03T16:30:56"/>
    <d v="1899-12-30T01:38:17"/>
    <x v="3"/>
    <x v="81"/>
    <s v="2h0"/>
    <x v="177"/>
    <s v="2.4"/>
    <s v="0.9"/>
    <s v="3.5"/>
    <x v="1"/>
    <x v="6"/>
    <x v="10"/>
  </r>
  <r>
    <x v="106"/>
    <x v="1"/>
    <n v="856"/>
    <d v="2018-07-03T16:50:30"/>
    <d v="2018-07-03T16:51:01"/>
    <d v="1899-12-30T00:00:30"/>
    <x v="3"/>
    <x v="2"/>
    <m/>
    <x v="2"/>
    <s v="0.0"/>
    <s v="0.0"/>
    <s v="0.0"/>
    <x v="1"/>
    <x v="6"/>
    <x v="10"/>
  </r>
  <r>
    <x v="106"/>
    <x v="1"/>
    <n v="856"/>
    <d v="2018-07-03T16:51:38"/>
    <d v="2018-07-03T17:00:02"/>
    <d v="1899-12-30T00:08:24"/>
    <x v="3"/>
    <x v="84"/>
    <s v="1h0"/>
    <x v="178"/>
    <s v="3.3"/>
    <s v="1.2"/>
    <s v="4.8"/>
    <x v="1"/>
    <x v="6"/>
    <x v="10"/>
  </r>
  <r>
    <x v="87"/>
    <x v="2"/>
    <n v="803"/>
    <d v="2018-08-01T09:51:37"/>
    <d v="2018-08-01T09:57:13"/>
    <d v="1899-12-30T00:05:35"/>
    <x v="4"/>
    <x v="85"/>
    <s v="0h30"/>
    <x v="179"/>
    <s v="0.5"/>
    <s v="0.1"/>
    <s v="0.9"/>
    <x v="1"/>
    <x v="10"/>
    <x v="5"/>
  </r>
  <r>
    <x v="87"/>
    <x v="2"/>
    <n v="803"/>
    <d v="2018-08-01T09:51:37"/>
    <d v="2018-08-01T09:57:24"/>
    <d v="1899-12-30T00:05:47"/>
    <x v="4"/>
    <x v="85"/>
    <s v="0h30"/>
    <x v="179"/>
    <s v="0.5"/>
    <s v="0.1"/>
    <s v="0.9"/>
    <x v="1"/>
    <x v="10"/>
    <x v="5"/>
  </r>
  <r>
    <x v="53"/>
    <x v="2"/>
    <n v="803"/>
    <d v="2018-08-01T09:58:50"/>
    <d v="2018-08-01T11:04:54"/>
    <d v="1899-12-30T01:06:04"/>
    <x v="4"/>
    <x v="76"/>
    <s v="9h30"/>
    <x v="180"/>
    <s v="0.5"/>
    <s v="0.1"/>
    <s v="1.5"/>
    <x v="1"/>
    <x v="10"/>
    <x v="5"/>
  </r>
  <r>
    <x v="53"/>
    <x v="1"/>
    <n v="914"/>
    <d v="2018-08-27T22:20:47"/>
    <d v="2018-08-27T22:21:15"/>
    <d v="1899-12-30T00:00:28"/>
    <x v="3"/>
    <x v="2"/>
    <m/>
    <x v="2"/>
    <s v="0.0"/>
    <s v="0.0"/>
    <s v="0.0"/>
    <x v="1"/>
    <x v="10"/>
    <x v="26"/>
  </r>
  <r>
    <x v="53"/>
    <x v="1"/>
    <n v="914"/>
    <d v="2018-08-27T22:21:34"/>
    <d v="2018-08-28T03:15:52"/>
    <d v="1899-12-30T04:54:17"/>
    <x v="3"/>
    <x v="86"/>
    <s v="2h0"/>
    <x v="181"/>
    <s v="1.1"/>
    <s v="2.1"/>
    <s v="2.0"/>
    <x v="1"/>
    <x v="10"/>
    <x v="13"/>
  </r>
  <r>
    <x v="107"/>
    <x v="2"/>
    <n v="803"/>
    <d v="2018-09-12T06:21:25"/>
    <d v="2018-09-12T12:24:56"/>
    <d v="1899-12-30T06:03:30"/>
    <x v="3"/>
    <x v="17"/>
    <s v="1h30"/>
    <x v="182"/>
    <s v="1.0"/>
    <s v="0.1"/>
    <s v="1.3"/>
    <x v="1"/>
    <x v="7"/>
    <x v="19"/>
  </r>
  <r>
    <x v="108"/>
    <x v="4"/>
    <n v="827"/>
    <d v="2018-09-14T06:27:05"/>
    <d v="2018-09-14T07:29:36"/>
    <d v="1899-12-30T01:02:30"/>
    <x v="3"/>
    <x v="34"/>
    <s v="2h0"/>
    <x v="0"/>
    <s v="0.4"/>
    <s v="0.1"/>
    <s v="0.9"/>
    <x v="1"/>
    <x v="7"/>
    <x v="12"/>
  </r>
  <r>
    <x v="109"/>
    <x v="4"/>
    <n v="830"/>
    <d v="2018-09-14T07:30:14"/>
    <d v="2018-09-14T07:30:56"/>
    <d v="1899-12-30T00:00:41"/>
    <x v="3"/>
    <x v="2"/>
    <m/>
    <x v="2"/>
    <s v="0.0"/>
    <s v="0.0"/>
    <s v="0.0"/>
    <x v="1"/>
    <x v="7"/>
    <x v="12"/>
  </r>
  <r>
    <x v="110"/>
    <x v="2"/>
    <n v="830"/>
    <d v="2018-09-14T07:31:19"/>
    <d v="2018-09-14T08:41:27"/>
    <d v="1899-12-30T01:10:08"/>
    <x v="3"/>
    <x v="37"/>
    <s v="7h30"/>
    <x v="183"/>
    <s v="0.3"/>
    <s v="0.1"/>
    <s v="0.6"/>
    <x v="1"/>
    <x v="7"/>
    <x v="12"/>
  </r>
  <r>
    <x v="111"/>
    <x v="0"/>
    <n v="825"/>
    <d v="2018-09-17T22:08:37"/>
    <d v="2018-09-17T22:35:14"/>
    <d v="1899-12-30T00:25:45"/>
    <x v="3"/>
    <x v="87"/>
    <s v="2h0"/>
    <x v="184"/>
    <s v="2.1"/>
    <s v="0.8"/>
    <s v="8.1"/>
    <x v="1"/>
    <x v="7"/>
    <x v="22"/>
  </r>
  <r>
    <x v="112"/>
    <x v="0"/>
    <n v="825"/>
    <d v="2018-09-17T22:35:39"/>
    <d v="2018-09-17T22:36:35"/>
    <d v="1899-12-30T00:00:55"/>
    <x v="3"/>
    <x v="2"/>
    <m/>
    <x v="2"/>
    <s v="0.0"/>
    <s v="0.0"/>
    <s v="0.0"/>
    <x v="1"/>
    <x v="7"/>
    <x v="22"/>
  </r>
  <r>
    <x v="113"/>
    <x v="0"/>
    <n v="825"/>
    <d v="2018-09-17T22:52:20"/>
    <d v="2018-09-18T00:31:42"/>
    <d v="1899-12-30T01:36:57"/>
    <x v="3"/>
    <x v="33"/>
    <s v="11h0"/>
    <x v="185"/>
    <s v="0.2"/>
    <s v="0.1"/>
    <s v="1.3"/>
    <x v="1"/>
    <x v="7"/>
    <x v="28"/>
  </r>
  <r>
    <x v="114"/>
    <x v="0"/>
    <n v="829"/>
    <d v="2018-09-18T00:42:29"/>
    <d v="2018-09-18T04:41:27"/>
    <d v="1899-12-30T03:57:02"/>
    <x v="3"/>
    <x v="11"/>
    <s v="3h0"/>
    <x v="95"/>
    <s v="1.2"/>
    <s v="0.5"/>
    <s v="1.2"/>
    <x v="1"/>
    <x v="7"/>
    <x v="28"/>
  </r>
  <r>
    <x v="115"/>
    <x v="3"/>
    <n v="1245"/>
    <d v="2018-11-13T18:24:20"/>
    <d v="2018-11-13T18:26:04"/>
    <d v="1899-12-30T00:01:44"/>
    <x v="0"/>
    <x v="2"/>
    <m/>
    <x v="2"/>
    <s v="0.0"/>
    <s v="0.0"/>
    <s v="0.0"/>
    <x v="1"/>
    <x v="9"/>
    <x v="15"/>
  </r>
  <r>
    <x v="116"/>
    <x v="3"/>
    <n v="1245"/>
    <d v="2018-11-13T18:27:13"/>
    <d v="2018-11-13T20:39:02"/>
    <d v="1899-12-30T02:11:48"/>
    <x v="0"/>
    <x v="36"/>
    <s v="8h0"/>
    <x v="186"/>
    <s v="0.1"/>
    <s v="0.0"/>
    <s v="1.3"/>
    <x v="1"/>
    <x v="9"/>
    <x v="15"/>
  </r>
  <r>
    <x v="117"/>
    <x v="3"/>
    <n v="1245"/>
    <d v="2018-11-14T14:56:49"/>
    <d v="2018-11-14T14:59:56"/>
    <d v="1899-12-30T00:03:07"/>
    <x v="0"/>
    <x v="88"/>
    <s v="8h30"/>
    <x v="187"/>
    <s v="0.1"/>
    <s v="0.0"/>
    <s v="2.4"/>
    <x v="1"/>
    <x v="9"/>
    <x v="12"/>
  </r>
  <r>
    <x v="118"/>
    <x v="1"/>
    <n v="1245"/>
    <d v="2018-11-14T15:23:13"/>
    <d v="2018-11-14T15:23:29"/>
    <d v="1899-12-30T00:00:15"/>
    <x v="0"/>
    <x v="2"/>
    <m/>
    <x v="2"/>
    <s v="0.0"/>
    <s v="0.0"/>
    <s v="0.0"/>
    <x v="1"/>
    <x v="9"/>
    <x v="12"/>
  </r>
  <r>
    <x v="117"/>
    <x v="3"/>
    <n v="1245"/>
    <d v="2018-11-14T15:24:41"/>
    <d v="2018-11-14T15:25:12"/>
    <d v="1899-12-30T00:00:30"/>
    <x v="0"/>
    <x v="2"/>
    <m/>
    <x v="2"/>
    <s v="0.0"/>
    <s v="0.0"/>
    <s v="0.0"/>
    <x v="1"/>
    <x v="9"/>
    <x v="12"/>
  </r>
  <r>
    <x v="119"/>
    <x v="3"/>
    <n v="1254"/>
    <d v="2018-11-14T15:27:24"/>
    <d v="2018-11-14T20:07:18"/>
    <d v="1899-12-30T04:26:27"/>
    <x v="0"/>
    <x v="33"/>
    <s v="2h0"/>
    <x v="188"/>
    <s v="0.6"/>
    <s v="0.7"/>
    <s v="0.8"/>
    <x v="1"/>
    <x v="9"/>
    <x v="12"/>
  </r>
  <r>
    <x v="120"/>
    <x v="1"/>
    <n v="125"/>
    <d v="2018-11-14T20:09:15"/>
    <d v="2018-11-14T20:19:10"/>
    <d v="1899-12-30T00:09:55"/>
    <x v="0"/>
    <x v="34"/>
    <s v="8h0"/>
    <x v="189"/>
    <s v="0.7"/>
    <s v="0.2"/>
    <s v="1.3"/>
    <x v="1"/>
    <x v="9"/>
    <x v="12"/>
  </r>
  <r>
    <x v="121"/>
    <x v="2"/>
    <n v="916"/>
    <d v="2018-11-19T22:28:04"/>
    <d v="2018-11-19T22:28:35"/>
    <d v="1899-12-30T00:00:31"/>
    <x v="3"/>
    <x v="2"/>
    <m/>
    <x v="2"/>
    <s v="0.0"/>
    <s v="0.0"/>
    <s v="0.0"/>
    <x v="1"/>
    <x v="9"/>
    <x v="20"/>
  </r>
  <r>
    <x v="121"/>
    <x v="0"/>
    <n v="916"/>
    <d v="2018-11-19T22:29:35"/>
    <d v="2018-11-19T22:30:00"/>
    <d v="1899-12-30T00:00:24"/>
    <x v="3"/>
    <x v="2"/>
    <m/>
    <x v="2"/>
    <s v="0.0"/>
    <s v="0.0"/>
    <s v="0.0"/>
    <x v="1"/>
    <x v="9"/>
    <x v="20"/>
  </r>
  <r>
    <x v="121"/>
    <x v="0"/>
    <n v="916"/>
    <d v="2018-11-19T22:42:03"/>
    <d v="2018-11-20T00:18:44"/>
    <d v="1899-12-30T01:35:10"/>
    <x v="3"/>
    <x v="17"/>
    <s v="8h30"/>
    <x v="190"/>
    <s v="0.2"/>
    <s v="0.1"/>
    <s v="0.5"/>
    <x v="1"/>
    <x v="9"/>
    <x v="16"/>
  </r>
  <r>
    <x v="122"/>
    <x v="0"/>
    <n v="917"/>
    <d v="2018-11-20T00:23:21"/>
    <d v="2018-11-20T02:02:04"/>
    <d v="1899-12-30T01:38:42"/>
    <x v="3"/>
    <x v="89"/>
    <s v="9h0"/>
    <x v="191"/>
    <s v="0.5"/>
    <s v="0.1"/>
    <s v="0.8"/>
    <x v="1"/>
    <x v="9"/>
    <x v="16"/>
  </r>
  <r>
    <x v="123"/>
    <x v="0"/>
    <n v="915"/>
    <d v="2018-11-20T02:20:06"/>
    <d v="2018-11-20T03:14:02"/>
    <d v="1899-12-30T00:53:55"/>
    <x v="3"/>
    <x v="37"/>
    <s v="1h0"/>
    <x v="192"/>
    <s v="0.2"/>
    <s v="0.1"/>
    <s v="0.9"/>
    <x v="1"/>
    <x v="9"/>
    <x v="16"/>
  </r>
  <r>
    <x v="124"/>
    <x v="0"/>
    <n v="877"/>
    <d v="2018-11-20T22:27:58"/>
    <d v="2018-11-20T23:54:29"/>
    <d v="1899-12-30T01:26:30"/>
    <x v="3"/>
    <x v="35"/>
    <s v="11h0"/>
    <x v="193"/>
    <s v="0.6"/>
    <s v="0.1"/>
    <s v="0.9"/>
    <x v="1"/>
    <x v="9"/>
    <x v="16"/>
  </r>
  <r>
    <x v="125"/>
    <x v="0"/>
    <n v="878"/>
    <d v="2018-11-21T01:24:22"/>
    <d v="2018-11-21T01:27:49"/>
    <d v="1899-12-30T00:03:26"/>
    <x v="3"/>
    <x v="2"/>
    <m/>
    <x v="2"/>
    <s v="0.0"/>
    <s v="0.0"/>
    <s v="0.0"/>
    <x v="1"/>
    <x v="9"/>
    <x v="8"/>
  </r>
  <r>
    <x v="126"/>
    <x v="0"/>
    <n v="85874"/>
    <d v="2018-11-21T01:28:08"/>
    <d v="2018-11-21T04:26:06"/>
    <d v="1899-12-30T02:57:57"/>
    <x v="3"/>
    <x v="35"/>
    <s v="3h0"/>
    <x v="194"/>
    <s v="0.3"/>
    <s v="0.1"/>
    <s v="1.4"/>
    <x v="1"/>
    <x v="9"/>
    <x v="8"/>
  </r>
  <r>
    <x v="116"/>
    <x v="1"/>
    <n v="123456"/>
    <d v="2018-11-22T10:49:29"/>
    <d v="2018-11-22T12:36:43"/>
    <d v="1899-12-30T01:47:13"/>
    <x v="0"/>
    <x v="90"/>
    <s v="9h0"/>
    <x v="195"/>
    <s v="1.6"/>
    <s v="0.9"/>
    <s v="5.3"/>
    <x v="1"/>
    <x v="9"/>
    <x v="9"/>
  </r>
  <r>
    <x v="127"/>
    <x v="0"/>
    <n v="854"/>
    <d v="2018-11-22T22:36:45"/>
    <d v="2018-11-22T22:37:39"/>
    <d v="1899-12-30T00:00:53"/>
    <x v="3"/>
    <x v="2"/>
    <m/>
    <x v="2"/>
    <s v="0.0"/>
    <s v="0.0"/>
    <s v="0.0"/>
    <x v="1"/>
    <x v="9"/>
    <x v="9"/>
  </r>
  <r>
    <x v="128"/>
    <x v="0"/>
    <n v="854"/>
    <d v="2018-11-22T22:38:23"/>
    <d v="2018-11-22T23:18:42"/>
    <d v="1899-12-30T00:40:18"/>
    <x v="3"/>
    <x v="37"/>
    <s v="4h0"/>
    <x v="196"/>
    <s v="0.4"/>
    <s v="0.1"/>
    <s v="0.8"/>
    <x v="1"/>
    <x v="9"/>
    <x v="9"/>
  </r>
  <r>
    <x v="129"/>
    <x v="0"/>
    <n v="853"/>
    <d v="2018-11-22T23:20:57"/>
    <d v="2018-11-22T23:21:18"/>
    <d v="1899-12-30T00:00:21"/>
    <x v="3"/>
    <x v="2"/>
    <m/>
    <x v="2"/>
    <s v="0.0"/>
    <s v="0.0"/>
    <s v="0.0"/>
    <x v="1"/>
    <x v="9"/>
    <x v="9"/>
  </r>
  <r>
    <x v="130"/>
    <x v="0"/>
    <n v="853"/>
    <d v="2018-11-22T23:21:41"/>
    <d v="2018-11-23T01:01:35"/>
    <d v="1899-12-30T01:39:53"/>
    <x v="3"/>
    <x v="33"/>
    <s v="4h30"/>
    <x v="197"/>
    <s v="0.4"/>
    <s v="0.1"/>
    <s v="1.1"/>
    <x v="1"/>
    <x v="9"/>
    <x v="2"/>
  </r>
  <r>
    <x v="131"/>
    <x v="1"/>
    <n v="952"/>
    <d v="2018-11-27T17:05:49"/>
    <d v="2018-11-27T18:04:21"/>
    <d v="1899-12-30T00:58:31"/>
    <x v="3"/>
    <x v="77"/>
    <s v="10h0"/>
    <x v="198"/>
    <s v="2.3"/>
    <s v="1.0"/>
    <s v="1.5"/>
    <x v="1"/>
    <x v="9"/>
    <x v="26"/>
  </r>
  <r>
    <x v="132"/>
    <x v="1"/>
    <n v="950"/>
    <d v="2018-11-27T18:06:49"/>
    <d v="2018-11-27T18:47:27"/>
    <d v="1899-12-30T00:40:37"/>
    <x v="3"/>
    <x v="4"/>
    <s v="5h0"/>
    <x v="199"/>
    <s v="1.3"/>
    <s v="0.7"/>
    <s v="3.6"/>
    <x v="1"/>
    <x v="9"/>
    <x v="26"/>
  </r>
  <r>
    <x v="133"/>
    <x v="1"/>
    <n v="948"/>
    <d v="2018-11-27T18:49:35"/>
    <d v="2018-11-27T20:09:27"/>
    <d v="1899-12-30T01:19:52"/>
    <x v="3"/>
    <x v="31"/>
    <s v="5h30"/>
    <x v="200"/>
    <s v="1.9"/>
    <s v="0.7"/>
    <s v="2.9"/>
    <x v="1"/>
    <x v="9"/>
    <x v="26"/>
  </r>
  <r>
    <x v="134"/>
    <x v="1"/>
    <n v="954"/>
    <d v="2018-11-28T19:31:09"/>
    <d v="2018-11-28T19:31:37"/>
    <d v="1899-12-30T00:00:27"/>
    <x v="0"/>
    <x v="2"/>
    <m/>
    <x v="2"/>
    <s v="0.0"/>
    <s v="0.0"/>
    <s v="0.0"/>
    <x v="1"/>
    <x v="9"/>
    <x v="13"/>
  </r>
  <r>
    <x v="135"/>
    <x v="1"/>
    <n v="954"/>
    <d v="2018-11-28T19:32:11"/>
    <d v="2018-11-28T22:06:11"/>
    <d v="1899-12-30T02:34:00"/>
    <x v="0"/>
    <x v="50"/>
    <s v="7h30"/>
    <x v="201"/>
    <s v="2.3"/>
    <s v="1.0"/>
    <s v="3.4"/>
    <x v="1"/>
    <x v="9"/>
    <x v="13"/>
  </r>
  <r>
    <x v="136"/>
    <x v="2"/>
    <n v="856"/>
    <d v="2018-11-30T14:30:38"/>
    <d v="2018-11-30T16:08:30"/>
    <d v="1899-12-30T01:37:51"/>
    <x v="3"/>
    <x v="37"/>
    <s v="7h0"/>
    <x v="202"/>
    <s v="0.2"/>
    <s v="0.2"/>
    <s v="0.5"/>
    <x v="1"/>
    <x v="9"/>
    <x v="3"/>
  </r>
  <r>
    <x v="137"/>
    <x v="0"/>
    <n v="919"/>
    <d v="2018-12-06T10:11:10"/>
    <d v="2018-12-06T11:17:56"/>
    <d v="1899-12-30T01:06:45"/>
    <x v="3"/>
    <x v="85"/>
    <s v="7h0"/>
    <x v="203"/>
    <s v="0.3"/>
    <s v="0.1"/>
    <s v="2.4"/>
    <x v="1"/>
    <x v="11"/>
    <x v="21"/>
  </r>
  <r>
    <x v="138"/>
    <x v="2"/>
    <n v="919"/>
    <d v="2018-12-10T23:15:22"/>
    <d v="2018-12-10T23:15:46"/>
    <d v="1899-12-30T00:00:24"/>
    <x v="3"/>
    <x v="2"/>
    <m/>
    <x v="2"/>
    <s v="0.0"/>
    <s v="0.0"/>
    <s v="0.0"/>
    <x v="1"/>
    <x v="11"/>
    <x v="29"/>
  </r>
  <r>
    <x v="139"/>
    <x v="2"/>
    <n v="919"/>
    <d v="2018-12-10T23:16:17"/>
    <d v="2018-12-11T02:51:41"/>
    <d v="1899-12-30T03:34:34"/>
    <x v="3"/>
    <x v="35"/>
    <s v="3h30"/>
    <x v="177"/>
    <s v="0.2"/>
    <s v="0.2"/>
    <s v="0.9"/>
    <x v="1"/>
    <x v="11"/>
    <x v="30"/>
  </r>
  <r>
    <x v="140"/>
    <x v="0"/>
    <n v="920"/>
    <d v="2018-12-12T22:28:52"/>
    <d v="2018-12-12T22:31:53"/>
    <d v="1899-12-30T00:03:01"/>
    <x v="3"/>
    <x v="1"/>
    <s v="5h0"/>
    <x v="145"/>
    <s v="0.1"/>
    <s v="0.1"/>
    <s v="0.3"/>
    <x v="1"/>
    <x v="11"/>
    <x v="19"/>
  </r>
  <r>
    <x v="141"/>
    <x v="0"/>
    <n v="920"/>
    <d v="2018-12-12T22:32:16"/>
    <d v="2018-12-13T01:08:21"/>
    <d v="1899-12-30T02:36:05"/>
    <x v="3"/>
    <x v="11"/>
    <s v="4h0"/>
    <x v="204"/>
    <s v="0.3"/>
    <s v="0.1"/>
    <s v="0.6"/>
    <x v="1"/>
    <x v="11"/>
    <x v="15"/>
  </r>
  <r>
    <x v="142"/>
    <x v="1"/>
    <n v="983"/>
    <d v="2019-01-22T00:40:43"/>
    <d v="2019-01-22T00:42:02"/>
    <d v="1899-12-30T00:01:18"/>
    <x v="3"/>
    <x v="2"/>
    <m/>
    <x v="2"/>
    <s v="0.0"/>
    <s v="0.0"/>
    <s v="0.0"/>
    <x v="2"/>
    <x v="0"/>
    <x v="9"/>
  </r>
  <r>
    <x v="143"/>
    <x v="1"/>
    <n v="983"/>
    <d v="2019-01-22T00:42:29"/>
    <d v="2019-01-22T02:28:49"/>
    <d v="1899-12-30T01:46:19"/>
    <x v="3"/>
    <x v="75"/>
    <s v="9h30"/>
    <x v="205"/>
    <s v="3.1"/>
    <s v="1.2"/>
    <s v="5.3"/>
    <x v="2"/>
    <x v="0"/>
    <x v="9"/>
  </r>
  <r>
    <x v="144"/>
    <x v="1"/>
    <n v="984"/>
    <d v="2019-01-22T02:31:52"/>
    <d v="2019-01-22T03:38:14"/>
    <d v="1899-12-30T01:06:21"/>
    <x v="3"/>
    <x v="87"/>
    <s v="6h0"/>
    <x v="24"/>
    <s v="2.6"/>
    <s v="1.2"/>
    <s v="2.1"/>
    <x v="2"/>
    <x v="0"/>
    <x v="9"/>
  </r>
  <r>
    <x v="145"/>
    <x v="1"/>
    <n v="987"/>
    <d v="2019-01-22T03:39:55"/>
    <d v="2019-01-22T04:22:40"/>
    <d v="1899-12-30T00:42:44"/>
    <x v="3"/>
    <x v="87"/>
    <s v="1h30"/>
    <x v="206"/>
    <s v="2.9"/>
    <s v="1.0"/>
    <s v="4.4"/>
    <x v="2"/>
    <x v="0"/>
    <x v="9"/>
  </r>
  <r>
    <x v="146"/>
    <x v="0"/>
    <n v="935"/>
    <d v="2019-01-22T06:32:04"/>
    <d v="2019-01-22T09:44:52"/>
    <d v="1899-12-30T03:12:48"/>
    <x v="0"/>
    <x v="60"/>
    <s v="8h0"/>
    <x v="207"/>
    <s v="0.3"/>
    <s v="0.2"/>
    <s v="1.6"/>
    <x v="2"/>
    <x v="0"/>
    <x v="9"/>
  </r>
  <r>
    <x v="147"/>
    <x v="0"/>
    <n v="936"/>
    <d v="2019-01-22T09:47:12"/>
    <d v="2019-01-22T11:09:14"/>
    <d v="1899-12-30T01:22:01"/>
    <x v="0"/>
    <x v="17"/>
    <s v="8h0"/>
    <x v="208"/>
    <s v="0.4"/>
    <s v="0.1"/>
    <s v="1.3"/>
    <x v="2"/>
    <x v="0"/>
    <x v="9"/>
  </r>
  <r>
    <x v="148"/>
    <x v="2"/>
    <n v="935"/>
    <d v="2019-01-29T14:47:09"/>
    <d v="2019-01-29T14:50:18"/>
    <d v="1899-12-30T00:03:08"/>
    <x v="3"/>
    <x v="2"/>
    <m/>
    <x v="2"/>
    <s v="0.0"/>
    <s v="0.0"/>
    <s v="0.0"/>
    <x v="2"/>
    <x v="0"/>
    <x v="14"/>
  </r>
  <r>
    <x v="149"/>
    <x v="2"/>
    <n v="935"/>
    <d v="2019-01-29T14:50:42"/>
    <d v="2019-01-29T17:46:32"/>
    <d v="1899-12-30T02:55:50"/>
    <x v="3"/>
    <x v="27"/>
    <s v="5h30"/>
    <x v="209"/>
    <s v="0.2"/>
    <s v="0.1"/>
    <s v="1.6"/>
    <x v="2"/>
    <x v="0"/>
    <x v="14"/>
  </r>
  <r>
    <x v="53"/>
    <x v="0"/>
    <n v="934"/>
    <d v="2019-02-08T11:12:17"/>
    <d v="2019-02-08T13:59:45"/>
    <d v="1899-12-30T02:47:27"/>
    <x v="0"/>
    <x v="2"/>
    <m/>
    <x v="2"/>
    <s v="0.0"/>
    <s v="0.0"/>
    <s v="0.0"/>
    <x v="2"/>
    <x v="1"/>
    <x v="6"/>
  </r>
  <r>
    <x v="150"/>
    <x v="1"/>
    <n v="1009"/>
    <d v="2019-03-05T23:14:21"/>
    <d v="2019-03-06T03:17:23"/>
    <d v="1899-12-30T04:03:02"/>
    <x v="3"/>
    <x v="28"/>
    <s v="4h0"/>
    <x v="210"/>
    <s v="1.2"/>
    <s v="0.6"/>
    <s v="4.4"/>
    <x v="2"/>
    <x v="2"/>
    <x v="21"/>
  </r>
  <r>
    <x v="151"/>
    <x v="2"/>
    <n v="953"/>
    <d v="2019-03-25T23:21:20"/>
    <d v="2019-03-26T00:13:34"/>
    <d v="1899-12-30T00:51:32"/>
    <x v="3"/>
    <x v="36"/>
    <s v="6h0"/>
    <x v="211"/>
    <s v="0.3"/>
    <s v="0.1"/>
    <s v="0.6"/>
    <x v="2"/>
    <x v="2"/>
    <x v="24"/>
  </r>
  <r>
    <x v="152"/>
    <x v="1"/>
    <n v="1024"/>
    <d v="2019-03-26T06:39:01"/>
    <d v="2019-03-27T00:09:18"/>
    <d v="1899-12-30T17:30:16"/>
    <x v="3"/>
    <x v="46"/>
    <s v="1h30"/>
    <x v="212"/>
    <s v="2.3"/>
    <s v="0.8"/>
    <s v="4.0"/>
    <x v="2"/>
    <x v="2"/>
    <x v="26"/>
  </r>
  <r>
    <x v="153"/>
    <x v="1"/>
    <n v="1028"/>
    <d v="2019-04-04T14:34:10"/>
    <d v="2019-04-04T16:59:38"/>
    <d v="1899-12-30T02:25:28"/>
    <x v="3"/>
    <x v="91"/>
    <s v="10h30"/>
    <x v="213"/>
    <s v="1.4"/>
    <s v="0.8"/>
    <s v="2.4"/>
    <x v="2"/>
    <x v="3"/>
    <x v="18"/>
  </r>
  <r>
    <x v="154"/>
    <x v="1"/>
    <n v="1030"/>
    <d v="2019-04-09T06:36:17"/>
    <d v="2019-04-09T06:36:43"/>
    <d v="1899-12-30T00:00:25"/>
    <x v="3"/>
    <x v="2"/>
    <m/>
    <x v="2"/>
    <s v="0.0"/>
    <s v="0.0"/>
    <s v="0.0"/>
    <x v="2"/>
    <x v="3"/>
    <x v="0"/>
  </r>
  <r>
    <x v="155"/>
    <x v="1"/>
    <n v="1030"/>
    <d v="2019-04-09T06:37:24"/>
    <d v="2019-04-09T11:07:05"/>
    <d v="1899-12-30T04:29:40"/>
    <x v="3"/>
    <x v="77"/>
    <s v="8h0"/>
    <x v="214"/>
    <s v="1.1"/>
    <s v="0.8"/>
    <s v="2.5"/>
    <x v="2"/>
    <x v="3"/>
    <x v="0"/>
  </r>
  <r>
    <x v="156"/>
    <x v="0"/>
    <n v="1005"/>
    <d v="2019-05-16T08:32:50"/>
    <d v="2019-05-16T08:38:36"/>
    <d v="1899-12-30T00:05:45"/>
    <x v="0"/>
    <x v="92"/>
    <s v="6h30"/>
    <x v="215"/>
    <s v="6.7"/>
    <s v="2.4"/>
    <s v="13.4"/>
    <x v="2"/>
    <x v="4"/>
    <x v="1"/>
  </r>
  <r>
    <x v="157"/>
    <x v="0"/>
    <n v="1005"/>
    <d v="2019-05-16T08:39:14"/>
    <d v="2019-05-17T14:18:41"/>
    <s v="1.05:39:27"/>
    <x v="0"/>
    <x v="58"/>
    <s v="4h0"/>
    <x v="216"/>
    <s v="0.2"/>
    <s v="0.1"/>
    <s v="2.9"/>
    <x v="2"/>
    <x v="4"/>
    <x v="22"/>
  </r>
  <r>
    <x v="158"/>
    <x v="2"/>
    <n v="1001"/>
    <d v="2019-05-22T14:40:16"/>
    <d v="2019-05-22T18:25:16"/>
    <d v="1899-12-30T03:45:00"/>
    <x v="0"/>
    <x v="35"/>
    <s v="11h0"/>
    <x v="9"/>
    <s v="0.2"/>
    <s v="0.1"/>
    <s v="1.3"/>
    <x v="2"/>
    <x v="4"/>
    <x v="9"/>
  </r>
  <r>
    <x v="159"/>
    <x v="2"/>
    <n v="1004"/>
    <d v="2019-05-24T06:22:29"/>
    <d v="2019-05-24T10:08:13"/>
    <d v="1899-12-30T03:45:44"/>
    <x v="3"/>
    <x v="35"/>
    <s v="8h30"/>
    <x v="217"/>
    <s v="0.2"/>
    <s v="0.1"/>
    <s v="0.9"/>
    <x v="2"/>
    <x v="4"/>
    <x v="23"/>
  </r>
  <r>
    <x v="160"/>
    <x v="2"/>
    <n v="1002"/>
    <d v="2019-05-27T14:26:29"/>
    <d v="2019-05-27T14:27:04"/>
    <d v="1899-12-30T00:00:34"/>
    <x v="3"/>
    <x v="2"/>
    <m/>
    <x v="2"/>
    <s v="0.0"/>
    <s v="0.0"/>
    <s v="0.0"/>
    <x v="2"/>
    <x v="4"/>
    <x v="26"/>
  </r>
  <r>
    <x v="161"/>
    <x v="2"/>
    <n v="55356"/>
    <d v="2019-06-05T17:33:47"/>
    <d v="2019-06-05T17:34:40"/>
    <d v="1899-12-30T00:00:52"/>
    <x v="3"/>
    <x v="2"/>
    <m/>
    <x v="2"/>
    <s v="0.0"/>
    <s v="0.0"/>
    <s v="0.0"/>
    <x v="2"/>
    <x v="5"/>
    <x v="27"/>
  </r>
  <r>
    <x v="162"/>
    <x v="3"/>
    <n v="85585"/>
    <d v="2019-06-05T17:35:02"/>
    <d v="2019-06-12T15:38:35"/>
    <s v="6.22:03:32"/>
    <x v="3"/>
    <x v="34"/>
    <s v="0h30"/>
    <x v="218"/>
    <s v="0.6"/>
    <s v="0.1"/>
    <s v="3.5"/>
    <x v="2"/>
    <x v="5"/>
    <x v="19"/>
  </r>
  <r>
    <x v="163"/>
    <x v="2"/>
    <n v="1005"/>
    <d v="2019-06-13T06:12:21"/>
    <d v="2019-06-13T07:38:05"/>
    <d v="1899-12-30T01:25:44"/>
    <x v="0"/>
    <x v="34"/>
    <s v="7h0"/>
    <x v="46"/>
    <s v="0.3"/>
    <s v="0.1"/>
    <s v="2.5"/>
    <x v="2"/>
    <x v="5"/>
    <x v="15"/>
  </r>
  <r>
    <x v="164"/>
    <x v="1"/>
    <n v="1067"/>
    <d v="2019-06-25T06:52:05"/>
    <d v="2019-06-25T11:04:21"/>
    <d v="1899-12-30T04:12:15"/>
    <x v="0"/>
    <x v="93"/>
    <s v="5h30"/>
    <x v="219"/>
    <s v="2.0"/>
    <s v="0.7"/>
    <s v="3.1"/>
    <x v="2"/>
    <x v="5"/>
    <x v="17"/>
  </r>
  <r>
    <x v="165"/>
    <x v="2"/>
    <n v="1006"/>
    <d v="2019-06-26T22:42:32"/>
    <d v="2019-06-26T23:23:28"/>
    <d v="1899-12-30T00:40:55"/>
    <x v="0"/>
    <x v="33"/>
    <s v="10h0"/>
    <x v="220"/>
    <s v="0.4"/>
    <s v="0.2"/>
    <s v="1.2"/>
    <x v="2"/>
    <x v="5"/>
    <x v="24"/>
  </r>
  <r>
    <x v="166"/>
    <x v="0"/>
    <n v="1009"/>
    <d v="2019-07-29T14:35:10"/>
    <d v="2019-07-29T14:39:12"/>
    <d v="1899-12-30T00:04:02"/>
    <x v="0"/>
    <x v="41"/>
    <s v="11h0"/>
    <x v="221"/>
    <s v="0.3"/>
    <s v="0.2"/>
    <s v="1.6"/>
    <x v="2"/>
    <x v="6"/>
    <x v="14"/>
  </r>
  <r>
    <x v="167"/>
    <x v="0"/>
    <n v="1009"/>
    <d v="2019-07-29T14:40:54"/>
    <d v="2019-07-29T14:41:17"/>
    <d v="1899-12-30T00:00:23"/>
    <x v="0"/>
    <x v="2"/>
    <m/>
    <x v="2"/>
    <s v="0.0"/>
    <s v="0.0"/>
    <s v="0.0"/>
    <x v="2"/>
    <x v="6"/>
    <x v="14"/>
  </r>
  <r>
    <x v="168"/>
    <x v="0"/>
    <n v="1009"/>
    <d v="2019-07-29T14:43:47"/>
    <d v="2019-07-31T06:42:42"/>
    <s v="1.15:58:54"/>
    <x v="0"/>
    <x v="23"/>
    <s v="3h30"/>
    <x v="222"/>
    <s v="0.6"/>
    <s v="0.1"/>
    <s v="1.0"/>
    <x v="2"/>
    <x v="6"/>
    <x v="4"/>
  </r>
  <r>
    <x v="169"/>
    <x v="0"/>
    <n v="1009"/>
    <d v="2019-09-02T11:08:20"/>
    <d v="2019-09-03T07:40:23"/>
    <d v="1899-12-30T20:32:02"/>
    <x v="0"/>
    <x v="27"/>
    <s v="8h0"/>
    <x v="223"/>
    <s v="0.2"/>
    <s v="0.1"/>
    <s v="1.3"/>
    <x v="2"/>
    <x v="7"/>
    <x v="10"/>
  </r>
  <r>
    <x v="170"/>
    <x v="0"/>
    <n v="5457545"/>
    <d v="2019-09-11T23:41:21"/>
    <d v="2019-09-12T13:10:23"/>
    <d v="1899-12-30T13:28:58"/>
    <x v="3"/>
    <x v="85"/>
    <s v="0h0"/>
    <x v="224"/>
    <s v="0.1"/>
    <s v="0.1"/>
    <s v="1.5"/>
    <x v="2"/>
    <x v="7"/>
    <x v="19"/>
  </r>
  <r>
    <x v="171"/>
    <x v="0"/>
    <n v="1023"/>
    <d v="2019-09-16T18:43:22"/>
    <d v="2019-09-16T20:00:39"/>
    <d v="1899-12-30T01:17:16"/>
    <x v="3"/>
    <x v="60"/>
    <s v="6h30"/>
    <x v="225"/>
    <s v="0.5"/>
    <s v="0.1"/>
    <s v="0.9"/>
    <x v="2"/>
    <x v="7"/>
    <x v="1"/>
  </r>
  <r>
    <x v="172"/>
    <x v="0"/>
    <n v="1024"/>
    <d v="2019-09-16T20:33:19"/>
    <d v="2019-09-16T23:11:17"/>
    <d v="1899-12-30T02:37:57"/>
    <x v="3"/>
    <x v="17"/>
    <s v="9h30"/>
    <x v="221"/>
    <s v="0.8"/>
    <s v="0.4"/>
    <s v="1.2"/>
    <x v="2"/>
    <x v="7"/>
    <x v="1"/>
  </r>
  <r>
    <x v="173"/>
    <x v="0"/>
    <n v="224"/>
    <d v="2019-09-18T22:43:50"/>
    <d v="2019-09-18T22:44:10"/>
    <d v="1899-12-30T00:00:19"/>
    <x v="0"/>
    <x v="2"/>
    <m/>
    <x v="2"/>
    <s v="0.0"/>
    <s v="0.0"/>
    <s v="0.0"/>
    <x v="2"/>
    <x v="7"/>
    <x v="28"/>
  </r>
  <r>
    <x v="174"/>
    <x v="0"/>
    <n v="1125"/>
    <d v="2019-09-18T22:45:08"/>
    <d v="2019-09-19T02:05:18"/>
    <d v="1899-12-30T03:20:09"/>
    <x v="0"/>
    <x v="3"/>
    <s v="6h0"/>
    <x v="226"/>
    <s v="0.2"/>
    <s v="0.1"/>
    <s v="2.0"/>
    <x v="2"/>
    <x v="7"/>
    <x v="20"/>
  </r>
  <r>
    <x v="175"/>
    <x v="0"/>
    <n v="574"/>
    <d v="2019-09-19T14:32:33"/>
    <d v="2019-09-19T17:07:47"/>
    <d v="1899-12-30T02:35:14"/>
    <x v="0"/>
    <x v="36"/>
    <s v="6h0"/>
    <x v="227"/>
    <s v="0.2"/>
    <s v="0.1"/>
    <s v="1.0"/>
    <x v="2"/>
    <x v="7"/>
    <x v="20"/>
  </r>
  <r>
    <x v="176"/>
    <x v="0"/>
    <n v="1108"/>
    <d v="2019-09-30T16:23:53"/>
    <d v="2019-09-30T18:33:03"/>
    <d v="1899-12-30T02:09:08"/>
    <x v="3"/>
    <x v="55"/>
    <s v="2h0"/>
    <x v="228"/>
    <s v="1.9"/>
    <s v="0.8"/>
    <s v="2.8"/>
    <x v="2"/>
    <x v="7"/>
    <x v="3"/>
  </r>
  <r>
    <x v="177"/>
    <x v="0"/>
    <n v="1030"/>
    <d v="2019-10-08T07:44:08"/>
    <d v="2019-10-08T11:04:13"/>
    <d v="1899-12-30T03:20:04"/>
    <x v="0"/>
    <x v="94"/>
    <s v="2h30"/>
    <x v="117"/>
    <s v="36.7"/>
    <s v="23.1"/>
    <s v="200.7"/>
    <x v="2"/>
    <x v="8"/>
    <x v="6"/>
  </r>
  <r>
    <x v="178"/>
    <x v="0"/>
    <n v="858545"/>
    <d v="2019-10-08T11:04:38"/>
    <d v="2019-10-08T11:05:02"/>
    <d v="1899-12-30T00:00:24"/>
    <x v="0"/>
    <x v="2"/>
    <m/>
    <x v="2"/>
    <s v="0.0"/>
    <s v="0.0"/>
    <s v="0.0"/>
    <x v="2"/>
    <x v="8"/>
    <x v="6"/>
  </r>
  <r>
    <x v="179"/>
    <x v="0"/>
    <n v="1029"/>
    <d v="2019-10-08T11:05:24"/>
    <d v="2019-10-08T14:32:38"/>
    <d v="1899-12-30T03:27:13"/>
    <x v="0"/>
    <x v="17"/>
    <s v="3h0"/>
    <x v="223"/>
    <s v="0.7"/>
    <s v="0.1"/>
    <s v="1.0"/>
    <x v="2"/>
    <x v="8"/>
    <x v="6"/>
  </r>
  <r>
    <x v="180"/>
    <x v="1"/>
    <n v="1214"/>
    <d v="2020-01-27T22:22:25"/>
    <d v="2020-01-27T22:23:55"/>
    <d v="1899-12-30T00:01:29"/>
    <x v="3"/>
    <x v="95"/>
    <s v="5h30"/>
    <x v="229"/>
    <s v="7.9"/>
    <s v="1.6"/>
    <s v="6.1"/>
    <x v="3"/>
    <x v="0"/>
    <x v="26"/>
  </r>
  <r>
    <x v="180"/>
    <x v="1"/>
    <s v="u 7795-6"/>
    <d v="2020-01-27T22:26:13"/>
    <d v="2020-01-27T22:32:36"/>
    <d v="1899-12-30T00:06:22"/>
    <x v="3"/>
    <x v="96"/>
    <s v="5h30"/>
    <x v="230"/>
    <s v="1.8"/>
    <s v="1.3"/>
    <s v="5.6"/>
    <x v="3"/>
    <x v="0"/>
    <x v="26"/>
  </r>
  <r>
    <x v="180"/>
    <x v="1"/>
    <s v="u7795-6 tube1214"/>
    <d v="2020-01-27T22:37:14"/>
    <d v="2020-01-28T00:04:49"/>
    <d v="1899-12-30T01:27:34"/>
    <x v="3"/>
    <x v="20"/>
    <s v="1h30"/>
    <x v="231"/>
    <s v="2.3"/>
    <s v="1.0"/>
    <s v="3.5"/>
    <x v="3"/>
    <x v="0"/>
    <x v="13"/>
  </r>
  <r>
    <x v="181"/>
    <x v="2"/>
    <n v="1223"/>
    <d v="2020-02-12T17:28:08"/>
    <d v="2020-02-12T17:33:53"/>
    <d v="1899-12-30T00:05:44"/>
    <x v="0"/>
    <x v="2"/>
    <m/>
    <x v="2"/>
    <s v="0.0"/>
    <s v="0.0"/>
    <s v="0.0"/>
    <x v="3"/>
    <x v="1"/>
    <x v="19"/>
  </r>
  <r>
    <x v="182"/>
    <x v="0"/>
    <n v="8684386"/>
    <d v="2020-03-16T10:54:25"/>
    <d v="2020-03-16T12:47:10"/>
    <d v="1899-12-30T01:52:44"/>
    <x v="0"/>
    <x v="1"/>
    <s v="1h0"/>
    <x v="232"/>
    <s v="0.2"/>
    <s v="0.1"/>
    <s v="0.8"/>
    <x v="3"/>
    <x v="2"/>
    <x v="1"/>
  </r>
  <r>
    <x v="183"/>
    <x v="0"/>
    <n v="1123"/>
    <d v="2020-04-06T15:46:51"/>
    <d v="2020-04-06T15:47:13"/>
    <d v="1899-12-30T00:00:22"/>
    <x v="0"/>
    <x v="2"/>
    <m/>
    <x v="2"/>
    <s v="0.0"/>
    <s v="0.0"/>
    <s v="0.0"/>
    <x v="3"/>
    <x v="3"/>
    <x v="21"/>
  </r>
  <r>
    <x v="184"/>
    <x v="2"/>
    <s v="U7876/4 tube n°1219"/>
    <d v="2020-06-18T20:51:46"/>
    <d v="2020-06-18T22:41:13"/>
    <d v="1899-12-30T01:49:26"/>
    <x v="3"/>
    <x v="34"/>
    <s v="7h30"/>
    <x v="233"/>
    <s v="0.9"/>
    <s v="0.1"/>
    <s v="1.9"/>
    <x v="3"/>
    <x v="5"/>
    <x v="28"/>
  </r>
  <r>
    <x v="185"/>
    <x v="2"/>
    <s v="U7876/5   tube n°1220"/>
    <d v="2020-06-18T22:58:38"/>
    <d v="2020-06-19T00:11:17"/>
    <d v="1899-12-30T01:12:38"/>
    <x v="3"/>
    <x v="35"/>
    <s v="7h0"/>
    <x v="234"/>
    <s v="0.8"/>
    <s v="0.1"/>
    <s v="0.9"/>
    <x v="3"/>
    <x v="5"/>
    <x v="20"/>
  </r>
  <r>
    <x v="186"/>
    <x v="2"/>
    <s v="U7876/6 tube n° 1221"/>
    <d v="2020-06-19T00:13:05"/>
    <d v="2020-06-19T01:32:04"/>
    <d v="1899-12-30T01:18:59"/>
    <x v="3"/>
    <x v="37"/>
    <s v="7h30"/>
    <x v="235"/>
    <s v="0.4"/>
    <s v="0.2"/>
    <s v="1.3"/>
    <x v="3"/>
    <x v="5"/>
    <x v="20"/>
  </r>
  <r>
    <x v="187"/>
    <x v="0"/>
    <s v="tube n° 1211"/>
    <d v="2020-06-24T23:01:11"/>
    <d v="2020-06-24T23:02:54"/>
    <d v="1899-12-30T00:01:42"/>
    <x v="3"/>
    <x v="2"/>
    <m/>
    <x v="2"/>
    <s v="0.0"/>
    <s v="0.0"/>
    <s v="0.0"/>
    <x v="3"/>
    <x v="5"/>
    <x v="23"/>
  </r>
  <r>
    <x v="188"/>
    <x v="0"/>
    <s v="tube n° 1211"/>
    <d v="2020-06-24T23:03:33"/>
    <d v="2020-06-25T00:19:47"/>
    <d v="1899-12-30T01:16:13"/>
    <x v="3"/>
    <x v="9"/>
    <s v="0h0"/>
    <x v="236"/>
    <s v="0.5"/>
    <s v="0.1"/>
    <s v="1.2"/>
    <x v="3"/>
    <x v="5"/>
    <x v="17"/>
  </r>
  <r>
    <x v="189"/>
    <x v="0"/>
    <s v="tube n° 1213"/>
    <d v="2020-06-25T00:21:25"/>
    <d v="2020-06-25T02:22:51"/>
    <d v="1899-12-30T02:01:25"/>
    <x v="3"/>
    <x v="11"/>
    <s v="5h0"/>
    <x v="237"/>
    <s v="0.7"/>
    <s v="0.1"/>
    <s v="1.8"/>
    <x v="3"/>
    <x v="5"/>
    <x v="17"/>
  </r>
  <r>
    <x v="190"/>
    <x v="0"/>
    <s v="tube n° 1212"/>
    <d v="2020-06-25T02:25:19"/>
    <d v="2020-06-25T04:18:31"/>
    <d v="1899-12-30T01:53:12"/>
    <x v="3"/>
    <x v="23"/>
    <s v="10h0"/>
    <x v="238"/>
    <s v="1.6"/>
    <s v="0.5"/>
    <s v="2.9"/>
    <x v="3"/>
    <x v="5"/>
    <x v="17"/>
  </r>
  <r>
    <x v="191"/>
    <x v="1"/>
    <s v="Tube N° 1328"/>
    <d v="2020-06-29T13:54:45"/>
    <d v="2020-06-29T13:59:15"/>
    <d v="1899-12-30T00:04:30"/>
    <x v="3"/>
    <x v="97"/>
    <s v="4h0"/>
    <x v="239"/>
    <s v="2.3"/>
    <s v="1.0"/>
    <s v="6.1"/>
    <x v="3"/>
    <x v="5"/>
    <x v="14"/>
  </r>
  <r>
    <x v="191"/>
    <x v="1"/>
    <s v="Tube N° 1328 "/>
    <d v="2020-06-29T14:00:01"/>
    <d v="2020-06-29T15:27:55"/>
    <d v="1899-12-30T01:27:54"/>
    <x v="3"/>
    <x v="81"/>
    <s v="8h0"/>
    <x v="240"/>
    <s v="3.4"/>
    <s v="0.7"/>
    <s v="5.8"/>
    <x v="3"/>
    <x v="5"/>
    <x v="14"/>
  </r>
  <r>
    <x v="192"/>
    <x v="1"/>
    <s v="Tube N° 1329"/>
    <d v="2020-06-29T15:28:37"/>
    <d v="2020-06-29T15:32:14"/>
    <d v="1899-12-30T00:03:36"/>
    <x v="3"/>
    <x v="98"/>
    <s v="2h30"/>
    <x v="241"/>
    <s v="4.4"/>
    <s v="1.2"/>
    <s v="7.7"/>
    <x v="3"/>
    <x v="5"/>
    <x v="14"/>
  </r>
  <r>
    <x v="192"/>
    <x v="1"/>
    <s v="Tube N°1329 "/>
    <d v="2020-06-29T15:33:01"/>
    <d v="2020-06-29T17:04:09"/>
    <d v="1899-12-30T01:31:07"/>
    <x v="3"/>
    <x v="99"/>
    <s v="2h30"/>
    <x v="242"/>
    <s v="2.1"/>
    <s v="0.7"/>
    <s v="3.3"/>
    <x v="3"/>
    <x v="5"/>
    <x v="14"/>
  </r>
  <r>
    <x v="193"/>
    <x v="1"/>
    <s v="Tube N° 1332"/>
    <d v="2020-06-29T17:19:28"/>
    <d v="2020-06-29T17:22:53"/>
    <d v="1899-12-30T00:03:25"/>
    <x v="3"/>
    <x v="100"/>
    <s v="3h0"/>
    <x v="243"/>
    <s v="7.1"/>
    <s v="1.5"/>
    <s v="7.5"/>
    <x v="3"/>
    <x v="5"/>
    <x v="14"/>
  </r>
  <r>
    <x v="193"/>
    <x v="1"/>
    <s v="Tube N° 1332"/>
    <d v="2020-06-29T17:23:38"/>
    <d v="2020-06-29T18:29:45"/>
    <d v="1899-12-30T01:06:07"/>
    <x v="3"/>
    <x v="78"/>
    <s v="1h30"/>
    <x v="244"/>
    <s v="1.8"/>
    <s v="0.7"/>
    <s v="1.6"/>
    <x v="3"/>
    <x v="5"/>
    <x v="14"/>
  </r>
  <r>
    <x v="194"/>
    <x v="0"/>
    <s v="U7876-1 TubeN° 1216"/>
    <d v="2020-07-03T14:21:44"/>
    <d v="2020-07-03T16:54:37"/>
    <d v="1899-12-30T02:32:53"/>
    <x v="3"/>
    <x v="14"/>
    <s v="1h0"/>
    <x v="245"/>
    <s v="0.4"/>
    <s v="0.2"/>
    <s v="1.2"/>
    <x v="3"/>
    <x v="6"/>
    <x v="10"/>
  </r>
  <r>
    <x v="194"/>
    <x v="0"/>
    <n v="1216"/>
    <d v="2020-07-03T19:29:41"/>
    <d v="2020-07-03T20:17:08"/>
    <d v="1899-12-30T00:47:26"/>
    <x v="2"/>
    <x v="34"/>
    <s v="11h0"/>
    <x v="246"/>
    <s v="0.2"/>
    <s v="0.1"/>
    <s v="1.5"/>
    <x v="3"/>
    <x v="6"/>
    <x v="10"/>
  </r>
  <r>
    <x v="180"/>
    <x v="1"/>
    <n v="1214"/>
    <d v="2020-07-03T20:27:09"/>
    <d v="2020-07-03T20:29:37"/>
    <d v="1899-12-30T00:02:28"/>
    <x v="2"/>
    <x v="2"/>
    <m/>
    <x v="2"/>
    <s v="0.0"/>
    <s v="0.0"/>
    <s v="0.0"/>
    <x v="3"/>
    <x v="6"/>
    <x v="10"/>
  </r>
  <r>
    <x v="180"/>
    <x v="0"/>
    <n v="1014"/>
    <d v="2020-07-03T20:30:42"/>
    <d v="2020-07-03T20:40:35"/>
    <d v="1899-12-30T00:09:52"/>
    <x v="2"/>
    <x v="2"/>
    <m/>
    <x v="2"/>
    <s v="0.0"/>
    <s v="0.0"/>
    <s v="0.0"/>
    <x v="3"/>
    <x v="6"/>
    <x v="10"/>
  </r>
  <r>
    <x v="180"/>
    <x v="0"/>
    <n v="1014"/>
    <d v="2020-07-03T20:41:20"/>
    <d v="2020-07-03T23:08:38"/>
    <d v="1899-12-30T02:27:14"/>
    <x v="2"/>
    <x v="17"/>
    <s v="7h0"/>
    <x v="247"/>
    <s v="1.5"/>
    <s v="0.3"/>
    <s v="1.3"/>
    <x v="3"/>
    <x v="6"/>
    <x v="10"/>
  </r>
  <r>
    <x v="195"/>
    <x v="1"/>
    <s v="U8091-6 Tube N° 1339"/>
    <d v="2020-07-07T10:41:45"/>
    <d v="2020-07-07T11:26:19"/>
    <d v="1899-12-30T00:44:34"/>
    <x v="3"/>
    <x v="101"/>
    <s v="6h30"/>
    <x v="248"/>
    <s v="2.0"/>
    <s v="2.0"/>
    <s v="3.3"/>
    <x v="3"/>
    <x v="6"/>
    <x v="11"/>
  </r>
  <r>
    <x v="196"/>
    <x v="1"/>
    <s v="U8091-7 Tube N° 1340"/>
    <d v="2020-07-07T12:05:54"/>
    <d v="2020-07-07T12:06:32"/>
    <d v="1899-12-30T00:00:37"/>
    <x v="3"/>
    <x v="2"/>
    <m/>
    <x v="2"/>
    <s v="0.0"/>
    <s v="0.0"/>
    <s v="0.0"/>
    <x v="3"/>
    <x v="6"/>
    <x v="11"/>
  </r>
  <r>
    <x v="196"/>
    <x v="1"/>
    <s v="U8091-7 Tube N° 1340"/>
    <d v="2020-07-07T12:07:15"/>
    <d v="2020-07-07T13:09:24"/>
    <d v="1899-12-30T01:02:09"/>
    <x v="3"/>
    <x v="28"/>
    <s v="0h0"/>
    <x v="249"/>
    <s v="2.1"/>
    <s v="0.7"/>
    <s v="2.5"/>
    <x v="3"/>
    <x v="6"/>
    <x v="11"/>
  </r>
  <r>
    <x v="197"/>
    <x v="1"/>
    <s v="U8091-3    Tube N° 1336"/>
    <d v="2020-07-08T11:22:13"/>
    <d v="2020-07-08T12:39:41"/>
    <d v="1899-12-30T01:17:28"/>
    <x v="3"/>
    <x v="6"/>
    <s v="4h30"/>
    <x v="250"/>
    <s v="1.8"/>
    <s v="0.9"/>
    <s v="2.9"/>
    <x v="3"/>
    <x v="6"/>
    <x v="6"/>
  </r>
  <r>
    <x v="198"/>
    <x v="0"/>
    <n v="1191"/>
    <d v="2020-07-09T22:21:49"/>
    <d v="2020-07-09T22:22:21"/>
    <d v="1899-12-30T00:00:31"/>
    <x v="0"/>
    <x v="102"/>
    <s v="3h30"/>
    <x v="251"/>
    <s v="1.2"/>
    <s v="0.1"/>
    <s v="1.1"/>
    <x v="3"/>
    <x v="6"/>
    <x v="0"/>
  </r>
  <r>
    <x v="198"/>
    <x v="0"/>
    <n v="1191"/>
    <d v="2020-07-09T22:25:32"/>
    <d v="2020-07-09T22:25:56"/>
    <d v="1899-12-30T00:00:23"/>
    <x v="0"/>
    <x v="2"/>
    <m/>
    <x v="2"/>
    <s v="0.0"/>
    <s v="0.0"/>
    <s v="0.0"/>
    <x v="3"/>
    <x v="6"/>
    <x v="0"/>
  </r>
  <r>
    <x v="194"/>
    <x v="2"/>
    <s v="U7876-1 Tube N° 1216"/>
    <d v="2020-07-16T01:21:58"/>
    <d v="2020-07-16T02:04:10"/>
    <d v="1899-12-30T00:42:11"/>
    <x v="3"/>
    <x v="37"/>
    <s v="9h30"/>
    <x v="252"/>
    <s v="0.3"/>
    <s v="0.1"/>
    <s v="1.5"/>
    <x v="3"/>
    <x v="6"/>
    <x v="1"/>
  </r>
  <r>
    <x v="199"/>
    <x v="2"/>
    <s v="U 7876-2    Tube N° 1217 "/>
    <d v="2020-07-16T02:05:09"/>
    <d v="2020-07-16T02:22:10"/>
    <d v="1899-12-30T00:17:00"/>
    <x v="3"/>
    <x v="35"/>
    <s v="3h0"/>
    <x v="253"/>
    <s v="0.5"/>
    <s v="0.0"/>
    <s v="0.8"/>
    <x v="3"/>
    <x v="6"/>
    <x v="1"/>
  </r>
  <r>
    <x v="200"/>
    <x v="1"/>
    <s v="U8112-6     Tube N° 1348"/>
    <d v="2020-07-16T23:56:04"/>
    <d v="2020-07-17T00:53:15"/>
    <d v="1899-12-30T00:57:10"/>
    <x v="3"/>
    <x v="75"/>
    <s v="2h30"/>
    <x v="254"/>
    <s v="0.5"/>
    <s v="0.7"/>
    <s v="1.7"/>
    <x v="3"/>
    <x v="6"/>
    <x v="22"/>
  </r>
  <r>
    <x v="201"/>
    <x v="1"/>
    <s v="U8112-2     Tube N° 1344"/>
    <d v="2020-07-17T13:50:23"/>
    <d v="2020-07-17T14:44:28"/>
    <d v="1899-12-30T00:54:01"/>
    <x v="3"/>
    <x v="103"/>
    <s v="3h30"/>
    <x v="255"/>
    <s v="1.1"/>
    <s v="0.7"/>
    <s v="2.3"/>
    <x v="3"/>
    <x v="6"/>
    <x v="22"/>
  </r>
  <r>
    <x v="202"/>
    <x v="1"/>
    <s v="U8112-5   Tube  N° 1347"/>
    <d v="2020-07-17T16:20:03"/>
    <d v="2020-07-17T17:23:05"/>
    <d v="1899-12-30T01:03:01"/>
    <x v="3"/>
    <x v="22"/>
    <s v="4h0"/>
    <x v="80"/>
    <s v="1.9"/>
    <s v="0.7"/>
    <s v="2.5"/>
    <x v="3"/>
    <x v="6"/>
    <x v="22"/>
  </r>
  <r>
    <x v="203"/>
    <x v="0"/>
    <s v="U 7487-6   Tube N° 1073"/>
    <d v="2020-07-23T22:06:26"/>
    <d v="2020-07-23T23:40:35"/>
    <d v="1899-12-30T01:34:08"/>
    <x v="3"/>
    <x v="11"/>
    <s v="7h0"/>
    <x v="256"/>
    <s v="0.7"/>
    <s v="0.2"/>
    <s v="1.8"/>
    <x v="3"/>
    <x v="6"/>
    <x v="2"/>
  </r>
  <r>
    <x v="204"/>
    <x v="0"/>
    <s v="U 7487-5   Tube N° 1072"/>
    <d v="2020-07-23T23:59:04"/>
    <d v="2020-07-24T01:00:41"/>
    <d v="1899-12-30T01:01:36"/>
    <x v="3"/>
    <x v="37"/>
    <s v="5h30"/>
    <x v="257"/>
    <s v="0.4"/>
    <s v="0.1"/>
    <s v="1.4"/>
    <x v="3"/>
    <x v="6"/>
    <x v="23"/>
  </r>
  <r>
    <x v="205"/>
    <x v="2"/>
    <s v="U7908-1   Tube N° 1222"/>
    <d v="2020-07-27T15:44:29"/>
    <d v="2020-07-27T15:44:55"/>
    <d v="1899-12-30T00:00:26"/>
    <x v="3"/>
    <x v="2"/>
    <m/>
    <x v="2"/>
    <s v="0.0"/>
    <s v="0.0"/>
    <s v="0.0"/>
    <x v="3"/>
    <x v="6"/>
    <x v="26"/>
  </r>
  <r>
    <x v="204"/>
    <x v="2"/>
    <s v="U7487-5   Tube N° 1072"/>
    <d v="2020-07-29T13:57:54"/>
    <d v="2020-07-29T13:58:27"/>
    <d v="1899-12-30T00:00:33"/>
    <x v="3"/>
    <x v="2"/>
    <m/>
    <x v="2"/>
    <s v="0.0"/>
    <s v="0.0"/>
    <s v="0.0"/>
    <x v="3"/>
    <x v="6"/>
    <x v="14"/>
  </r>
  <r>
    <x v="204"/>
    <x v="2"/>
    <s v="U7487-5   Tube N° 1072"/>
    <d v="2020-07-29T13:59:05"/>
    <d v="2020-07-29T14:18:02"/>
    <d v="1899-12-30T00:18:57"/>
    <x v="3"/>
    <x v="4"/>
    <s v="0h30"/>
    <x v="258"/>
    <s v="0.8"/>
    <s v="0.2"/>
    <s v="4.8"/>
    <x v="3"/>
    <x v="6"/>
    <x v="14"/>
  </r>
  <r>
    <x v="204"/>
    <x v="2"/>
    <s v="U7487-5   TubN° 1072"/>
    <d v="2020-07-29T14:19:22"/>
    <d v="2020-07-29T14:20:02"/>
    <d v="1899-12-30T00:00:40"/>
    <x v="3"/>
    <x v="2"/>
    <m/>
    <x v="2"/>
    <s v="0.0"/>
    <s v="0.0"/>
    <s v="0.0"/>
    <x v="3"/>
    <x v="6"/>
    <x v="14"/>
  </r>
  <r>
    <x v="204"/>
    <x v="2"/>
    <s v="U7487-5   Tube N° 1072"/>
    <d v="2020-07-29T14:21:58"/>
    <d v="2020-07-29T15:00:01"/>
    <d v="1899-12-30T00:38:02"/>
    <x v="3"/>
    <x v="35"/>
    <s v="6h30"/>
    <x v="259"/>
    <s v="0.2"/>
    <s v="0.2"/>
    <s v="1.3"/>
    <x v="3"/>
    <x v="6"/>
    <x v="14"/>
  </r>
  <r>
    <x v="203"/>
    <x v="2"/>
    <s v="U7487-6   Tube N° 1073 "/>
    <d v="2020-07-29T16:38:46"/>
    <d v="2020-07-29T18:15:52"/>
    <d v="1899-12-30T01:37:05"/>
    <x v="3"/>
    <x v="34"/>
    <s v="11h30"/>
    <x v="204"/>
    <s v="0.9"/>
    <s v="0.2"/>
    <s v="1.4"/>
    <x v="3"/>
    <x v="6"/>
    <x v="14"/>
  </r>
  <r>
    <x v="53"/>
    <x v="0"/>
    <n v="0"/>
    <d v="2020-07-30T19:33:45"/>
    <d v="2020-07-30T19:34:26"/>
    <d v="1899-12-30T00:00:41"/>
    <x v="3"/>
    <x v="21"/>
    <s v="9h30"/>
    <x v="12"/>
    <s v="4.1"/>
    <s v="1.1"/>
    <s v="4.6"/>
    <x v="3"/>
    <x v="6"/>
    <x v="3"/>
  </r>
  <r>
    <x v="53"/>
    <x v="0"/>
    <n v="0"/>
    <d v="2020-07-30T19:34:53"/>
    <d v="2020-07-30T20:38:00"/>
    <d v="1899-12-30T01:03:06"/>
    <x v="3"/>
    <x v="63"/>
    <s v="8h30"/>
    <x v="224"/>
    <s v="0.4"/>
    <s v="0.1"/>
    <s v="2.3"/>
    <x v="3"/>
    <x v="6"/>
    <x v="3"/>
  </r>
  <r>
    <x v="53"/>
    <x v="0"/>
    <n v="0"/>
    <d v="2020-07-31T13:11:34"/>
    <d v="2020-07-31T17:00:26"/>
    <d v="1899-12-30T03:48:51"/>
    <x v="2"/>
    <x v="104"/>
    <s v="11h0"/>
    <x v="260"/>
    <s v="0.8"/>
    <s v="0.2"/>
    <s v="18.1"/>
    <x v="3"/>
    <x v="6"/>
    <x v="4"/>
  </r>
  <r>
    <x v="206"/>
    <x v="0"/>
    <n v="1282"/>
    <d v="2020-08-28T06:31:19"/>
    <d v="2020-08-28T09:16:50"/>
    <d v="1899-12-30T02:45:30"/>
    <x v="0"/>
    <x v="105"/>
    <s v="5h30"/>
    <x v="261"/>
    <s v="1.2"/>
    <s v="0.4"/>
    <s v="1.6"/>
    <x v="3"/>
    <x v="10"/>
    <x v="13"/>
  </r>
  <r>
    <x v="207"/>
    <x v="2"/>
    <s v="U7909/9"/>
    <d v="2020-09-01T00:58:16"/>
    <d v="2020-09-01T01:33:55"/>
    <d v="1899-12-30T00:35:39"/>
    <x v="2"/>
    <x v="35"/>
    <s v="9h0"/>
    <x v="262"/>
    <s v="0.2"/>
    <s v="0.1"/>
    <s v="2.7"/>
    <x v="3"/>
    <x v="7"/>
    <x v="5"/>
  </r>
  <r>
    <x v="208"/>
    <x v="0"/>
    <s v="U7428-3   Tube N° 1064"/>
    <d v="2020-09-01T10:28:43"/>
    <d v="2020-09-01T11:56:15"/>
    <d v="1899-12-30T01:27:31"/>
    <x v="3"/>
    <x v="0"/>
    <s v="9h30"/>
    <x v="193"/>
    <s v="0.4"/>
    <s v="0.1"/>
    <s v="1.0"/>
    <x v="3"/>
    <x v="7"/>
    <x v="5"/>
  </r>
  <r>
    <x v="209"/>
    <x v="2"/>
    <s v="u7946/1"/>
    <d v="2020-09-02T03:29:27"/>
    <d v="2020-09-02T03:44:14"/>
    <d v="1899-12-30T00:14:46"/>
    <x v="2"/>
    <x v="35"/>
    <s v="11h0"/>
    <x v="263"/>
    <s v="0.6"/>
    <s v="0.3"/>
    <s v="1.3"/>
    <x v="3"/>
    <x v="7"/>
    <x v="25"/>
  </r>
  <r>
    <x v="210"/>
    <x v="0"/>
    <s v="U7992-3 Tube   N° 1285"/>
    <d v="2020-09-02T06:32:02"/>
    <d v="2020-09-02T07:33:20"/>
    <d v="1899-12-30T01:01:17"/>
    <x v="3"/>
    <x v="35"/>
    <s v="6h30"/>
    <x v="117"/>
    <s v="0.4"/>
    <s v="0.1"/>
    <s v="0.6"/>
    <x v="3"/>
    <x v="7"/>
    <x v="25"/>
  </r>
  <r>
    <x v="211"/>
    <x v="0"/>
    <s v="U7992-7   Tube N° 1289"/>
    <d v="2020-09-02T08:26:37"/>
    <d v="2020-09-02T09:38:32"/>
    <d v="1899-12-30T01:11:55"/>
    <x v="3"/>
    <x v="36"/>
    <s v="9h30"/>
    <x v="223"/>
    <s v="0.2"/>
    <s v="0.1"/>
    <s v="0.6"/>
    <x v="3"/>
    <x v="7"/>
    <x v="25"/>
  </r>
  <r>
    <x v="212"/>
    <x v="0"/>
    <s v="U7992-4   Tube N° 1286"/>
    <d v="2020-09-02T10:05:25"/>
    <d v="2020-09-02T10:42:02"/>
    <d v="1899-12-30T00:36:37"/>
    <x v="3"/>
    <x v="23"/>
    <s v="2h0"/>
    <x v="141"/>
    <s v="2.3"/>
    <s v="0.4"/>
    <s v="2.1"/>
    <x v="3"/>
    <x v="7"/>
    <x v="25"/>
  </r>
  <r>
    <x v="212"/>
    <x v="2"/>
    <s v="U7992-4   Tube N° 1286"/>
    <d v="2020-09-08T21:51:57"/>
    <d v="2020-09-08T23:03:42"/>
    <d v="1899-12-30T01:11:45"/>
    <x v="3"/>
    <x v="35"/>
    <s v="2h0"/>
    <x v="21"/>
    <s v="0.3"/>
    <s v="0.1"/>
    <s v="1.5"/>
    <x v="3"/>
    <x v="7"/>
    <x v="6"/>
  </r>
  <r>
    <x v="211"/>
    <x v="2"/>
    <s v="U7992-7   Tube N° 1289"/>
    <d v="2020-09-08T23:05:18"/>
    <d v="2020-09-08T23:06:05"/>
    <d v="1899-12-30T00:00:46"/>
    <x v="3"/>
    <x v="2"/>
    <m/>
    <x v="2"/>
    <s v="0.0"/>
    <s v="0.0"/>
    <s v="0.0"/>
    <x v="3"/>
    <x v="7"/>
    <x v="6"/>
  </r>
  <r>
    <x v="211"/>
    <x v="2"/>
    <s v="U7992-7   Tube N° 1289"/>
    <d v="2020-09-08T23:06:42"/>
    <d v="2020-09-08T23:07:07"/>
    <d v="1899-12-30T00:00:24"/>
    <x v="3"/>
    <x v="2"/>
    <m/>
    <x v="2"/>
    <s v="0.0"/>
    <s v="0.0"/>
    <s v="0.0"/>
    <x v="3"/>
    <x v="7"/>
    <x v="6"/>
  </r>
  <r>
    <x v="211"/>
    <x v="2"/>
    <s v="U7992-7   Tube N° 1289"/>
    <d v="2020-09-08T23:07:38"/>
    <d v="2020-09-08T23:18:10"/>
    <d v="1899-12-30T00:10:31"/>
    <x v="3"/>
    <x v="34"/>
    <s v="1h0"/>
    <x v="0"/>
    <s v="0.2"/>
    <s v="0.4"/>
    <s v="0.8"/>
    <x v="3"/>
    <x v="7"/>
    <x v="6"/>
  </r>
  <r>
    <x v="213"/>
    <x v="2"/>
    <s v="U7992-5   Tube N° 1287 "/>
    <d v="2020-09-15T23:49:57"/>
    <d v="2020-09-16T00:07:49"/>
    <d v="1899-12-30T00:17:52"/>
    <x v="3"/>
    <x v="37"/>
    <s v="1h0"/>
    <x v="264"/>
    <s v="0.4"/>
    <s v="0.1"/>
    <s v="0.8"/>
    <x v="3"/>
    <x v="7"/>
    <x v="1"/>
  </r>
  <r>
    <x v="191"/>
    <x v="2"/>
    <s v="U8077-2   Tube N° 1328 "/>
    <d v="2020-09-16T00:09:29"/>
    <d v="2020-09-16T01:09:06"/>
    <d v="1899-12-30T00:59:37"/>
    <x v="3"/>
    <x v="106"/>
    <s v="8h30"/>
    <x v="265"/>
    <s v="0.1"/>
    <s v="0.2"/>
    <s v="3.1"/>
    <x v="3"/>
    <x v="7"/>
    <x v="1"/>
  </r>
  <r>
    <x v="214"/>
    <x v="2"/>
    <s v="U8010-2   Tube N° 1291 "/>
    <d v="2020-09-28T07:28:04"/>
    <d v="2020-09-28T12:10:26"/>
    <d v="1899-12-30T04:41:47"/>
    <x v="3"/>
    <x v="35"/>
    <s v="3h0"/>
    <x v="266"/>
    <s v="1.2"/>
    <s v="0.1"/>
    <s v="1.8"/>
    <x v="3"/>
    <x v="7"/>
    <x v="13"/>
  </r>
  <r>
    <x v="215"/>
    <x v="0"/>
    <n v="4545"/>
    <d v="2020-10-14T22:50:06"/>
    <d v="2020-10-14T22:50:35"/>
    <d v="1899-12-30T00:00:27"/>
    <x v="2"/>
    <x v="2"/>
    <m/>
    <x v="2"/>
    <s v="0.0"/>
    <s v="0.0"/>
    <s v="0.0"/>
    <x v="3"/>
    <x v="8"/>
    <x v="12"/>
  </r>
  <r>
    <x v="216"/>
    <x v="1"/>
    <n v="789"/>
    <d v="2020-10-15T02:21:26"/>
    <d v="2020-10-15T02:51:45"/>
    <d v="1899-12-30T00:30:18"/>
    <x v="2"/>
    <x v="2"/>
    <m/>
    <x v="2"/>
    <s v="0.0"/>
    <s v="0.0"/>
    <s v="0.0"/>
    <x v="3"/>
    <x v="8"/>
    <x v="7"/>
  </r>
  <r>
    <x v="217"/>
    <x v="0"/>
    <n v="456453123456456"/>
    <d v="2020-10-15T09:46:16"/>
    <d v="2020-10-15T09:49:02"/>
    <d v="1899-12-30T00:02:46"/>
    <x v="5"/>
    <x v="34"/>
    <s v="10h0"/>
    <x v="267"/>
    <s v="0.1"/>
    <s v="0.1"/>
    <s v="1.2"/>
    <x v="3"/>
    <x v="8"/>
    <x v="7"/>
  </r>
  <r>
    <x v="218"/>
    <x v="0"/>
    <n v="4531233456"/>
    <d v="2020-10-15T11:01:02"/>
    <d v="2020-10-15T11:03:44"/>
    <d v="1899-12-30T00:02:41"/>
    <x v="5"/>
    <x v="89"/>
    <s v="6h30"/>
    <x v="268"/>
    <s v="0.1"/>
    <s v="0.2"/>
    <s v="1.0"/>
    <x v="3"/>
    <x v="8"/>
    <x v="7"/>
  </r>
  <r>
    <x v="219"/>
    <x v="0"/>
    <n v="7867865"/>
    <d v="2020-10-15T11:04:10"/>
    <d v="2020-10-15T11:04:53"/>
    <d v="1899-12-30T00:00:42"/>
    <x v="5"/>
    <x v="2"/>
    <m/>
    <x v="2"/>
    <s v="0.0"/>
    <s v="0.0"/>
    <s v="0.0"/>
    <x v="3"/>
    <x v="8"/>
    <x v="7"/>
  </r>
  <r>
    <x v="220"/>
    <x v="0"/>
    <n v="4867786456453"/>
    <d v="2020-10-15T11:05:14"/>
    <d v="2020-10-15T11:06:28"/>
    <d v="1899-12-30T00:01:14"/>
    <x v="5"/>
    <x v="68"/>
    <s v="9h0"/>
    <x v="269"/>
    <s v="0.3"/>
    <s v="0.1"/>
    <s v="0.6"/>
    <x v="3"/>
    <x v="8"/>
    <x v="7"/>
  </r>
  <r>
    <x v="221"/>
    <x v="0"/>
    <n v="1325"/>
    <d v="2020-11-09T22:09:01"/>
    <d v="2020-11-10T00:26:59"/>
    <d v="1899-12-30T02:17:40"/>
    <x v="0"/>
    <x v="76"/>
    <s v="7h30"/>
    <x v="270"/>
    <s v="0.2"/>
    <s v="0.1"/>
    <s v="1.2"/>
    <x v="3"/>
    <x v="9"/>
    <x v="29"/>
  </r>
  <r>
    <x v="222"/>
    <x v="0"/>
    <n v="11254"/>
    <d v="2020-11-16T14:06:37"/>
    <d v="2020-11-16T18:20:48"/>
    <d v="1899-12-30T04:14:01"/>
    <x v="0"/>
    <x v="107"/>
    <s v="10h30"/>
    <x v="271"/>
    <s v="0.3"/>
    <s v="0.2"/>
    <s v="1.9"/>
    <x v="3"/>
    <x v="9"/>
    <x v="1"/>
  </r>
  <r>
    <x v="223"/>
    <x v="1"/>
    <n v="22524"/>
    <d v="2020-11-18T16:00:16"/>
    <d v="2020-11-18T17:24:07"/>
    <d v="1899-12-30T01:23:50"/>
    <x v="0"/>
    <x v="30"/>
    <s v="9h0"/>
    <x v="272"/>
    <s v="3.2"/>
    <s v="0.8"/>
    <s v="5.7"/>
    <x v="3"/>
    <x v="9"/>
    <x v="28"/>
  </r>
  <r>
    <x v="224"/>
    <x v="2"/>
    <n v="1301"/>
    <d v="2020-11-24T22:26:55"/>
    <d v="2020-11-24T22:32:27"/>
    <d v="1899-12-30T00:05:31"/>
    <x v="2"/>
    <x v="35"/>
    <s v="0h0"/>
    <x v="273"/>
    <s v="0.1"/>
    <s v="0.4"/>
    <s v="1.3"/>
    <x v="3"/>
    <x v="9"/>
    <x v="23"/>
  </r>
  <r>
    <x v="225"/>
    <x v="2"/>
    <n v="1188"/>
    <d v="2020-11-24T22:45:24"/>
    <d v="2020-11-24T22:46:01"/>
    <d v="1899-12-30T00:00:36"/>
    <x v="2"/>
    <x v="68"/>
    <s v="10h30"/>
    <x v="274"/>
    <s v="1.2"/>
    <s v="0.2"/>
    <s v="0.3"/>
    <x v="3"/>
    <x v="9"/>
    <x v="23"/>
  </r>
  <r>
    <x v="225"/>
    <x v="2"/>
    <n v="1188"/>
    <d v="2020-11-24T22:46:56"/>
    <d v="2020-11-24T23:01:48"/>
    <d v="1899-12-30T00:14:51"/>
    <x v="2"/>
    <x v="89"/>
    <s v="6h30"/>
    <x v="275"/>
    <s v="0.1"/>
    <s v="0.3"/>
    <s v="0.6"/>
    <x v="3"/>
    <x v="9"/>
    <x v="23"/>
  </r>
  <r>
    <x v="226"/>
    <x v="2"/>
    <n v="1275"/>
    <d v="2020-11-24T23:05:07"/>
    <d v="2020-11-25T00:29:54"/>
    <d v="1899-12-30T01:24:47"/>
    <x v="2"/>
    <x v="9"/>
    <s v="1h0"/>
    <x v="276"/>
    <s v="0.2"/>
    <s v="0.3"/>
    <s v="0.9"/>
    <x v="3"/>
    <x v="9"/>
    <x v="17"/>
  </r>
  <r>
    <x v="201"/>
    <x v="2"/>
    <n v="1344"/>
    <d v="2020-11-25T00:34:16"/>
    <d v="2020-11-25T01:38:32"/>
    <d v="1899-12-30T01:04:16"/>
    <x v="2"/>
    <x v="27"/>
    <s v="1h30"/>
    <x v="277"/>
    <s v="0.2"/>
    <s v="0.1"/>
    <s v="2.1"/>
    <x v="3"/>
    <x v="9"/>
    <x v="17"/>
  </r>
  <r>
    <x v="227"/>
    <x v="2"/>
    <n v="1335"/>
    <d v="2020-11-25T01:40:20"/>
    <d v="2020-11-25T02:42:14"/>
    <d v="1899-12-30T01:01:54"/>
    <x v="2"/>
    <x v="17"/>
    <s v="0h30"/>
    <x v="220"/>
    <s v="0.1"/>
    <s v="0.2"/>
    <s v="1.7"/>
    <x v="3"/>
    <x v="9"/>
    <x v="17"/>
  </r>
  <r>
    <x v="228"/>
    <x v="2"/>
    <n v="1338"/>
    <d v="2020-11-25T02:46:36"/>
    <d v="2020-11-25T02:47:19"/>
    <d v="1899-12-30T00:00:43"/>
    <x v="2"/>
    <x v="76"/>
    <s v="6h30"/>
    <x v="278"/>
    <s v="0.2"/>
    <s v="0.1"/>
    <s v="2.3"/>
    <x v="3"/>
    <x v="9"/>
    <x v="17"/>
  </r>
  <r>
    <x v="228"/>
    <x v="2"/>
    <n v="1338"/>
    <d v="2020-11-25T02:48:04"/>
    <d v="2020-11-25T04:20:21"/>
    <d v="1899-12-30T01:32:16"/>
    <x v="2"/>
    <x v="36"/>
    <s v="5h30"/>
    <x v="279"/>
    <s v="2.0"/>
    <s v="0.4"/>
    <s v="2.1"/>
    <x v="3"/>
    <x v="9"/>
    <x v="17"/>
  </r>
  <r>
    <x v="196"/>
    <x v="2"/>
    <n v="1340"/>
    <d v="2020-11-25T22:26:18"/>
    <d v="2020-11-26T00:34:29"/>
    <d v="1899-12-30T02:08:10"/>
    <x v="2"/>
    <x v="37"/>
    <s v="6h30"/>
    <x v="280"/>
    <s v="0.3"/>
    <s v="0.1"/>
    <s v="1.2"/>
    <x v="3"/>
    <x v="9"/>
    <x v="24"/>
  </r>
  <r>
    <x v="229"/>
    <x v="2"/>
    <n v="1347"/>
    <d v="2020-11-26T00:38:04"/>
    <d v="2020-11-26T00:38:32"/>
    <d v="1899-12-30T00:00:27"/>
    <x v="2"/>
    <x v="2"/>
    <m/>
    <x v="2"/>
    <s v="0.0"/>
    <s v="0.0"/>
    <s v="0.0"/>
    <x v="3"/>
    <x v="9"/>
    <x v="24"/>
  </r>
  <r>
    <x v="229"/>
    <x v="2"/>
    <n v="1347"/>
    <d v="2020-11-26T00:39:03"/>
    <d v="2020-11-26T01:47:35"/>
    <d v="1899-12-30T01:06:54"/>
    <x v="2"/>
    <x v="99"/>
    <s v="11h30"/>
    <x v="281"/>
    <s v="1.7"/>
    <s v="0.7"/>
    <s v="2.7"/>
    <x v="3"/>
    <x v="9"/>
    <x v="24"/>
  </r>
  <r>
    <x v="193"/>
    <x v="2"/>
    <n v="1332"/>
    <d v="2020-11-26T01:51:21"/>
    <d v="2020-11-26T01:51:42"/>
    <d v="1899-12-30T00:00:21"/>
    <x v="2"/>
    <x v="2"/>
    <m/>
    <x v="2"/>
    <s v="0.0"/>
    <s v="0.0"/>
    <s v="0.0"/>
    <x v="3"/>
    <x v="9"/>
    <x v="24"/>
  </r>
  <r>
    <x v="193"/>
    <x v="2"/>
    <n v="1332"/>
    <d v="2020-11-26T01:52:19"/>
    <d v="2020-11-26T02:57:02"/>
    <d v="1899-12-30T01:04:42"/>
    <x v="2"/>
    <x v="17"/>
    <s v="10h30"/>
    <x v="282"/>
    <s v="0.5"/>
    <s v="0.1"/>
    <s v="0.9"/>
    <x v="3"/>
    <x v="9"/>
    <x v="24"/>
  </r>
  <r>
    <x v="53"/>
    <x v="2"/>
    <n v="1325"/>
    <d v="2020-12-01T16:42:33"/>
    <d v="2020-12-01T16:44:03"/>
    <d v="1899-12-30T00:01:29"/>
    <x v="2"/>
    <x v="2"/>
    <m/>
    <x v="2"/>
    <s v="0.0"/>
    <s v="0.0"/>
    <s v="0.0"/>
    <x v="3"/>
    <x v="11"/>
    <x v="5"/>
  </r>
  <r>
    <x v="53"/>
    <x v="2"/>
    <n v="0"/>
    <d v="2020-12-01T16:47:51"/>
    <d v="2020-12-01T16:48:17"/>
    <d v="1899-12-30T00:00:25"/>
    <x v="2"/>
    <x v="2"/>
    <m/>
    <x v="2"/>
    <s v="0.0"/>
    <s v="0.0"/>
    <s v="0.0"/>
    <x v="3"/>
    <x v="11"/>
    <x v="5"/>
  </r>
  <r>
    <x v="53"/>
    <x v="2"/>
    <n v="0"/>
    <d v="2020-12-01T16:48:42"/>
    <d v="2020-12-01T18:13:35"/>
    <d v="1899-12-30T01:24:52"/>
    <x v="2"/>
    <x v="36"/>
    <s v="4h0"/>
    <x v="283"/>
    <s v="0.3"/>
    <s v="0.1"/>
    <s v="1.0"/>
    <x v="3"/>
    <x v="11"/>
    <x v="5"/>
  </r>
  <r>
    <x v="53"/>
    <x v="0"/>
    <n v="0"/>
    <d v="2020-12-03T15:05:59"/>
    <d v="2020-12-03T15:06:42"/>
    <d v="1899-12-30T00:00:43"/>
    <x v="2"/>
    <x v="17"/>
    <s v="7h0"/>
    <x v="284"/>
    <s v="0.1"/>
    <s v="0.3"/>
    <s v="1.2"/>
    <x v="3"/>
    <x v="11"/>
    <x v="10"/>
  </r>
  <r>
    <x v="53"/>
    <x v="0"/>
    <n v="0"/>
    <d v="2020-12-03T15:07:24"/>
    <d v="2020-12-03T16:31:59"/>
    <d v="1899-12-30T01:24:35"/>
    <x v="2"/>
    <x v="89"/>
    <s v="10h0"/>
    <x v="285"/>
    <s v="0.2"/>
    <s v="0.2"/>
    <s v="1.9"/>
    <x v="3"/>
    <x v="11"/>
    <x v="10"/>
  </r>
  <r>
    <x v="53"/>
    <x v="0"/>
    <n v="0"/>
    <d v="2020-12-03T16:33:31"/>
    <d v="2020-12-03T16:34:08"/>
    <d v="1899-12-30T00:00:36"/>
    <x v="2"/>
    <x v="2"/>
    <m/>
    <x v="2"/>
    <s v="0.0"/>
    <s v="0.0"/>
    <s v="0.0"/>
    <x v="3"/>
    <x v="11"/>
    <x v="10"/>
  </r>
  <r>
    <x v="53"/>
    <x v="0"/>
    <n v="0"/>
    <d v="2020-12-03T16:34:26"/>
    <d v="2020-12-03T18:08:57"/>
    <d v="1899-12-30T01:34:30"/>
    <x v="2"/>
    <x v="89"/>
    <s v="7h30"/>
    <x v="286"/>
    <s v="0.1"/>
    <s v="0.2"/>
    <s v="1.5"/>
    <x v="3"/>
    <x v="11"/>
    <x v="10"/>
  </r>
  <r>
    <x v="53"/>
    <x v="1"/>
    <n v="0"/>
    <d v="2021-02-16T00:20:50"/>
    <d v="2021-02-16T03:53:42"/>
    <d v="1899-12-30T03:32:52"/>
    <x v="2"/>
    <x v="83"/>
    <s v="4h30"/>
    <x v="287"/>
    <s v="6.1"/>
    <s v="3.2"/>
    <s v="2.9"/>
    <x v="4"/>
    <x v="1"/>
    <x v="1"/>
  </r>
  <r>
    <x v="53"/>
    <x v="1"/>
    <n v="0"/>
    <d v="2021-02-17T01:56:10"/>
    <d v="2021-02-17T03:12:44"/>
    <d v="1899-12-30T01:16:07"/>
    <x v="2"/>
    <x v="20"/>
    <s v="8h30"/>
    <x v="288"/>
    <s v="1.0"/>
    <s v="0.3"/>
    <s v="3.1"/>
    <x v="4"/>
    <x v="1"/>
    <x v="22"/>
  </r>
  <r>
    <x v="53"/>
    <x v="0"/>
    <n v="0"/>
    <d v="2021-04-08T16:10:46"/>
    <d v="2021-04-08T18:11:20"/>
    <d v="1899-12-30T02:00:34"/>
    <x v="2"/>
    <x v="34"/>
    <s v="7h0"/>
    <x v="289"/>
    <s v="0.3"/>
    <s v="0.1"/>
    <s v="1.3"/>
    <x v="4"/>
    <x v="3"/>
    <x v="6"/>
  </r>
  <r>
    <x v="53"/>
    <x v="2"/>
    <n v="0"/>
    <d v="2021-04-28T18:50:29"/>
    <d v="2021-04-28T18:56:05"/>
    <d v="1899-12-30T00:05:36"/>
    <x v="2"/>
    <x v="27"/>
    <s v="7h30"/>
    <x v="290"/>
    <s v="0.3"/>
    <s v="0.1"/>
    <s v="3.1"/>
    <x v="4"/>
    <x v="3"/>
    <x v="13"/>
  </r>
  <r>
    <x v="230"/>
    <x v="0"/>
    <n v="1488"/>
    <d v="2021-06-09T22:44:01"/>
    <d v="2021-06-10T00:14:04"/>
    <d v="1899-12-30T01:30:01"/>
    <x v="0"/>
    <x v="11"/>
    <s v="6h0"/>
    <x v="291"/>
    <s v="0.4"/>
    <s v="0.1"/>
    <s v="1.3"/>
    <x v="4"/>
    <x v="5"/>
    <x v="29"/>
  </r>
  <r>
    <x v="231"/>
    <x v="0"/>
    <n v="1423"/>
    <d v="2021-06-10T00:15:09"/>
    <d v="2021-06-10T00:15:30"/>
    <d v="1899-12-30T00:00:20"/>
    <x v="0"/>
    <x v="2"/>
    <m/>
    <x v="2"/>
    <s v="0.0"/>
    <s v="0.0"/>
    <s v="0.0"/>
    <x v="4"/>
    <x v="5"/>
    <x v="29"/>
  </r>
  <r>
    <x v="232"/>
    <x v="0"/>
    <n v="1423"/>
    <d v="2021-06-10T00:16:16"/>
    <d v="2021-06-10T01:54:58"/>
    <d v="1899-12-30T01:38:41"/>
    <x v="0"/>
    <x v="9"/>
    <s v="2h0"/>
    <x v="185"/>
    <s v="0.3"/>
    <s v="0.1"/>
    <s v="1.6"/>
    <x v="4"/>
    <x v="5"/>
    <x v="29"/>
  </r>
  <r>
    <x v="233"/>
    <x v="0"/>
    <n v="1565"/>
    <d v="2021-06-10T01:56:36"/>
    <d v="2021-06-10T03:37:49"/>
    <d v="1899-12-30T01:41:12"/>
    <x v="0"/>
    <x v="36"/>
    <s v="3h30"/>
    <x v="292"/>
    <s v="0.7"/>
    <s v="0.1"/>
    <s v="0.5"/>
    <x v="4"/>
    <x v="5"/>
    <x v="29"/>
  </r>
  <r>
    <x v="53"/>
    <x v="0"/>
    <n v="0"/>
    <d v="2021-06-11T15:04:27"/>
    <d v="2021-06-11T15:54:42"/>
    <d v="1899-12-30T00:50:14"/>
    <x v="2"/>
    <x v="34"/>
    <s v="6h0"/>
    <x v="293"/>
    <s v="0.4"/>
    <s v="0.1"/>
    <s v="0.9"/>
    <x v="4"/>
    <x v="5"/>
    <x v="30"/>
  </r>
  <r>
    <x v="53"/>
    <x v="0"/>
    <n v="0"/>
    <d v="2021-06-11T15:57:09"/>
    <d v="2021-06-11T17:13:37"/>
    <d v="1899-12-30T01:16:27"/>
    <x v="2"/>
    <x v="60"/>
    <s v="4h0"/>
    <x v="294"/>
    <s v="0.5"/>
    <s v="0.1"/>
    <s v="0.8"/>
    <x v="4"/>
    <x v="5"/>
    <x v="30"/>
  </r>
  <r>
    <x v="53"/>
    <x v="0"/>
    <n v="0"/>
    <d v="2021-06-11T17:16:23"/>
    <d v="2021-06-11T18:13:38"/>
    <d v="1899-12-30T00:57:15"/>
    <x v="2"/>
    <x v="37"/>
    <s v="4h0"/>
    <x v="295"/>
    <s v="0.7"/>
    <s v="0.4"/>
    <s v="1.3"/>
    <x v="4"/>
    <x v="5"/>
    <x v="30"/>
  </r>
  <r>
    <x v="53"/>
    <x v="0"/>
    <n v="0"/>
    <d v="2021-06-22T23:33:41"/>
    <d v="2021-06-23T00:25:24"/>
    <d v="1899-12-30T00:51:43"/>
    <x v="2"/>
    <x v="108"/>
    <s v="7h30"/>
    <x v="296"/>
    <s v="0.6"/>
    <s v="0.1"/>
    <s v="0.9"/>
    <x v="4"/>
    <x v="5"/>
    <x v="2"/>
  </r>
  <r>
    <x v="53"/>
    <x v="0"/>
    <n v="0"/>
    <d v="2021-06-23T00:25:59"/>
    <d v="2021-06-23T01:41:17"/>
    <d v="1899-12-30T01:15:18"/>
    <x v="2"/>
    <x v="109"/>
    <s v="4h30"/>
    <x v="297"/>
    <s v="0.7"/>
    <s v="0.3"/>
    <s v="1.1"/>
    <x v="4"/>
    <x v="5"/>
    <x v="2"/>
  </r>
  <r>
    <x v="53"/>
    <x v="2"/>
    <n v="0"/>
    <d v="2021-06-23T01:41:53"/>
    <d v="2021-06-23T03:25:53"/>
    <d v="1899-12-30T01:43:59"/>
    <x v="2"/>
    <x v="37"/>
    <s v="5h30"/>
    <x v="298"/>
    <s v="0.3"/>
    <s v="0.2"/>
    <s v="1.7"/>
    <x v="4"/>
    <x v="5"/>
    <x v="2"/>
  </r>
  <r>
    <x v="53"/>
    <x v="2"/>
    <n v="1553"/>
    <d v="2021-06-23T15:19:00"/>
    <d v="2021-06-23T16:21:39"/>
    <d v="1899-12-30T01:02:39"/>
    <x v="6"/>
    <x v="26"/>
    <s v="6h30"/>
    <x v="299"/>
    <s v="0.3"/>
    <s v="0.2"/>
    <s v="1.3"/>
    <x v="4"/>
    <x v="5"/>
    <x v="2"/>
  </r>
  <r>
    <x v="53"/>
    <x v="0"/>
    <n v="0"/>
    <d v="2021-06-24T00:53:41"/>
    <d v="2021-06-24T03:42:24"/>
    <d v="1899-12-30T02:48:43"/>
    <x v="2"/>
    <x v="34"/>
    <s v="1h0"/>
    <x v="300"/>
    <s v="0.7"/>
    <s v="0.2"/>
    <s v="0.8"/>
    <x v="4"/>
    <x v="5"/>
    <x v="23"/>
  </r>
  <r>
    <x v="53"/>
    <x v="0"/>
    <n v="0"/>
    <d v="2021-06-25T20:36:31"/>
    <d v="2021-06-25T20:36:58"/>
    <d v="1899-12-30T00:00:26"/>
    <x v="2"/>
    <x v="2"/>
    <m/>
    <x v="2"/>
    <s v="0.0"/>
    <s v="0.0"/>
    <s v="0.0"/>
    <x v="4"/>
    <x v="5"/>
    <x v="17"/>
  </r>
  <r>
    <x v="53"/>
    <x v="0"/>
    <n v="0"/>
    <d v="2021-06-25T20:37:18"/>
    <d v="2021-06-25T22:01:24"/>
    <d v="1899-12-30T01:24:05"/>
    <x v="2"/>
    <x v="11"/>
    <s v="3h0"/>
    <x v="301"/>
    <s v="1.1"/>
    <s v="0.5"/>
    <s v="2.1"/>
    <x v="4"/>
    <x v="5"/>
    <x v="17"/>
  </r>
  <r>
    <x v="53"/>
    <x v="0"/>
    <n v="0"/>
    <d v="2021-07-06T22:42:21"/>
    <d v="2021-07-06T23:54:43"/>
    <d v="1899-12-30T01:12:22"/>
    <x v="2"/>
    <x v="60"/>
    <s v="1h30"/>
    <x v="302"/>
    <s v="0.4"/>
    <s v="0.2"/>
    <s v="0.6"/>
    <x v="4"/>
    <x v="6"/>
    <x v="21"/>
  </r>
  <r>
    <x v="53"/>
    <x v="0"/>
    <n v="0"/>
    <d v="2021-07-07T00:06:37"/>
    <d v="2021-07-07T01:42:54"/>
    <d v="1899-12-30T01:36:16"/>
    <x v="2"/>
    <x v="15"/>
    <s v="4h0"/>
    <x v="176"/>
    <s v="0.3"/>
    <s v="0.1"/>
    <s v="0.8"/>
    <x v="4"/>
    <x v="6"/>
    <x v="11"/>
  </r>
  <r>
    <x v="53"/>
    <x v="0"/>
    <n v="0"/>
    <d v="2021-07-07T01:43:18"/>
    <d v="2021-07-07T02:59:46"/>
    <d v="1899-12-30T01:16:27"/>
    <x v="2"/>
    <x v="27"/>
    <s v="10h30"/>
    <x v="303"/>
    <s v="0.1"/>
    <s v="0.1"/>
    <s v="0.8"/>
    <x v="4"/>
    <x v="6"/>
    <x v="11"/>
  </r>
  <r>
    <x v="53"/>
    <x v="0"/>
    <n v="0"/>
    <d v="2021-07-12T22:43:15"/>
    <d v="2021-07-13T00:03:47"/>
    <d v="1899-12-30T01:20:31"/>
    <x v="2"/>
    <x v="23"/>
    <s v="11h0"/>
    <x v="304"/>
    <s v="0.4"/>
    <s v="0.1"/>
    <s v="1.0"/>
    <x v="4"/>
    <x v="6"/>
    <x v="15"/>
  </r>
  <r>
    <x v="53"/>
    <x v="0"/>
    <n v="0"/>
    <d v="2021-07-13T00:04:25"/>
    <d v="2021-07-13T01:35:10"/>
    <d v="1899-12-30T01:30:44"/>
    <x v="2"/>
    <x v="11"/>
    <s v="1h30"/>
    <x v="305"/>
    <s v="0.2"/>
    <s v="0.1"/>
    <s v="1.3"/>
    <x v="4"/>
    <x v="6"/>
    <x v="15"/>
  </r>
  <r>
    <x v="53"/>
    <x v="0"/>
    <n v="0"/>
    <d v="2021-07-13T01:36:41"/>
    <d v="2021-07-13T03:01:21"/>
    <d v="1899-12-30T01:24:39"/>
    <x v="2"/>
    <x v="110"/>
    <s v="0h0"/>
    <x v="306"/>
    <s v="0.3"/>
    <s v="0.4"/>
    <s v="6.9"/>
    <x v="4"/>
    <x v="6"/>
    <x v="15"/>
  </r>
  <r>
    <x v="53"/>
    <x v="2"/>
    <n v="0"/>
    <d v="2021-07-13T03:01:57"/>
    <d v="2021-07-13T03:02:44"/>
    <d v="1899-12-30T00:00:46"/>
    <x v="2"/>
    <x v="15"/>
    <s v="2h0"/>
    <x v="284"/>
    <s v="1.5"/>
    <s v="0.6"/>
    <s v="0.8"/>
    <x v="4"/>
    <x v="6"/>
    <x v="15"/>
  </r>
  <r>
    <x v="53"/>
    <x v="2"/>
    <n v="0"/>
    <d v="2021-07-13T03:03:06"/>
    <d v="2021-07-13T04:16:17"/>
    <d v="1899-12-30T01:13:10"/>
    <x v="2"/>
    <x v="35"/>
    <s v="11h0"/>
    <x v="307"/>
    <s v="0.9"/>
    <s v="0.1"/>
    <s v="1.4"/>
    <x v="4"/>
    <x v="6"/>
    <x v="15"/>
  </r>
  <r>
    <x v="53"/>
    <x v="2"/>
    <n v="0"/>
    <d v="2021-07-16T00:57:17"/>
    <d v="2021-07-16T01:18:36"/>
    <d v="1899-12-30T00:21:18"/>
    <x v="2"/>
    <x v="35"/>
    <s v="8h0"/>
    <x v="42"/>
    <s v="0.3"/>
    <s v="0.1"/>
    <s v="1.4"/>
    <x v="4"/>
    <x v="6"/>
    <x v="1"/>
  </r>
  <r>
    <x v="53"/>
    <x v="2"/>
    <n v="0"/>
    <d v="2021-07-19T17:34:39"/>
    <d v="2021-07-19T17:35:03"/>
    <d v="1899-12-30T00:00:23"/>
    <x v="2"/>
    <x v="2"/>
    <m/>
    <x v="2"/>
    <s v="0.0"/>
    <s v="0.0"/>
    <s v="0.0"/>
    <x v="4"/>
    <x v="6"/>
    <x v="20"/>
  </r>
  <r>
    <x v="53"/>
    <x v="2"/>
    <n v="0"/>
    <d v="2021-07-19T17:35:22"/>
    <d v="2021-07-19T19:56:49"/>
    <d v="1899-12-30T02:21:26"/>
    <x v="2"/>
    <x v="36"/>
    <s v="7h0"/>
    <x v="308"/>
    <s v="0.2"/>
    <s v="0.2"/>
    <s v="1.0"/>
    <x v="4"/>
    <x v="6"/>
    <x v="20"/>
  </r>
  <r>
    <x v="53"/>
    <x v="2"/>
    <n v="0"/>
    <d v="2021-09-01T17:46:51"/>
    <d v="2021-09-01T19:27:32"/>
    <d v="1899-12-30T01:40:41"/>
    <x v="2"/>
    <x v="37"/>
    <s v="8h0"/>
    <x v="309"/>
    <s v="0.3"/>
    <s v="0.1"/>
    <s v="0.8"/>
    <x v="4"/>
    <x v="7"/>
    <x v="5"/>
  </r>
  <r>
    <x v="53"/>
    <x v="0"/>
    <n v="0"/>
    <d v="2021-09-03T14:20:16"/>
    <d v="2021-09-03T14:20:57"/>
    <d v="1899-12-30T00:00:41"/>
    <x v="2"/>
    <x v="111"/>
    <s v="11h30"/>
    <x v="310"/>
    <s v="72.8"/>
    <s v="12.0"/>
    <s v="11.5"/>
    <x v="4"/>
    <x v="7"/>
    <x v="10"/>
  </r>
  <r>
    <x v="53"/>
    <x v="0"/>
    <n v="0"/>
    <d v="2021-09-03T14:21:16"/>
    <d v="2021-09-03T17:04:36"/>
    <d v="1899-12-30T02:43:19"/>
    <x v="2"/>
    <x v="11"/>
    <s v="1h0"/>
    <x v="311"/>
    <s v="0.9"/>
    <s v="0.3"/>
    <s v="1.2"/>
    <x v="4"/>
    <x v="7"/>
    <x v="10"/>
  </r>
  <r>
    <x v="53"/>
    <x v="1"/>
    <n v="1592"/>
    <d v="2021-09-23T15:31:29"/>
    <d v="2021-09-23T17:11:32"/>
    <d v="1899-12-30T01:40:02"/>
    <x v="2"/>
    <x v="81"/>
    <s v="6h30"/>
    <x v="312"/>
    <s v="3.1"/>
    <s v="0.8"/>
    <s v="4.2"/>
    <x v="4"/>
    <x v="7"/>
    <x v="2"/>
  </r>
  <r>
    <x v="53"/>
    <x v="1"/>
    <n v="1581"/>
    <d v="2021-09-23T17:14:06"/>
    <d v="2021-09-23T18:11:28"/>
    <d v="1899-12-30T00:57:22"/>
    <x v="2"/>
    <x v="87"/>
    <s v="1h30"/>
    <x v="313"/>
    <s v="2.2"/>
    <s v="1.0"/>
    <s v="2.6"/>
    <x v="4"/>
    <x v="7"/>
    <x v="2"/>
  </r>
  <r>
    <x v="53"/>
    <x v="1"/>
    <n v="1582"/>
    <d v="2021-09-23T18:12:28"/>
    <d v="2021-09-23T18:57:49"/>
    <d v="1899-12-30T00:45:20"/>
    <x v="2"/>
    <x v="28"/>
    <s v="1h0"/>
    <x v="314"/>
    <s v="1.2"/>
    <s v="0.7"/>
    <s v="3.9"/>
    <x v="4"/>
    <x v="7"/>
    <x v="2"/>
  </r>
  <r>
    <x v="53"/>
    <x v="1"/>
    <n v="1588"/>
    <d v="2021-09-23T20:23:35"/>
    <d v="2021-09-23T20:39:35"/>
    <d v="1899-12-30T00:16:00"/>
    <x v="2"/>
    <x v="31"/>
    <s v="9h0"/>
    <x v="315"/>
    <s v="2.5"/>
    <s v="0.9"/>
    <s v="2.9"/>
    <x v="4"/>
    <x v="7"/>
    <x v="2"/>
  </r>
  <r>
    <x v="53"/>
    <x v="0"/>
    <n v="0"/>
    <d v="2022-01-20T01:02:01"/>
    <d v="2022-01-20T04:19:10"/>
    <d v="1899-12-30T03:17:07"/>
    <x v="2"/>
    <x v="27"/>
    <s v="10h30"/>
    <x v="316"/>
    <s v="0.4"/>
    <s v="0.1"/>
    <s v="0.9"/>
    <x v="5"/>
    <x v="0"/>
    <x v="16"/>
  </r>
  <r>
    <x v="53"/>
    <x v="1"/>
    <n v="0"/>
    <d v="2022-04-22T06:36:29"/>
    <d v="2022-04-22T06:37:58"/>
    <d v="1899-12-30T00:01:28"/>
    <x v="3"/>
    <x v="2"/>
    <m/>
    <x v="2"/>
    <s v="0.0"/>
    <s v="0.0"/>
    <s v="0.0"/>
    <x v="5"/>
    <x v="3"/>
    <x v="9"/>
  </r>
  <r>
    <x v="53"/>
    <x v="0"/>
    <n v="0"/>
    <d v="2022-04-22T06:58:56"/>
    <d v="2022-04-22T06:59:49"/>
    <d v="1899-12-30T00:00:52"/>
    <x v="3"/>
    <x v="112"/>
    <s v="3h30"/>
    <x v="317"/>
    <s v="4.6"/>
    <s v="1.4"/>
    <s v="6.1"/>
    <x v="5"/>
    <x v="3"/>
    <x v="9"/>
  </r>
  <r>
    <x v="234"/>
    <x v="1"/>
    <s v="tube N° 1621"/>
    <d v="2022-04-22T07:01:16"/>
    <d v="2022-04-22T07:02:15"/>
    <d v="1899-12-30T00:00:58"/>
    <x v="3"/>
    <x v="2"/>
    <m/>
    <x v="2"/>
    <s v="0.0"/>
    <s v="0.0"/>
    <s v="0.0"/>
    <x v="5"/>
    <x v="3"/>
    <x v="9"/>
  </r>
  <r>
    <x v="234"/>
    <x v="0"/>
    <s v="tube N° 1621"/>
    <d v="2022-04-22T07:02:59"/>
    <d v="2022-04-22T08:13:29"/>
    <d v="1899-12-30T01:10:29"/>
    <x v="3"/>
    <x v="10"/>
    <s v="10h0"/>
    <x v="318"/>
    <s v="1.1"/>
    <s v="0.6"/>
    <s v="1.2"/>
    <x v="5"/>
    <x v="3"/>
    <x v="9"/>
  </r>
  <r>
    <x v="235"/>
    <x v="0"/>
    <s v="Tube N° 1617"/>
    <d v="2022-04-22T08:17:40"/>
    <d v="2022-04-22T09:42:13"/>
    <d v="1899-12-30T01:24:32"/>
    <x v="3"/>
    <x v="31"/>
    <s v="6h30"/>
    <x v="319"/>
    <s v="2.4"/>
    <s v="0.8"/>
    <s v="4.6"/>
    <x v="5"/>
    <x v="3"/>
    <x v="9"/>
  </r>
  <r>
    <x v="236"/>
    <x v="1"/>
    <s v="Tube N° 1618"/>
    <d v="2022-04-22T09:44:26"/>
    <d v="2022-04-22T11:14:37"/>
    <d v="1899-12-30T01:30:10"/>
    <x v="3"/>
    <x v="20"/>
    <s v="5h0"/>
    <x v="320"/>
    <s v="2.2"/>
    <s v="0.6"/>
    <s v="5.3"/>
    <x v="5"/>
    <x v="3"/>
    <x v="9"/>
  </r>
  <r>
    <x v="53"/>
    <x v="1"/>
    <n v="0"/>
    <d v="2022-04-22T15:06:02"/>
    <d v="2022-04-22T16:00:36"/>
    <d v="1899-12-30T00:54:33"/>
    <x v="2"/>
    <x v="7"/>
    <s v="9h0"/>
    <x v="321"/>
    <s v="1.4"/>
    <s v="0.7"/>
    <s v="2.0"/>
    <x v="5"/>
    <x v="3"/>
    <x v="9"/>
  </r>
  <r>
    <x v="237"/>
    <x v="0"/>
    <n v="1616"/>
    <d v="2022-05-23T23:11:27"/>
    <d v="2022-05-24T00:42:30"/>
    <d v="1899-12-30T01:31:03"/>
    <x v="2"/>
    <x v="37"/>
    <s v="8h30"/>
    <x v="322"/>
    <s v="0.3"/>
    <s v="0.1"/>
    <s v="1.8"/>
    <x v="5"/>
    <x v="4"/>
    <x v="23"/>
  </r>
  <r>
    <x v="236"/>
    <x v="0"/>
    <n v="1618"/>
    <d v="2022-05-24T00:46:55"/>
    <d v="2022-05-24T02:13:51"/>
    <d v="1899-12-30T01:26:56"/>
    <x v="2"/>
    <x v="36"/>
    <s v="4h30"/>
    <x v="323"/>
    <s v="0.3"/>
    <s v="0.1"/>
    <s v="0.9"/>
    <x v="5"/>
    <x v="4"/>
    <x v="23"/>
  </r>
  <r>
    <x v="235"/>
    <x v="0"/>
    <n v="1617"/>
    <d v="2022-05-24T02:16:20"/>
    <d v="2022-05-24T03:27:43"/>
    <d v="1899-12-30T01:11:22"/>
    <x v="2"/>
    <x v="60"/>
    <s v="7h0"/>
    <x v="324"/>
    <s v="0.3"/>
    <s v="0.1"/>
    <s v="1.1"/>
    <x v="5"/>
    <x v="4"/>
    <x v="23"/>
  </r>
  <r>
    <x v="238"/>
    <x v="0"/>
    <s v="U 9056-5   Tube N° 1619"/>
    <d v="2022-06-07T23:04:18"/>
    <d v="2022-06-07T23:54:32"/>
    <d v="1899-12-30T00:50:14"/>
    <x v="3"/>
    <x v="26"/>
    <s v="0h30"/>
    <x v="325"/>
    <s v="0.8"/>
    <s v="0.1"/>
    <s v="0.9"/>
    <x v="5"/>
    <x v="5"/>
    <x v="11"/>
  </r>
  <r>
    <x v="234"/>
    <x v="2"/>
    <n v="1621"/>
    <d v="2022-06-13T22:22:23"/>
    <d v="2022-06-13T22:31:50"/>
    <d v="1899-12-30T00:09:26"/>
    <x v="7"/>
    <x v="34"/>
    <s v="9h30"/>
    <x v="0"/>
    <s v="0.2"/>
    <s v="0.0"/>
    <s v="0.7"/>
    <x v="5"/>
    <x v="5"/>
    <x v="15"/>
  </r>
  <r>
    <x v="239"/>
    <x v="2"/>
    <n v="1615"/>
    <d v="2022-06-13T22:54:40"/>
    <d v="2022-06-13T23:04:01"/>
    <d v="1899-12-30T00:09:20"/>
    <x v="7"/>
    <x v="89"/>
    <s v="10h0"/>
    <x v="326"/>
    <s v="0.2"/>
    <s v="0.1"/>
    <s v="0.6"/>
    <x v="5"/>
    <x v="5"/>
    <x v="15"/>
  </r>
  <r>
    <x v="238"/>
    <x v="2"/>
    <n v="1619"/>
    <d v="2022-06-14T01:02:47"/>
    <d v="2022-06-14T01:04:06"/>
    <d v="1899-12-30T00:01:18"/>
    <x v="7"/>
    <x v="2"/>
    <m/>
    <x v="2"/>
    <s v="0.0"/>
    <s v="0.0"/>
    <s v="0.0"/>
    <x v="5"/>
    <x v="5"/>
    <x v="12"/>
  </r>
  <r>
    <x v="238"/>
    <x v="2"/>
    <n v="1619"/>
    <d v="2022-06-14T01:05:15"/>
    <d v="2022-06-14T01:08:10"/>
    <d v="1899-12-30T00:02:54"/>
    <x v="7"/>
    <x v="2"/>
    <m/>
    <x v="2"/>
    <s v="0.0"/>
    <s v="0.0"/>
    <s v="0.0"/>
    <x v="5"/>
    <x v="5"/>
    <x v="12"/>
  </r>
  <r>
    <x v="238"/>
    <x v="2"/>
    <n v="1619"/>
    <d v="2022-06-14T01:15:07"/>
    <d v="2022-06-14T01:28:33"/>
    <d v="1899-12-30T00:13:26"/>
    <x v="7"/>
    <x v="37"/>
    <s v="3h0"/>
    <x v="327"/>
    <s v="0.6"/>
    <s v="0.1"/>
    <s v="1.1"/>
    <x v="5"/>
    <x v="5"/>
    <x v="12"/>
  </r>
  <r>
    <x v="240"/>
    <x v="0"/>
    <s v="U 9160-2     Tube N° 1631"/>
    <d v="2022-07-01T21:34:25"/>
    <d v="2022-07-01T22:40:37"/>
    <d v="1899-12-30T01:06:11"/>
    <x v="3"/>
    <x v="81"/>
    <s v="11h0"/>
    <x v="328"/>
    <s v="1.5"/>
    <s v="0.8"/>
    <s v="4.5"/>
    <x v="5"/>
    <x v="6"/>
    <x v="5"/>
  </r>
  <r>
    <x v="241"/>
    <x v="0"/>
    <s v="U9160-1   Tube N° 1630"/>
    <d v="2022-07-01T22:41:14"/>
    <d v="2022-07-02T00:03:19"/>
    <d v="1899-12-30T01:22:04"/>
    <x v="3"/>
    <x v="93"/>
    <s v="1h30"/>
    <x v="329"/>
    <s v="2.2"/>
    <s v="0.9"/>
    <s v="2.5"/>
    <x v="5"/>
    <x v="6"/>
    <x v="25"/>
  </r>
  <r>
    <x v="242"/>
    <x v="0"/>
    <s v="U9160-7  Tube N° 1636"/>
    <d v="2022-07-02T00:03:56"/>
    <d v="2022-07-02T00:04:14"/>
    <d v="1899-12-30T00:00:17"/>
    <x v="3"/>
    <x v="2"/>
    <m/>
    <x v="2"/>
    <s v="0.0"/>
    <s v="0.0"/>
    <s v="0.0"/>
    <x v="5"/>
    <x v="6"/>
    <x v="25"/>
  </r>
  <r>
    <x v="242"/>
    <x v="0"/>
    <s v="U9160-7   Tube N° 1636"/>
    <d v="2022-07-02T00:04:53"/>
    <d v="2022-07-02T01:04:59"/>
    <d v="1899-12-30T01:00:05"/>
    <x v="3"/>
    <x v="4"/>
    <s v="2h0"/>
    <x v="327"/>
    <s v="3.7"/>
    <s v="1.0"/>
    <s v="4.3"/>
    <x v="5"/>
    <x v="6"/>
    <x v="25"/>
  </r>
  <r>
    <x v="243"/>
    <x v="1"/>
    <n v="1652"/>
    <d v="2022-07-11T15:39:00"/>
    <d v="2022-07-11T15:40:08"/>
    <d v="1899-12-30T00:01:08"/>
    <x v="7"/>
    <x v="113"/>
    <s v="10h30"/>
    <x v="330"/>
    <s v="27.7"/>
    <s v="6.5"/>
    <s v="4.2"/>
    <x v="5"/>
    <x v="6"/>
    <x v="30"/>
  </r>
  <r>
    <x v="243"/>
    <x v="1"/>
    <n v="1652"/>
    <d v="2022-07-11T15:40:59"/>
    <d v="2022-07-11T16:41:57"/>
    <d v="1899-12-30T01:00:57"/>
    <x v="7"/>
    <x v="29"/>
    <s v="5h0"/>
    <x v="331"/>
    <s v="1.2"/>
    <s v="0.6"/>
    <s v="3.1"/>
    <x v="5"/>
    <x v="6"/>
    <x v="30"/>
  </r>
  <r>
    <x v="244"/>
    <x v="1"/>
    <n v="1653"/>
    <d v="2022-07-11T17:06:08"/>
    <d v="2022-07-11T17:13:52"/>
    <d v="1899-12-30T00:07:43"/>
    <x v="7"/>
    <x v="114"/>
    <s v="1h30"/>
    <x v="332"/>
    <s v="11.7"/>
    <s v="3.1"/>
    <s v="8.8"/>
    <x v="5"/>
    <x v="6"/>
    <x v="30"/>
  </r>
  <r>
    <x v="244"/>
    <x v="1"/>
    <n v="1653"/>
    <d v="2022-07-11T17:15:17"/>
    <d v="2022-07-11T17:16:19"/>
    <d v="1899-12-30T00:01:02"/>
    <x v="7"/>
    <x v="115"/>
    <s v="0h0"/>
    <x v="333"/>
    <s v="30.0"/>
    <s v="7.8"/>
    <s v="5.6"/>
    <x v="5"/>
    <x v="6"/>
    <x v="30"/>
  </r>
  <r>
    <x v="244"/>
    <x v="1"/>
    <n v="1653"/>
    <d v="2022-07-11T17:17:15"/>
    <d v="2022-07-11T19:30:46"/>
    <d v="1899-12-30T02:13:31"/>
    <x v="7"/>
    <x v="99"/>
    <s v="4h0"/>
    <x v="199"/>
    <s v="1.8"/>
    <s v="0.6"/>
    <s v="3.4"/>
    <x v="5"/>
    <x v="6"/>
    <x v="30"/>
  </r>
  <r>
    <x v="245"/>
    <x v="1"/>
    <n v="1649"/>
    <d v="2022-07-11T20:00:44"/>
    <d v="2022-07-11T22:21:30"/>
    <d v="1899-12-30T02:20:46"/>
    <x v="7"/>
    <x v="116"/>
    <s v="8h0"/>
    <x v="334"/>
    <s v="5.6"/>
    <s v="1.7"/>
    <s v="51.4"/>
    <x v="5"/>
    <x v="6"/>
    <x v="30"/>
  </r>
  <r>
    <x v="246"/>
    <x v="1"/>
    <s v="U9207/4   Tube N° 1650"/>
    <d v="2022-07-12T06:15:37"/>
    <d v="2022-07-12T06:15:58"/>
    <d v="1899-12-30T00:00:21"/>
    <x v="3"/>
    <x v="2"/>
    <m/>
    <x v="2"/>
    <s v="0.0"/>
    <s v="0.0"/>
    <s v="0.0"/>
    <x v="5"/>
    <x v="6"/>
    <x v="19"/>
  </r>
  <r>
    <x v="246"/>
    <x v="1"/>
    <s v="U9207/4  Tube N° 1650"/>
    <d v="2022-07-12T06:16:35"/>
    <d v="2022-07-12T08:10:59"/>
    <d v="1899-12-30T01:54:21"/>
    <x v="3"/>
    <x v="103"/>
    <s v="5h0"/>
    <x v="335"/>
    <s v="2.5"/>
    <s v="0.9"/>
    <s v="1.6"/>
    <x v="5"/>
    <x v="6"/>
    <x v="19"/>
  </r>
  <r>
    <x v="247"/>
    <x v="1"/>
    <s v="U9207/1  Tube N° 1647"/>
    <d v="2022-07-12T08:11:43"/>
    <d v="2022-07-12T09:20:46"/>
    <d v="1899-12-30T01:09:03"/>
    <x v="3"/>
    <x v="21"/>
    <s v="10h0"/>
    <x v="336"/>
    <s v="2.2"/>
    <s v="0.7"/>
    <s v="2.4"/>
    <x v="5"/>
    <x v="6"/>
    <x v="19"/>
  </r>
  <r>
    <x v="248"/>
    <x v="1"/>
    <s v="U9207/2  Tube N° 1648"/>
    <d v="2022-07-12T09:21:38"/>
    <d v="2022-07-12T09:22:02"/>
    <d v="1899-12-30T00:00:23"/>
    <x v="3"/>
    <x v="2"/>
    <m/>
    <x v="2"/>
    <s v="0.0"/>
    <s v="0.0"/>
    <s v="0.0"/>
    <x v="5"/>
    <x v="6"/>
    <x v="19"/>
  </r>
  <r>
    <x v="248"/>
    <x v="1"/>
    <s v="U9207/2  Tube N° 1648"/>
    <d v="2022-07-12T09:22:36"/>
    <d v="2022-07-12T10:21:21"/>
    <d v="1899-12-30T00:58:45"/>
    <x v="3"/>
    <x v="22"/>
    <s v="2h30"/>
    <x v="337"/>
    <s v="1.6"/>
    <s v="0.6"/>
    <s v="2.1"/>
    <x v="5"/>
    <x v="6"/>
    <x v="19"/>
  </r>
  <r>
    <x v="53"/>
    <x v="1"/>
    <n v="0"/>
    <d v="2022-09-23T11:51:19"/>
    <d v="2022-09-23T11:52:45"/>
    <d v="1899-12-30T00:01:25"/>
    <x v="5"/>
    <x v="2"/>
    <m/>
    <x v="2"/>
    <s v="0.0"/>
    <s v="0.0"/>
    <s v="0.0"/>
    <x v="5"/>
    <x v="7"/>
    <x v="2"/>
  </r>
  <r>
    <x v="53"/>
    <x v="1"/>
    <n v="0"/>
    <d v="2022-09-23T11:53:13"/>
    <d v="2022-09-23T11:56:24"/>
    <d v="1899-12-30T00:03:10"/>
    <x v="5"/>
    <x v="2"/>
    <m/>
    <x v="2"/>
    <s v="0.0"/>
    <s v="0.0"/>
    <s v="0.0"/>
    <x v="5"/>
    <x v="7"/>
    <x v="2"/>
  </r>
  <r>
    <x v="249"/>
    <x v="0"/>
    <n v="4864864535"/>
    <d v="2022-09-23T11:58:32"/>
    <d v="2022-09-23T11:59:15"/>
    <d v="1899-12-30T00:00:42"/>
    <x v="5"/>
    <x v="117"/>
    <s v="11h0"/>
    <x v="338"/>
    <s v="1.7"/>
    <s v="0.7"/>
    <s v="0.5"/>
    <x v="5"/>
    <x v="7"/>
    <x v="2"/>
  </r>
  <r>
    <x v="53"/>
    <x v="2"/>
    <n v="0"/>
    <d v="2022-09-26T22:57:36"/>
    <d v="2022-09-26T23:42:07"/>
    <d v="1899-12-30T00:44:31"/>
    <x v="2"/>
    <x v="36"/>
    <s v="0h30"/>
    <x v="339"/>
    <s v="1.2"/>
    <s v="0.1"/>
    <s v="1.1"/>
    <x v="5"/>
    <x v="7"/>
    <x v="24"/>
  </r>
  <r>
    <x v="53"/>
    <x v="1"/>
    <n v="0"/>
    <d v="2022-09-26T23:53:37"/>
    <d v="2022-09-27T01:46:40"/>
    <d v="1899-12-30T01:53:02"/>
    <x v="2"/>
    <x v="77"/>
    <s v="8h30"/>
    <x v="340"/>
    <s v="2.3"/>
    <s v="0.8"/>
    <s v="3.7"/>
    <x v="5"/>
    <x v="7"/>
    <x v="26"/>
  </r>
  <r>
    <x v="53"/>
    <x v="1"/>
    <n v="0"/>
    <d v="2022-09-27T01:49:55"/>
    <d v="2022-09-27T01:50:22"/>
    <d v="1899-12-30T00:00:26"/>
    <x v="2"/>
    <x v="2"/>
    <m/>
    <x v="2"/>
    <s v="0.0"/>
    <s v="0.0"/>
    <s v="0.0"/>
    <x v="5"/>
    <x v="7"/>
    <x v="26"/>
  </r>
  <r>
    <x v="53"/>
    <x v="1"/>
    <n v="0"/>
    <d v="2022-09-27T01:50:41"/>
    <d v="2022-09-27T03:26:36"/>
    <d v="1899-12-30T01:35:54"/>
    <x v="2"/>
    <x v="6"/>
    <s v="2h30"/>
    <x v="341"/>
    <s v="2.0"/>
    <s v="1.2"/>
    <s v="3.2"/>
    <x v="5"/>
    <x v="7"/>
    <x v="26"/>
  </r>
  <r>
    <x v="53"/>
    <x v="1"/>
    <n v="0"/>
    <d v="2022-09-27T03:30:11"/>
    <d v="2022-09-27T03:30:36"/>
    <d v="1899-12-30T00:00:24"/>
    <x v="2"/>
    <x v="2"/>
    <m/>
    <x v="2"/>
    <s v="0.0"/>
    <s v="0.0"/>
    <s v="0.0"/>
    <x v="5"/>
    <x v="7"/>
    <x v="26"/>
  </r>
  <r>
    <x v="53"/>
    <x v="1"/>
    <n v="0"/>
    <d v="2022-09-27T03:31:15"/>
    <d v="2022-09-27T04:25:09"/>
    <d v="1899-12-30T00:53:53"/>
    <x v="2"/>
    <x v="14"/>
    <s v="11h30"/>
    <x v="342"/>
    <s v="2.3"/>
    <s v="0.7"/>
    <s v="2.6"/>
    <x v="5"/>
    <x v="7"/>
    <x v="26"/>
  </r>
  <r>
    <x v="53"/>
    <x v="1"/>
    <n v="0"/>
    <d v="2022-09-27T04:26:58"/>
    <d v="2022-09-27T04:53:22"/>
    <d v="1899-12-30T00:26:24"/>
    <x v="2"/>
    <x v="10"/>
    <s v="6h0"/>
    <x v="343"/>
    <s v="2.5"/>
    <s v="0.7"/>
    <s v="3.6"/>
    <x v="5"/>
    <x v="7"/>
    <x v="26"/>
  </r>
  <r>
    <x v="250"/>
    <x v="0"/>
    <n v="1633"/>
    <d v="2022-09-28T22:43:25"/>
    <d v="2022-09-29T00:54:13"/>
    <d v="1899-12-30T02:10:48"/>
    <x v="7"/>
    <x v="58"/>
    <s v="9h30"/>
    <x v="344"/>
    <s v="1.0"/>
    <s v="0.1"/>
    <s v="1.6"/>
    <x v="5"/>
    <x v="7"/>
    <x v="14"/>
  </r>
  <r>
    <x v="251"/>
    <x v="0"/>
    <n v="1635"/>
    <d v="2022-09-29T01:18:37"/>
    <d v="2022-09-29T02:55:35"/>
    <d v="1899-12-30T01:36:58"/>
    <x v="7"/>
    <x v="33"/>
    <s v="1h30"/>
    <x v="345"/>
    <s v="1.4"/>
    <s v="0.2"/>
    <s v="1.4"/>
    <x v="5"/>
    <x v="7"/>
    <x v="14"/>
  </r>
  <r>
    <x v="252"/>
    <x v="0"/>
    <n v="1634"/>
    <d v="2022-09-29T03:27:31"/>
    <d v="2022-09-29T03:29:01"/>
    <d v="1899-12-30T00:01:28"/>
    <x v="7"/>
    <x v="118"/>
    <s v="5h30"/>
    <x v="346"/>
    <s v="2.4"/>
    <s v="2.8"/>
    <s v="11.0"/>
    <x v="5"/>
    <x v="7"/>
    <x v="14"/>
  </r>
  <r>
    <x v="252"/>
    <x v="0"/>
    <n v="1634"/>
    <d v="2022-09-29T03:29:55"/>
    <d v="2022-09-29T06:09:10"/>
    <d v="1899-12-30T02:39:15"/>
    <x v="7"/>
    <x v="30"/>
    <s v="1h0"/>
    <x v="53"/>
    <s v="0.8"/>
    <s v="0.1"/>
    <s v="3.6"/>
    <x v="5"/>
    <x v="7"/>
    <x v="14"/>
  </r>
  <r>
    <x v="251"/>
    <x v="2"/>
    <n v="1635"/>
    <d v="2022-10-04T14:34:27"/>
    <d v="2022-10-04T14:36:01"/>
    <d v="1899-12-30T00:01:33"/>
    <x v="7"/>
    <x v="26"/>
    <s v="7h0"/>
    <x v="347"/>
    <s v="1.1"/>
    <s v="0.1"/>
    <s v="0.3"/>
    <x v="5"/>
    <x v="8"/>
    <x v="18"/>
  </r>
  <r>
    <x v="253"/>
    <x v="2"/>
    <n v="1635"/>
    <d v="2022-10-04T14:36:50"/>
    <d v="2022-10-04T16:05:51"/>
    <d v="1899-12-30T01:29:00"/>
    <x v="7"/>
    <x v="34"/>
    <s v="10h0"/>
    <x v="42"/>
    <s v="0.3"/>
    <s v="0.1"/>
    <s v="1.1"/>
    <x v="5"/>
    <x v="8"/>
    <x v="18"/>
  </r>
  <r>
    <x v="250"/>
    <x v="2"/>
    <n v="1633"/>
    <d v="2022-10-04T16:23:37"/>
    <d v="2022-10-04T17:07:16"/>
    <d v="1899-12-30T00:43:39"/>
    <x v="7"/>
    <x v="34"/>
    <s v="8h0"/>
    <x v="348"/>
    <s v="0.2"/>
    <s v="0.2"/>
    <s v="1.7"/>
    <x v="5"/>
    <x v="8"/>
    <x v="18"/>
  </r>
  <r>
    <x v="252"/>
    <x v="2"/>
    <n v="1634"/>
    <d v="2022-10-04T17:26:17"/>
    <d v="2022-10-04T18:31:15"/>
    <d v="1899-12-30T01:04:58"/>
    <x v="7"/>
    <x v="60"/>
    <s v="10h30"/>
    <x v="349"/>
    <s v="0.2"/>
    <s v="0.1"/>
    <s v="2.0"/>
    <x v="5"/>
    <x v="8"/>
    <x v="18"/>
  </r>
  <r>
    <x v="241"/>
    <x v="0"/>
    <s v="U9160-1 Tube N° 1630"/>
    <d v="2022-10-12T23:58:51"/>
    <d v="2022-10-13T02:04:12"/>
    <d v="1899-12-30T02:05:20"/>
    <x v="3"/>
    <x v="0"/>
    <s v="9h30"/>
    <x v="350"/>
    <s v="0.7"/>
    <s v="0.2"/>
    <s v="2.6"/>
    <x v="5"/>
    <x v="8"/>
    <x v="15"/>
  </r>
  <r>
    <x v="254"/>
    <x v="0"/>
    <s v="U9160-3  Tube N° 1632"/>
    <d v="2022-10-13T02:34:47"/>
    <d v="2022-10-13T05:00:38"/>
    <d v="1899-12-30T02:25:50"/>
    <x v="3"/>
    <x v="31"/>
    <s v="11h30"/>
    <x v="175"/>
    <s v="0.5"/>
    <s v="0.1"/>
    <s v="2.1"/>
    <x v="5"/>
    <x v="8"/>
    <x v="15"/>
  </r>
  <r>
    <x v="254"/>
    <x v="0"/>
    <n v="1632"/>
    <d v="2022-10-13T06:19:36"/>
    <d v="2022-10-13T10:08:02"/>
    <d v="1899-12-30T03:48:26"/>
    <x v="7"/>
    <x v="33"/>
    <s v="7h0"/>
    <x v="351"/>
    <s v="0.5"/>
    <s v="0.1"/>
    <s v="1.2"/>
    <x v="5"/>
    <x v="8"/>
    <x v="15"/>
  </r>
  <r>
    <x v="53"/>
    <x v="0"/>
    <n v="0"/>
    <d v="2022-10-17T22:25:58"/>
    <d v="2022-10-18T00:00:13"/>
    <d v="1899-12-30T01:34:15"/>
    <x v="7"/>
    <x v="23"/>
    <s v="5h30"/>
    <x v="352"/>
    <s v="0.5"/>
    <s v="0.1"/>
    <s v="1.7"/>
    <x v="5"/>
    <x v="8"/>
    <x v="28"/>
  </r>
  <r>
    <x v="246"/>
    <x v="0"/>
    <n v="1650"/>
    <d v="2022-10-18T00:20:33"/>
    <d v="2022-10-18T00:21:52"/>
    <d v="1899-12-30T00:01:19"/>
    <x v="7"/>
    <x v="119"/>
    <s v="11h0"/>
    <x v="353"/>
    <s v="5.7"/>
    <s v="3.6"/>
    <s v="8.8"/>
    <x v="5"/>
    <x v="8"/>
    <x v="28"/>
  </r>
  <r>
    <x v="246"/>
    <x v="0"/>
    <n v="1650"/>
    <d v="2022-10-18T00:22:25"/>
    <d v="2022-10-18T04:52:41"/>
    <d v="1899-12-30T04:28:53"/>
    <x v="7"/>
    <x v="11"/>
    <s v="8h0"/>
    <x v="354"/>
    <s v="2.8"/>
    <s v="3.1"/>
    <s v="3.3"/>
    <x v="5"/>
    <x v="8"/>
    <x v="28"/>
  </r>
  <r>
    <x v="53"/>
    <x v="0"/>
    <n v="0"/>
    <d v="2022-10-18T22:52:56"/>
    <d v="2022-10-18T22:53:24"/>
    <d v="1899-12-30T00:00:28"/>
    <x v="2"/>
    <x v="120"/>
    <s v="2h0"/>
    <x v="355"/>
    <s v="0.7"/>
    <s v="0.3"/>
    <s v="2.8"/>
    <x v="5"/>
    <x v="8"/>
    <x v="28"/>
  </r>
  <r>
    <x v="53"/>
    <x v="0"/>
    <n v="0"/>
    <d v="2022-10-18T22:53:44"/>
    <d v="2022-10-18T22:54:20"/>
    <d v="1899-12-30T00:00:36"/>
    <x v="2"/>
    <x v="1"/>
    <s v="5h0"/>
    <x v="145"/>
    <s v="1.9"/>
    <s v="1.0"/>
    <s v="1.1"/>
    <x v="5"/>
    <x v="8"/>
    <x v="28"/>
  </r>
  <r>
    <x v="53"/>
    <x v="0"/>
    <n v="0"/>
    <d v="2022-10-18T22:55:04"/>
    <d v="2022-10-18T22:57:09"/>
    <d v="1899-12-30T00:02:05"/>
    <x v="2"/>
    <x v="1"/>
    <s v="10h30"/>
    <x v="284"/>
    <s v="3.4"/>
    <s v="0.4"/>
    <s v="2.6"/>
    <x v="5"/>
    <x v="8"/>
    <x v="28"/>
  </r>
  <r>
    <x v="53"/>
    <x v="0"/>
    <n v="0"/>
    <d v="2022-10-18T23:32:40"/>
    <d v="2022-10-18T23:34:37"/>
    <d v="1899-12-30T00:01:56"/>
    <x v="2"/>
    <x v="34"/>
    <s v="10h0"/>
    <x v="356"/>
    <s v="2.8"/>
    <s v="0.5"/>
    <s v="1.2"/>
    <x v="5"/>
    <x v="8"/>
    <x v="28"/>
  </r>
  <r>
    <x v="53"/>
    <x v="0"/>
    <n v="0"/>
    <d v="2022-10-18T23:35:03"/>
    <d v="2022-10-18T23:37:30"/>
    <d v="1899-12-30T00:02:27"/>
    <x v="2"/>
    <x v="63"/>
    <s v="10h0"/>
    <x v="357"/>
    <s v="2.1"/>
    <s v="0.3"/>
    <s v="2.6"/>
    <x v="5"/>
    <x v="8"/>
    <x v="28"/>
  </r>
  <r>
    <x v="53"/>
    <x v="0"/>
    <n v="0"/>
    <d v="2022-10-18T23:37:51"/>
    <d v="2022-10-19T01:13:25"/>
    <d v="1899-12-30T01:35:32"/>
    <x v="2"/>
    <x v="36"/>
    <s v="10h30"/>
    <x v="358"/>
    <s v="0.7"/>
    <s v="0.1"/>
    <s v="0.7"/>
    <x v="5"/>
    <x v="8"/>
    <x v="20"/>
  </r>
  <r>
    <x v="53"/>
    <x v="1"/>
    <n v="0"/>
    <d v="2022-10-19T01:16:35"/>
    <d v="2022-10-19T01:17:18"/>
    <d v="1899-12-30T00:00:43"/>
    <x v="2"/>
    <x v="121"/>
    <s v="3h30"/>
    <x v="268"/>
    <s v="14.5"/>
    <s v="1.8"/>
    <s v="5.0"/>
    <x v="5"/>
    <x v="8"/>
    <x v="20"/>
  </r>
  <r>
    <x v="53"/>
    <x v="1"/>
    <n v="0"/>
    <d v="2022-10-19T01:17:41"/>
    <d v="2022-10-19T04:35:15"/>
    <d v="1899-12-30T03:17:34"/>
    <x v="2"/>
    <x v="87"/>
    <s v="3h0"/>
    <x v="359"/>
    <s v="2.0"/>
    <s v="1.8"/>
    <s v="3.0"/>
    <x v="5"/>
    <x v="8"/>
    <x v="20"/>
  </r>
  <r>
    <x v="53"/>
    <x v="2"/>
    <n v="0"/>
    <d v="2022-10-19T22:31:20"/>
    <d v="2022-10-19T22:31:45"/>
    <d v="1899-12-30T00:00:24"/>
    <x v="2"/>
    <x v="2"/>
    <m/>
    <x v="2"/>
    <s v="0.0"/>
    <s v="0.0"/>
    <s v="0.0"/>
    <x v="5"/>
    <x v="8"/>
    <x v="20"/>
  </r>
  <r>
    <x v="53"/>
    <x v="2"/>
    <n v="0"/>
    <d v="2022-10-19T22:32:02"/>
    <d v="2022-10-19T23:14:38"/>
    <d v="1899-12-30T00:42:35"/>
    <x v="2"/>
    <x v="17"/>
    <s v="4h0"/>
    <x v="360"/>
    <s v="0.8"/>
    <s v="0.1"/>
    <s v="1.6"/>
    <x v="5"/>
    <x v="8"/>
    <x v="20"/>
  </r>
  <r>
    <x v="53"/>
    <x v="2"/>
    <n v="0"/>
    <d v="2022-10-20T22:59:43"/>
    <d v="2022-10-20T23:30:49"/>
    <d v="1899-12-30T00:31:05"/>
    <x v="2"/>
    <x v="36"/>
    <s v="3h30"/>
    <x v="361"/>
    <s v="0.8"/>
    <s v="0.1"/>
    <s v="1.0"/>
    <x v="5"/>
    <x v="8"/>
    <x v="16"/>
  </r>
  <r>
    <x v="53"/>
    <x v="2"/>
    <n v="0"/>
    <d v="2022-10-20T23:32:39"/>
    <d v="2022-10-21T00:19:48"/>
    <d v="1899-12-30T00:47:09"/>
    <x v="2"/>
    <x v="34"/>
    <s v="5h0"/>
    <x v="362"/>
    <s v="0.4"/>
    <s v="0.1"/>
    <s v="1.3"/>
    <x v="5"/>
    <x v="8"/>
    <x v="8"/>
  </r>
  <r>
    <x v="53"/>
    <x v="2"/>
    <n v="0"/>
    <d v="2022-10-21T02:42:31"/>
    <d v="2022-10-21T02:43:01"/>
    <d v="1899-12-30T00:00:29"/>
    <x v="2"/>
    <x v="2"/>
    <m/>
    <x v="2"/>
    <s v="0.0"/>
    <s v="0.0"/>
    <s v="0.0"/>
    <x v="5"/>
    <x v="8"/>
    <x v="8"/>
  </r>
  <r>
    <x v="53"/>
    <x v="2"/>
    <n v="0"/>
    <d v="2022-10-21T02:43:19"/>
    <d v="2022-10-21T02:43:52"/>
    <d v="1899-12-30T00:00:32"/>
    <x v="2"/>
    <x v="2"/>
    <m/>
    <x v="2"/>
    <s v="0.0"/>
    <s v="0.0"/>
    <s v="0.0"/>
    <x v="5"/>
    <x v="8"/>
    <x v="8"/>
  </r>
  <r>
    <x v="53"/>
    <x v="2"/>
    <n v="0"/>
    <d v="2022-10-21T02:44:18"/>
    <d v="2022-10-21T03:26:40"/>
    <d v="1899-12-30T00:42:22"/>
    <x v="2"/>
    <x v="34"/>
    <s v="10h0"/>
    <x v="363"/>
    <s v="0.2"/>
    <s v="0.1"/>
    <s v="2.2"/>
    <x v="5"/>
    <x v="8"/>
    <x v="8"/>
  </r>
  <r>
    <x v="53"/>
    <x v="2"/>
    <n v="0"/>
    <d v="2022-10-21T03:27:14"/>
    <d v="2022-10-21T03:27:37"/>
    <d v="1899-12-30T00:00:23"/>
    <x v="2"/>
    <x v="2"/>
    <m/>
    <x v="2"/>
    <s v="0.0"/>
    <s v="0.0"/>
    <s v="0.0"/>
    <x v="5"/>
    <x v="8"/>
    <x v="8"/>
  </r>
  <r>
    <x v="255"/>
    <x v="1"/>
    <n v="1665"/>
    <d v="2022-10-21T21:39:33"/>
    <d v="2022-10-21T23:24:45"/>
    <d v="1899-12-30T01:45:12"/>
    <x v="7"/>
    <x v="28"/>
    <s v="9h30"/>
    <x v="364"/>
    <s v="1.4"/>
    <s v="0.8"/>
    <s v="3.8"/>
    <x v="5"/>
    <x v="8"/>
    <x v="8"/>
  </r>
  <r>
    <x v="256"/>
    <x v="1"/>
    <n v="1666"/>
    <d v="2022-10-21T23:37:25"/>
    <d v="2022-10-22T00:09:34"/>
    <d v="1899-12-30T00:32:09"/>
    <x v="7"/>
    <x v="3"/>
    <s v="4h0"/>
    <x v="365"/>
    <s v="2.4"/>
    <s v="0.7"/>
    <s v="2.3"/>
    <x v="5"/>
    <x v="8"/>
    <x v="9"/>
  </r>
  <r>
    <x v="257"/>
    <x v="1"/>
    <n v="1670"/>
    <d v="2022-10-22T00:24:05"/>
    <d v="2022-10-22T02:42:47"/>
    <d v="1899-12-30T02:18:41"/>
    <x v="7"/>
    <x v="122"/>
    <s v="10h30"/>
    <x v="366"/>
    <s v="1.9"/>
    <s v="1.1"/>
    <s v="3.9"/>
    <x v="5"/>
    <x v="8"/>
    <x v="9"/>
  </r>
  <r>
    <x v="257"/>
    <x v="1"/>
    <s v="Tube N° 1670"/>
    <d v="2022-10-24T07:30:00"/>
    <d v="2022-10-24T08:12:07"/>
    <d v="1899-12-30T00:42:06"/>
    <x v="3"/>
    <x v="14"/>
    <s v="6h0"/>
    <x v="367"/>
    <s v="3.2"/>
    <s v="1.3"/>
    <s v="5.0"/>
    <x v="5"/>
    <x v="8"/>
    <x v="23"/>
  </r>
  <r>
    <x v="258"/>
    <x v="1"/>
    <s v="U9297/4 Tube N° 1668"/>
    <d v="2022-10-24T08:18:20"/>
    <d v="2022-10-24T09:54:53"/>
    <d v="1899-12-30T01:36:33"/>
    <x v="3"/>
    <x v="46"/>
    <s v="6h0"/>
    <x v="368"/>
    <s v="2.1"/>
    <s v="1.2"/>
    <s v="5.4"/>
    <x v="5"/>
    <x v="8"/>
    <x v="23"/>
  </r>
  <r>
    <x v="259"/>
    <x v="1"/>
    <s v="U9297/7 Tube N° 1671"/>
    <d v="2022-10-24T12:10:49"/>
    <d v="2022-10-24T12:53:50"/>
    <d v="1899-12-30T00:43:00"/>
    <x v="3"/>
    <x v="83"/>
    <s v="2h30"/>
    <x v="369"/>
    <s v="1.6"/>
    <s v="0.8"/>
    <s v="3.3"/>
    <x v="5"/>
    <x v="8"/>
    <x v="23"/>
  </r>
  <r>
    <x v="53"/>
    <x v="2"/>
    <n v="0"/>
    <d v="2022-11-08T23:25:35"/>
    <d v="2022-11-08T23:59:44"/>
    <d v="1899-12-30T00:34:08"/>
    <x v="2"/>
    <x v="17"/>
    <s v="10h30"/>
    <x v="370"/>
    <s v="0.3"/>
    <s v="0.1"/>
    <s v="1.3"/>
    <x v="5"/>
    <x v="9"/>
    <x v="6"/>
  </r>
  <r>
    <x v="53"/>
    <x v="1"/>
    <n v="0"/>
    <d v="2022-11-15T08:55:09"/>
    <d v="2022-11-15T08:55:49"/>
    <d v="1899-12-30T00:00:39"/>
    <x v="2"/>
    <x v="2"/>
    <m/>
    <x v="2"/>
    <s v="0.0"/>
    <s v="0.0"/>
    <s v="0.0"/>
    <x v="5"/>
    <x v="9"/>
    <x v="7"/>
  </r>
  <r>
    <x v="53"/>
    <x v="1"/>
    <n v="0"/>
    <d v="2022-11-15T08:56:08"/>
    <d v="2022-11-15T09:36:25"/>
    <d v="1899-12-30T00:40:16"/>
    <x v="2"/>
    <x v="93"/>
    <s v="8h0"/>
    <x v="371"/>
    <s v="1.8"/>
    <s v="0.8"/>
    <s v="3.1"/>
    <x v="5"/>
    <x v="9"/>
    <x v="7"/>
  </r>
  <r>
    <x v="53"/>
    <x v="1"/>
    <n v="0"/>
    <d v="2022-11-15T09:39:51"/>
    <d v="2022-11-15T09:40:20"/>
    <d v="1899-12-30T00:00:28"/>
    <x v="2"/>
    <x v="2"/>
    <m/>
    <x v="2"/>
    <s v="0.0"/>
    <s v="0.0"/>
    <s v="0.0"/>
    <x v="5"/>
    <x v="9"/>
    <x v="7"/>
  </r>
  <r>
    <x v="53"/>
    <x v="1"/>
    <n v="0"/>
    <d v="2022-11-15T09:40:44"/>
    <d v="2022-11-15T10:44:07"/>
    <d v="1899-12-30T01:03:22"/>
    <x v="2"/>
    <x v="77"/>
    <s v="7h0"/>
    <x v="372"/>
    <s v="1.0"/>
    <s v="0.7"/>
    <s v="3.8"/>
    <x v="5"/>
    <x v="9"/>
    <x v="7"/>
  </r>
  <r>
    <x v="53"/>
    <x v="1"/>
    <n v="0"/>
    <d v="2022-11-15T10:48:41"/>
    <d v="2022-11-15T11:24:30"/>
    <d v="1899-12-30T00:35:48"/>
    <x v="2"/>
    <x v="46"/>
    <s v="6h0"/>
    <x v="373"/>
    <s v="0.9"/>
    <s v="0.4"/>
    <s v="3.9"/>
    <x v="5"/>
    <x v="9"/>
    <x v="7"/>
  </r>
  <r>
    <x v="53"/>
    <x v="1"/>
    <n v="0"/>
    <d v="2022-11-15T11:33:52"/>
    <d v="2022-11-15T12:03:12"/>
    <d v="1899-12-30T00:29:19"/>
    <x v="2"/>
    <x v="47"/>
    <s v="3h0"/>
    <x v="374"/>
    <s v="0.9"/>
    <s v="0.8"/>
    <s v="1.8"/>
    <x v="5"/>
    <x v="9"/>
    <x v="7"/>
  </r>
  <r>
    <x v="53"/>
    <x v="1"/>
    <n v="0"/>
    <d v="2022-11-15T12:10:09"/>
    <d v="2022-11-15T14:48:48"/>
    <d v="1899-12-30T02:38:39"/>
    <x v="2"/>
    <x v="28"/>
    <s v="11h30"/>
    <x v="375"/>
    <s v="2.5"/>
    <s v="0.9"/>
    <s v="3.8"/>
    <x v="5"/>
    <x v="9"/>
    <x v="7"/>
  </r>
  <r>
    <x v="260"/>
    <x v="0"/>
    <s v="U9235/2   Tube N° 1659"/>
    <d v="2022-11-23T14:39:42"/>
    <d v="2022-11-23T16:03:46"/>
    <d v="1899-12-30T01:24:03"/>
    <x v="3"/>
    <x v="17"/>
    <s v="10h30"/>
    <x v="376"/>
    <s v="0.3"/>
    <s v="0.1"/>
    <s v="1.5"/>
    <x v="5"/>
    <x v="9"/>
    <x v="2"/>
  </r>
  <r>
    <x v="261"/>
    <x v="0"/>
    <s v="U 9235/1  Tube N° 1658"/>
    <d v="2022-11-23T16:35:39"/>
    <d v="2022-11-23T18:04:14"/>
    <d v="1899-12-30T01:28:34"/>
    <x v="3"/>
    <x v="33"/>
    <s v="9h0"/>
    <x v="377"/>
    <s v="0.2"/>
    <s v="0.1"/>
    <s v="2.0"/>
    <x v="5"/>
    <x v="9"/>
    <x v="2"/>
  </r>
  <r>
    <x v="262"/>
    <x v="0"/>
    <s v="u9235/4  tube N°1661"/>
    <d v="2022-11-24T14:14:26"/>
    <d v="2022-11-24T16:13:43"/>
    <d v="1899-12-30T01:59:17"/>
    <x v="3"/>
    <x v="34"/>
    <s v="7h30"/>
    <x v="378"/>
    <s v="0.8"/>
    <s v="0.1"/>
    <s v="2.3"/>
    <x v="5"/>
    <x v="9"/>
    <x v="23"/>
  </r>
  <r>
    <x v="53"/>
    <x v="2"/>
    <n v="0"/>
    <d v="2022-12-06T10:35:12"/>
    <d v="2022-12-06T10:53:58"/>
    <d v="1899-12-30T00:18:46"/>
    <x v="2"/>
    <x v="17"/>
    <s v="3h0"/>
    <x v="379"/>
    <s v="0.3"/>
    <s v="0.2"/>
    <s v="1.9"/>
    <x v="5"/>
    <x v="11"/>
    <x v="21"/>
  </r>
  <r>
    <x v="53"/>
    <x v="2"/>
    <n v="0"/>
    <d v="2022-12-06T10:54:22"/>
    <d v="2022-12-06T10:59:33"/>
    <d v="1899-12-30T00:05:10"/>
    <x v="2"/>
    <x v="37"/>
    <s v="2h30"/>
    <x v="380"/>
    <s v="0.5"/>
    <s v="0.1"/>
    <s v="1.5"/>
    <x v="5"/>
    <x v="11"/>
    <x v="21"/>
  </r>
  <r>
    <x v="257"/>
    <x v="0"/>
    <n v="1670"/>
    <d v="2022-12-09T15:01:29"/>
    <d v="2022-12-09T17:19:24"/>
    <d v="1899-12-30T02:17:55"/>
    <x v="7"/>
    <x v="34"/>
    <s v="3h0"/>
    <x v="331"/>
    <s v="0.2"/>
    <s v="0.1"/>
    <s v="0.5"/>
    <x v="5"/>
    <x v="11"/>
    <x v="0"/>
  </r>
  <r>
    <x v="258"/>
    <x v="0"/>
    <n v="1668"/>
    <d v="2022-12-09T18:01:01"/>
    <d v="2022-12-09T18:45:57"/>
    <d v="1899-12-30T00:44:56"/>
    <x v="7"/>
    <x v="35"/>
    <s v="9h0"/>
    <x v="381"/>
    <s v="0.3"/>
    <s v="0.1"/>
    <s v="0.6"/>
    <x v="5"/>
    <x v="11"/>
    <x v="0"/>
  </r>
  <r>
    <x v="53"/>
    <x v="0"/>
    <n v="0"/>
    <d v="2022-12-13T07:00:21"/>
    <d v="2022-12-13T08:30:39"/>
    <d v="1899-12-30T01:30:17"/>
    <x v="2"/>
    <x v="17"/>
    <s v="3h30"/>
    <x v="382"/>
    <s v="0.8"/>
    <s v="0.1"/>
    <s v="1.4"/>
    <x v="5"/>
    <x v="11"/>
    <x v="15"/>
  </r>
  <r>
    <x v="53"/>
    <x v="1"/>
    <n v="0"/>
    <d v="2022-12-13T08:48:46"/>
    <d v="2022-12-13T08:49:12"/>
    <d v="1899-12-30T00:00:25"/>
    <x v="2"/>
    <x v="2"/>
    <m/>
    <x v="2"/>
    <s v="0.0"/>
    <s v="0.0"/>
    <s v="0.0"/>
    <x v="5"/>
    <x v="11"/>
    <x v="15"/>
  </r>
  <r>
    <x v="53"/>
    <x v="1"/>
    <n v="0"/>
    <d v="2022-12-13T08:49:30"/>
    <d v="2022-12-13T10:26:14"/>
    <d v="1899-12-30T01:36:43"/>
    <x v="2"/>
    <x v="6"/>
    <s v="7h30"/>
    <x v="383"/>
    <s v="2.3"/>
    <s v="1.3"/>
    <s v="4.1"/>
    <x v="5"/>
    <x v="11"/>
    <x v="15"/>
  </r>
  <r>
    <x v="53"/>
    <x v="1"/>
    <n v="0"/>
    <d v="2022-12-13T10:29:40"/>
    <d v="2022-12-13T11:38:29"/>
    <d v="1899-12-30T01:08:48"/>
    <x v="2"/>
    <x v="77"/>
    <s v="1h0"/>
    <x v="384"/>
    <s v="5.4"/>
    <s v="1.5"/>
    <s v="2.9"/>
    <x v="5"/>
    <x v="11"/>
    <x v="15"/>
  </r>
  <r>
    <x v="53"/>
    <x v="0"/>
    <n v="0"/>
    <d v="2022-12-13T11:42:37"/>
    <d v="2022-12-13T12:50:18"/>
    <d v="1899-12-30T01:07:40"/>
    <x v="2"/>
    <x v="9"/>
    <s v="4h30"/>
    <x v="385"/>
    <s v="0.3"/>
    <s v="0.2"/>
    <s v="1.4"/>
    <x v="5"/>
    <x v="11"/>
    <x v="15"/>
  </r>
  <r>
    <x v="53"/>
    <x v="0"/>
    <n v="0"/>
    <d v="2022-12-13T13:07:25"/>
    <d v="2022-12-13T14:20:12"/>
    <d v="1899-12-30T01:12:46"/>
    <x v="2"/>
    <x v="34"/>
    <s v="3h0"/>
    <x v="386"/>
    <s v="0.2"/>
    <s v="0.1"/>
    <s v="1.1"/>
    <x v="5"/>
    <x v="11"/>
    <x v="15"/>
  </r>
  <r>
    <x v="53"/>
    <x v="0"/>
    <n v="0"/>
    <d v="2022-12-13T14:26:21"/>
    <d v="2022-12-13T14:51:01"/>
    <d v="1899-12-30T00:24:40"/>
    <x v="2"/>
    <x v="17"/>
    <s v="4h0"/>
    <x v="355"/>
    <s v="0.2"/>
    <s v="0.1"/>
    <s v="1.2"/>
    <x v="5"/>
    <x v="11"/>
    <x v="15"/>
  </r>
  <r>
    <x v="53"/>
    <x v="1"/>
    <n v="0"/>
    <d v="2022-12-14T07:09:39"/>
    <d v="2022-12-14T09:03:36"/>
    <d v="1899-12-30T01:53:56"/>
    <x v="2"/>
    <x v="52"/>
    <s v="8h30"/>
    <x v="387"/>
    <s v="4.7"/>
    <s v="1.1"/>
    <s v="3.9"/>
    <x v="5"/>
    <x v="11"/>
    <x v="12"/>
  </r>
  <r>
    <x v="257"/>
    <x v="2"/>
    <n v="1670"/>
    <d v="2023-01-05T06:40:35"/>
    <d v="2023-01-05T06:54:12"/>
    <d v="1899-12-30T00:13:37"/>
    <x v="7"/>
    <x v="34"/>
    <s v="8h0"/>
    <x v="319"/>
    <s v="0.3"/>
    <s v="0.2"/>
    <s v="0.5"/>
    <x v="6"/>
    <x v="0"/>
    <x v="27"/>
  </r>
  <r>
    <x v="263"/>
    <x v="2"/>
    <n v="1669"/>
    <d v="2023-01-05T07:36:18"/>
    <d v="2023-01-05T07:40:04"/>
    <d v="1899-12-30T00:03:46"/>
    <x v="7"/>
    <x v="2"/>
    <m/>
    <x v="2"/>
    <s v="0.0"/>
    <s v="0.0"/>
    <s v="0.0"/>
    <x v="6"/>
    <x v="0"/>
    <x v="27"/>
  </r>
  <r>
    <x v="264"/>
    <x v="2"/>
    <n v="215"/>
    <d v="2023-01-05T07:40:26"/>
    <d v="2023-01-05T07:46:04"/>
    <d v="1899-12-30T00:05:37"/>
    <x v="7"/>
    <x v="2"/>
    <m/>
    <x v="2"/>
    <s v="0.0"/>
    <s v="0.0"/>
    <s v="0.0"/>
    <x v="6"/>
    <x v="0"/>
    <x v="27"/>
  </r>
  <r>
    <x v="263"/>
    <x v="2"/>
    <n v="1669"/>
    <d v="2023-01-05T08:28:40"/>
    <d v="2023-01-05T08:46:15"/>
    <d v="1899-12-30T00:17:34"/>
    <x v="7"/>
    <x v="34"/>
    <s v="5h0"/>
    <x v="388"/>
    <s v="0.2"/>
    <s v="0.0"/>
    <s v="1.3"/>
    <x v="6"/>
    <x v="0"/>
    <x v="27"/>
  </r>
  <r>
    <x v="265"/>
    <x v="0"/>
    <n v="1664"/>
    <d v="2023-01-05T09:54:07"/>
    <d v="2023-01-05T14:19:49"/>
    <d v="1899-12-30T04:25:42"/>
    <x v="7"/>
    <x v="123"/>
    <s v="1h0"/>
    <x v="211"/>
    <s v="1.3"/>
    <s v="0.2"/>
    <s v="1.9"/>
    <x v="6"/>
    <x v="0"/>
    <x v="27"/>
  </r>
  <r>
    <x v="266"/>
    <x v="2"/>
    <n v="1680"/>
    <d v="2023-01-06T06:45:48"/>
    <d v="2023-01-06T06:52:30"/>
    <d v="1899-12-30T00:06:42"/>
    <x v="7"/>
    <x v="37"/>
    <s v="4h30"/>
    <x v="389"/>
    <s v="1.2"/>
    <s v="0.2"/>
    <s v="0.9"/>
    <x v="6"/>
    <x v="0"/>
    <x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993A85-A984-4BA9-8559-49012D2159F1}" name="PivotTable1" cacheId="5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8:OB134" firstHeaderRow="1" firstDataRow="2" firstDataCol="1" rowPageCount="6" colPageCount="1"/>
  <pivotFields count="16">
    <pivotField axis="axisPage" multipleItemSelectionAllowed="1" showAll="0">
      <items count="268">
        <item x="53"/>
        <item x="216"/>
        <item x="183"/>
        <item x="182"/>
        <item x="223"/>
        <item x="206"/>
        <item x="215"/>
        <item x="231"/>
        <item x="222"/>
        <item x="233"/>
        <item x="221"/>
        <item x="249"/>
        <item x="202"/>
        <item x="262"/>
        <item x="264"/>
        <item x="218"/>
        <item x="198"/>
        <item x="181"/>
        <item x="208"/>
        <item x="204"/>
        <item x="203"/>
        <item x="187"/>
        <item x="190"/>
        <item x="189"/>
        <item x="180"/>
        <item x="194"/>
        <item x="199"/>
        <item x="184"/>
        <item x="185"/>
        <item x="186"/>
        <item x="210"/>
        <item x="212"/>
        <item x="213"/>
        <item x="211"/>
        <item x="214"/>
        <item x="191"/>
        <item x="192"/>
        <item x="193"/>
        <item x="227"/>
        <item x="197"/>
        <item x="228"/>
        <item x="195"/>
        <item x="196"/>
        <item x="201"/>
        <item x="229"/>
        <item x="200"/>
        <item x="209"/>
        <item x="207"/>
        <item x="226"/>
        <item x="224"/>
        <item x="205"/>
        <item x="225"/>
        <item x="239"/>
        <item x="237"/>
        <item x="235"/>
        <item x="236"/>
        <item x="238"/>
        <item x="234"/>
        <item x="241"/>
        <item x="240"/>
        <item x="254"/>
        <item x="250"/>
        <item x="252"/>
        <item x="251"/>
        <item x="242"/>
        <item x="247"/>
        <item x="248"/>
        <item x="245"/>
        <item x="246"/>
        <item x="243"/>
        <item x="244"/>
        <item x="261"/>
        <item x="260"/>
        <item x="266"/>
        <item x="255"/>
        <item x="256"/>
        <item x="258"/>
        <item x="263"/>
        <item x="257"/>
        <item x="259"/>
        <item x="265"/>
        <item x="188"/>
        <item x="219"/>
        <item x="232"/>
        <item x="217"/>
        <item x="230"/>
        <item x="220"/>
        <item x="25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t="default"/>
      </items>
    </pivotField>
    <pivotField axis="axisPage" multipleItemSelectionAllowed="1" showAll="0">
      <items count="6">
        <item x="0"/>
        <item x="2"/>
        <item x="1"/>
        <item x="3"/>
        <item x="4"/>
        <item t="default"/>
      </items>
    </pivotField>
    <pivotField showAll="0"/>
    <pivotField numFmtId="22" showAll="0"/>
    <pivotField numFmtId="22" showAll="0"/>
    <pivotField numFmtId="21" showAll="0"/>
    <pivotField axis="axisPage" showAll="0">
      <items count="9">
        <item x="5"/>
        <item x="7"/>
        <item x="0"/>
        <item x="3"/>
        <item x="2"/>
        <item x="6"/>
        <item x="1"/>
        <item x="4"/>
        <item t="default"/>
      </items>
    </pivotField>
    <pivotField axis="axisRow" dataField="1" showAll="0">
      <items count="125">
        <item x="2"/>
        <item x="68"/>
        <item x="108"/>
        <item x="89"/>
        <item x="109"/>
        <item x="26"/>
        <item x="15"/>
        <item x="27"/>
        <item x="106"/>
        <item x="107"/>
        <item x="102"/>
        <item x="110"/>
        <item x="117"/>
        <item x="105"/>
        <item x="104"/>
        <item x="60"/>
        <item x="36"/>
        <item x="37"/>
        <item x="35"/>
        <item x="34"/>
        <item x="17"/>
        <item x="33"/>
        <item x="23"/>
        <item x="9"/>
        <item x="11"/>
        <item x="0"/>
        <item x="76"/>
        <item x="1"/>
        <item x="63"/>
        <item x="58"/>
        <item x="97"/>
        <item x="113"/>
        <item x="121"/>
        <item x="3"/>
        <item x="120"/>
        <item x="14"/>
        <item x="96"/>
        <item x="95"/>
        <item x="99"/>
        <item x="93"/>
        <item x="21"/>
        <item x="22"/>
        <item x="10"/>
        <item x="77"/>
        <item x="101"/>
        <item x="98"/>
        <item x="100"/>
        <item x="112"/>
        <item x="118"/>
        <item x="119"/>
        <item x="46"/>
        <item x="52"/>
        <item x="4"/>
        <item x="81"/>
        <item x="6"/>
        <item x="87"/>
        <item x="75"/>
        <item x="103"/>
        <item x="78"/>
        <item x="115"/>
        <item x="47"/>
        <item x="83"/>
        <item x="31"/>
        <item x="20"/>
        <item x="28"/>
        <item x="7"/>
        <item x="29"/>
        <item x="30"/>
        <item x="116"/>
        <item x="114"/>
        <item x="111"/>
        <item x="123"/>
        <item x="122"/>
        <item x="5"/>
        <item x="8"/>
        <item x="12"/>
        <item x="13"/>
        <item x="16"/>
        <item x="18"/>
        <item x="19"/>
        <item x="24"/>
        <item x="25"/>
        <item x="32"/>
        <item x="38"/>
        <item x="39"/>
        <item x="40"/>
        <item x="41"/>
        <item x="42"/>
        <item x="43"/>
        <item x="44"/>
        <item x="45"/>
        <item x="48"/>
        <item x="49"/>
        <item x="50"/>
        <item x="51"/>
        <item x="53"/>
        <item x="54"/>
        <item x="55"/>
        <item x="56"/>
        <item x="57"/>
        <item x="59"/>
        <item x="61"/>
        <item x="62"/>
        <item x="64"/>
        <item x="65"/>
        <item x="66"/>
        <item x="67"/>
        <item x="69"/>
        <item x="70"/>
        <item x="71"/>
        <item x="72"/>
        <item x="73"/>
        <item x="74"/>
        <item x="79"/>
        <item x="80"/>
        <item x="82"/>
        <item x="84"/>
        <item x="85"/>
        <item x="86"/>
        <item x="88"/>
        <item x="90"/>
        <item x="91"/>
        <item x="92"/>
        <item x="94"/>
        <item t="default"/>
      </items>
    </pivotField>
    <pivotField showAll="0"/>
    <pivotField axis="axisCol" showAll="0">
      <items count="391">
        <item x="2"/>
        <item x="281"/>
        <item x="357"/>
        <item x="145"/>
        <item x="284"/>
        <item x="355"/>
        <item x="293"/>
        <item x="296"/>
        <item x="373"/>
        <item x="308"/>
        <item x="0"/>
        <item x="378"/>
        <item x="233"/>
        <item x="313"/>
        <item x="254"/>
        <item x="381"/>
        <item x="278"/>
        <item x="12"/>
        <item x="300"/>
        <item x="277"/>
        <item x="384"/>
        <item x="280"/>
        <item x="316"/>
        <item x="250"/>
        <item x="259"/>
        <item x="141"/>
        <item x="53"/>
        <item x="21"/>
        <item x="304"/>
        <item x="327"/>
        <item x="335"/>
        <item x="261"/>
        <item x="302"/>
        <item x="267"/>
        <item x="348"/>
        <item x="266"/>
        <item x="326"/>
        <item x="292"/>
        <item x="346"/>
        <item x="349"/>
        <item x="176"/>
        <item x="329"/>
        <item x="274"/>
        <item x="360"/>
        <item x="286"/>
        <item x="312"/>
        <item x="290"/>
        <item x="263"/>
        <item x="255"/>
        <item x="351"/>
        <item x="298"/>
        <item x="199"/>
        <item x="321"/>
        <item x="285"/>
        <item x="309"/>
        <item x="310"/>
        <item x="338"/>
        <item x="356"/>
        <item x="268"/>
        <item x="317"/>
        <item x="229"/>
        <item x="251"/>
        <item x="269"/>
        <item x="372"/>
        <item x="341"/>
        <item x="288"/>
        <item x="330"/>
        <item x="272"/>
        <item x="347"/>
        <item x="333"/>
        <item x="231"/>
        <item x="244"/>
        <item x="353"/>
        <item x="239"/>
        <item x="361"/>
        <item x="294"/>
        <item x="303"/>
        <item x="247"/>
        <item x="295"/>
        <item x="352"/>
        <item x="245"/>
        <item x="336"/>
        <item x="248"/>
        <item x="241"/>
        <item x="235"/>
        <item x="350"/>
        <item x="246"/>
        <item x="365"/>
        <item x="339"/>
        <item x="305"/>
        <item x="359"/>
        <item x="211"/>
        <item x="364"/>
        <item x="117"/>
        <item x="367"/>
        <item x="230"/>
        <item x="175"/>
        <item x="193"/>
        <item x="320"/>
        <item x="243"/>
        <item x="282"/>
        <item x="332"/>
        <item x="362"/>
        <item x="299"/>
        <item x="375"/>
        <item x="80"/>
        <item x="325"/>
        <item x="334"/>
        <item x="369"/>
        <item x="234"/>
        <item x="270"/>
        <item x="258"/>
        <item x="276"/>
        <item x="220"/>
        <item x="297"/>
        <item x="262"/>
        <item x="387"/>
        <item x="324"/>
        <item x="371"/>
        <item x="264"/>
        <item x="314"/>
        <item x="238"/>
        <item x="253"/>
        <item x="249"/>
        <item x="322"/>
        <item x="374"/>
        <item x="315"/>
        <item x="354"/>
        <item x="380"/>
        <item x="383"/>
        <item x="224"/>
        <item x="323"/>
        <item x="377"/>
        <item x="342"/>
        <item x="237"/>
        <item x="185"/>
        <item x="257"/>
        <item x="291"/>
        <item x="379"/>
        <item x="287"/>
        <item x="283"/>
        <item x="340"/>
        <item x="271"/>
        <item x="318"/>
        <item x="328"/>
        <item x="240"/>
        <item x="252"/>
        <item x="331"/>
        <item x="319"/>
        <item x="366"/>
        <item x="386"/>
        <item x="311"/>
        <item x="388"/>
        <item x="273"/>
        <item x="363"/>
        <item x="358"/>
        <item x="260"/>
        <item x="289"/>
        <item x="256"/>
        <item x="42"/>
        <item x="236"/>
        <item x="232"/>
        <item x="204"/>
        <item x="376"/>
        <item x="389"/>
        <item x="345"/>
        <item x="382"/>
        <item x="307"/>
        <item x="385"/>
        <item x="301"/>
        <item x="223"/>
        <item x="275"/>
        <item x="279"/>
        <item x="337"/>
        <item x="343"/>
        <item x="242"/>
        <item x="370"/>
        <item x="368"/>
        <item x="306"/>
        <item x="265"/>
        <item x="344"/>
        <item x="1"/>
        <item x="3"/>
        <item x="4"/>
        <item x="5"/>
        <item x="6"/>
        <item x="7"/>
        <item x="8"/>
        <item x="9"/>
        <item x="10"/>
        <item x="11"/>
        <item x="13"/>
        <item x="14"/>
        <item x="15"/>
        <item x="16"/>
        <item x="17"/>
        <item x="18"/>
        <item x="19"/>
        <item x="20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3"/>
        <item x="44"/>
        <item x="45"/>
        <item x="46"/>
        <item x="47"/>
        <item x="48"/>
        <item x="49"/>
        <item x="50"/>
        <item x="51"/>
        <item x="52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7"/>
        <item x="178"/>
        <item x="179"/>
        <item x="180"/>
        <item x="181"/>
        <item x="182"/>
        <item x="183"/>
        <item x="184"/>
        <item x="186"/>
        <item x="187"/>
        <item x="188"/>
        <item x="189"/>
        <item x="190"/>
        <item x="191"/>
        <item x="192"/>
        <item x="194"/>
        <item x="195"/>
        <item x="196"/>
        <item x="197"/>
        <item x="198"/>
        <item x="200"/>
        <item x="201"/>
        <item x="202"/>
        <item x="203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18"/>
        <item x="219"/>
        <item x="221"/>
        <item x="222"/>
        <item x="225"/>
        <item x="226"/>
        <item x="227"/>
        <item x="228"/>
        <item t="default"/>
      </items>
    </pivotField>
    <pivotField showAll="0"/>
    <pivotField showAll="0"/>
    <pivotField showAll="0"/>
    <pivotField axis="axisPage" multipleItemSelectionAllowed="1" showAll="0">
      <items count="8">
        <item x="3"/>
        <item x="4"/>
        <item x="5"/>
        <item x="6"/>
        <item x="0"/>
        <item x="1"/>
        <item x="2"/>
        <item t="default"/>
      </items>
    </pivotField>
    <pivotField axis="axisPage" showAll="0">
      <items count="13">
        <item x="0"/>
        <item x="1"/>
        <item x="2"/>
        <item x="3"/>
        <item x="4"/>
        <item x="5"/>
        <item x="6"/>
        <item x="10"/>
        <item x="7"/>
        <item x="8"/>
        <item x="9"/>
        <item x="11"/>
        <item t="default"/>
      </items>
    </pivotField>
    <pivotField axis="axisPage" showAll="0">
      <items count="32">
        <item x="5"/>
        <item x="25"/>
        <item x="10"/>
        <item x="18"/>
        <item x="27"/>
        <item x="21"/>
        <item x="11"/>
        <item x="6"/>
        <item x="0"/>
        <item x="29"/>
        <item x="30"/>
        <item x="19"/>
        <item x="15"/>
        <item x="12"/>
        <item x="7"/>
        <item x="1"/>
        <item x="22"/>
        <item x="28"/>
        <item x="20"/>
        <item x="16"/>
        <item x="8"/>
        <item x="9"/>
        <item x="2"/>
        <item x="23"/>
        <item x="17"/>
        <item x="24"/>
        <item x="26"/>
        <item x="13"/>
        <item x="14"/>
        <item x="3"/>
        <item x="4"/>
        <item t="default"/>
      </items>
    </pivotField>
  </pivotFields>
  <rowFields count="1">
    <field x="7"/>
  </rowFields>
  <rowItems count="1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 t="grand">
      <x/>
    </i>
  </rowItems>
  <colFields count="1">
    <field x="9"/>
  </colFields>
  <colItems count="39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 t="grand">
      <x/>
    </i>
  </colItems>
  <pageFields count="6">
    <pageField fld="0" hier="-1"/>
    <pageField fld="13" hier="-1"/>
    <pageField fld="14" hier="-1"/>
    <pageField fld="15" hier="-1"/>
    <pageField fld="6" hier="-1"/>
    <pageField fld="1" hier="-1"/>
  </pageFields>
  <dataFields count="1">
    <dataField name="Count of Def max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DC48F6-A272-44E5-8ECC-2312E84FF085}" name="Table1" displayName="Table1" ref="A1:W542" totalsRowShown="0" headerRowDxfId="24" dataDxfId="23">
  <autoFilter ref="A1:W542" xr:uid="{E4DC48F6-A272-44E5-8ECC-2312E84FF085}"/>
  <sortState xmlns:xlrd2="http://schemas.microsoft.com/office/spreadsheetml/2017/richdata2" ref="A2:W542">
    <sortCondition ref="U1:U542"/>
  </sortState>
  <tableColumns count="23">
    <tableColumn id="1" xr3:uid="{4C7D9A36-7E3A-4242-B259-CD4C133011A0}" name="OF" dataDxfId="22"/>
    <tableColumn id="2" xr3:uid="{9D2D2312-E160-4689-B98C-D784024B8DCB}" name="Etape" dataDxfId="21"/>
    <tableColumn id="3" xr3:uid="{2B80E5D1-ACA3-4A8A-94B2-093AF9C9F39E}" name="Tube" dataDxfId="20"/>
    <tableColumn id="4" xr3:uid="{C1BBEB89-485B-4C9E-855E-61137A810602}" name="Date début" dataDxfId="19"/>
    <tableColumn id="5" xr3:uid="{33016676-A582-4B61-BA71-A208927C92AA}" name="Date fin" dataDxfId="18"/>
    <tableColumn id="6" xr3:uid="{5186ACEB-A379-41CF-BB2B-5D2EB5DC487F}" name="Durée" dataDxfId="17"/>
    <tableColumn id="7" xr3:uid="{85F6D86B-9D80-4D47-90DA-B978E6E71258}" name="Dresseur" dataDxfId="16"/>
    <tableColumn id="8" xr3:uid="{198D62D5-0E2F-4088-A774-60A4E8BADC8E}" name="Def max" dataDxfId="15"/>
    <tableColumn id="9" xr3:uid="{EDB99B2E-2D15-48BB-AEF5-EDC4E5CC67AB}" name="Angle" dataDxfId="14"/>
    <tableColumn id="10" xr3:uid="{70F738A5-C8A2-4E25-B9D2-C0BA07594313}" name="Position" dataDxfId="13"/>
    <tableColumn id="17" xr3:uid="{965813D2-181E-413D-90BC-FE364EA565A4}" name="Section 1" dataDxfId="12">
      <calculatedColumnFormula>IF(AND(J2&gt;=0,J2&lt;750),Table1[[#This Row],[Def max]],"")</calculatedColumnFormula>
    </tableColumn>
    <tableColumn id="18" xr3:uid="{DD7C69F6-A774-4E8C-A3DD-2B6A642879A1}" name="Section2" dataDxfId="11">
      <calculatedColumnFormula>IF(AND(J2&gt;=750,J2&lt;2042),Table1[[#This Row],[Def max]],"")</calculatedColumnFormula>
    </tableColumn>
    <tableColumn id="19" xr3:uid="{85A138B9-6B90-4925-9313-E7502B69D713}" name="Section3" dataDxfId="10">
      <calculatedColumnFormula>IF(AND(J2&gt;=2042,J2&lt;2343),Table1[[#This Row],[Def max]],"")</calculatedColumnFormula>
    </tableColumn>
    <tableColumn id="20" xr3:uid="{709EF299-CFE5-494B-848F-22FF48D445CB}" name="Section4" dataDxfId="9">
      <calculatedColumnFormula>IF(AND(J2&gt;=2343,J2&lt;3865),Table1[[#This Row],[Def max]],"")</calculatedColumnFormula>
    </tableColumn>
    <tableColumn id="21" xr3:uid="{522F0116-F7F9-4B05-8391-AF801080F4A1}" name="Section5" dataDxfId="8">
      <calculatedColumnFormula>IF(AND(J2&gt;=3865,J2&lt;4540),Table1[[#This Row],[Def max]],"")</calculatedColumnFormula>
    </tableColumn>
    <tableColumn id="22" xr3:uid="{2FCC4D0A-789C-4FC1-8E5B-AD8E12CE0EBB}" name="Section6" dataDxfId="7">
      <calculatedColumnFormula>IF(AND(J2&gt;=4540,J2&lt;8085),Table1[[#This Row],[Def max]],"")</calculatedColumnFormula>
    </tableColumn>
    <tableColumn id="23" xr3:uid="{54F1B357-388C-4798-967C-9D8DBE6E8123}" name="Section7" dataDxfId="6">
      <calculatedColumnFormula>IF(AND(J2&gt;=8085,J2&lt;9000),Table1[[#This Row],[Def max]],"")</calculatedColumnFormula>
    </tableColumn>
    <tableColumn id="11" xr3:uid="{30752943-1619-408D-AE36-5A3D2DB2FC03}" name="Def forme max" dataDxfId="5"/>
    <tableColumn id="12" xr3:uid="{566A15A5-2553-4A36-AB8E-F2F2A94B856C}" name="Def peau max" dataDxfId="4"/>
    <tableColumn id="13" xr3:uid="{B6D6C26E-E308-4887-B162-B1A5B432A0AC}" name="Cassure" dataDxfId="3"/>
    <tableColumn id="14" xr3:uid="{7ED62070-8BFB-4B79-8470-D6128455468B}" name="Année" dataDxfId="2">
      <calculatedColumnFormula>YEAR(Table1[[#This Row],[Date début]])</calculatedColumnFormula>
    </tableColumn>
    <tableColumn id="15" xr3:uid="{718739DF-297F-4C4D-8355-81C881BC7B3B}" name="Mois" dataDxfId="1">
      <calculatedColumnFormula>MONTH(Table1[[#This Row],[Date fin]])</calculatedColumnFormula>
    </tableColumn>
    <tableColumn id="16" xr3:uid="{C3753090-AF9A-44AE-85AF-9AC463194FFA}" name="Jour" dataDxfId="0">
      <calculatedColumnFormula>DAY(Table1[[#This Row],[Date fin]])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E1B94-1C94-4AF6-97CC-F1EA495946C3}">
  <sheetPr codeName="Sheet4"/>
  <dimension ref="A1:AA542"/>
  <sheetViews>
    <sheetView topLeftCell="A506" workbookViewId="0">
      <selection activeCell="A408" sqref="A408"/>
    </sheetView>
  </sheetViews>
  <sheetFormatPr defaultRowHeight="15" x14ac:dyDescent="0.25"/>
  <cols>
    <col min="1" max="1" width="16.42578125" bestFit="1" customWidth="1"/>
    <col min="2" max="2" width="39.7109375" bestFit="1" customWidth="1"/>
    <col min="3" max="3" width="26.85546875" bestFit="1" customWidth="1"/>
    <col min="4" max="5" width="22.42578125" bestFit="1" customWidth="1"/>
    <col min="6" max="6" width="11.5703125" bestFit="1" customWidth="1"/>
    <col min="7" max="7" width="10.42578125" customWidth="1"/>
    <col min="8" max="8" width="9.85546875" customWidth="1"/>
    <col min="10" max="10" width="9.85546875" customWidth="1"/>
    <col min="11" max="11" width="10.85546875" bestFit="1" customWidth="1"/>
    <col min="12" max="17" width="10.42578125" bestFit="1" customWidth="1"/>
    <col min="18" max="18" width="15.42578125" customWidth="1"/>
    <col min="19" max="19" width="14.42578125" customWidth="1"/>
    <col min="20" max="20" width="9.425781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648</v>
      </c>
      <c r="L1" t="s">
        <v>642</v>
      </c>
      <c r="M1" t="s">
        <v>643</v>
      </c>
      <c r="N1" t="s">
        <v>644</v>
      </c>
      <c r="O1" t="s">
        <v>645</v>
      </c>
      <c r="P1" t="s">
        <v>646</v>
      </c>
      <c r="Q1" t="s">
        <v>647</v>
      </c>
      <c r="R1" t="s">
        <v>10</v>
      </c>
      <c r="S1" t="s">
        <v>11</v>
      </c>
      <c r="T1" t="s">
        <v>12</v>
      </c>
      <c r="U1" t="s">
        <v>368</v>
      </c>
      <c r="V1" t="s">
        <v>369</v>
      </c>
      <c r="W1" t="s">
        <v>370</v>
      </c>
      <c r="Y1" s="16" t="s">
        <v>367</v>
      </c>
      <c r="Z1" s="16"/>
      <c r="AA1" t="s">
        <v>649</v>
      </c>
    </row>
    <row r="2" spans="1:27" ht="15.75" x14ac:dyDescent="0.25">
      <c r="A2" s="1">
        <v>47415001003</v>
      </c>
      <c r="B2" s="9" t="s">
        <v>17</v>
      </c>
      <c r="C2" s="9">
        <v>504</v>
      </c>
      <c r="D2" s="7">
        <v>42744.613969907405</v>
      </c>
      <c r="E2" s="7">
        <v>42744.645879629628</v>
      </c>
      <c r="F2" s="8">
        <v>3.1458333333333331E-2</v>
      </c>
      <c r="G2" s="9" t="s">
        <v>21</v>
      </c>
      <c r="H2" s="9">
        <v>3</v>
      </c>
      <c r="I2" s="9" t="s">
        <v>50</v>
      </c>
      <c r="J2" s="9">
        <v>1243</v>
      </c>
      <c r="K2" s="9" t="str">
        <f>IF(AND(J2&gt;=0,J2&lt;750),Table1[[#This Row],[Def max]],"")</f>
        <v/>
      </c>
      <c r="L2" s="9">
        <f>IF(AND(J2&gt;=750,J2&lt;2042),Table1[[#This Row],[Def max]],"")</f>
        <v>3</v>
      </c>
      <c r="M2" s="9" t="str">
        <f>IF(AND(J2&gt;=2042,J2&lt;2343),Table1[[#This Row],[Def max]],"")</f>
        <v/>
      </c>
      <c r="N2" s="9" t="str">
        <f>IF(AND(J2&gt;=2343,J2&lt;3865),Table1[[#This Row],[Def max]],"")</f>
        <v/>
      </c>
      <c r="O2" s="9" t="str">
        <f>IF(AND(J2&gt;=3865,J2&lt;4540),Table1[[#This Row],[Def max]],"")</f>
        <v/>
      </c>
      <c r="P2" s="9" t="str">
        <f>IF(AND(J2&gt;=4540,J2&lt;8085),Table1[[#This Row],[Def max]],"")</f>
        <v/>
      </c>
      <c r="Q2" s="9" t="str">
        <f>IF(AND(J2&gt;=8085,J2&lt;9000),Table1[[#This Row],[Def max]],"")</f>
        <v/>
      </c>
      <c r="R2" s="9">
        <v>0.3</v>
      </c>
      <c r="S2" s="9">
        <v>0.1</v>
      </c>
      <c r="T2" s="9">
        <v>2.6</v>
      </c>
      <c r="U2" s="2">
        <f>YEAR(Table1[[#This Row],[Date début]])</f>
        <v>2017</v>
      </c>
      <c r="V2" s="2">
        <f>MONTH(Table1[[#This Row],[Date fin]])</f>
        <v>1</v>
      </c>
      <c r="W2" s="2">
        <f>DAY(Table1[[#This Row],[Date fin]])</f>
        <v>9</v>
      </c>
    </row>
    <row r="3" spans="1:27" ht="15.75" x14ac:dyDescent="0.25">
      <c r="A3" s="1">
        <v>47415001001</v>
      </c>
      <c r="B3" s="9" t="s">
        <v>17</v>
      </c>
      <c r="C3" s="9">
        <v>496</v>
      </c>
      <c r="D3" s="7">
        <v>42744.648912037039</v>
      </c>
      <c r="E3" s="7">
        <v>42744.679120370369</v>
      </c>
      <c r="F3" s="8">
        <v>3.019675925925926E-2</v>
      </c>
      <c r="G3" s="9" t="s">
        <v>21</v>
      </c>
      <c r="H3" s="9">
        <v>3.2</v>
      </c>
      <c r="I3" s="9" t="s">
        <v>33</v>
      </c>
      <c r="J3" s="9">
        <v>2231</v>
      </c>
      <c r="K3" s="9" t="str">
        <f>IF(AND(J3&gt;=0,J3&lt;750),Table1[[#This Row],[Def max]],"")</f>
        <v/>
      </c>
      <c r="L3" s="9" t="str">
        <f>IF(AND(J3&gt;=750,J3&lt;2042),Table1[[#This Row],[Def max]],"")</f>
        <v/>
      </c>
      <c r="M3" s="9">
        <f>IF(AND(J3&gt;=2042,J3&lt;2343),Table1[[#This Row],[Def max]],"")</f>
        <v>3.2</v>
      </c>
      <c r="N3" s="9" t="str">
        <f>IF(AND(J3&gt;=2343,J3&lt;3865),Table1[[#This Row],[Def max]],"")</f>
        <v/>
      </c>
      <c r="O3" s="9" t="str">
        <f>IF(AND(J3&gt;=3865,J3&lt;4540),Table1[[#This Row],[Def max]],"")</f>
        <v/>
      </c>
      <c r="P3" s="9" t="str">
        <f>IF(AND(J3&gt;=4540,J3&lt;8085),Table1[[#This Row],[Def max]],"")</f>
        <v/>
      </c>
      <c r="Q3" s="9" t="str">
        <f>IF(AND(J3&gt;=8085,J3&lt;9000),Table1[[#This Row],[Def max]],"")</f>
        <v/>
      </c>
      <c r="R3" s="9">
        <v>0.2</v>
      </c>
      <c r="S3" s="9">
        <v>0.1</v>
      </c>
      <c r="T3" s="9">
        <v>0.7</v>
      </c>
      <c r="U3" s="2">
        <f>YEAR(Table1[[#This Row],[Date début]])</f>
        <v>2017</v>
      </c>
      <c r="V3" s="2">
        <f>MONTH(Table1[[#This Row],[Date fin]])</f>
        <v>1</v>
      </c>
      <c r="W3" s="2">
        <f>DAY(Table1[[#This Row],[Date fin]])</f>
        <v>9</v>
      </c>
    </row>
    <row r="4" spans="1:27" ht="15.75" x14ac:dyDescent="0.25">
      <c r="A4" s="1">
        <v>47415001002</v>
      </c>
      <c r="B4" s="9" t="s">
        <v>17</v>
      </c>
      <c r="C4" s="9">
        <v>497</v>
      </c>
      <c r="D4" s="7">
        <v>42744.679699074077</v>
      </c>
      <c r="E4" s="7">
        <v>42744.679965277777</v>
      </c>
      <c r="F4" s="8">
        <v>2.6620370370370372E-4</v>
      </c>
      <c r="G4" s="9" t="s">
        <v>21</v>
      </c>
      <c r="H4" s="9">
        <v>0</v>
      </c>
      <c r="I4" s="9"/>
      <c r="J4" s="9">
        <v>0</v>
      </c>
      <c r="K4" s="9">
        <f>IF(AND(J4&gt;=0,J4&lt;750),Table1[[#This Row],[Def max]],"")</f>
        <v>0</v>
      </c>
      <c r="L4" s="9" t="str">
        <f>IF(AND(J4&gt;=750,J4&lt;2042),Table1[[#This Row],[Def max]],"")</f>
        <v/>
      </c>
      <c r="M4" s="9" t="str">
        <f>IF(AND(J4&gt;=2042,J4&lt;2343),Table1[[#This Row],[Def max]],"")</f>
        <v/>
      </c>
      <c r="N4" s="9" t="str">
        <f>IF(AND(J4&gt;=2343,J4&lt;3865),Table1[[#This Row],[Def max]],"")</f>
        <v/>
      </c>
      <c r="O4" s="9" t="str">
        <f>IF(AND(J4&gt;=3865,J4&lt;4540),Table1[[#This Row],[Def max]],"")</f>
        <v/>
      </c>
      <c r="P4" s="9" t="str">
        <f>IF(AND(J4&gt;=4540,J4&lt;8085),Table1[[#This Row],[Def max]],"")</f>
        <v/>
      </c>
      <c r="Q4" s="9" t="str">
        <f>IF(AND(J4&gt;=8085,J4&lt;9000),Table1[[#This Row],[Def max]],"")</f>
        <v/>
      </c>
      <c r="R4" s="9">
        <v>0</v>
      </c>
      <c r="S4" s="9">
        <v>0</v>
      </c>
      <c r="T4" s="9">
        <v>0</v>
      </c>
      <c r="U4" s="2">
        <f>YEAR(Table1[[#This Row],[Date début]])</f>
        <v>2017</v>
      </c>
      <c r="V4" s="2">
        <f>MONTH(Table1[[#This Row],[Date fin]])</f>
        <v>1</v>
      </c>
      <c r="W4" s="2">
        <f>DAY(Table1[[#This Row],[Date fin]])</f>
        <v>9</v>
      </c>
    </row>
    <row r="5" spans="1:27" ht="15.75" x14ac:dyDescent="0.25">
      <c r="A5" s="1">
        <v>47415001002</v>
      </c>
      <c r="B5" s="9" t="s">
        <v>17</v>
      </c>
      <c r="C5" s="9">
        <v>497</v>
      </c>
      <c r="D5" s="7">
        <v>42744.680717592593</v>
      </c>
      <c r="E5" s="7">
        <v>42744.708287037036</v>
      </c>
      <c r="F5" s="8">
        <v>2.7569444444444448E-2</v>
      </c>
      <c r="G5" s="9" t="s">
        <v>21</v>
      </c>
      <c r="H5" s="9">
        <v>4</v>
      </c>
      <c r="I5" s="9" t="s">
        <v>93</v>
      </c>
      <c r="J5" s="9">
        <v>2739</v>
      </c>
      <c r="K5" s="9" t="str">
        <f>IF(AND(J5&gt;=0,J5&lt;750),Table1[[#This Row],[Def max]],"")</f>
        <v/>
      </c>
      <c r="L5" s="9" t="str">
        <f>IF(AND(J5&gt;=750,J5&lt;2042),Table1[[#This Row],[Def max]],"")</f>
        <v/>
      </c>
      <c r="M5" s="9" t="str">
        <f>IF(AND(J5&gt;=2042,J5&lt;2343),Table1[[#This Row],[Def max]],"")</f>
        <v/>
      </c>
      <c r="N5" s="9">
        <f>IF(AND(J5&gt;=2343,J5&lt;3865),Table1[[#This Row],[Def max]],"")</f>
        <v>4</v>
      </c>
      <c r="O5" s="9" t="str">
        <f>IF(AND(J5&gt;=3865,J5&lt;4540),Table1[[#This Row],[Def max]],"")</f>
        <v/>
      </c>
      <c r="P5" s="9" t="str">
        <f>IF(AND(J5&gt;=4540,J5&lt;8085),Table1[[#This Row],[Def max]],"")</f>
        <v/>
      </c>
      <c r="Q5" s="9" t="str">
        <f>IF(AND(J5&gt;=8085,J5&lt;9000),Table1[[#This Row],[Def max]],"")</f>
        <v/>
      </c>
      <c r="R5" s="9">
        <v>0.5</v>
      </c>
      <c r="S5" s="9">
        <v>0.1</v>
      </c>
      <c r="T5" s="9">
        <v>0.7</v>
      </c>
      <c r="U5" s="2">
        <f>YEAR(Table1[[#This Row],[Date début]])</f>
        <v>2017</v>
      </c>
      <c r="V5" s="2">
        <f>MONTH(Table1[[#This Row],[Date fin]])</f>
        <v>1</v>
      </c>
      <c r="W5" s="2">
        <f>DAY(Table1[[#This Row],[Date fin]])</f>
        <v>9</v>
      </c>
    </row>
    <row r="6" spans="1:27" ht="15.75" x14ac:dyDescent="0.25">
      <c r="A6" s="1">
        <v>47415002005</v>
      </c>
      <c r="B6" s="9" t="s">
        <v>20</v>
      </c>
      <c r="C6" s="9">
        <v>527</v>
      </c>
      <c r="D6" s="7">
        <v>42744.709328703706</v>
      </c>
      <c r="E6" s="7">
        <v>42744.750671296293</v>
      </c>
      <c r="F6" s="8">
        <v>4.1331018518518517E-2</v>
      </c>
      <c r="G6" s="9" t="s">
        <v>21</v>
      </c>
      <c r="H6" s="9">
        <v>6.3</v>
      </c>
      <c r="I6" s="9" t="s">
        <v>185</v>
      </c>
      <c r="J6" s="9">
        <v>2406</v>
      </c>
      <c r="K6" s="9" t="str">
        <f>IF(AND(J6&gt;=0,J6&lt;750),Table1[[#This Row],[Def max]],"")</f>
        <v/>
      </c>
      <c r="L6" s="9" t="str">
        <f>IF(AND(J6&gt;=750,J6&lt;2042),Table1[[#This Row],[Def max]],"")</f>
        <v/>
      </c>
      <c r="M6" s="9" t="str">
        <f>IF(AND(J6&gt;=2042,J6&lt;2343),Table1[[#This Row],[Def max]],"")</f>
        <v/>
      </c>
      <c r="N6" s="9">
        <f>IF(AND(J6&gt;=2343,J6&lt;3865),Table1[[#This Row],[Def max]],"")</f>
        <v>6.3</v>
      </c>
      <c r="O6" s="9" t="str">
        <f>IF(AND(J6&gt;=3865,J6&lt;4540),Table1[[#This Row],[Def max]],"")</f>
        <v/>
      </c>
      <c r="P6" s="9" t="str">
        <f>IF(AND(J6&gt;=4540,J6&lt;8085),Table1[[#This Row],[Def max]],"")</f>
        <v/>
      </c>
      <c r="Q6" s="9" t="str">
        <f>IF(AND(J6&gt;=8085,J6&lt;9000),Table1[[#This Row],[Def max]],"")</f>
        <v/>
      </c>
      <c r="R6" s="9">
        <v>0.9</v>
      </c>
      <c r="S6" s="9">
        <v>0.4</v>
      </c>
      <c r="T6" s="9">
        <v>2.1</v>
      </c>
      <c r="U6" s="2">
        <f>YEAR(Table1[[#This Row],[Date début]])</f>
        <v>2017</v>
      </c>
      <c r="V6" s="2">
        <f>MONTH(Table1[[#This Row],[Date fin]])</f>
        <v>1</v>
      </c>
      <c r="W6" s="2">
        <f>DAY(Table1[[#This Row],[Date fin]])</f>
        <v>9</v>
      </c>
    </row>
    <row r="7" spans="1:27" ht="15.75" x14ac:dyDescent="0.25">
      <c r="A7" s="1">
        <v>45674533455</v>
      </c>
      <c r="B7" s="9" t="s">
        <v>17</v>
      </c>
      <c r="C7" s="9">
        <v>543</v>
      </c>
      <c r="D7" s="7">
        <v>42751.939733796295</v>
      </c>
      <c r="E7" s="7">
        <v>42751.967453703706</v>
      </c>
      <c r="F7" s="8">
        <v>2.7708333333333331E-2</v>
      </c>
      <c r="G7" s="9" t="s">
        <v>385</v>
      </c>
      <c r="H7" s="9">
        <v>14.8</v>
      </c>
      <c r="I7" s="9" t="s">
        <v>28</v>
      </c>
      <c r="J7" s="9">
        <v>6254</v>
      </c>
      <c r="K7" s="9" t="str">
        <f>IF(AND(J7&gt;=0,J7&lt;750),Table1[[#This Row],[Def max]],"")</f>
        <v/>
      </c>
      <c r="L7" s="9" t="str">
        <f>IF(AND(J7&gt;=750,J7&lt;2042),Table1[[#This Row],[Def max]],"")</f>
        <v/>
      </c>
      <c r="M7" s="9" t="str">
        <f>IF(AND(J7&gt;=2042,J7&lt;2343),Table1[[#This Row],[Def max]],"")</f>
        <v/>
      </c>
      <c r="N7" s="9" t="str">
        <f>IF(AND(J7&gt;=2343,J7&lt;3865),Table1[[#This Row],[Def max]],"")</f>
        <v/>
      </c>
      <c r="O7" s="9" t="str">
        <f>IF(AND(J7&gt;=3865,J7&lt;4540),Table1[[#This Row],[Def max]],"")</f>
        <v/>
      </c>
      <c r="P7" s="9">
        <f>IF(AND(J7&gt;=4540,J7&lt;8085),Table1[[#This Row],[Def max]],"")</f>
        <v>14.8</v>
      </c>
      <c r="Q7" s="9" t="str">
        <f>IF(AND(J7&gt;=8085,J7&lt;9000),Table1[[#This Row],[Def max]],"")</f>
        <v/>
      </c>
      <c r="R7" s="9">
        <v>1.9</v>
      </c>
      <c r="S7" s="9">
        <v>0.6</v>
      </c>
      <c r="T7" s="9">
        <v>15.4</v>
      </c>
      <c r="U7" s="2">
        <f>YEAR(Table1[[#This Row],[Date début]])</f>
        <v>2017</v>
      </c>
      <c r="V7" s="2">
        <f>MONTH(Table1[[#This Row],[Date fin]])</f>
        <v>1</v>
      </c>
      <c r="W7" s="2">
        <f>DAY(Table1[[#This Row],[Date fin]])</f>
        <v>16</v>
      </c>
    </row>
    <row r="8" spans="1:27" ht="15.75" x14ac:dyDescent="0.25">
      <c r="A8" s="1">
        <v>45674533455</v>
      </c>
      <c r="B8" s="9" t="s">
        <v>17</v>
      </c>
      <c r="C8" s="9">
        <v>543</v>
      </c>
      <c r="D8" s="7">
        <v>42751.939733796295</v>
      </c>
      <c r="E8" s="7">
        <v>42751.967488425929</v>
      </c>
      <c r="F8" s="8">
        <v>2.7743055555555559E-2</v>
      </c>
      <c r="G8" s="9" t="s">
        <v>385</v>
      </c>
      <c r="H8" s="9">
        <v>14.8</v>
      </c>
      <c r="I8" s="9" t="s">
        <v>28</v>
      </c>
      <c r="J8" s="9">
        <v>6254</v>
      </c>
      <c r="K8" s="9" t="str">
        <f>IF(AND(J8&gt;=0,J8&lt;750),Table1[[#This Row],[Def max]],"")</f>
        <v/>
      </c>
      <c r="L8" s="9" t="str">
        <f>IF(AND(J8&gt;=750,J8&lt;2042),Table1[[#This Row],[Def max]],"")</f>
        <v/>
      </c>
      <c r="M8" s="9" t="str">
        <f>IF(AND(J8&gt;=2042,J8&lt;2343),Table1[[#This Row],[Def max]],"")</f>
        <v/>
      </c>
      <c r="N8" s="9" t="str">
        <f>IF(AND(J8&gt;=2343,J8&lt;3865),Table1[[#This Row],[Def max]],"")</f>
        <v/>
      </c>
      <c r="O8" s="9" t="str">
        <f>IF(AND(J8&gt;=3865,J8&lt;4540),Table1[[#This Row],[Def max]],"")</f>
        <v/>
      </c>
      <c r="P8" s="9">
        <f>IF(AND(J8&gt;=4540,J8&lt;8085),Table1[[#This Row],[Def max]],"")</f>
        <v>14.8</v>
      </c>
      <c r="Q8" s="9" t="str">
        <f>IF(AND(J8&gt;=8085,J8&lt;9000),Table1[[#This Row],[Def max]],"")</f>
        <v/>
      </c>
      <c r="R8" s="9">
        <v>1.9</v>
      </c>
      <c r="S8" s="9">
        <v>0.6</v>
      </c>
      <c r="T8" s="9">
        <v>15.4</v>
      </c>
      <c r="U8" s="2">
        <f>YEAR(Table1[[#This Row],[Date début]])</f>
        <v>2017</v>
      </c>
      <c r="V8" s="2">
        <f>MONTH(Table1[[#This Row],[Date fin]])</f>
        <v>1</v>
      </c>
      <c r="W8" s="2">
        <f>DAY(Table1[[#This Row],[Date fin]])</f>
        <v>16</v>
      </c>
    </row>
    <row r="9" spans="1:27" ht="15.75" x14ac:dyDescent="0.25">
      <c r="A9" s="1">
        <v>47630001004</v>
      </c>
      <c r="B9" s="9" t="s">
        <v>20</v>
      </c>
      <c r="C9" s="9">
        <v>531</v>
      </c>
      <c r="D9" s="7">
        <v>42758.418715277781</v>
      </c>
      <c r="E9" s="7">
        <v>42758.444421296299</v>
      </c>
      <c r="F9" s="8">
        <v>2.5694444444444447E-2</v>
      </c>
      <c r="G9" s="9" t="s">
        <v>21</v>
      </c>
      <c r="H9" s="9">
        <v>6.5</v>
      </c>
      <c r="I9" s="9" t="s">
        <v>140</v>
      </c>
      <c r="J9" s="9">
        <v>3767</v>
      </c>
      <c r="K9" s="9" t="str">
        <f>IF(AND(J9&gt;=0,J9&lt;750),Table1[[#This Row],[Def max]],"")</f>
        <v/>
      </c>
      <c r="L9" s="9" t="str">
        <f>IF(AND(J9&gt;=750,J9&lt;2042),Table1[[#This Row],[Def max]],"")</f>
        <v/>
      </c>
      <c r="M9" s="9" t="str">
        <f>IF(AND(J9&gt;=2042,J9&lt;2343),Table1[[#This Row],[Def max]],"")</f>
        <v/>
      </c>
      <c r="N9" s="9">
        <f>IF(AND(J9&gt;=2343,J9&lt;3865),Table1[[#This Row],[Def max]],"")</f>
        <v>6.5</v>
      </c>
      <c r="O9" s="9" t="str">
        <f>IF(AND(J9&gt;=3865,J9&lt;4540),Table1[[#This Row],[Def max]],"")</f>
        <v/>
      </c>
      <c r="P9" s="9" t="str">
        <f>IF(AND(J9&gt;=4540,J9&lt;8085),Table1[[#This Row],[Def max]],"")</f>
        <v/>
      </c>
      <c r="Q9" s="9" t="str">
        <f>IF(AND(J9&gt;=8085,J9&lt;9000),Table1[[#This Row],[Def max]],"")</f>
        <v/>
      </c>
      <c r="R9" s="9">
        <v>1.6</v>
      </c>
      <c r="S9" s="9">
        <v>0.9</v>
      </c>
      <c r="T9" s="9">
        <v>2.6</v>
      </c>
      <c r="U9" s="2">
        <f>YEAR(Table1[[#This Row],[Date début]])</f>
        <v>2017</v>
      </c>
      <c r="V9" s="2">
        <f>MONTH(Table1[[#This Row],[Date fin]])</f>
        <v>1</v>
      </c>
      <c r="W9" s="2">
        <f>DAY(Table1[[#This Row],[Date fin]])</f>
        <v>23</v>
      </c>
    </row>
    <row r="10" spans="1:27" ht="15.75" x14ac:dyDescent="0.25">
      <c r="A10" s="1">
        <v>47630001001</v>
      </c>
      <c r="B10" s="9" t="s">
        <v>20</v>
      </c>
      <c r="C10" s="9">
        <v>528</v>
      </c>
      <c r="D10" s="7">
        <v>42758.450949074075</v>
      </c>
      <c r="E10" s="7">
        <v>42758.451342592591</v>
      </c>
      <c r="F10" s="8">
        <v>3.8194444444444446E-4</v>
      </c>
      <c r="G10" s="9" t="s">
        <v>21</v>
      </c>
      <c r="H10" s="9">
        <v>0</v>
      </c>
      <c r="I10" s="9"/>
      <c r="J10" s="9">
        <v>0</v>
      </c>
      <c r="K10" s="9">
        <f>IF(AND(J10&gt;=0,J10&lt;750),Table1[[#This Row],[Def max]],"")</f>
        <v>0</v>
      </c>
      <c r="L10" s="9" t="str">
        <f>IF(AND(J10&gt;=750,J10&lt;2042),Table1[[#This Row],[Def max]],"")</f>
        <v/>
      </c>
      <c r="M10" s="9" t="str">
        <f>IF(AND(J10&gt;=2042,J10&lt;2343),Table1[[#This Row],[Def max]],"")</f>
        <v/>
      </c>
      <c r="N10" s="9" t="str">
        <f>IF(AND(J10&gt;=2343,J10&lt;3865),Table1[[#This Row],[Def max]],"")</f>
        <v/>
      </c>
      <c r="O10" s="9" t="str">
        <f>IF(AND(J10&gt;=3865,J10&lt;4540),Table1[[#This Row],[Def max]],"")</f>
        <v/>
      </c>
      <c r="P10" s="9" t="str">
        <f>IF(AND(J10&gt;=4540,J10&lt;8085),Table1[[#This Row],[Def max]],"")</f>
        <v/>
      </c>
      <c r="Q10" s="9" t="str">
        <f>IF(AND(J10&gt;=8085,J10&lt;9000),Table1[[#This Row],[Def max]],"")</f>
        <v/>
      </c>
      <c r="R10" s="9">
        <v>0</v>
      </c>
      <c r="S10" s="9">
        <v>0</v>
      </c>
      <c r="T10" s="9">
        <v>0</v>
      </c>
      <c r="U10" s="2">
        <f>YEAR(Table1[[#This Row],[Date début]])</f>
        <v>2017</v>
      </c>
      <c r="V10" s="2">
        <f>MONTH(Table1[[#This Row],[Date fin]])</f>
        <v>1</v>
      </c>
      <c r="W10" s="2">
        <f>DAY(Table1[[#This Row],[Date fin]])</f>
        <v>23</v>
      </c>
    </row>
    <row r="11" spans="1:27" ht="15.75" x14ac:dyDescent="0.25">
      <c r="A11" s="1">
        <v>47630001001</v>
      </c>
      <c r="B11" s="9" t="s">
        <v>20</v>
      </c>
      <c r="C11" s="9">
        <v>528</v>
      </c>
      <c r="D11" s="7">
        <v>42758.451863425929</v>
      </c>
      <c r="E11" s="7">
        <v>42758.47351851852</v>
      </c>
      <c r="F11" s="8">
        <v>2.165509259259259E-2</v>
      </c>
      <c r="G11" s="9" t="s">
        <v>21</v>
      </c>
      <c r="H11" s="9">
        <v>7.6</v>
      </c>
      <c r="I11" s="9" t="s">
        <v>93</v>
      </c>
      <c r="J11" s="9">
        <v>3236</v>
      </c>
      <c r="K11" s="9" t="str">
        <f>IF(AND(J11&gt;=0,J11&lt;750),Table1[[#This Row],[Def max]],"")</f>
        <v/>
      </c>
      <c r="L11" s="9" t="str">
        <f>IF(AND(J11&gt;=750,J11&lt;2042),Table1[[#This Row],[Def max]],"")</f>
        <v/>
      </c>
      <c r="M11" s="9" t="str">
        <f>IF(AND(J11&gt;=2042,J11&lt;2343),Table1[[#This Row],[Def max]],"")</f>
        <v/>
      </c>
      <c r="N11" s="9">
        <f>IF(AND(J11&gt;=2343,J11&lt;3865),Table1[[#This Row],[Def max]],"")</f>
        <v>7.6</v>
      </c>
      <c r="O11" s="9" t="str">
        <f>IF(AND(J11&gt;=3865,J11&lt;4540),Table1[[#This Row],[Def max]],"")</f>
        <v/>
      </c>
      <c r="P11" s="9" t="str">
        <f>IF(AND(J11&gt;=4540,J11&lt;8085),Table1[[#This Row],[Def max]],"")</f>
        <v/>
      </c>
      <c r="Q11" s="9" t="str">
        <f>IF(AND(J11&gt;=8085,J11&lt;9000),Table1[[#This Row],[Def max]],"")</f>
        <v/>
      </c>
      <c r="R11" s="9">
        <v>1.7</v>
      </c>
      <c r="S11" s="9">
        <v>0.7</v>
      </c>
      <c r="T11" s="9">
        <v>6.2</v>
      </c>
      <c r="U11" s="2">
        <f>YEAR(Table1[[#This Row],[Date début]])</f>
        <v>2017</v>
      </c>
      <c r="V11" s="2">
        <f>MONTH(Table1[[#This Row],[Date fin]])</f>
        <v>1</v>
      </c>
      <c r="W11" s="2">
        <f>DAY(Table1[[#This Row],[Date fin]])</f>
        <v>23</v>
      </c>
    </row>
    <row r="12" spans="1:27" ht="15.75" x14ac:dyDescent="0.25">
      <c r="A12" s="1">
        <v>45871001055</v>
      </c>
      <c r="B12" s="9" t="s">
        <v>20</v>
      </c>
      <c r="C12" s="9">
        <v>555</v>
      </c>
      <c r="D12" s="7">
        <v>42765.362175925926</v>
      </c>
      <c r="E12" s="7">
        <v>42765.584629629629</v>
      </c>
      <c r="F12" s="8">
        <v>0.22245370370370368</v>
      </c>
      <c r="G12" s="9" t="s">
        <v>385</v>
      </c>
      <c r="H12" s="9">
        <v>31</v>
      </c>
      <c r="I12" s="9" t="s">
        <v>140</v>
      </c>
      <c r="J12" s="9">
        <v>1164</v>
      </c>
      <c r="K12" s="9" t="str">
        <f>IF(AND(J12&gt;=0,J12&lt;750),Table1[[#This Row],[Def max]],"")</f>
        <v/>
      </c>
      <c r="L12" s="9">
        <f>IF(AND(J12&gt;=750,J12&lt;2042),Table1[[#This Row],[Def max]],"")</f>
        <v>31</v>
      </c>
      <c r="M12" s="9" t="str">
        <f>IF(AND(J12&gt;=2042,J12&lt;2343),Table1[[#This Row],[Def max]],"")</f>
        <v/>
      </c>
      <c r="N12" s="9" t="str">
        <f>IF(AND(J12&gt;=2343,J12&lt;3865),Table1[[#This Row],[Def max]],"")</f>
        <v/>
      </c>
      <c r="O12" s="9" t="str">
        <f>IF(AND(J12&gt;=3865,J12&lt;4540),Table1[[#This Row],[Def max]],"")</f>
        <v/>
      </c>
      <c r="P12" s="9" t="str">
        <f>IF(AND(J12&gt;=4540,J12&lt;8085),Table1[[#This Row],[Def max]],"")</f>
        <v/>
      </c>
      <c r="Q12" s="9" t="str">
        <f>IF(AND(J12&gt;=8085,J12&lt;9000),Table1[[#This Row],[Def max]],"")</f>
        <v/>
      </c>
      <c r="R12" s="9">
        <v>1.7</v>
      </c>
      <c r="S12" s="9">
        <v>1.3</v>
      </c>
      <c r="T12" s="9">
        <v>12.7</v>
      </c>
      <c r="U12" s="2">
        <f>YEAR(Table1[[#This Row],[Date début]])</f>
        <v>2017</v>
      </c>
      <c r="V12" s="2">
        <f>MONTH(Table1[[#This Row],[Date fin]])</f>
        <v>1</v>
      </c>
      <c r="W12" s="2">
        <f>DAY(Table1[[#This Row],[Date fin]])</f>
        <v>30</v>
      </c>
    </row>
    <row r="13" spans="1:27" ht="15.75" x14ac:dyDescent="0.25">
      <c r="A13" s="1">
        <v>47268001001</v>
      </c>
      <c r="B13" s="9" t="s">
        <v>13</v>
      </c>
      <c r="C13" s="9">
        <v>491</v>
      </c>
      <c r="D13" s="7">
        <v>42766.300057870372</v>
      </c>
      <c r="E13" s="7">
        <v>42766.300752314812</v>
      </c>
      <c r="F13" s="8">
        <v>6.8287037037037025E-4</v>
      </c>
      <c r="G13" s="9" t="s">
        <v>385</v>
      </c>
      <c r="H13" s="9">
        <v>0</v>
      </c>
      <c r="I13" s="9"/>
      <c r="J13" s="9">
        <v>0</v>
      </c>
      <c r="K13" s="9">
        <f>IF(AND(J13&gt;=0,J13&lt;750),Table1[[#This Row],[Def max]],"")</f>
        <v>0</v>
      </c>
      <c r="L13" s="9" t="str">
        <f>IF(AND(J13&gt;=750,J13&lt;2042),Table1[[#This Row],[Def max]],"")</f>
        <v/>
      </c>
      <c r="M13" s="9" t="str">
        <f>IF(AND(J13&gt;=2042,J13&lt;2343),Table1[[#This Row],[Def max]],"")</f>
        <v/>
      </c>
      <c r="N13" s="9" t="str">
        <f>IF(AND(J13&gt;=2343,J13&lt;3865),Table1[[#This Row],[Def max]],"")</f>
        <v/>
      </c>
      <c r="O13" s="9" t="str">
        <f>IF(AND(J13&gt;=3865,J13&lt;4540),Table1[[#This Row],[Def max]],"")</f>
        <v/>
      </c>
      <c r="P13" s="9" t="str">
        <f>IF(AND(J13&gt;=4540,J13&lt;8085),Table1[[#This Row],[Def max]],"")</f>
        <v/>
      </c>
      <c r="Q13" s="9" t="str">
        <f>IF(AND(J13&gt;=8085,J13&lt;9000),Table1[[#This Row],[Def max]],"")</f>
        <v/>
      </c>
      <c r="R13" s="9">
        <v>0</v>
      </c>
      <c r="S13" s="9">
        <v>0</v>
      </c>
      <c r="T13" s="9">
        <v>0</v>
      </c>
      <c r="U13" s="2">
        <f>YEAR(Table1[[#This Row],[Date début]])</f>
        <v>2017</v>
      </c>
      <c r="V13" s="2">
        <f>MONTH(Table1[[#This Row],[Date fin]])</f>
        <v>1</v>
      </c>
      <c r="W13" s="2">
        <f>DAY(Table1[[#This Row],[Date fin]])</f>
        <v>31</v>
      </c>
    </row>
    <row r="14" spans="1:27" ht="15.75" x14ac:dyDescent="0.25">
      <c r="A14" s="1">
        <v>47268001001</v>
      </c>
      <c r="B14" s="9" t="s">
        <v>13</v>
      </c>
      <c r="C14" s="9">
        <v>491</v>
      </c>
      <c r="D14" s="7">
        <v>42766.305358796293</v>
      </c>
      <c r="E14" s="7">
        <v>42766.338645833333</v>
      </c>
      <c r="F14" s="8">
        <v>3.3275462962962958E-2</v>
      </c>
      <c r="G14" s="9" t="s">
        <v>385</v>
      </c>
      <c r="H14" s="9">
        <v>2.8</v>
      </c>
      <c r="I14" s="9" t="s">
        <v>150</v>
      </c>
      <c r="J14" s="9">
        <v>6228</v>
      </c>
      <c r="K14" s="9" t="str">
        <f>IF(AND(J14&gt;=0,J14&lt;750),Table1[[#This Row],[Def max]],"")</f>
        <v/>
      </c>
      <c r="L14" s="9" t="str">
        <f>IF(AND(J14&gt;=750,J14&lt;2042),Table1[[#This Row],[Def max]],"")</f>
        <v/>
      </c>
      <c r="M14" s="9" t="str">
        <f>IF(AND(J14&gt;=2042,J14&lt;2343),Table1[[#This Row],[Def max]],"")</f>
        <v/>
      </c>
      <c r="N14" s="9" t="str">
        <f>IF(AND(J14&gt;=2343,J14&lt;3865),Table1[[#This Row],[Def max]],"")</f>
        <v/>
      </c>
      <c r="O14" s="9" t="str">
        <f>IF(AND(J14&gt;=3865,J14&lt;4540),Table1[[#This Row],[Def max]],"")</f>
        <v/>
      </c>
      <c r="P14" s="9">
        <f>IF(AND(J14&gt;=4540,J14&lt;8085),Table1[[#This Row],[Def max]],"")</f>
        <v>2.8</v>
      </c>
      <c r="Q14" s="9" t="str">
        <f>IF(AND(J14&gt;=8085,J14&lt;9000),Table1[[#This Row],[Def max]],"")</f>
        <v/>
      </c>
      <c r="R14" s="9">
        <v>0.2</v>
      </c>
      <c r="S14" s="9">
        <v>0.2</v>
      </c>
      <c r="T14" s="9">
        <v>2.2000000000000002</v>
      </c>
      <c r="U14" s="2">
        <f>YEAR(Table1[[#This Row],[Date début]])</f>
        <v>2017</v>
      </c>
      <c r="V14" s="2">
        <f>MONTH(Table1[[#This Row],[Date fin]])</f>
        <v>1</v>
      </c>
      <c r="W14" s="2">
        <f>DAY(Table1[[#This Row],[Date fin]])</f>
        <v>31</v>
      </c>
    </row>
    <row r="15" spans="1:27" ht="15.75" x14ac:dyDescent="0.25">
      <c r="A15" s="1">
        <v>47268001002</v>
      </c>
      <c r="B15" s="9" t="s">
        <v>13</v>
      </c>
      <c r="C15" s="9">
        <v>492</v>
      </c>
      <c r="D15" s="7">
        <v>42766.353101851855</v>
      </c>
      <c r="E15" s="7">
        <v>42766.35361111111</v>
      </c>
      <c r="F15" s="8">
        <v>5.0925925925925921E-4</v>
      </c>
      <c r="G15" s="9" t="s">
        <v>385</v>
      </c>
      <c r="H15" s="9">
        <v>5.7</v>
      </c>
      <c r="I15" s="9" t="s">
        <v>28</v>
      </c>
      <c r="J15" s="9">
        <v>3265</v>
      </c>
      <c r="K15" s="9" t="str">
        <f>IF(AND(J15&gt;=0,J15&lt;750),Table1[[#This Row],[Def max]],"")</f>
        <v/>
      </c>
      <c r="L15" s="9" t="str">
        <f>IF(AND(J15&gt;=750,J15&lt;2042),Table1[[#This Row],[Def max]],"")</f>
        <v/>
      </c>
      <c r="M15" s="9" t="str">
        <f>IF(AND(J15&gt;=2042,J15&lt;2343),Table1[[#This Row],[Def max]],"")</f>
        <v/>
      </c>
      <c r="N15" s="9">
        <f>IF(AND(J15&gt;=2343,J15&lt;3865),Table1[[#This Row],[Def max]],"")</f>
        <v>5.7</v>
      </c>
      <c r="O15" s="9" t="str">
        <f>IF(AND(J15&gt;=3865,J15&lt;4540),Table1[[#This Row],[Def max]],"")</f>
        <v/>
      </c>
      <c r="P15" s="9" t="str">
        <f>IF(AND(J15&gt;=4540,J15&lt;8085),Table1[[#This Row],[Def max]],"")</f>
        <v/>
      </c>
      <c r="Q15" s="9" t="str">
        <f>IF(AND(J15&gt;=8085,J15&lt;9000),Table1[[#This Row],[Def max]],"")</f>
        <v/>
      </c>
      <c r="R15" s="9">
        <v>0.6</v>
      </c>
      <c r="S15" s="9">
        <v>1.7</v>
      </c>
      <c r="T15" s="9">
        <v>0.5</v>
      </c>
      <c r="U15" s="2">
        <f>YEAR(Table1[[#This Row],[Date début]])</f>
        <v>2017</v>
      </c>
      <c r="V15" s="2">
        <f>MONTH(Table1[[#This Row],[Date fin]])</f>
        <v>1</v>
      </c>
      <c r="W15" s="2">
        <f>DAY(Table1[[#This Row],[Date fin]])</f>
        <v>31</v>
      </c>
    </row>
    <row r="16" spans="1:27" ht="15.75" x14ac:dyDescent="0.25">
      <c r="A16" s="1">
        <v>47268001002</v>
      </c>
      <c r="B16" s="9" t="s">
        <v>13</v>
      </c>
      <c r="C16" s="9">
        <v>492</v>
      </c>
      <c r="D16" s="7">
        <v>42766.359155092592</v>
      </c>
      <c r="E16" s="7">
        <v>42766.368773148148</v>
      </c>
      <c r="F16" s="8">
        <v>9.618055555555555E-3</v>
      </c>
      <c r="G16" s="9" t="s">
        <v>385</v>
      </c>
      <c r="H16" s="9">
        <v>2.9</v>
      </c>
      <c r="I16" s="9" t="s">
        <v>140</v>
      </c>
      <c r="J16" s="9">
        <v>5697</v>
      </c>
      <c r="K16" s="9" t="str">
        <f>IF(AND(J16&gt;=0,J16&lt;750),Table1[[#This Row],[Def max]],"")</f>
        <v/>
      </c>
      <c r="L16" s="9" t="str">
        <f>IF(AND(J16&gt;=750,J16&lt;2042),Table1[[#This Row],[Def max]],"")</f>
        <v/>
      </c>
      <c r="M16" s="9" t="str">
        <f>IF(AND(J16&gt;=2042,J16&lt;2343),Table1[[#This Row],[Def max]],"")</f>
        <v/>
      </c>
      <c r="N16" s="9" t="str">
        <f>IF(AND(J16&gt;=2343,J16&lt;3865),Table1[[#This Row],[Def max]],"")</f>
        <v/>
      </c>
      <c r="O16" s="9" t="str">
        <f>IF(AND(J16&gt;=3865,J16&lt;4540),Table1[[#This Row],[Def max]],"")</f>
        <v/>
      </c>
      <c r="P16" s="9">
        <f>IF(AND(J16&gt;=4540,J16&lt;8085),Table1[[#This Row],[Def max]],"")</f>
        <v>2.9</v>
      </c>
      <c r="Q16" s="9" t="str">
        <f>IF(AND(J16&gt;=8085,J16&lt;9000),Table1[[#This Row],[Def max]],"")</f>
        <v/>
      </c>
      <c r="R16" s="9">
        <v>0.3</v>
      </c>
      <c r="S16" s="9">
        <v>0.2</v>
      </c>
      <c r="T16" s="9">
        <v>1.4</v>
      </c>
      <c r="U16" s="2">
        <f>YEAR(Table1[[#This Row],[Date début]])</f>
        <v>2017</v>
      </c>
      <c r="V16" s="2">
        <f>MONTH(Table1[[#This Row],[Date fin]])</f>
        <v>1</v>
      </c>
      <c r="W16" s="2">
        <f>DAY(Table1[[#This Row],[Date fin]])</f>
        <v>31</v>
      </c>
    </row>
    <row r="17" spans="1:23" ht="15.75" x14ac:dyDescent="0.25">
      <c r="A17" s="1">
        <v>47268001004</v>
      </c>
      <c r="B17" s="9" t="s">
        <v>13</v>
      </c>
      <c r="C17" s="9">
        <v>498</v>
      </c>
      <c r="D17" s="7">
        <v>42766.37773148148</v>
      </c>
      <c r="E17" s="7">
        <v>42766.378298611111</v>
      </c>
      <c r="F17" s="8">
        <v>5.5555555555555556E-4</v>
      </c>
      <c r="G17" s="9" t="s">
        <v>385</v>
      </c>
      <c r="H17" s="9">
        <v>4.7</v>
      </c>
      <c r="I17" s="9" t="s">
        <v>93</v>
      </c>
      <c r="J17" s="9">
        <v>1275</v>
      </c>
      <c r="K17" s="9" t="str">
        <f>IF(AND(J17&gt;=0,J17&lt;750),Table1[[#This Row],[Def max]],"")</f>
        <v/>
      </c>
      <c r="L17" s="9">
        <f>IF(AND(J17&gt;=750,J17&lt;2042),Table1[[#This Row],[Def max]],"")</f>
        <v>4.7</v>
      </c>
      <c r="M17" s="9" t="str">
        <f>IF(AND(J17&gt;=2042,J17&lt;2343),Table1[[#This Row],[Def max]],"")</f>
        <v/>
      </c>
      <c r="N17" s="9" t="str">
        <f>IF(AND(J17&gt;=2343,J17&lt;3865),Table1[[#This Row],[Def max]],"")</f>
        <v/>
      </c>
      <c r="O17" s="9" t="str">
        <f>IF(AND(J17&gt;=3865,J17&lt;4540),Table1[[#This Row],[Def max]],"")</f>
        <v/>
      </c>
      <c r="P17" s="9" t="str">
        <f>IF(AND(J17&gt;=4540,J17&lt;8085),Table1[[#This Row],[Def max]],"")</f>
        <v/>
      </c>
      <c r="Q17" s="9" t="str">
        <f>IF(AND(J17&gt;=8085,J17&lt;9000),Table1[[#This Row],[Def max]],"")</f>
        <v/>
      </c>
      <c r="R17" s="9">
        <v>7.2</v>
      </c>
      <c r="S17" s="9">
        <v>1.2</v>
      </c>
      <c r="T17" s="9">
        <v>1.5</v>
      </c>
      <c r="U17" s="2">
        <f>YEAR(Table1[[#This Row],[Date début]])</f>
        <v>2017</v>
      </c>
      <c r="V17" s="2">
        <f>MONTH(Table1[[#This Row],[Date fin]])</f>
        <v>1</v>
      </c>
      <c r="W17" s="2">
        <f>DAY(Table1[[#This Row],[Date fin]])</f>
        <v>31</v>
      </c>
    </row>
    <row r="18" spans="1:23" ht="15.75" x14ac:dyDescent="0.25">
      <c r="A18" s="1">
        <v>47268001004</v>
      </c>
      <c r="B18" s="9" t="s">
        <v>13</v>
      </c>
      <c r="C18" s="9">
        <v>498</v>
      </c>
      <c r="D18" s="7">
        <v>42766.379178240742</v>
      </c>
      <c r="E18" s="7">
        <v>42766.379606481481</v>
      </c>
      <c r="F18" s="8">
        <v>4.2824074074074075E-4</v>
      </c>
      <c r="G18" s="9" t="s">
        <v>385</v>
      </c>
      <c r="H18" s="9">
        <v>0</v>
      </c>
      <c r="I18" s="9"/>
      <c r="J18" s="9">
        <v>0</v>
      </c>
      <c r="K18" s="9">
        <f>IF(AND(J18&gt;=0,J18&lt;750),Table1[[#This Row],[Def max]],"")</f>
        <v>0</v>
      </c>
      <c r="L18" s="9" t="str">
        <f>IF(AND(J18&gt;=750,J18&lt;2042),Table1[[#This Row],[Def max]],"")</f>
        <v/>
      </c>
      <c r="M18" s="9" t="str">
        <f>IF(AND(J18&gt;=2042,J18&lt;2343),Table1[[#This Row],[Def max]],"")</f>
        <v/>
      </c>
      <c r="N18" s="9" t="str">
        <f>IF(AND(J18&gt;=2343,J18&lt;3865),Table1[[#This Row],[Def max]],"")</f>
        <v/>
      </c>
      <c r="O18" s="9" t="str">
        <f>IF(AND(J18&gt;=3865,J18&lt;4540),Table1[[#This Row],[Def max]],"")</f>
        <v/>
      </c>
      <c r="P18" s="9" t="str">
        <f>IF(AND(J18&gt;=4540,J18&lt;8085),Table1[[#This Row],[Def max]],"")</f>
        <v/>
      </c>
      <c r="Q18" s="9" t="str">
        <f>IF(AND(J18&gt;=8085,J18&lt;9000),Table1[[#This Row],[Def max]],"")</f>
        <v/>
      </c>
      <c r="R18" s="9">
        <v>0</v>
      </c>
      <c r="S18" s="9">
        <v>0</v>
      </c>
      <c r="T18" s="9">
        <v>0</v>
      </c>
      <c r="U18" s="2">
        <f>YEAR(Table1[[#This Row],[Date début]])</f>
        <v>2017</v>
      </c>
      <c r="V18" s="2">
        <f>MONTH(Table1[[#This Row],[Date fin]])</f>
        <v>1</v>
      </c>
      <c r="W18" s="2">
        <f>DAY(Table1[[#This Row],[Date fin]])</f>
        <v>31</v>
      </c>
    </row>
    <row r="19" spans="1:23" ht="15.75" x14ac:dyDescent="0.25">
      <c r="A19" s="1">
        <v>4726801004</v>
      </c>
      <c r="B19" s="9" t="s">
        <v>13</v>
      </c>
      <c r="C19" s="9">
        <v>498</v>
      </c>
      <c r="D19" s="7">
        <v>42766.380532407406</v>
      </c>
      <c r="E19" s="7">
        <v>42766.402245370373</v>
      </c>
      <c r="F19" s="8">
        <v>2.1712962962962962E-2</v>
      </c>
      <c r="G19" s="9" t="s">
        <v>385</v>
      </c>
      <c r="H19" s="9">
        <v>2.8</v>
      </c>
      <c r="I19" s="9" t="s">
        <v>33</v>
      </c>
      <c r="J19" s="9">
        <v>1227</v>
      </c>
      <c r="K19" s="9" t="str">
        <f>IF(AND(J19&gt;=0,J19&lt;750),Table1[[#This Row],[Def max]],"")</f>
        <v/>
      </c>
      <c r="L19" s="9">
        <f>IF(AND(J19&gt;=750,J19&lt;2042),Table1[[#This Row],[Def max]],"")</f>
        <v>2.8</v>
      </c>
      <c r="M19" s="9" t="str">
        <f>IF(AND(J19&gt;=2042,J19&lt;2343),Table1[[#This Row],[Def max]],"")</f>
        <v/>
      </c>
      <c r="N19" s="9" t="str">
        <f>IF(AND(J19&gt;=2343,J19&lt;3865),Table1[[#This Row],[Def max]],"")</f>
        <v/>
      </c>
      <c r="O19" s="9" t="str">
        <f>IF(AND(J19&gt;=3865,J19&lt;4540),Table1[[#This Row],[Def max]],"")</f>
        <v/>
      </c>
      <c r="P19" s="9" t="str">
        <f>IF(AND(J19&gt;=4540,J19&lt;8085),Table1[[#This Row],[Def max]],"")</f>
        <v/>
      </c>
      <c r="Q19" s="9" t="str">
        <f>IF(AND(J19&gt;=8085,J19&lt;9000),Table1[[#This Row],[Def max]],"")</f>
        <v/>
      </c>
      <c r="R19" s="9">
        <v>0.2</v>
      </c>
      <c r="S19" s="9">
        <v>0.1</v>
      </c>
      <c r="T19" s="9">
        <v>0.9</v>
      </c>
      <c r="U19" s="2">
        <f>YEAR(Table1[[#This Row],[Date début]])</f>
        <v>2017</v>
      </c>
      <c r="V19" s="2">
        <f>MONTH(Table1[[#This Row],[Date fin]])</f>
        <v>1</v>
      </c>
      <c r="W19" s="2">
        <f>DAY(Table1[[#This Row],[Date fin]])</f>
        <v>31</v>
      </c>
    </row>
    <row r="20" spans="1:23" ht="15.75" x14ac:dyDescent="0.25">
      <c r="A20" s="1">
        <v>47268001003</v>
      </c>
      <c r="B20" s="9" t="s">
        <v>20</v>
      </c>
      <c r="C20" s="9">
        <v>534</v>
      </c>
      <c r="D20" s="7">
        <v>42767.334050925929</v>
      </c>
      <c r="E20" s="7">
        <v>42767.38652777778</v>
      </c>
      <c r="F20" s="8">
        <v>5.2476851851851851E-2</v>
      </c>
      <c r="G20" s="9" t="s">
        <v>385</v>
      </c>
      <c r="H20" s="9">
        <v>12</v>
      </c>
      <c r="I20" s="9" t="s">
        <v>106</v>
      </c>
      <c r="J20" s="9">
        <v>1668</v>
      </c>
      <c r="K20" s="9" t="str">
        <f>IF(AND(J20&gt;=0,J20&lt;750),Table1[[#This Row],[Def max]],"")</f>
        <v/>
      </c>
      <c r="L20" s="9">
        <f>IF(AND(J20&gt;=750,J20&lt;2042),Table1[[#This Row],[Def max]],"")</f>
        <v>12</v>
      </c>
      <c r="M20" s="9" t="str">
        <f>IF(AND(J20&gt;=2042,J20&lt;2343),Table1[[#This Row],[Def max]],"")</f>
        <v/>
      </c>
      <c r="N20" s="9" t="str">
        <f>IF(AND(J20&gt;=2343,J20&lt;3865),Table1[[#This Row],[Def max]],"")</f>
        <v/>
      </c>
      <c r="O20" s="9" t="str">
        <f>IF(AND(J20&gt;=3865,J20&lt;4540),Table1[[#This Row],[Def max]],"")</f>
        <v/>
      </c>
      <c r="P20" s="9" t="str">
        <f>IF(AND(J20&gt;=4540,J20&lt;8085),Table1[[#This Row],[Def max]],"")</f>
        <v/>
      </c>
      <c r="Q20" s="9" t="str">
        <f>IF(AND(J20&gt;=8085,J20&lt;9000),Table1[[#This Row],[Def max]],"")</f>
        <v/>
      </c>
      <c r="R20" s="9">
        <v>3</v>
      </c>
      <c r="S20" s="9">
        <v>0.8</v>
      </c>
      <c r="T20" s="9">
        <v>8.3000000000000007</v>
      </c>
      <c r="U20" s="2">
        <f>YEAR(Table1[[#This Row],[Date début]])</f>
        <v>2017</v>
      </c>
      <c r="V20" s="2">
        <f>MONTH(Table1[[#This Row],[Date fin]])</f>
        <v>2</v>
      </c>
      <c r="W20" s="2">
        <f>DAY(Table1[[#This Row],[Date fin]])</f>
        <v>1</v>
      </c>
    </row>
    <row r="21" spans="1:23" ht="15.75" x14ac:dyDescent="0.25">
      <c r="A21" s="1">
        <v>457001002</v>
      </c>
      <c r="B21" s="9" t="s">
        <v>17</v>
      </c>
      <c r="C21" s="9">
        <v>460</v>
      </c>
      <c r="D21" s="7">
        <v>42774.966307870367</v>
      </c>
      <c r="E21" s="7">
        <v>42774.974594907406</v>
      </c>
      <c r="F21" s="8">
        <v>8.2870370370370372E-3</v>
      </c>
      <c r="G21" s="9" t="s">
        <v>385</v>
      </c>
      <c r="H21" s="9">
        <v>3</v>
      </c>
      <c r="I21" s="9" t="s">
        <v>79</v>
      </c>
      <c r="J21" s="9">
        <v>2698</v>
      </c>
      <c r="K21" s="9" t="str">
        <f>IF(AND(J21&gt;=0,J21&lt;750),Table1[[#This Row],[Def max]],"")</f>
        <v/>
      </c>
      <c r="L21" s="9" t="str">
        <f>IF(AND(J21&gt;=750,J21&lt;2042),Table1[[#This Row],[Def max]],"")</f>
        <v/>
      </c>
      <c r="M21" s="9" t="str">
        <f>IF(AND(J21&gt;=2042,J21&lt;2343),Table1[[#This Row],[Def max]],"")</f>
        <v/>
      </c>
      <c r="N21" s="9">
        <f>IF(AND(J21&gt;=2343,J21&lt;3865),Table1[[#This Row],[Def max]],"")</f>
        <v>3</v>
      </c>
      <c r="O21" s="9" t="str">
        <f>IF(AND(J21&gt;=3865,J21&lt;4540),Table1[[#This Row],[Def max]],"")</f>
        <v/>
      </c>
      <c r="P21" s="9" t="str">
        <f>IF(AND(J21&gt;=4540,J21&lt;8085),Table1[[#This Row],[Def max]],"")</f>
        <v/>
      </c>
      <c r="Q21" s="9" t="str">
        <f>IF(AND(J21&gt;=8085,J21&lt;9000),Table1[[#This Row],[Def max]],"")</f>
        <v/>
      </c>
      <c r="R21" s="9">
        <v>0.1</v>
      </c>
      <c r="S21" s="9">
        <v>0.1</v>
      </c>
      <c r="T21" s="9">
        <v>0.7</v>
      </c>
      <c r="U21" s="2">
        <f>YEAR(Table1[[#This Row],[Date début]])</f>
        <v>2017</v>
      </c>
      <c r="V21" s="2">
        <f>MONTH(Table1[[#This Row],[Date fin]])</f>
        <v>2</v>
      </c>
      <c r="W21" s="2">
        <f>DAY(Table1[[#This Row],[Date fin]])</f>
        <v>8</v>
      </c>
    </row>
    <row r="22" spans="1:23" ht="15.75" x14ac:dyDescent="0.25">
      <c r="A22" s="1">
        <v>478000088</v>
      </c>
      <c r="B22" s="9" t="s">
        <v>17</v>
      </c>
      <c r="C22" s="9">
        <v>565</v>
      </c>
      <c r="D22" s="7">
        <v>42774.981805555559</v>
      </c>
      <c r="E22" s="7">
        <v>42774.990810185183</v>
      </c>
      <c r="F22" s="8">
        <v>9.0046296296296298E-3</v>
      </c>
      <c r="G22" s="9" t="s">
        <v>385</v>
      </c>
      <c r="H22" s="9">
        <v>4.8</v>
      </c>
      <c r="I22" s="9" t="s">
        <v>55</v>
      </c>
      <c r="J22" s="9">
        <v>1219</v>
      </c>
      <c r="K22" s="9" t="str">
        <f>IF(AND(J22&gt;=0,J22&lt;750),Table1[[#This Row],[Def max]],"")</f>
        <v/>
      </c>
      <c r="L22" s="9">
        <f>IF(AND(J22&gt;=750,J22&lt;2042),Table1[[#This Row],[Def max]],"")</f>
        <v>4.8</v>
      </c>
      <c r="M22" s="9" t="str">
        <f>IF(AND(J22&gt;=2042,J22&lt;2343),Table1[[#This Row],[Def max]],"")</f>
        <v/>
      </c>
      <c r="N22" s="9" t="str">
        <f>IF(AND(J22&gt;=2343,J22&lt;3865),Table1[[#This Row],[Def max]],"")</f>
        <v/>
      </c>
      <c r="O22" s="9" t="str">
        <f>IF(AND(J22&gt;=3865,J22&lt;4540),Table1[[#This Row],[Def max]],"")</f>
        <v/>
      </c>
      <c r="P22" s="9" t="str">
        <f>IF(AND(J22&gt;=4540,J22&lt;8085),Table1[[#This Row],[Def max]],"")</f>
        <v/>
      </c>
      <c r="Q22" s="9" t="str">
        <f>IF(AND(J22&gt;=8085,J22&lt;9000),Table1[[#This Row],[Def max]],"")</f>
        <v/>
      </c>
      <c r="R22" s="9">
        <v>0.4</v>
      </c>
      <c r="S22" s="9">
        <v>0.1</v>
      </c>
      <c r="T22" s="9">
        <v>0.8</v>
      </c>
      <c r="U22" s="2">
        <f>YEAR(Table1[[#This Row],[Date début]])</f>
        <v>2017</v>
      </c>
      <c r="V22" s="2">
        <f>MONTH(Table1[[#This Row],[Date fin]])</f>
        <v>2</v>
      </c>
      <c r="W22" s="2">
        <f>DAY(Table1[[#This Row],[Date fin]])</f>
        <v>8</v>
      </c>
    </row>
    <row r="23" spans="1:23" ht="15.75" x14ac:dyDescent="0.25">
      <c r="A23" s="1">
        <v>47268002026</v>
      </c>
      <c r="B23" s="9" t="s">
        <v>20</v>
      </c>
      <c r="C23" s="9">
        <v>500</v>
      </c>
      <c r="D23" s="7">
        <v>42781.607789351852</v>
      </c>
      <c r="E23" s="7">
        <v>42781.608472222222</v>
      </c>
      <c r="F23" s="8">
        <v>6.8287037037037025E-4</v>
      </c>
      <c r="G23" s="9" t="s">
        <v>385</v>
      </c>
      <c r="H23" s="9">
        <v>0</v>
      </c>
      <c r="I23" s="9"/>
      <c r="J23" s="9">
        <v>0</v>
      </c>
      <c r="K23" s="9">
        <f>IF(AND(J23&gt;=0,J23&lt;750),Table1[[#This Row],[Def max]],"")</f>
        <v>0</v>
      </c>
      <c r="L23" s="9" t="str">
        <f>IF(AND(J23&gt;=750,J23&lt;2042),Table1[[#This Row],[Def max]],"")</f>
        <v/>
      </c>
      <c r="M23" s="9" t="str">
        <f>IF(AND(J23&gt;=2042,J23&lt;2343),Table1[[#This Row],[Def max]],"")</f>
        <v/>
      </c>
      <c r="N23" s="9" t="str">
        <f>IF(AND(J23&gt;=2343,J23&lt;3865),Table1[[#This Row],[Def max]],"")</f>
        <v/>
      </c>
      <c r="O23" s="9" t="str">
        <f>IF(AND(J23&gt;=3865,J23&lt;4540),Table1[[#This Row],[Def max]],"")</f>
        <v/>
      </c>
      <c r="P23" s="9" t="str">
        <f>IF(AND(J23&gt;=4540,J23&lt;8085),Table1[[#This Row],[Def max]],"")</f>
        <v/>
      </c>
      <c r="Q23" s="9" t="str">
        <f>IF(AND(J23&gt;=8085,J23&lt;9000),Table1[[#This Row],[Def max]],"")</f>
        <v/>
      </c>
      <c r="R23" s="9">
        <v>0</v>
      </c>
      <c r="S23" s="9">
        <v>0</v>
      </c>
      <c r="T23" s="9">
        <v>0</v>
      </c>
      <c r="U23" s="2">
        <f>YEAR(Table1[[#This Row],[Date début]])</f>
        <v>2017</v>
      </c>
      <c r="V23" s="2">
        <f>MONTH(Table1[[#This Row],[Date fin]])</f>
        <v>2</v>
      </c>
      <c r="W23" s="2">
        <f>DAY(Table1[[#This Row],[Date fin]])</f>
        <v>15</v>
      </c>
    </row>
    <row r="24" spans="1:23" ht="15.75" x14ac:dyDescent="0.25">
      <c r="A24" s="1">
        <v>47268002026</v>
      </c>
      <c r="B24" s="9" t="s">
        <v>13</v>
      </c>
      <c r="C24" s="9">
        <v>500</v>
      </c>
      <c r="D24" s="7">
        <v>42781.609212962961</v>
      </c>
      <c r="E24" s="7">
        <v>42781.618078703701</v>
      </c>
      <c r="F24" s="8">
        <v>8.8657407407407417E-3</v>
      </c>
      <c r="G24" s="9" t="s">
        <v>385</v>
      </c>
      <c r="H24" s="9">
        <v>1.8</v>
      </c>
      <c r="I24" s="9" t="s">
        <v>93</v>
      </c>
      <c r="J24" s="9">
        <v>1249</v>
      </c>
      <c r="K24" s="9" t="str">
        <f>IF(AND(J24&gt;=0,J24&lt;750),Table1[[#This Row],[Def max]],"")</f>
        <v/>
      </c>
      <c r="L24" s="9">
        <f>IF(AND(J24&gt;=750,J24&lt;2042),Table1[[#This Row],[Def max]],"")</f>
        <v>1.8</v>
      </c>
      <c r="M24" s="9" t="str">
        <f>IF(AND(J24&gt;=2042,J24&lt;2343),Table1[[#This Row],[Def max]],"")</f>
        <v/>
      </c>
      <c r="N24" s="9" t="str">
        <f>IF(AND(J24&gt;=2343,J24&lt;3865),Table1[[#This Row],[Def max]],"")</f>
        <v/>
      </c>
      <c r="O24" s="9" t="str">
        <f>IF(AND(J24&gt;=3865,J24&lt;4540),Table1[[#This Row],[Def max]],"")</f>
        <v/>
      </c>
      <c r="P24" s="9" t="str">
        <f>IF(AND(J24&gt;=4540,J24&lt;8085),Table1[[#This Row],[Def max]],"")</f>
        <v/>
      </c>
      <c r="Q24" s="9" t="str">
        <f>IF(AND(J24&gt;=8085,J24&lt;9000),Table1[[#This Row],[Def max]],"")</f>
        <v/>
      </c>
      <c r="R24" s="9">
        <v>0.1</v>
      </c>
      <c r="S24" s="9">
        <v>0.1</v>
      </c>
      <c r="T24" s="9">
        <v>0.8</v>
      </c>
      <c r="U24" s="2">
        <f>YEAR(Table1[[#This Row],[Date début]])</f>
        <v>2017</v>
      </c>
      <c r="V24" s="2">
        <f>MONTH(Table1[[#This Row],[Date fin]])</f>
        <v>2</v>
      </c>
      <c r="W24" s="2">
        <f>DAY(Table1[[#This Row],[Date fin]])</f>
        <v>15</v>
      </c>
    </row>
    <row r="25" spans="1:23" ht="15.75" x14ac:dyDescent="0.25">
      <c r="A25" s="1">
        <v>47268002010</v>
      </c>
      <c r="B25" s="9" t="s">
        <v>13</v>
      </c>
      <c r="C25" s="9">
        <v>499</v>
      </c>
      <c r="D25" s="7">
        <v>42781.628182870372</v>
      </c>
      <c r="E25" s="7">
        <v>42781.629166666666</v>
      </c>
      <c r="F25" s="8">
        <v>9.7222222222222209E-4</v>
      </c>
      <c r="G25" s="9" t="s">
        <v>385</v>
      </c>
      <c r="H25" s="9">
        <v>0.8</v>
      </c>
      <c r="I25" s="9" t="s">
        <v>185</v>
      </c>
      <c r="J25" s="9">
        <v>1243</v>
      </c>
      <c r="K25" s="9" t="str">
        <f>IF(AND(J25&gt;=0,J25&lt;750),Table1[[#This Row],[Def max]],"")</f>
        <v/>
      </c>
      <c r="L25" s="9">
        <f>IF(AND(J25&gt;=750,J25&lt;2042),Table1[[#This Row],[Def max]],"")</f>
        <v>0.8</v>
      </c>
      <c r="M25" s="9" t="str">
        <f>IF(AND(J25&gt;=2042,J25&lt;2343),Table1[[#This Row],[Def max]],"")</f>
        <v/>
      </c>
      <c r="N25" s="9" t="str">
        <f>IF(AND(J25&gt;=2343,J25&lt;3865),Table1[[#This Row],[Def max]],"")</f>
        <v/>
      </c>
      <c r="O25" s="9" t="str">
        <f>IF(AND(J25&gt;=3865,J25&lt;4540),Table1[[#This Row],[Def max]],"")</f>
        <v/>
      </c>
      <c r="P25" s="9" t="str">
        <f>IF(AND(J25&gt;=4540,J25&lt;8085),Table1[[#This Row],[Def max]],"")</f>
        <v/>
      </c>
      <c r="Q25" s="9" t="str">
        <f>IF(AND(J25&gt;=8085,J25&lt;9000),Table1[[#This Row],[Def max]],"")</f>
        <v/>
      </c>
      <c r="R25" s="9">
        <v>3.8</v>
      </c>
      <c r="S25" s="9">
        <v>0.7</v>
      </c>
      <c r="T25" s="9">
        <v>0.7</v>
      </c>
      <c r="U25" s="2">
        <f>YEAR(Table1[[#This Row],[Date début]])</f>
        <v>2017</v>
      </c>
      <c r="V25" s="2">
        <f>MONTH(Table1[[#This Row],[Date fin]])</f>
        <v>2</v>
      </c>
      <c r="W25" s="2">
        <f>DAY(Table1[[#This Row],[Date fin]])</f>
        <v>15</v>
      </c>
    </row>
    <row r="26" spans="1:23" ht="15.75" x14ac:dyDescent="0.25">
      <c r="A26" s="1">
        <v>47268002010</v>
      </c>
      <c r="B26" s="9" t="s">
        <v>13</v>
      </c>
      <c r="C26" s="9">
        <v>499</v>
      </c>
      <c r="D26" s="7">
        <v>42781.629849537036</v>
      </c>
      <c r="E26" s="7">
        <v>42781.630277777775</v>
      </c>
      <c r="F26" s="8">
        <v>4.1666666666666669E-4</v>
      </c>
      <c r="G26" s="9" t="s">
        <v>385</v>
      </c>
      <c r="H26" s="9">
        <v>0</v>
      </c>
      <c r="I26" s="9"/>
      <c r="J26" s="9">
        <v>0</v>
      </c>
      <c r="K26" s="9">
        <f>IF(AND(J26&gt;=0,J26&lt;750),Table1[[#This Row],[Def max]],"")</f>
        <v>0</v>
      </c>
      <c r="L26" s="9" t="str">
        <f>IF(AND(J26&gt;=750,J26&lt;2042),Table1[[#This Row],[Def max]],"")</f>
        <v/>
      </c>
      <c r="M26" s="9" t="str">
        <f>IF(AND(J26&gt;=2042,J26&lt;2343),Table1[[#This Row],[Def max]],"")</f>
        <v/>
      </c>
      <c r="N26" s="9" t="str">
        <f>IF(AND(J26&gt;=2343,J26&lt;3865),Table1[[#This Row],[Def max]],"")</f>
        <v/>
      </c>
      <c r="O26" s="9" t="str">
        <f>IF(AND(J26&gt;=3865,J26&lt;4540),Table1[[#This Row],[Def max]],"")</f>
        <v/>
      </c>
      <c r="P26" s="9" t="str">
        <f>IF(AND(J26&gt;=4540,J26&lt;8085),Table1[[#This Row],[Def max]],"")</f>
        <v/>
      </c>
      <c r="Q26" s="9" t="str">
        <f>IF(AND(J26&gt;=8085,J26&lt;9000),Table1[[#This Row],[Def max]],"")</f>
        <v/>
      </c>
      <c r="R26" s="9">
        <v>0</v>
      </c>
      <c r="S26" s="9">
        <v>0</v>
      </c>
      <c r="T26" s="9">
        <v>0</v>
      </c>
      <c r="U26" s="2">
        <f>YEAR(Table1[[#This Row],[Date début]])</f>
        <v>2017</v>
      </c>
      <c r="V26" s="2">
        <f>MONTH(Table1[[#This Row],[Date fin]])</f>
        <v>2</v>
      </c>
      <c r="W26" s="2">
        <f>DAY(Table1[[#This Row],[Date fin]])</f>
        <v>15</v>
      </c>
    </row>
    <row r="27" spans="1:23" ht="15.75" x14ac:dyDescent="0.25">
      <c r="A27" s="1">
        <v>46268002010</v>
      </c>
      <c r="B27" s="9" t="s">
        <v>13</v>
      </c>
      <c r="C27" s="9">
        <v>499</v>
      </c>
      <c r="D27" s="7">
        <v>42781.630925925929</v>
      </c>
      <c r="E27" s="7">
        <v>42781.641319444447</v>
      </c>
      <c r="F27" s="8">
        <v>1.0381944444444444E-2</v>
      </c>
      <c r="G27" s="9" t="s">
        <v>385</v>
      </c>
      <c r="H27" s="9">
        <v>2.5</v>
      </c>
      <c r="I27" s="9" t="s">
        <v>106</v>
      </c>
      <c r="J27" s="9">
        <v>1218</v>
      </c>
      <c r="K27" s="9" t="str">
        <f>IF(AND(J27&gt;=0,J27&lt;750),Table1[[#This Row],[Def max]],"")</f>
        <v/>
      </c>
      <c r="L27" s="9">
        <f>IF(AND(J27&gt;=750,J27&lt;2042),Table1[[#This Row],[Def max]],"")</f>
        <v>2.5</v>
      </c>
      <c r="M27" s="9" t="str">
        <f>IF(AND(J27&gt;=2042,J27&lt;2343),Table1[[#This Row],[Def max]],"")</f>
        <v/>
      </c>
      <c r="N27" s="9" t="str">
        <f>IF(AND(J27&gt;=2343,J27&lt;3865),Table1[[#This Row],[Def max]],"")</f>
        <v/>
      </c>
      <c r="O27" s="9" t="str">
        <f>IF(AND(J27&gt;=3865,J27&lt;4540),Table1[[#This Row],[Def max]],"")</f>
        <v/>
      </c>
      <c r="P27" s="9" t="str">
        <f>IF(AND(J27&gt;=4540,J27&lt;8085),Table1[[#This Row],[Def max]],"")</f>
        <v/>
      </c>
      <c r="Q27" s="9" t="str">
        <f>IF(AND(J27&gt;=8085,J27&lt;9000),Table1[[#This Row],[Def max]],"")</f>
        <v/>
      </c>
      <c r="R27" s="9">
        <v>0.2</v>
      </c>
      <c r="S27" s="9">
        <v>0.1</v>
      </c>
      <c r="T27" s="9">
        <v>0.6</v>
      </c>
      <c r="U27" s="2">
        <f>YEAR(Table1[[#This Row],[Date début]])</f>
        <v>2017</v>
      </c>
      <c r="V27" s="2">
        <f>MONTH(Table1[[#This Row],[Date fin]])</f>
        <v>2</v>
      </c>
      <c r="W27" s="2">
        <f>DAY(Table1[[#This Row],[Date fin]])</f>
        <v>15</v>
      </c>
    </row>
    <row r="28" spans="1:23" ht="15.75" x14ac:dyDescent="0.25">
      <c r="A28" s="1">
        <v>47474001001</v>
      </c>
      <c r="B28" s="9" t="s">
        <v>13</v>
      </c>
      <c r="C28" s="9" t="s">
        <v>401</v>
      </c>
      <c r="D28" s="7">
        <v>42787.927025462966</v>
      </c>
      <c r="E28" s="7">
        <v>42787.94740740741</v>
      </c>
      <c r="F28" s="8">
        <v>2.0370370370370369E-2</v>
      </c>
      <c r="G28" s="9" t="s">
        <v>385</v>
      </c>
      <c r="H28" s="9">
        <v>3.5</v>
      </c>
      <c r="I28" s="9" t="s">
        <v>119</v>
      </c>
      <c r="J28" s="9">
        <v>7218</v>
      </c>
      <c r="K28" s="9" t="str">
        <f>IF(AND(J28&gt;=0,J28&lt;750),Table1[[#This Row],[Def max]],"")</f>
        <v/>
      </c>
      <c r="L28" s="9" t="str">
        <f>IF(AND(J28&gt;=750,J28&lt;2042),Table1[[#This Row],[Def max]],"")</f>
        <v/>
      </c>
      <c r="M28" s="9" t="str">
        <f>IF(AND(J28&gt;=2042,J28&lt;2343),Table1[[#This Row],[Def max]],"")</f>
        <v/>
      </c>
      <c r="N28" s="9" t="str">
        <f>IF(AND(J28&gt;=2343,J28&lt;3865),Table1[[#This Row],[Def max]],"")</f>
        <v/>
      </c>
      <c r="O28" s="9" t="str">
        <f>IF(AND(J28&gt;=3865,J28&lt;4540),Table1[[#This Row],[Def max]],"")</f>
        <v/>
      </c>
      <c r="P28" s="9">
        <f>IF(AND(J28&gt;=4540,J28&lt;8085),Table1[[#This Row],[Def max]],"")</f>
        <v>3.5</v>
      </c>
      <c r="Q28" s="9" t="str">
        <f>IF(AND(J28&gt;=8085,J28&lt;9000),Table1[[#This Row],[Def max]],"")</f>
        <v/>
      </c>
      <c r="R28" s="9">
        <v>0.9</v>
      </c>
      <c r="S28" s="9">
        <v>0.1</v>
      </c>
      <c r="T28" s="9">
        <v>1</v>
      </c>
      <c r="U28" s="2">
        <f>YEAR(Table1[[#This Row],[Date début]])</f>
        <v>2017</v>
      </c>
      <c r="V28" s="2">
        <f>MONTH(Table1[[#This Row],[Date fin]])</f>
        <v>2</v>
      </c>
      <c r="W28" s="2">
        <f>DAY(Table1[[#This Row],[Date fin]])</f>
        <v>21</v>
      </c>
    </row>
    <row r="29" spans="1:23" ht="15.75" x14ac:dyDescent="0.25">
      <c r="A29" s="1">
        <v>9947475001001</v>
      </c>
      <c r="B29" s="9" t="s">
        <v>13</v>
      </c>
      <c r="C29" s="9" t="s">
        <v>403</v>
      </c>
      <c r="D29" s="7">
        <v>42788.970925925925</v>
      </c>
      <c r="E29" s="7">
        <v>42788.978379629632</v>
      </c>
      <c r="F29" s="8">
        <v>7.4421296296296293E-3</v>
      </c>
      <c r="G29" s="9" t="s">
        <v>385</v>
      </c>
      <c r="H29" s="9">
        <v>4.3</v>
      </c>
      <c r="I29" s="9" t="s">
        <v>67</v>
      </c>
      <c r="J29" s="9">
        <v>7667</v>
      </c>
      <c r="K29" s="9" t="str">
        <f>IF(AND(J29&gt;=0,J29&lt;750),Table1[[#This Row],[Def max]],"")</f>
        <v/>
      </c>
      <c r="L29" s="9" t="str">
        <f>IF(AND(J29&gt;=750,J29&lt;2042),Table1[[#This Row],[Def max]],"")</f>
        <v/>
      </c>
      <c r="M29" s="9" t="str">
        <f>IF(AND(J29&gt;=2042,J29&lt;2343),Table1[[#This Row],[Def max]],"")</f>
        <v/>
      </c>
      <c r="N29" s="9" t="str">
        <f>IF(AND(J29&gt;=2343,J29&lt;3865),Table1[[#This Row],[Def max]],"")</f>
        <v/>
      </c>
      <c r="O29" s="9" t="str">
        <f>IF(AND(J29&gt;=3865,J29&lt;4540),Table1[[#This Row],[Def max]],"")</f>
        <v/>
      </c>
      <c r="P29" s="9">
        <f>IF(AND(J29&gt;=4540,J29&lt;8085),Table1[[#This Row],[Def max]],"")</f>
        <v>4.3</v>
      </c>
      <c r="Q29" s="9" t="str">
        <f>IF(AND(J29&gt;=8085,J29&lt;9000),Table1[[#This Row],[Def max]],"")</f>
        <v/>
      </c>
      <c r="R29" s="9">
        <v>0.1</v>
      </c>
      <c r="S29" s="9">
        <v>0.2</v>
      </c>
      <c r="T29" s="9">
        <v>0.9</v>
      </c>
      <c r="U29" s="2">
        <f>YEAR(Table1[[#This Row],[Date début]])</f>
        <v>2017</v>
      </c>
      <c r="V29" s="2">
        <f>MONTH(Table1[[#This Row],[Date fin]])</f>
        <v>2</v>
      </c>
      <c r="W29" s="2">
        <f>DAY(Table1[[#This Row],[Date fin]])</f>
        <v>22</v>
      </c>
    </row>
    <row r="30" spans="1:23" ht="15.75" x14ac:dyDescent="0.25">
      <c r="A30" s="1">
        <v>4763000101</v>
      </c>
      <c r="B30" s="9" t="s">
        <v>20</v>
      </c>
      <c r="C30" s="9">
        <v>569</v>
      </c>
      <c r="D30" s="7">
        <v>42797.914652777778</v>
      </c>
      <c r="E30" s="7">
        <v>42797.916006944448</v>
      </c>
      <c r="F30" s="8">
        <v>1.3541666666666667E-3</v>
      </c>
      <c r="G30" s="9" t="s">
        <v>385</v>
      </c>
      <c r="H30" s="9">
        <v>0</v>
      </c>
      <c r="I30" s="9"/>
      <c r="J30" s="9">
        <v>0</v>
      </c>
      <c r="K30" s="9">
        <f>IF(AND(J30&gt;=0,J30&lt;750),Table1[[#This Row],[Def max]],"")</f>
        <v>0</v>
      </c>
      <c r="L30" s="9" t="str">
        <f>IF(AND(J30&gt;=750,J30&lt;2042),Table1[[#This Row],[Def max]],"")</f>
        <v/>
      </c>
      <c r="M30" s="9" t="str">
        <f>IF(AND(J30&gt;=2042,J30&lt;2343),Table1[[#This Row],[Def max]],"")</f>
        <v/>
      </c>
      <c r="N30" s="9" t="str">
        <f>IF(AND(J30&gt;=2343,J30&lt;3865),Table1[[#This Row],[Def max]],"")</f>
        <v/>
      </c>
      <c r="O30" s="9" t="str">
        <f>IF(AND(J30&gt;=3865,J30&lt;4540),Table1[[#This Row],[Def max]],"")</f>
        <v/>
      </c>
      <c r="P30" s="9" t="str">
        <f>IF(AND(J30&gt;=4540,J30&lt;8085),Table1[[#This Row],[Def max]],"")</f>
        <v/>
      </c>
      <c r="Q30" s="9" t="str">
        <f>IF(AND(J30&gt;=8085,J30&lt;9000),Table1[[#This Row],[Def max]],"")</f>
        <v/>
      </c>
      <c r="R30" s="9">
        <v>0</v>
      </c>
      <c r="S30" s="9">
        <v>0</v>
      </c>
      <c r="T30" s="9">
        <v>0</v>
      </c>
      <c r="U30" s="2">
        <f>YEAR(Table1[[#This Row],[Date début]])</f>
        <v>2017</v>
      </c>
      <c r="V30" s="2">
        <f>MONTH(Table1[[#This Row],[Date fin]])</f>
        <v>3</v>
      </c>
      <c r="W30" s="2">
        <f>DAY(Table1[[#This Row],[Date fin]])</f>
        <v>3</v>
      </c>
    </row>
    <row r="31" spans="1:23" ht="15.75" x14ac:dyDescent="0.25">
      <c r="A31" s="1">
        <v>47630001021</v>
      </c>
      <c r="B31" s="9" t="s">
        <v>20</v>
      </c>
      <c r="C31" s="9">
        <v>569</v>
      </c>
      <c r="D31" s="7">
        <v>42797.916643518518</v>
      </c>
      <c r="E31" s="7">
        <v>42797.924664351849</v>
      </c>
      <c r="F31" s="8">
        <v>8.0092592592592594E-3</v>
      </c>
      <c r="G31" s="9" t="s">
        <v>385</v>
      </c>
      <c r="H31" s="9">
        <v>7.3</v>
      </c>
      <c r="I31" s="9" t="s">
        <v>208</v>
      </c>
      <c r="J31" s="9">
        <v>1743</v>
      </c>
      <c r="K31" s="9" t="str">
        <f>IF(AND(J31&gt;=0,J31&lt;750),Table1[[#This Row],[Def max]],"")</f>
        <v/>
      </c>
      <c r="L31" s="9">
        <f>IF(AND(J31&gt;=750,J31&lt;2042),Table1[[#This Row],[Def max]],"")</f>
        <v>7.3</v>
      </c>
      <c r="M31" s="9" t="str">
        <f>IF(AND(J31&gt;=2042,J31&lt;2343),Table1[[#This Row],[Def max]],"")</f>
        <v/>
      </c>
      <c r="N31" s="9" t="str">
        <f>IF(AND(J31&gt;=2343,J31&lt;3865),Table1[[#This Row],[Def max]],"")</f>
        <v/>
      </c>
      <c r="O31" s="9" t="str">
        <f>IF(AND(J31&gt;=3865,J31&lt;4540),Table1[[#This Row],[Def max]],"")</f>
        <v/>
      </c>
      <c r="P31" s="9" t="str">
        <f>IF(AND(J31&gt;=4540,J31&lt;8085),Table1[[#This Row],[Def max]],"")</f>
        <v/>
      </c>
      <c r="Q31" s="9" t="str">
        <f>IF(AND(J31&gt;=8085,J31&lt;9000),Table1[[#This Row],[Def max]],"")</f>
        <v/>
      </c>
      <c r="R31" s="9">
        <v>1.9</v>
      </c>
      <c r="S31" s="9">
        <v>0.8</v>
      </c>
      <c r="T31" s="9">
        <v>2</v>
      </c>
      <c r="U31" s="2">
        <f>YEAR(Table1[[#This Row],[Date début]])</f>
        <v>2017</v>
      </c>
      <c r="V31" s="2">
        <f>MONTH(Table1[[#This Row],[Date fin]])</f>
        <v>3</v>
      </c>
      <c r="W31" s="2">
        <f>DAY(Table1[[#This Row],[Date fin]])</f>
        <v>3</v>
      </c>
    </row>
    <row r="32" spans="1:23" ht="15.75" x14ac:dyDescent="0.25">
      <c r="A32" s="1">
        <v>47630001019</v>
      </c>
      <c r="B32" s="9" t="s">
        <v>20</v>
      </c>
      <c r="C32" s="9">
        <v>567</v>
      </c>
      <c r="D32" s="7">
        <v>42797.932870370372</v>
      </c>
      <c r="E32" s="7">
        <v>42797.945902777778</v>
      </c>
      <c r="F32" s="8">
        <v>1.3032407407407407E-2</v>
      </c>
      <c r="G32" s="9" t="s">
        <v>385</v>
      </c>
      <c r="H32" s="9">
        <v>5.5</v>
      </c>
      <c r="I32" s="9" t="s">
        <v>50</v>
      </c>
      <c r="J32" s="9">
        <v>2199</v>
      </c>
      <c r="K32" s="9" t="str">
        <f>IF(AND(J32&gt;=0,J32&lt;750),Table1[[#This Row],[Def max]],"")</f>
        <v/>
      </c>
      <c r="L32" s="9" t="str">
        <f>IF(AND(J32&gt;=750,J32&lt;2042),Table1[[#This Row],[Def max]],"")</f>
        <v/>
      </c>
      <c r="M32" s="9">
        <f>IF(AND(J32&gt;=2042,J32&lt;2343),Table1[[#This Row],[Def max]],"")</f>
        <v>5.5</v>
      </c>
      <c r="N32" s="9" t="str">
        <f>IF(AND(J32&gt;=2343,J32&lt;3865),Table1[[#This Row],[Def max]],"")</f>
        <v/>
      </c>
      <c r="O32" s="9" t="str">
        <f>IF(AND(J32&gt;=3865,J32&lt;4540),Table1[[#This Row],[Def max]],"")</f>
        <v/>
      </c>
      <c r="P32" s="9" t="str">
        <f>IF(AND(J32&gt;=4540,J32&lt;8085),Table1[[#This Row],[Def max]],"")</f>
        <v/>
      </c>
      <c r="Q32" s="9" t="str">
        <f>IF(AND(J32&gt;=8085,J32&lt;9000),Table1[[#This Row],[Def max]],"")</f>
        <v/>
      </c>
      <c r="R32" s="9">
        <v>4</v>
      </c>
      <c r="S32" s="9">
        <v>0.8</v>
      </c>
      <c r="T32" s="9">
        <v>5.4</v>
      </c>
      <c r="U32" s="2">
        <f>YEAR(Table1[[#This Row],[Date début]])</f>
        <v>2017</v>
      </c>
      <c r="V32" s="2">
        <f>MONTH(Table1[[#This Row],[Date fin]])</f>
        <v>3</v>
      </c>
      <c r="W32" s="2">
        <f>DAY(Table1[[#This Row],[Date fin]])</f>
        <v>3</v>
      </c>
    </row>
    <row r="33" spans="1:23" ht="15.75" x14ac:dyDescent="0.25">
      <c r="A33" s="1">
        <v>47630001020</v>
      </c>
      <c r="B33" s="9" t="s">
        <v>20</v>
      </c>
      <c r="C33" s="9">
        <v>568</v>
      </c>
      <c r="D33" s="7">
        <v>42797.95449074074</v>
      </c>
      <c r="E33" s="7">
        <v>42797.962407407409</v>
      </c>
      <c r="F33" s="8">
        <v>7.905092592592592E-3</v>
      </c>
      <c r="G33" s="9" t="s">
        <v>385</v>
      </c>
      <c r="H33" s="9">
        <v>5.6</v>
      </c>
      <c r="I33" s="9" t="s">
        <v>145</v>
      </c>
      <c r="J33" s="9">
        <v>3187</v>
      </c>
      <c r="K33" s="9" t="str">
        <f>IF(AND(J33&gt;=0,J33&lt;750),Table1[[#This Row],[Def max]],"")</f>
        <v/>
      </c>
      <c r="L33" s="9" t="str">
        <f>IF(AND(J33&gt;=750,J33&lt;2042),Table1[[#This Row],[Def max]],"")</f>
        <v/>
      </c>
      <c r="M33" s="9" t="str">
        <f>IF(AND(J33&gt;=2042,J33&lt;2343),Table1[[#This Row],[Def max]],"")</f>
        <v/>
      </c>
      <c r="N33" s="9">
        <f>IF(AND(J33&gt;=2343,J33&lt;3865),Table1[[#This Row],[Def max]],"")</f>
        <v>5.6</v>
      </c>
      <c r="O33" s="9" t="str">
        <f>IF(AND(J33&gt;=3865,J33&lt;4540),Table1[[#This Row],[Def max]],"")</f>
        <v/>
      </c>
      <c r="P33" s="9" t="str">
        <f>IF(AND(J33&gt;=4540,J33&lt;8085),Table1[[#This Row],[Def max]],"")</f>
        <v/>
      </c>
      <c r="Q33" s="9" t="str">
        <f>IF(AND(J33&gt;=8085,J33&lt;9000),Table1[[#This Row],[Def max]],"")</f>
        <v/>
      </c>
      <c r="R33" s="9">
        <v>2.8</v>
      </c>
      <c r="S33" s="9">
        <v>0.6</v>
      </c>
      <c r="T33" s="9">
        <v>3.5</v>
      </c>
      <c r="U33" s="2">
        <f>YEAR(Table1[[#This Row],[Date début]])</f>
        <v>2017</v>
      </c>
      <c r="V33" s="2">
        <f>MONTH(Table1[[#This Row],[Date fin]])</f>
        <v>3</v>
      </c>
      <c r="W33" s="2">
        <f>DAY(Table1[[#This Row],[Date fin]])</f>
        <v>3</v>
      </c>
    </row>
    <row r="34" spans="1:23" ht="15.75" x14ac:dyDescent="0.25">
      <c r="A34" s="1">
        <v>47414001008</v>
      </c>
      <c r="B34" s="9" t="s">
        <v>13</v>
      </c>
      <c r="C34" s="9">
        <v>507</v>
      </c>
      <c r="D34" s="7">
        <v>42801.609583333331</v>
      </c>
      <c r="E34" s="7">
        <v>42801.635115740741</v>
      </c>
      <c r="F34" s="8">
        <v>2.5532407407407406E-2</v>
      </c>
      <c r="G34" s="9" t="s">
        <v>385</v>
      </c>
      <c r="H34" s="9">
        <v>2.7</v>
      </c>
      <c r="I34" s="9" t="s">
        <v>106</v>
      </c>
      <c r="J34" s="9">
        <v>1760</v>
      </c>
      <c r="K34" s="9" t="str">
        <f>IF(AND(J34&gt;=0,J34&lt;750),Table1[[#This Row],[Def max]],"")</f>
        <v/>
      </c>
      <c r="L34" s="9">
        <f>IF(AND(J34&gt;=750,J34&lt;2042),Table1[[#This Row],[Def max]],"")</f>
        <v>2.7</v>
      </c>
      <c r="M34" s="9" t="str">
        <f>IF(AND(J34&gt;=2042,J34&lt;2343),Table1[[#This Row],[Def max]],"")</f>
        <v/>
      </c>
      <c r="N34" s="9" t="str">
        <f>IF(AND(J34&gt;=2343,J34&lt;3865),Table1[[#This Row],[Def max]],"")</f>
        <v/>
      </c>
      <c r="O34" s="9" t="str">
        <f>IF(AND(J34&gt;=3865,J34&lt;4540),Table1[[#This Row],[Def max]],"")</f>
        <v/>
      </c>
      <c r="P34" s="9" t="str">
        <f>IF(AND(J34&gt;=4540,J34&lt;8085),Table1[[#This Row],[Def max]],"")</f>
        <v/>
      </c>
      <c r="Q34" s="9" t="str">
        <f>IF(AND(J34&gt;=8085,J34&lt;9000),Table1[[#This Row],[Def max]],"")</f>
        <v/>
      </c>
      <c r="R34" s="9">
        <v>0.1</v>
      </c>
      <c r="S34" s="9">
        <v>0.1</v>
      </c>
      <c r="T34" s="9">
        <v>0.6</v>
      </c>
      <c r="U34" s="2">
        <f>YEAR(Table1[[#This Row],[Date début]])</f>
        <v>2017</v>
      </c>
      <c r="V34" s="2">
        <f>MONTH(Table1[[#This Row],[Date fin]])</f>
        <v>3</v>
      </c>
      <c r="W34" s="2">
        <f>DAY(Table1[[#This Row],[Date fin]])</f>
        <v>7</v>
      </c>
    </row>
    <row r="35" spans="1:23" ht="15.75" x14ac:dyDescent="0.25">
      <c r="A35" s="1">
        <v>47474002010</v>
      </c>
      <c r="B35" s="9" t="s">
        <v>13</v>
      </c>
      <c r="C35" s="9">
        <v>513</v>
      </c>
      <c r="D35" s="7">
        <v>42801.643935185188</v>
      </c>
      <c r="E35" s="7">
        <v>42801.644872685189</v>
      </c>
      <c r="F35" s="8">
        <v>9.2592592592592585E-4</v>
      </c>
      <c r="G35" s="9" t="s">
        <v>385</v>
      </c>
      <c r="H35" s="9">
        <v>1.8</v>
      </c>
      <c r="I35" s="9" t="s">
        <v>16</v>
      </c>
      <c r="J35" s="9">
        <v>2250</v>
      </c>
      <c r="K35" s="9" t="str">
        <f>IF(AND(J35&gt;=0,J35&lt;750),Table1[[#This Row],[Def max]],"")</f>
        <v/>
      </c>
      <c r="L35" s="9" t="str">
        <f>IF(AND(J35&gt;=750,J35&lt;2042),Table1[[#This Row],[Def max]],"")</f>
        <v/>
      </c>
      <c r="M35" s="9">
        <f>IF(AND(J35&gt;=2042,J35&lt;2343),Table1[[#This Row],[Def max]],"")</f>
        <v>1.8</v>
      </c>
      <c r="N35" s="9" t="str">
        <f>IF(AND(J35&gt;=2343,J35&lt;3865),Table1[[#This Row],[Def max]],"")</f>
        <v/>
      </c>
      <c r="O35" s="9" t="str">
        <f>IF(AND(J35&gt;=3865,J35&lt;4540),Table1[[#This Row],[Def max]],"")</f>
        <v/>
      </c>
      <c r="P35" s="9" t="str">
        <f>IF(AND(J35&gt;=4540,J35&lt;8085),Table1[[#This Row],[Def max]],"")</f>
        <v/>
      </c>
      <c r="Q35" s="9" t="str">
        <f>IF(AND(J35&gt;=8085,J35&lt;9000),Table1[[#This Row],[Def max]],"")</f>
        <v/>
      </c>
      <c r="R35" s="9">
        <v>3.8</v>
      </c>
      <c r="S35" s="9">
        <v>0.6</v>
      </c>
      <c r="T35" s="9">
        <v>0.3</v>
      </c>
      <c r="U35" s="2">
        <f>YEAR(Table1[[#This Row],[Date début]])</f>
        <v>2017</v>
      </c>
      <c r="V35" s="2">
        <f>MONTH(Table1[[#This Row],[Date fin]])</f>
        <v>3</v>
      </c>
      <c r="W35" s="2">
        <f>DAY(Table1[[#This Row],[Date fin]])</f>
        <v>7</v>
      </c>
    </row>
    <row r="36" spans="1:23" ht="15.75" x14ac:dyDescent="0.25">
      <c r="A36" s="1">
        <v>47474002010</v>
      </c>
      <c r="B36" s="9" t="s">
        <v>13</v>
      </c>
      <c r="C36" s="9">
        <v>513</v>
      </c>
      <c r="D36" s="7">
        <v>42801.645439814813</v>
      </c>
      <c r="E36" s="7">
        <v>42801.646990740737</v>
      </c>
      <c r="F36" s="8">
        <v>1.5393518518518519E-3</v>
      </c>
      <c r="G36" s="9" t="s">
        <v>385</v>
      </c>
      <c r="H36" s="9">
        <v>3</v>
      </c>
      <c r="I36" s="9" t="s">
        <v>23</v>
      </c>
      <c r="J36" s="9">
        <v>4711</v>
      </c>
      <c r="K36" s="9" t="str">
        <f>IF(AND(J36&gt;=0,J36&lt;750),Table1[[#This Row],[Def max]],"")</f>
        <v/>
      </c>
      <c r="L36" s="9" t="str">
        <f>IF(AND(J36&gt;=750,J36&lt;2042),Table1[[#This Row],[Def max]],"")</f>
        <v/>
      </c>
      <c r="M36" s="9" t="str">
        <f>IF(AND(J36&gt;=2042,J36&lt;2343),Table1[[#This Row],[Def max]],"")</f>
        <v/>
      </c>
      <c r="N36" s="9" t="str">
        <f>IF(AND(J36&gt;=2343,J36&lt;3865),Table1[[#This Row],[Def max]],"")</f>
        <v/>
      </c>
      <c r="O36" s="9" t="str">
        <f>IF(AND(J36&gt;=3865,J36&lt;4540),Table1[[#This Row],[Def max]],"")</f>
        <v/>
      </c>
      <c r="P36" s="9">
        <f>IF(AND(J36&gt;=4540,J36&lt;8085),Table1[[#This Row],[Def max]],"")</f>
        <v>3</v>
      </c>
      <c r="Q36" s="9" t="str">
        <f>IF(AND(J36&gt;=8085,J36&lt;9000),Table1[[#This Row],[Def max]],"")</f>
        <v/>
      </c>
      <c r="R36" s="9">
        <v>0.2</v>
      </c>
      <c r="S36" s="9">
        <v>0</v>
      </c>
      <c r="T36" s="9">
        <v>0.7</v>
      </c>
      <c r="U36" s="2">
        <f>YEAR(Table1[[#This Row],[Date début]])</f>
        <v>2017</v>
      </c>
      <c r="V36" s="2">
        <f>MONTH(Table1[[#This Row],[Date fin]])</f>
        <v>3</v>
      </c>
      <c r="W36" s="2">
        <f>DAY(Table1[[#This Row],[Date fin]])</f>
        <v>7</v>
      </c>
    </row>
    <row r="37" spans="1:23" ht="15.75" x14ac:dyDescent="0.25">
      <c r="A37" s="1">
        <v>47474001009</v>
      </c>
      <c r="B37" s="9" t="s">
        <v>13</v>
      </c>
      <c r="C37" s="9">
        <v>508</v>
      </c>
      <c r="D37" s="7">
        <v>42801.662372685183</v>
      </c>
      <c r="E37" s="7">
        <v>42801.664247685185</v>
      </c>
      <c r="F37" s="8">
        <v>1.8634259259259261E-3</v>
      </c>
      <c r="G37" s="9" t="s">
        <v>385</v>
      </c>
      <c r="H37" s="9">
        <v>2.7</v>
      </c>
      <c r="I37" s="9" t="s">
        <v>140</v>
      </c>
      <c r="J37" s="9">
        <v>2754</v>
      </c>
      <c r="K37" s="9" t="str">
        <f>IF(AND(J37&gt;=0,J37&lt;750),Table1[[#This Row],[Def max]],"")</f>
        <v/>
      </c>
      <c r="L37" s="9" t="str">
        <f>IF(AND(J37&gt;=750,J37&lt;2042),Table1[[#This Row],[Def max]],"")</f>
        <v/>
      </c>
      <c r="M37" s="9" t="str">
        <f>IF(AND(J37&gt;=2042,J37&lt;2343),Table1[[#This Row],[Def max]],"")</f>
        <v/>
      </c>
      <c r="N37" s="9">
        <f>IF(AND(J37&gt;=2343,J37&lt;3865),Table1[[#This Row],[Def max]],"")</f>
        <v>2.7</v>
      </c>
      <c r="O37" s="9" t="str">
        <f>IF(AND(J37&gt;=3865,J37&lt;4540),Table1[[#This Row],[Def max]],"")</f>
        <v/>
      </c>
      <c r="P37" s="9" t="str">
        <f>IF(AND(J37&gt;=4540,J37&lt;8085),Table1[[#This Row],[Def max]],"")</f>
        <v/>
      </c>
      <c r="Q37" s="9" t="str">
        <f>IF(AND(J37&gt;=8085,J37&lt;9000),Table1[[#This Row],[Def max]],"")</f>
        <v/>
      </c>
      <c r="R37" s="9">
        <v>0.2</v>
      </c>
      <c r="S37" s="9">
        <v>0</v>
      </c>
      <c r="T37" s="9">
        <v>0.8</v>
      </c>
      <c r="U37" s="2">
        <f>YEAR(Table1[[#This Row],[Date début]])</f>
        <v>2017</v>
      </c>
      <c r="V37" s="2">
        <f>MONTH(Table1[[#This Row],[Date fin]])</f>
        <v>3</v>
      </c>
      <c r="W37" s="2">
        <f>DAY(Table1[[#This Row],[Date fin]])</f>
        <v>7</v>
      </c>
    </row>
    <row r="38" spans="1:23" ht="15.75" x14ac:dyDescent="0.25">
      <c r="A38" s="1">
        <v>47630001023</v>
      </c>
      <c r="B38" s="9" t="s">
        <v>20</v>
      </c>
      <c r="C38" s="9">
        <v>571</v>
      </c>
      <c r="D38" s="7">
        <v>42802.602453703701</v>
      </c>
      <c r="E38" s="7">
        <v>42802.603703703702</v>
      </c>
      <c r="F38" s="8">
        <v>1.2384259259259258E-3</v>
      </c>
      <c r="G38" s="9" t="s">
        <v>385</v>
      </c>
      <c r="H38" s="9">
        <v>41</v>
      </c>
      <c r="I38" s="9" t="s">
        <v>145</v>
      </c>
      <c r="J38" s="9">
        <v>3323</v>
      </c>
      <c r="K38" s="9" t="str">
        <f>IF(AND(J38&gt;=0,J38&lt;750),Table1[[#This Row],[Def max]],"")</f>
        <v/>
      </c>
      <c r="L38" s="9" t="str">
        <f>IF(AND(J38&gt;=750,J38&lt;2042),Table1[[#This Row],[Def max]],"")</f>
        <v/>
      </c>
      <c r="M38" s="9" t="str">
        <f>IF(AND(J38&gt;=2042,J38&lt;2343),Table1[[#This Row],[Def max]],"")</f>
        <v/>
      </c>
      <c r="N38" s="9">
        <f>IF(AND(J38&gt;=2343,J38&lt;3865),Table1[[#This Row],[Def max]],"")</f>
        <v>41</v>
      </c>
      <c r="O38" s="9" t="str">
        <f>IF(AND(J38&gt;=3865,J38&lt;4540),Table1[[#This Row],[Def max]],"")</f>
        <v/>
      </c>
      <c r="P38" s="9" t="str">
        <f>IF(AND(J38&gt;=4540,J38&lt;8085),Table1[[#This Row],[Def max]],"")</f>
        <v/>
      </c>
      <c r="Q38" s="9" t="str">
        <f>IF(AND(J38&gt;=8085,J38&lt;9000),Table1[[#This Row],[Def max]],"")</f>
        <v/>
      </c>
      <c r="R38" s="9">
        <v>41</v>
      </c>
      <c r="S38" s="9">
        <v>7.1</v>
      </c>
      <c r="T38" s="9">
        <v>5.2</v>
      </c>
      <c r="U38" s="2">
        <f>YEAR(Table1[[#This Row],[Date début]])</f>
        <v>2017</v>
      </c>
      <c r="V38" s="2">
        <f>MONTH(Table1[[#This Row],[Date fin]])</f>
        <v>3</v>
      </c>
      <c r="W38" s="2">
        <f>DAY(Table1[[#This Row],[Date fin]])</f>
        <v>8</v>
      </c>
    </row>
    <row r="39" spans="1:23" ht="15.75" x14ac:dyDescent="0.25">
      <c r="A39" s="1">
        <v>47630001023</v>
      </c>
      <c r="B39" s="9" t="s">
        <v>20</v>
      </c>
      <c r="C39" s="9">
        <v>571</v>
      </c>
      <c r="D39" s="7">
        <v>42802.604375000003</v>
      </c>
      <c r="E39" s="7">
        <v>42802.617835648147</v>
      </c>
      <c r="F39" s="8">
        <v>1.3460648148148147E-2</v>
      </c>
      <c r="G39" s="9" t="s">
        <v>385</v>
      </c>
      <c r="H39" s="9">
        <v>7.3</v>
      </c>
      <c r="I39" s="9" t="s">
        <v>23</v>
      </c>
      <c r="J39" s="9">
        <v>6653</v>
      </c>
      <c r="K39" s="9" t="str">
        <f>IF(AND(J39&gt;=0,J39&lt;750),Table1[[#This Row],[Def max]],"")</f>
        <v/>
      </c>
      <c r="L39" s="9" t="str">
        <f>IF(AND(J39&gt;=750,J39&lt;2042),Table1[[#This Row],[Def max]],"")</f>
        <v/>
      </c>
      <c r="M39" s="9" t="str">
        <f>IF(AND(J39&gt;=2042,J39&lt;2343),Table1[[#This Row],[Def max]],"")</f>
        <v/>
      </c>
      <c r="N39" s="9" t="str">
        <f>IF(AND(J39&gt;=2343,J39&lt;3865),Table1[[#This Row],[Def max]],"")</f>
        <v/>
      </c>
      <c r="O39" s="9" t="str">
        <f>IF(AND(J39&gt;=3865,J39&lt;4540),Table1[[#This Row],[Def max]],"")</f>
        <v/>
      </c>
      <c r="P39" s="9">
        <f>IF(AND(J39&gt;=4540,J39&lt;8085),Table1[[#This Row],[Def max]],"")</f>
        <v>7.3</v>
      </c>
      <c r="Q39" s="9" t="str">
        <f>IF(AND(J39&gt;=8085,J39&lt;9000),Table1[[#This Row],[Def max]],"")</f>
        <v/>
      </c>
      <c r="R39" s="9">
        <v>3.6</v>
      </c>
      <c r="S39" s="9">
        <v>0.6</v>
      </c>
      <c r="T39" s="9">
        <v>3.3</v>
      </c>
      <c r="U39" s="2">
        <f>YEAR(Table1[[#This Row],[Date début]])</f>
        <v>2017</v>
      </c>
      <c r="V39" s="2">
        <f>MONTH(Table1[[#This Row],[Date fin]])</f>
        <v>3</v>
      </c>
      <c r="W39" s="2">
        <f>DAY(Table1[[#This Row],[Date fin]])</f>
        <v>8</v>
      </c>
    </row>
    <row r="40" spans="1:23" ht="15.75" x14ac:dyDescent="0.25">
      <c r="A40" s="1">
        <v>47630001022</v>
      </c>
      <c r="B40" s="9" t="s">
        <v>20</v>
      </c>
      <c r="C40" s="9">
        <v>570</v>
      </c>
      <c r="D40" s="7">
        <v>42802.625856481478</v>
      </c>
      <c r="E40" s="7">
        <v>42802.639837962961</v>
      </c>
      <c r="F40" s="8">
        <v>1.3981481481481482E-2</v>
      </c>
      <c r="G40" s="9" t="s">
        <v>385</v>
      </c>
      <c r="H40" s="9">
        <v>7.3</v>
      </c>
      <c r="I40" s="9" t="s">
        <v>145</v>
      </c>
      <c r="J40" s="9">
        <v>3211</v>
      </c>
      <c r="K40" s="9" t="str">
        <f>IF(AND(J40&gt;=0,J40&lt;750),Table1[[#This Row],[Def max]],"")</f>
        <v/>
      </c>
      <c r="L40" s="9" t="str">
        <f>IF(AND(J40&gt;=750,J40&lt;2042),Table1[[#This Row],[Def max]],"")</f>
        <v/>
      </c>
      <c r="M40" s="9" t="str">
        <f>IF(AND(J40&gt;=2042,J40&lt;2343),Table1[[#This Row],[Def max]],"")</f>
        <v/>
      </c>
      <c r="N40" s="9">
        <f>IF(AND(J40&gt;=2343,J40&lt;3865),Table1[[#This Row],[Def max]],"")</f>
        <v>7.3</v>
      </c>
      <c r="O40" s="9" t="str">
        <f>IF(AND(J40&gt;=3865,J40&lt;4540),Table1[[#This Row],[Def max]],"")</f>
        <v/>
      </c>
      <c r="P40" s="9" t="str">
        <f>IF(AND(J40&gt;=4540,J40&lt;8085),Table1[[#This Row],[Def max]],"")</f>
        <v/>
      </c>
      <c r="Q40" s="9" t="str">
        <f>IF(AND(J40&gt;=8085,J40&lt;9000),Table1[[#This Row],[Def max]],"")</f>
        <v/>
      </c>
      <c r="R40" s="9">
        <v>1.9</v>
      </c>
      <c r="S40" s="9">
        <v>0.6</v>
      </c>
      <c r="T40" s="9">
        <v>3.4</v>
      </c>
      <c r="U40" s="2">
        <f>YEAR(Table1[[#This Row],[Date début]])</f>
        <v>2017</v>
      </c>
      <c r="V40" s="2">
        <f>MONTH(Table1[[#This Row],[Date fin]])</f>
        <v>3</v>
      </c>
      <c r="W40" s="2">
        <f>DAY(Table1[[#This Row],[Date fin]])</f>
        <v>8</v>
      </c>
    </row>
    <row r="41" spans="1:23" ht="15.75" x14ac:dyDescent="0.25">
      <c r="A41" s="1">
        <v>47414001004</v>
      </c>
      <c r="B41" s="9" t="s">
        <v>17</v>
      </c>
      <c r="C41" s="9">
        <v>501</v>
      </c>
      <c r="D41" s="7">
        <v>42808.937361111108</v>
      </c>
      <c r="E41" s="7">
        <v>42808.937881944446</v>
      </c>
      <c r="F41" s="8">
        <v>4.9768518518518521E-4</v>
      </c>
      <c r="G41" s="9" t="s">
        <v>385</v>
      </c>
      <c r="H41" s="9">
        <v>0</v>
      </c>
      <c r="I41" s="9"/>
      <c r="J41" s="9">
        <v>0</v>
      </c>
      <c r="K41" s="9">
        <f>IF(AND(J41&gt;=0,J41&lt;750),Table1[[#This Row],[Def max]],"")</f>
        <v>0</v>
      </c>
      <c r="L41" s="9" t="str">
        <f>IF(AND(J41&gt;=750,J41&lt;2042),Table1[[#This Row],[Def max]],"")</f>
        <v/>
      </c>
      <c r="M41" s="9" t="str">
        <f>IF(AND(J41&gt;=2042,J41&lt;2343),Table1[[#This Row],[Def max]],"")</f>
        <v/>
      </c>
      <c r="N41" s="9" t="str">
        <f>IF(AND(J41&gt;=2343,J41&lt;3865),Table1[[#This Row],[Def max]],"")</f>
        <v/>
      </c>
      <c r="O41" s="9" t="str">
        <f>IF(AND(J41&gt;=3865,J41&lt;4540),Table1[[#This Row],[Def max]],"")</f>
        <v/>
      </c>
      <c r="P41" s="9" t="str">
        <f>IF(AND(J41&gt;=4540,J41&lt;8085),Table1[[#This Row],[Def max]],"")</f>
        <v/>
      </c>
      <c r="Q41" s="9" t="str">
        <f>IF(AND(J41&gt;=8085,J41&lt;9000),Table1[[#This Row],[Def max]],"")</f>
        <v/>
      </c>
      <c r="R41" s="9">
        <v>0</v>
      </c>
      <c r="S41" s="9">
        <v>0</v>
      </c>
      <c r="T41" s="9">
        <v>0</v>
      </c>
      <c r="U41" s="2">
        <f>YEAR(Table1[[#This Row],[Date début]])</f>
        <v>2017</v>
      </c>
      <c r="V41" s="2">
        <f>MONTH(Table1[[#This Row],[Date fin]])</f>
        <v>3</v>
      </c>
      <c r="W41" s="2">
        <f>DAY(Table1[[#This Row],[Date fin]])</f>
        <v>14</v>
      </c>
    </row>
    <row r="42" spans="1:23" ht="15.75" x14ac:dyDescent="0.25">
      <c r="A42" s="1">
        <v>4741004004</v>
      </c>
      <c r="B42" s="9" t="s">
        <v>17</v>
      </c>
      <c r="C42" s="9">
        <v>501</v>
      </c>
      <c r="D42" s="7">
        <v>42808.942499999997</v>
      </c>
      <c r="E42" s="7">
        <v>42808.95144675926</v>
      </c>
      <c r="F42" s="8">
        <v>8.9467592592592585E-3</v>
      </c>
      <c r="G42" s="9" t="s">
        <v>385</v>
      </c>
      <c r="H42" s="9">
        <v>3.3</v>
      </c>
      <c r="I42" s="9" t="s">
        <v>34</v>
      </c>
      <c r="J42" s="9">
        <v>5189</v>
      </c>
      <c r="K42" s="9" t="str">
        <f>IF(AND(J42&gt;=0,J42&lt;750),Table1[[#This Row],[Def max]],"")</f>
        <v/>
      </c>
      <c r="L42" s="9" t="str">
        <f>IF(AND(J42&gt;=750,J42&lt;2042),Table1[[#This Row],[Def max]],"")</f>
        <v/>
      </c>
      <c r="M42" s="9" t="str">
        <f>IF(AND(J42&gt;=2042,J42&lt;2343),Table1[[#This Row],[Def max]],"")</f>
        <v/>
      </c>
      <c r="N42" s="9" t="str">
        <f>IF(AND(J42&gt;=2343,J42&lt;3865),Table1[[#This Row],[Def max]],"")</f>
        <v/>
      </c>
      <c r="O42" s="9" t="str">
        <f>IF(AND(J42&gt;=3865,J42&lt;4540),Table1[[#This Row],[Def max]],"")</f>
        <v/>
      </c>
      <c r="P42" s="9">
        <f>IF(AND(J42&gt;=4540,J42&lt;8085),Table1[[#This Row],[Def max]],"")</f>
        <v>3.3</v>
      </c>
      <c r="Q42" s="9" t="str">
        <f>IF(AND(J42&gt;=8085,J42&lt;9000),Table1[[#This Row],[Def max]],"")</f>
        <v/>
      </c>
      <c r="R42" s="9">
        <v>0.3</v>
      </c>
      <c r="S42" s="9">
        <v>0.1</v>
      </c>
      <c r="T42" s="9">
        <v>0.6</v>
      </c>
      <c r="U42" s="2">
        <f>YEAR(Table1[[#This Row],[Date début]])</f>
        <v>2017</v>
      </c>
      <c r="V42" s="2">
        <f>MONTH(Table1[[#This Row],[Date fin]])</f>
        <v>3</v>
      </c>
      <c r="W42" s="2">
        <f>DAY(Table1[[#This Row],[Date fin]])</f>
        <v>14</v>
      </c>
    </row>
    <row r="43" spans="1:23" ht="15.75" x14ac:dyDescent="0.25">
      <c r="A43" s="1">
        <v>4694004001053</v>
      </c>
      <c r="B43" s="9" t="s">
        <v>20</v>
      </c>
      <c r="C43" s="9">
        <v>598</v>
      </c>
      <c r="D43" s="7">
        <v>42808.98810185185</v>
      </c>
      <c r="E43" s="7">
        <v>42808.990312499998</v>
      </c>
      <c r="F43" s="8">
        <v>2.1990740740740742E-3</v>
      </c>
      <c r="G43" s="9" t="s">
        <v>385</v>
      </c>
      <c r="H43" s="9">
        <v>5.6</v>
      </c>
      <c r="I43" s="9" t="s">
        <v>150</v>
      </c>
      <c r="J43" s="9">
        <v>3029</v>
      </c>
      <c r="K43" s="9" t="str">
        <f>IF(AND(J43&gt;=0,J43&lt;750),Table1[[#This Row],[Def max]],"")</f>
        <v/>
      </c>
      <c r="L43" s="9" t="str">
        <f>IF(AND(J43&gt;=750,J43&lt;2042),Table1[[#This Row],[Def max]],"")</f>
        <v/>
      </c>
      <c r="M43" s="9" t="str">
        <f>IF(AND(J43&gt;=2042,J43&lt;2343),Table1[[#This Row],[Def max]],"")</f>
        <v/>
      </c>
      <c r="N43" s="9">
        <f>IF(AND(J43&gt;=2343,J43&lt;3865),Table1[[#This Row],[Def max]],"")</f>
        <v>5.6</v>
      </c>
      <c r="O43" s="9" t="str">
        <f>IF(AND(J43&gt;=3865,J43&lt;4540),Table1[[#This Row],[Def max]],"")</f>
        <v/>
      </c>
      <c r="P43" s="9" t="str">
        <f>IF(AND(J43&gt;=4540,J43&lt;8085),Table1[[#This Row],[Def max]],"")</f>
        <v/>
      </c>
      <c r="Q43" s="9" t="str">
        <f>IF(AND(J43&gt;=8085,J43&lt;9000),Table1[[#This Row],[Def max]],"")</f>
        <v/>
      </c>
      <c r="R43" s="9">
        <v>2</v>
      </c>
      <c r="S43" s="9">
        <v>0.7</v>
      </c>
      <c r="T43" s="9">
        <v>2</v>
      </c>
      <c r="U43" s="2">
        <f>YEAR(Table1[[#This Row],[Date début]])</f>
        <v>2017</v>
      </c>
      <c r="V43" s="2">
        <f>MONTH(Table1[[#This Row],[Date fin]])</f>
        <v>3</v>
      </c>
      <c r="W43" s="2">
        <f>DAY(Table1[[#This Row],[Date fin]])</f>
        <v>14</v>
      </c>
    </row>
    <row r="44" spans="1:23" ht="15.75" x14ac:dyDescent="0.25">
      <c r="A44" s="1">
        <v>474140001004</v>
      </c>
      <c r="B44" s="9" t="s">
        <v>13</v>
      </c>
      <c r="C44" s="9">
        <v>501</v>
      </c>
      <c r="D44" s="7">
        <v>42816.924479166664</v>
      </c>
      <c r="E44" s="7">
        <v>42816.926134259258</v>
      </c>
      <c r="F44" s="8">
        <v>1.6319444444444445E-3</v>
      </c>
      <c r="G44" s="9" t="s">
        <v>385</v>
      </c>
      <c r="H44" s="9">
        <v>3.2</v>
      </c>
      <c r="I44" s="9" t="s">
        <v>208</v>
      </c>
      <c r="J44" s="9">
        <v>5691</v>
      </c>
      <c r="K44" s="9" t="str">
        <f>IF(AND(J44&gt;=0,J44&lt;750),Table1[[#This Row],[Def max]],"")</f>
        <v/>
      </c>
      <c r="L44" s="9" t="str">
        <f>IF(AND(J44&gt;=750,J44&lt;2042),Table1[[#This Row],[Def max]],"")</f>
        <v/>
      </c>
      <c r="M44" s="9" t="str">
        <f>IF(AND(J44&gt;=2042,J44&lt;2343),Table1[[#This Row],[Def max]],"")</f>
        <v/>
      </c>
      <c r="N44" s="9" t="str">
        <f>IF(AND(J44&gt;=2343,J44&lt;3865),Table1[[#This Row],[Def max]],"")</f>
        <v/>
      </c>
      <c r="O44" s="9" t="str">
        <f>IF(AND(J44&gt;=3865,J44&lt;4540),Table1[[#This Row],[Def max]],"")</f>
        <v/>
      </c>
      <c r="P44" s="9">
        <f>IF(AND(J44&gt;=4540,J44&lt;8085),Table1[[#This Row],[Def max]],"")</f>
        <v>3.2</v>
      </c>
      <c r="Q44" s="9" t="str">
        <f>IF(AND(J44&gt;=8085,J44&lt;9000),Table1[[#This Row],[Def max]],"")</f>
        <v/>
      </c>
      <c r="R44" s="9">
        <v>0.2</v>
      </c>
      <c r="S44" s="9">
        <v>0.1</v>
      </c>
      <c r="T44" s="9">
        <v>0.7</v>
      </c>
      <c r="U44" s="2">
        <f>YEAR(Table1[[#This Row],[Date début]])</f>
        <v>2017</v>
      </c>
      <c r="V44" s="2">
        <f>MONTH(Table1[[#This Row],[Date fin]])</f>
        <v>3</v>
      </c>
      <c r="W44" s="2">
        <f>DAY(Table1[[#This Row],[Date fin]])</f>
        <v>22</v>
      </c>
    </row>
    <row r="45" spans="1:23" ht="15.75" x14ac:dyDescent="0.25">
      <c r="A45" s="1">
        <v>47630001001</v>
      </c>
      <c r="B45" s="9" t="s">
        <v>13</v>
      </c>
      <c r="C45" s="9">
        <v>528</v>
      </c>
      <c r="D45" s="7">
        <v>42816.935590277775</v>
      </c>
      <c r="E45" s="7">
        <v>42816.936793981484</v>
      </c>
      <c r="F45" s="8">
        <v>1.1921296296296296E-3</v>
      </c>
      <c r="G45" s="9" t="s">
        <v>385</v>
      </c>
      <c r="H45" s="9">
        <v>1.7</v>
      </c>
      <c r="I45" s="9" t="s">
        <v>25</v>
      </c>
      <c r="J45" s="9">
        <v>1214</v>
      </c>
      <c r="K45" s="9" t="str">
        <f>IF(AND(J45&gt;=0,J45&lt;750),Table1[[#This Row],[Def max]],"")</f>
        <v/>
      </c>
      <c r="L45" s="9">
        <f>IF(AND(J45&gt;=750,J45&lt;2042),Table1[[#This Row],[Def max]],"")</f>
        <v>1.7</v>
      </c>
      <c r="M45" s="9" t="str">
        <f>IF(AND(J45&gt;=2042,J45&lt;2343),Table1[[#This Row],[Def max]],"")</f>
        <v/>
      </c>
      <c r="N45" s="9" t="str">
        <f>IF(AND(J45&gt;=2343,J45&lt;3865),Table1[[#This Row],[Def max]],"")</f>
        <v/>
      </c>
      <c r="O45" s="9" t="str">
        <f>IF(AND(J45&gt;=3865,J45&lt;4540),Table1[[#This Row],[Def max]],"")</f>
        <v/>
      </c>
      <c r="P45" s="9" t="str">
        <f>IF(AND(J45&gt;=4540,J45&lt;8085),Table1[[#This Row],[Def max]],"")</f>
        <v/>
      </c>
      <c r="Q45" s="9" t="str">
        <f>IF(AND(J45&gt;=8085,J45&lt;9000),Table1[[#This Row],[Def max]],"")</f>
        <v/>
      </c>
      <c r="R45" s="9">
        <v>0.6</v>
      </c>
      <c r="S45" s="9">
        <v>0.3</v>
      </c>
      <c r="T45" s="9">
        <v>0.3</v>
      </c>
      <c r="U45" s="2">
        <f>YEAR(Table1[[#This Row],[Date début]])</f>
        <v>2017</v>
      </c>
      <c r="V45" s="2">
        <f>MONTH(Table1[[#This Row],[Date fin]])</f>
        <v>3</v>
      </c>
      <c r="W45" s="2">
        <f>DAY(Table1[[#This Row],[Date fin]])</f>
        <v>22</v>
      </c>
    </row>
    <row r="46" spans="1:23" ht="15.75" x14ac:dyDescent="0.25">
      <c r="A46" s="1">
        <v>47630001001</v>
      </c>
      <c r="B46" s="9" t="s">
        <v>13</v>
      </c>
      <c r="C46" s="9">
        <v>528</v>
      </c>
      <c r="D46" s="7">
        <v>42816.937395833331</v>
      </c>
      <c r="E46" s="7">
        <v>42816.939976851849</v>
      </c>
      <c r="F46" s="8">
        <v>2.5694444444444445E-3</v>
      </c>
      <c r="G46" s="9" t="s">
        <v>385</v>
      </c>
      <c r="H46" s="9">
        <v>2.5</v>
      </c>
      <c r="I46" s="9" t="s">
        <v>140</v>
      </c>
      <c r="J46" s="9">
        <v>6620</v>
      </c>
      <c r="K46" s="9" t="str">
        <f>IF(AND(J46&gt;=0,J46&lt;750),Table1[[#This Row],[Def max]],"")</f>
        <v/>
      </c>
      <c r="L46" s="9" t="str">
        <f>IF(AND(J46&gt;=750,J46&lt;2042),Table1[[#This Row],[Def max]],"")</f>
        <v/>
      </c>
      <c r="M46" s="9" t="str">
        <f>IF(AND(J46&gt;=2042,J46&lt;2343),Table1[[#This Row],[Def max]],"")</f>
        <v/>
      </c>
      <c r="N46" s="9" t="str">
        <f>IF(AND(J46&gt;=2343,J46&lt;3865),Table1[[#This Row],[Def max]],"")</f>
        <v/>
      </c>
      <c r="O46" s="9" t="str">
        <f>IF(AND(J46&gt;=3865,J46&lt;4540),Table1[[#This Row],[Def max]],"")</f>
        <v/>
      </c>
      <c r="P46" s="9">
        <f>IF(AND(J46&gt;=4540,J46&lt;8085),Table1[[#This Row],[Def max]],"")</f>
        <v>2.5</v>
      </c>
      <c r="Q46" s="9" t="str">
        <f>IF(AND(J46&gt;=8085,J46&lt;9000),Table1[[#This Row],[Def max]],"")</f>
        <v/>
      </c>
      <c r="R46" s="9">
        <v>1.3</v>
      </c>
      <c r="S46" s="9">
        <v>0.1</v>
      </c>
      <c r="T46" s="9">
        <v>1.1000000000000001</v>
      </c>
      <c r="U46" s="2">
        <f>YEAR(Table1[[#This Row],[Date début]])</f>
        <v>2017</v>
      </c>
      <c r="V46" s="2">
        <f>MONTH(Table1[[#This Row],[Date fin]])</f>
        <v>3</v>
      </c>
      <c r="W46" s="2">
        <f>DAY(Table1[[#This Row],[Date fin]])</f>
        <v>22</v>
      </c>
    </row>
    <row r="47" spans="1:23" ht="15.75" x14ac:dyDescent="0.25">
      <c r="A47" s="1">
        <v>47630001002</v>
      </c>
      <c r="B47" s="9" t="s">
        <v>13</v>
      </c>
      <c r="C47" s="9">
        <v>529</v>
      </c>
      <c r="D47" s="7">
        <v>42816.960578703707</v>
      </c>
      <c r="E47" s="7">
        <v>42816.961608796293</v>
      </c>
      <c r="F47" s="8">
        <v>1.0185185185185186E-3</v>
      </c>
      <c r="G47" s="9" t="s">
        <v>385</v>
      </c>
      <c r="H47" s="9">
        <v>0</v>
      </c>
      <c r="I47" s="9"/>
      <c r="J47" s="9">
        <v>0</v>
      </c>
      <c r="K47" s="9">
        <f>IF(AND(J47&gt;=0,J47&lt;750),Table1[[#This Row],[Def max]],"")</f>
        <v>0</v>
      </c>
      <c r="L47" s="9" t="str">
        <f>IF(AND(J47&gt;=750,J47&lt;2042),Table1[[#This Row],[Def max]],"")</f>
        <v/>
      </c>
      <c r="M47" s="9" t="str">
        <f>IF(AND(J47&gt;=2042,J47&lt;2343),Table1[[#This Row],[Def max]],"")</f>
        <v/>
      </c>
      <c r="N47" s="9" t="str">
        <f>IF(AND(J47&gt;=2343,J47&lt;3865),Table1[[#This Row],[Def max]],"")</f>
        <v/>
      </c>
      <c r="O47" s="9" t="str">
        <f>IF(AND(J47&gt;=3865,J47&lt;4540),Table1[[#This Row],[Def max]],"")</f>
        <v/>
      </c>
      <c r="P47" s="9" t="str">
        <f>IF(AND(J47&gt;=4540,J47&lt;8085),Table1[[#This Row],[Def max]],"")</f>
        <v/>
      </c>
      <c r="Q47" s="9" t="str">
        <f>IF(AND(J47&gt;=8085,J47&lt;9000),Table1[[#This Row],[Def max]],"")</f>
        <v/>
      </c>
      <c r="R47" s="9">
        <v>0</v>
      </c>
      <c r="S47" s="9">
        <v>0</v>
      </c>
      <c r="T47" s="9">
        <v>0</v>
      </c>
      <c r="U47" s="2">
        <f>YEAR(Table1[[#This Row],[Date début]])</f>
        <v>2017</v>
      </c>
      <c r="V47" s="2">
        <f>MONTH(Table1[[#This Row],[Date fin]])</f>
        <v>3</v>
      </c>
      <c r="W47" s="2">
        <f>DAY(Table1[[#This Row],[Date fin]])</f>
        <v>22</v>
      </c>
    </row>
    <row r="48" spans="1:23" ht="15.75" x14ac:dyDescent="0.25">
      <c r="A48" s="1">
        <v>47630001002</v>
      </c>
      <c r="B48" s="9" t="s">
        <v>13</v>
      </c>
      <c r="C48" s="9">
        <v>529</v>
      </c>
      <c r="D48" s="7">
        <v>42816.963136574072</v>
      </c>
      <c r="E48" s="7">
        <v>42816.965381944443</v>
      </c>
      <c r="F48" s="8">
        <v>2.2337962962962967E-3</v>
      </c>
      <c r="G48" s="9" t="s">
        <v>385</v>
      </c>
      <c r="H48" s="9">
        <v>1.9</v>
      </c>
      <c r="I48" s="9" t="s">
        <v>25</v>
      </c>
      <c r="J48" s="9">
        <v>5276</v>
      </c>
      <c r="K48" s="9" t="str">
        <f>IF(AND(J48&gt;=0,J48&lt;750),Table1[[#This Row],[Def max]],"")</f>
        <v/>
      </c>
      <c r="L48" s="9" t="str">
        <f>IF(AND(J48&gt;=750,J48&lt;2042),Table1[[#This Row],[Def max]],"")</f>
        <v/>
      </c>
      <c r="M48" s="9" t="str">
        <f>IF(AND(J48&gt;=2042,J48&lt;2343),Table1[[#This Row],[Def max]],"")</f>
        <v/>
      </c>
      <c r="N48" s="9" t="str">
        <f>IF(AND(J48&gt;=2343,J48&lt;3865),Table1[[#This Row],[Def max]],"")</f>
        <v/>
      </c>
      <c r="O48" s="9" t="str">
        <f>IF(AND(J48&gt;=3865,J48&lt;4540),Table1[[#This Row],[Def max]],"")</f>
        <v/>
      </c>
      <c r="P48" s="9">
        <f>IF(AND(J48&gt;=4540,J48&lt;8085),Table1[[#This Row],[Def max]],"")</f>
        <v>1.9</v>
      </c>
      <c r="Q48" s="9" t="str">
        <f>IF(AND(J48&gt;=8085,J48&lt;9000),Table1[[#This Row],[Def max]],"")</f>
        <v/>
      </c>
      <c r="R48" s="9">
        <v>2.4</v>
      </c>
      <c r="S48" s="9">
        <v>0.3</v>
      </c>
      <c r="T48" s="9">
        <v>2.6</v>
      </c>
      <c r="U48" s="2">
        <f>YEAR(Table1[[#This Row],[Date début]])</f>
        <v>2017</v>
      </c>
      <c r="V48" s="2">
        <f>MONTH(Table1[[#This Row],[Date fin]])</f>
        <v>3</v>
      </c>
      <c r="W48" s="2">
        <f>DAY(Table1[[#This Row],[Date fin]])</f>
        <v>22</v>
      </c>
    </row>
    <row r="49" spans="1:23" ht="15.75" x14ac:dyDescent="0.25">
      <c r="A49" s="1">
        <v>47630001001</v>
      </c>
      <c r="B49" s="9" t="s">
        <v>20</v>
      </c>
      <c r="C49" s="9">
        <v>615</v>
      </c>
      <c r="D49" s="7">
        <v>42822.921261574076</v>
      </c>
      <c r="E49" s="7">
        <v>42822.921516203707</v>
      </c>
      <c r="F49" s="8">
        <v>2.5462962962962961E-4</v>
      </c>
      <c r="G49" s="9" t="s">
        <v>385</v>
      </c>
      <c r="H49" s="9">
        <v>0</v>
      </c>
      <c r="I49" s="9"/>
      <c r="J49" s="9">
        <v>0</v>
      </c>
      <c r="K49" s="9">
        <f>IF(AND(J49&gt;=0,J49&lt;750),Table1[[#This Row],[Def max]],"")</f>
        <v>0</v>
      </c>
      <c r="L49" s="9" t="str">
        <f>IF(AND(J49&gt;=750,J49&lt;2042),Table1[[#This Row],[Def max]],"")</f>
        <v/>
      </c>
      <c r="M49" s="9" t="str">
        <f>IF(AND(J49&gt;=2042,J49&lt;2343),Table1[[#This Row],[Def max]],"")</f>
        <v/>
      </c>
      <c r="N49" s="9" t="str">
        <f>IF(AND(J49&gt;=2343,J49&lt;3865),Table1[[#This Row],[Def max]],"")</f>
        <v/>
      </c>
      <c r="O49" s="9" t="str">
        <f>IF(AND(J49&gt;=3865,J49&lt;4540),Table1[[#This Row],[Def max]],"")</f>
        <v/>
      </c>
      <c r="P49" s="9" t="str">
        <f>IF(AND(J49&gt;=4540,J49&lt;8085),Table1[[#This Row],[Def max]],"")</f>
        <v/>
      </c>
      <c r="Q49" s="9" t="str">
        <f>IF(AND(J49&gt;=8085,J49&lt;9000),Table1[[#This Row],[Def max]],"")</f>
        <v/>
      </c>
      <c r="R49" s="9">
        <v>0</v>
      </c>
      <c r="S49" s="9">
        <v>0</v>
      </c>
      <c r="T49" s="9">
        <v>0</v>
      </c>
      <c r="U49" s="2">
        <f>YEAR(Table1[[#This Row],[Date début]])</f>
        <v>2017</v>
      </c>
      <c r="V49" s="2">
        <f>MONTH(Table1[[#This Row],[Date fin]])</f>
        <v>3</v>
      </c>
      <c r="W49" s="2">
        <f>DAY(Table1[[#This Row],[Date fin]])</f>
        <v>28</v>
      </c>
    </row>
    <row r="50" spans="1:23" ht="15.75" x14ac:dyDescent="0.25">
      <c r="A50" s="1">
        <v>4763100009</v>
      </c>
      <c r="B50" s="9" t="s">
        <v>20</v>
      </c>
      <c r="C50" s="9">
        <v>615</v>
      </c>
      <c r="D50" s="7">
        <v>42822.925219907411</v>
      </c>
      <c r="E50" s="7">
        <v>42822.942071759258</v>
      </c>
      <c r="F50" s="8">
        <v>1.6840277777777777E-2</v>
      </c>
      <c r="G50" s="9" t="s">
        <v>385</v>
      </c>
      <c r="H50" s="9">
        <v>7.4</v>
      </c>
      <c r="I50" s="9" t="s">
        <v>75</v>
      </c>
      <c r="J50" s="9">
        <v>5604</v>
      </c>
      <c r="K50" s="9" t="str">
        <f>IF(AND(J50&gt;=0,J50&lt;750),Table1[[#This Row],[Def max]],"")</f>
        <v/>
      </c>
      <c r="L50" s="9" t="str">
        <f>IF(AND(J50&gt;=750,J50&lt;2042),Table1[[#This Row],[Def max]],"")</f>
        <v/>
      </c>
      <c r="M50" s="9" t="str">
        <f>IF(AND(J50&gt;=2042,J50&lt;2343),Table1[[#This Row],[Def max]],"")</f>
        <v/>
      </c>
      <c r="N50" s="9" t="str">
        <f>IF(AND(J50&gt;=2343,J50&lt;3865),Table1[[#This Row],[Def max]],"")</f>
        <v/>
      </c>
      <c r="O50" s="9" t="str">
        <f>IF(AND(J50&gt;=3865,J50&lt;4540),Table1[[#This Row],[Def max]],"")</f>
        <v/>
      </c>
      <c r="P50" s="9">
        <f>IF(AND(J50&gt;=4540,J50&lt;8085),Table1[[#This Row],[Def max]],"")</f>
        <v>7.4</v>
      </c>
      <c r="Q50" s="9" t="str">
        <f>IF(AND(J50&gt;=8085,J50&lt;9000),Table1[[#This Row],[Def max]],"")</f>
        <v/>
      </c>
      <c r="R50" s="9">
        <v>6.4</v>
      </c>
      <c r="S50" s="9">
        <v>1.2</v>
      </c>
      <c r="T50" s="9">
        <v>7.3</v>
      </c>
      <c r="U50" s="2">
        <f>YEAR(Table1[[#This Row],[Date début]])</f>
        <v>2017</v>
      </c>
      <c r="V50" s="2">
        <f>MONTH(Table1[[#This Row],[Date fin]])</f>
        <v>3</v>
      </c>
      <c r="W50" s="2">
        <f>DAY(Table1[[#This Row],[Date fin]])</f>
        <v>28</v>
      </c>
    </row>
    <row r="51" spans="1:23" ht="15.75" x14ac:dyDescent="0.25">
      <c r="A51" s="1">
        <v>476301001008</v>
      </c>
      <c r="B51" s="9" t="s">
        <v>20</v>
      </c>
      <c r="C51" s="9">
        <v>614</v>
      </c>
      <c r="D51" s="7">
        <v>42822.951377314814</v>
      </c>
      <c r="E51" s="7">
        <v>42822.952233796299</v>
      </c>
      <c r="F51" s="8">
        <v>8.449074074074075E-4</v>
      </c>
      <c r="G51" s="9" t="s">
        <v>385</v>
      </c>
      <c r="H51" s="9">
        <v>0</v>
      </c>
      <c r="I51" s="9"/>
      <c r="J51" s="9">
        <v>0</v>
      </c>
      <c r="K51" s="9">
        <f>IF(AND(J51&gt;=0,J51&lt;750),Table1[[#This Row],[Def max]],"")</f>
        <v>0</v>
      </c>
      <c r="L51" s="9" t="str">
        <f>IF(AND(J51&gt;=750,J51&lt;2042),Table1[[#This Row],[Def max]],"")</f>
        <v/>
      </c>
      <c r="M51" s="9" t="str">
        <f>IF(AND(J51&gt;=2042,J51&lt;2343),Table1[[#This Row],[Def max]],"")</f>
        <v/>
      </c>
      <c r="N51" s="9" t="str">
        <f>IF(AND(J51&gt;=2343,J51&lt;3865),Table1[[#This Row],[Def max]],"")</f>
        <v/>
      </c>
      <c r="O51" s="9" t="str">
        <f>IF(AND(J51&gt;=3865,J51&lt;4540),Table1[[#This Row],[Def max]],"")</f>
        <v/>
      </c>
      <c r="P51" s="9" t="str">
        <f>IF(AND(J51&gt;=4540,J51&lt;8085),Table1[[#This Row],[Def max]],"")</f>
        <v/>
      </c>
      <c r="Q51" s="9" t="str">
        <f>IF(AND(J51&gt;=8085,J51&lt;9000),Table1[[#This Row],[Def max]],"")</f>
        <v/>
      </c>
      <c r="R51" s="9">
        <v>0</v>
      </c>
      <c r="S51" s="9">
        <v>0</v>
      </c>
      <c r="T51" s="9">
        <v>0</v>
      </c>
      <c r="U51" s="2">
        <f>YEAR(Table1[[#This Row],[Date début]])</f>
        <v>2017</v>
      </c>
      <c r="V51" s="2">
        <f>MONTH(Table1[[#This Row],[Date fin]])</f>
        <v>3</v>
      </c>
      <c r="W51" s="2">
        <f>DAY(Table1[[#This Row],[Date fin]])</f>
        <v>28</v>
      </c>
    </row>
    <row r="52" spans="1:23" ht="15.75" x14ac:dyDescent="0.25">
      <c r="A52" s="1">
        <v>47631001008</v>
      </c>
      <c r="B52" s="9" t="s">
        <v>20</v>
      </c>
      <c r="C52" s="9">
        <v>614</v>
      </c>
      <c r="D52" s="7">
        <v>42822.952824074076</v>
      </c>
      <c r="E52" s="7">
        <v>42822.960833333331</v>
      </c>
      <c r="F52" s="8">
        <v>7.9976851851851858E-3</v>
      </c>
      <c r="G52" s="9" t="s">
        <v>385</v>
      </c>
      <c r="H52" s="9">
        <v>7.4</v>
      </c>
      <c r="I52" s="9" t="s">
        <v>208</v>
      </c>
      <c r="J52" s="9">
        <v>3224</v>
      </c>
      <c r="K52" s="9" t="str">
        <f>IF(AND(J52&gt;=0,J52&lt;750),Table1[[#This Row],[Def max]],"")</f>
        <v/>
      </c>
      <c r="L52" s="9" t="str">
        <f>IF(AND(J52&gt;=750,J52&lt;2042),Table1[[#This Row],[Def max]],"")</f>
        <v/>
      </c>
      <c r="M52" s="9" t="str">
        <f>IF(AND(J52&gt;=2042,J52&lt;2343),Table1[[#This Row],[Def max]],"")</f>
        <v/>
      </c>
      <c r="N52" s="9">
        <f>IF(AND(J52&gt;=2343,J52&lt;3865),Table1[[#This Row],[Def max]],"")</f>
        <v>7.4</v>
      </c>
      <c r="O52" s="9" t="str">
        <f>IF(AND(J52&gt;=3865,J52&lt;4540),Table1[[#This Row],[Def max]],"")</f>
        <v/>
      </c>
      <c r="P52" s="9" t="str">
        <f>IF(AND(J52&gt;=4540,J52&lt;8085),Table1[[#This Row],[Def max]],"")</f>
        <v/>
      </c>
      <c r="Q52" s="9" t="str">
        <f>IF(AND(J52&gt;=8085,J52&lt;9000),Table1[[#This Row],[Def max]],"")</f>
        <v/>
      </c>
      <c r="R52" s="9">
        <v>1.3</v>
      </c>
      <c r="S52" s="9">
        <v>0.7</v>
      </c>
      <c r="T52" s="9">
        <v>2.1</v>
      </c>
      <c r="U52" s="2">
        <f>YEAR(Table1[[#This Row],[Date début]])</f>
        <v>2017</v>
      </c>
      <c r="V52" s="2">
        <f>MONTH(Table1[[#This Row],[Date fin]])</f>
        <v>3</v>
      </c>
      <c r="W52" s="2">
        <f>DAY(Table1[[#This Row],[Date fin]])</f>
        <v>28</v>
      </c>
    </row>
    <row r="53" spans="1:23" ht="15.75" x14ac:dyDescent="0.25">
      <c r="A53" s="1">
        <v>4763001007</v>
      </c>
      <c r="B53" s="9" t="s">
        <v>20</v>
      </c>
      <c r="C53" s="9">
        <v>613</v>
      </c>
      <c r="D53" s="7">
        <v>42822.969317129631</v>
      </c>
      <c r="E53" s="7">
        <v>42822.974664351852</v>
      </c>
      <c r="F53" s="8">
        <v>5.3356481481481484E-3</v>
      </c>
      <c r="G53" s="9" t="s">
        <v>385</v>
      </c>
      <c r="H53" s="9">
        <v>7.7</v>
      </c>
      <c r="I53" s="9" t="s">
        <v>34</v>
      </c>
      <c r="J53" s="9">
        <v>1917</v>
      </c>
      <c r="K53" s="9" t="str">
        <f>IF(AND(J53&gt;=0,J53&lt;750),Table1[[#This Row],[Def max]],"")</f>
        <v/>
      </c>
      <c r="L53" s="9">
        <f>IF(AND(J53&gt;=750,J53&lt;2042),Table1[[#This Row],[Def max]],"")</f>
        <v>7.7</v>
      </c>
      <c r="M53" s="9" t="str">
        <f>IF(AND(J53&gt;=2042,J53&lt;2343),Table1[[#This Row],[Def max]],"")</f>
        <v/>
      </c>
      <c r="N53" s="9" t="str">
        <f>IF(AND(J53&gt;=2343,J53&lt;3865),Table1[[#This Row],[Def max]],"")</f>
        <v/>
      </c>
      <c r="O53" s="9" t="str">
        <f>IF(AND(J53&gt;=3865,J53&lt;4540),Table1[[#This Row],[Def max]],"")</f>
        <v/>
      </c>
      <c r="P53" s="9" t="str">
        <f>IF(AND(J53&gt;=4540,J53&lt;8085),Table1[[#This Row],[Def max]],"")</f>
        <v/>
      </c>
      <c r="Q53" s="9" t="str">
        <f>IF(AND(J53&gt;=8085,J53&lt;9000),Table1[[#This Row],[Def max]],"")</f>
        <v/>
      </c>
      <c r="R53" s="9">
        <v>1.3</v>
      </c>
      <c r="S53" s="9">
        <v>0.7</v>
      </c>
      <c r="T53" s="9">
        <v>4</v>
      </c>
      <c r="U53" s="2">
        <f>YEAR(Table1[[#This Row],[Date début]])</f>
        <v>2017</v>
      </c>
      <c r="V53" s="2">
        <f>MONTH(Table1[[#This Row],[Date fin]])</f>
        <v>3</v>
      </c>
      <c r="W53" s="2">
        <f>DAY(Table1[[#This Row],[Date fin]])</f>
        <v>28</v>
      </c>
    </row>
    <row r="54" spans="1:23" ht="15.75" x14ac:dyDescent="0.25">
      <c r="A54" s="1">
        <v>4763001010</v>
      </c>
      <c r="B54" s="9" t="s">
        <v>20</v>
      </c>
      <c r="C54" s="9">
        <v>616</v>
      </c>
      <c r="D54" s="7">
        <v>42822.984722222223</v>
      </c>
      <c r="E54" s="7">
        <v>42822.985243055555</v>
      </c>
      <c r="F54" s="8">
        <v>5.0925925925925921E-4</v>
      </c>
      <c r="G54" s="9" t="s">
        <v>385</v>
      </c>
      <c r="H54" s="9">
        <v>0</v>
      </c>
      <c r="I54" s="9"/>
      <c r="J54" s="9">
        <v>0</v>
      </c>
      <c r="K54" s="9">
        <f>IF(AND(J54&gt;=0,J54&lt;750),Table1[[#This Row],[Def max]],"")</f>
        <v>0</v>
      </c>
      <c r="L54" s="9" t="str">
        <f>IF(AND(J54&gt;=750,J54&lt;2042),Table1[[#This Row],[Def max]],"")</f>
        <v/>
      </c>
      <c r="M54" s="9" t="str">
        <f>IF(AND(J54&gt;=2042,J54&lt;2343),Table1[[#This Row],[Def max]],"")</f>
        <v/>
      </c>
      <c r="N54" s="9" t="str">
        <f>IF(AND(J54&gt;=2343,J54&lt;3865),Table1[[#This Row],[Def max]],"")</f>
        <v/>
      </c>
      <c r="O54" s="9" t="str">
        <f>IF(AND(J54&gt;=3865,J54&lt;4540),Table1[[#This Row],[Def max]],"")</f>
        <v/>
      </c>
      <c r="P54" s="9" t="str">
        <f>IF(AND(J54&gt;=4540,J54&lt;8085),Table1[[#This Row],[Def max]],"")</f>
        <v/>
      </c>
      <c r="Q54" s="9" t="str">
        <f>IF(AND(J54&gt;=8085,J54&lt;9000),Table1[[#This Row],[Def max]],"")</f>
        <v/>
      </c>
      <c r="R54" s="9">
        <v>0</v>
      </c>
      <c r="S54" s="9">
        <v>0</v>
      </c>
      <c r="T54" s="9">
        <v>0</v>
      </c>
      <c r="U54" s="2">
        <f>YEAR(Table1[[#This Row],[Date début]])</f>
        <v>2017</v>
      </c>
      <c r="V54" s="2">
        <f>MONTH(Table1[[#This Row],[Date fin]])</f>
        <v>3</v>
      </c>
      <c r="W54" s="2">
        <f>DAY(Table1[[#This Row],[Date fin]])</f>
        <v>28</v>
      </c>
    </row>
    <row r="55" spans="1:23" ht="15.75" x14ac:dyDescent="0.25">
      <c r="A55" s="1">
        <v>4763001010</v>
      </c>
      <c r="B55" s="9" t="s">
        <v>20</v>
      </c>
      <c r="C55" s="9">
        <v>616</v>
      </c>
      <c r="D55" s="7">
        <v>42822.985937500001</v>
      </c>
      <c r="E55" s="7">
        <v>42822.99491898148</v>
      </c>
      <c r="F55" s="8">
        <v>8.9699074074074073E-3</v>
      </c>
      <c r="G55" s="9" t="s">
        <v>385</v>
      </c>
      <c r="H55" s="9">
        <v>7.9</v>
      </c>
      <c r="I55" s="9" t="s">
        <v>93</v>
      </c>
      <c r="J55" s="9">
        <v>2284</v>
      </c>
      <c r="K55" s="9" t="str">
        <f>IF(AND(J55&gt;=0,J55&lt;750),Table1[[#This Row],[Def max]],"")</f>
        <v/>
      </c>
      <c r="L55" s="9" t="str">
        <f>IF(AND(J55&gt;=750,J55&lt;2042),Table1[[#This Row],[Def max]],"")</f>
        <v/>
      </c>
      <c r="M55" s="9">
        <f>IF(AND(J55&gt;=2042,J55&lt;2343),Table1[[#This Row],[Def max]],"")</f>
        <v>7.9</v>
      </c>
      <c r="N55" s="9" t="str">
        <f>IF(AND(J55&gt;=2343,J55&lt;3865),Table1[[#This Row],[Def max]],"")</f>
        <v/>
      </c>
      <c r="O55" s="9" t="str">
        <f>IF(AND(J55&gt;=3865,J55&lt;4540),Table1[[#This Row],[Def max]],"")</f>
        <v/>
      </c>
      <c r="P55" s="9" t="str">
        <f>IF(AND(J55&gt;=4540,J55&lt;8085),Table1[[#This Row],[Def max]],"")</f>
        <v/>
      </c>
      <c r="Q55" s="9" t="str">
        <f>IF(AND(J55&gt;=8085,J55&lt;9000),Table1[[#This Row],[Def max]],"")</f>
        <v/>
      </c>
      <c r="R55" s="9">
        <v>1</v>
      </c>
      <c r="S55" s="9">
        <v>0.7</v>
      </c>
      <c r="T55" s="9">
        <v>1.2</v>
      </c>
      <c r="U55" s="2">
        <f>YEAR(Table1[[#This Row],[Date début]])</f>
        <v>2017</v>
      </c>
      <c r="V55" s="2">
        <f>MONTH(Table1[[#This Row],[Date fin]])</f>
        <v>3</v>
      </c>
      <c r="W55" s="2">
        <f>DAY(Table1[[#This Row],[Date fin]])</f>
        <v>28</v>
      </c>
    </row>
    <row r="56" spans="1:23" ht="15.75" x14ac:dyDescent="0.25">
      <c r="A56" s="1">
        <v>47630010011</v>
      </c>
      <c r="B56" s="9" t="s">
        <v>20</v>
      </c>
      <c r="C56" s="9">
        <v>617</v>
      </c>
      <c r="D56" s="7">
        <v>42823.011006944442</v>
      </c>
      <c r="E56" s="7">
        <v>42823.012673611112</v>
      </c>
      <c r="F56" s="8">
        <v>1.6666666666666668E-3</v>
      </c>
      <c r="G56" s="9" t="s">
        <v>385</v>
      </c>
      <c r="H56" s="9">
        <v>7.2</v>
      </c>
      <c r="I56" s="9" t="s">
        <v>106</v>
      </c>
      <c r="J56" s="9">
        <v>2131</v>
      </c>
      <c r="K56" s="9" t="str">
        <f>IF(AND(J56&gt;=0,J56&lt;750),Table1[[#This Row],[Def max]],"")</f>
        <v/>
      </c>
      <c r="L56" s="9" t="str">
        <f>IF(AND(J56&gt;=750,J56&lt;2042),Table1[[#This Row],[Def max]],"")</f>
        <v/>
      </c>
      <c r="M56" s="9">
        <f>IF(AND(J56&gt;=2042,J56&lt;2343),Table1[[#This Row],[Def max]],"")</f>
        <v>7.2</v>
      </c>
      <c r="N56" s="9" t="str">
        <f>IF(AND(J56&gt;=2343,J56&lt;3865),Table1[[#This Row],[Def max]],"")</f>
        <v/>
      </c>
      <c r="O56" s="9" t="str">
        <f>IF(AND(J56&gt;=3865,J56&lt;4540),Table1[[#This Row],[Def max]],"")</f>
        <v/>
      </c>
      <c r="P56" s="9" t="str">
        <f>IF(AND(J56&gt;=4540,J56&lt;8085),Table1[[#This Row],[Def max]],"")</f>
        <v/>
      </c>
      <c r="Q56" s="9" t="str">
        <f>IF(AND(J56&gt;=8085,J56&lt;9000),Table1[[#This Row],[Def max]],"")</f>
        <v/>
      </c>
      <c r="R56" s="9">
        <v>2.2000000000000002</v>
      </c>
      <c r="S56" s="9">
        <v>1</v>
      </c>
      <c r="T56" s="9">
        <v>3.1</v>
      </c>
      <c r="U56" s="2">
        <f>YEAR(Table1[[#This Row],[Date début]])</f>
        <v>2017</v>
      </c>
      <c r="V56" s="2">
        <f>MONTH(Table1[[#This Row],[Date fin]])</f>
        <v>3</v>
      </c>
      <c r="W56" s="2">
        <f>DAY(Table1[[#This Row],[Date fin]])</f>
        <v>29</v>
      </c>
    </row>
    <row r="57" spans="1:23" ht="15.75" x14ac:dyDescent="0.25">
      <c r="A57" s="1">
        <v>47268001008</v>
      </c>
      <c r="B57" s="9" t="s">
        <v>17</v>
      </c>
      <c r="C57" s="9">
        <v>573</v>
      </c>
      <c r="D57" s="7">
        <v>42824.933680555558</v>
      </c>
      <c r="E57" s="7">
        <v>42824.939976851849</v>
      </c>
      <c r="F57" s="8">
        <v>6.2847222222222228E-3</v>
      </c>
      <c r="G57" s="9" t="s">
        <v>385</v>
      </c>
      <c r="H57" s="9">
        <v>2.9</v>
      </c>
      <c r="I57" s="9" t="s">
        <v>106</v>
      </c>
      <c r="J57" s="9">
        <v>6734</v>
      </c>
      <c r="K57" s="9" t="str">
        <f>IF(AND(J57&gt;=0,J57&lt;750),Table1[[#This Row],[Def max]],"")</f>
        <v/>
      </c>
      <c r="L57" s="9" t="str">
        <f>IF(AND(J57&gt;=750,J57&lt;2042),Table1[[#This Row],[Def max]],"")</f>
        <v/>
      </c>
      <c r="M57" s="9" t="str">
        <f>IF(AND(J57&gt;=2042,J57&lt;2343),Table1[[#This Row],[Def max]],"")</f>
        <v/>
      </c>
      <c r="N57" s="9" t="str">
        <f>IF(AND(J57&gt;=2343,J57&lt;3865),Table1[[#This Row],[Def max]],"")</f>
        <v/>
      </c>
      <c r="O57" s="9" t="str">
        <f>IF(AND(J57&gt;=3865,J57&lt;4540),Table1[[#This Row],[Def max]],"")</f>
        <v/>
      </c>
      <c r="P57" s="9">
        <f>IF(AND(J57&gt;=4540,J57&lt;8085),Table1[[#This Row],[Def max]],"")</f>
        <v>2.9</v>
      </c>
      <c r="Q57" s="9" t="str">
        <f>IF(AND(J57&gt;=8085,J57&lt;9000),Table1[[#This Row],[Def max]],"")</f>
        <v/>
      </c>
      <c r="R57" s="9">
        <v>0.3</v>
      </c>
      <c r="S57" s="9">
        <v>0.1</v>
      </c>
      <c r="T57" s="9">
        <v>1.3</v>
      </c>
      <c r="U57" s="2">
        <f>YEAR(Table1[[#This Row],[Date début]])</f>
        <v>2017</v>
      </c>
      <c r="V57" s="2">
        <f>MONTH(Table1[[#This Row],[Date fin]])</f>
        <v>3</v>
      </c>
      <c r="W57" s="2">
        <f>DAY(Table1[[#This Row],[Date fin]])</f>
        <v>30</v>
      </c>
    </row>
    <row r="58" spans="1:23" ht="15.75" x14ac:dyDescent="0.25">
      <c r="A58" s="1">
        <v>4726800107</v>
      </c>
      <c r="B58" s="9" t="s">
        <v>20</v>
      </c>
      <c r="C58" s="9">
        <v>572</v>
      </c>
      <c r="D58" s="7">
        <v>42824.948020833333</v>
      </c>
      <c r="E58" s="7">
        <v>42824.948472222219</v>
      </c>
      <c r="F58" s="8">
        <v>4.5138888888888892E-4</v>
      </c>
      <c r="G58" s="9" t="s">
        <v>385</v>
      </c>
      <c r="H58" s="9">
        <v>0</v>
      </c>
      <c r="I58" s="9"/>
      <c r="J58" s="9">
        <v>0</v>
      </c>
      <c r="K58" s="9">
        <f>IF(AND(J58&gt;=0,J58&lt;750),Table1[[#This Row],[Def max]],"")</f>
        <v>0</v>
      </c>
      <c r="L58" s="9" t="str">
        <f>IF(AND(J58&gt;=750,J58&lt;2042),Table1[[#This Row],[Def max]],"")</f>
        <v/>
      </c>
      <c r="M58" s="9" t="str">
        <f>IF(AND(J58&gt;=2042,J58&lt;2343),Table1[[#This Row],[Def max]],"")</f>
        <v/>
      </c>
      <c r="N58" s="9" t="str">
        <f>IF(AND(J58&gt;=2343,J58&lt;3865),Table1[[#This Row],[Def max]],"")</f>
        <v/>
      </c>
      <c r="O58" s="9" t="str">
        <f>IF(AND(J58&gt;=3865,J58&lt;4540),Table1[[#This Row],[Def max]],"")</f>
        <v/>
      </c>
      <c r="P58" s="9" t="str">
        <f>IF(AND(J58&gt;=4540,J58&lt;8085),Table1[[#This Row],[Def max]],"")</f>
        <v/>
      </c>
      <c r="Q58" s="9" t="str">
        <f>IF(AND(J58&gt;=8085,J58&lt;9000),Table1[[#This Row],[Def max]],"")</f>
        <v/>
      </c>
      <c r="R58" s="9">
        <v>0</v>
      </c>
      <c r="S58" s="9">
        <v>0</v>
      </c>
      <c r="T58" s="9">
        <v>0</v>
      </c>
      <c r="U58" s="2">
        <f>YEAR(Table1[[#This Row],[Date début]])</f>
        <v>2017</v>
      </c>
      <c r="V58" s="2">
        <f>MONTH(Table1[[#This Row],[Date fin]])</f>
        <v>3</v>
      </c>
      <c r="W58" s="2">
        <f>DAY(Table1[[#This Row],[Date fin]])</f>
        <v>30</v>
      </c>
    </row>
    <row r="59" spans="1:23" ht="15.75" x14ac:dyDescent="0.25">
      <c r="A59" s="1">
        <v>47268001007</v>
      </c>
      <c r="B59" s="9" t="s">
        <v>17</v>
      </c>
      <c r="C59" s="9">
        <v>572</v>
      </c>
      <c r="D59" s="7">
        <v>42824.948993055557</v>
      </c>
      <c r="E59" s="7">
        <v>42824.949386574073</v>
      </c>
      <c r="F59" s="8">
        <v>3.8194444444444446E-4</v>
      </c>
      <c r="G59" s="9" t="s">
        <v>385</v>
      </c>
      <c r="H59" s="9">
        <v>0</v>
      </c>
      <c r="I59" s="9"/>
      <c r="J59" s="9">
        <v>0</v>
      </c>
      <c r="K59" s="9">
        <f>IF(AND(J59&gt;=0,J59&lt;750),Table1[[#This Row],[Def max]],"")</f>
        <v>0</v>
      </c>
      <c r="L59" s="9" t="str">
        <f>IF(AND(J59&gt;=750,J59&lt;2042),Table1[[#This Row],[Def max]],"")</f>
        <v/>
      </c>
      <c r="M59" s="9" t="str">
        <f>IF(AND(J59&gt;=2042,J59&lt;2343),Table1[[#This Row],[Def max]],"")</f>
        <v/>
      </c>
      <c r="N59" s="9" t="str">
        <f>IF(AND(J59&gt;=2343,J59&lt;3865),Table1[[#This Row],[Def max]],"")</f>
        <v/>
      </c>
      <c r="O59" s="9" t="str">
        <f>IF(AND(J59&gt;=3865,J59&lt;4540),Table1[[#This Row],[Def max]],"")</f>
        <v/>
      </c>
      <c r="P59" s="9" t="str">
        <f>IF(AND(J59&gt;=4540,J59&lt;8085),Table1[[#This Row],[Def max]],"")</f>
        <v/>
      </c>
      <c r="Q59" s="9" t="str">
        <f>IF(AND(J59&gt;=8085,J59&lt;9000),Table1[[#This Row],[Def max]],"")</f>
        <v/>
      </c>
      <c r="R59" s="9">
        <v>0</v>
      </c>
      <c r="S59" s="9">
        <v>0</v>
      </c>
      <c r="T59" s="9">
        <v>0</v>
      </c>
      <c r="U59" s="2">
        <f>YEAR(Table1[[#This Row],[Date début]])</f>
        <v>2017</v>
      </c>
      <c r="V59" s="2">
        <f>MONTH(Table1[[#This Row],[Date fin]])</f>
        <v>3</v>
      </c>
      <c r="W59" s="2">
        <f>DAY(Table1[[#This Row],[Date fin]])</f>
        <v>30</v>
      </c>
    </row>
    <row r="60" spans="1:23" ht="15.75" x14ac:dyDescent="0.25">
      <c r="A60" s="1">
        <v>47268001007</v>
      </c>
      <c r="B60" s="9" t="s">
        <v>17</v>
      </c>
      <c r="C60" s="9">
        <v>572</v>
      </c>
      <c r="D60" s="7">
        <v>42824.949930555558</v>
      </c>
      <c r="E60" s="7">
        <v>42824.959652777776</v>
      </c>
      <c r="F60" s="8">
        <v>9.7106481481481471E-3</v>
      </c>
      <c r="G60" s="9" t="s">
        <v>385</v>
      </c>
      <c r="H60" s="9">
        <v>2.9</v>
      </c>
      <c r="I60" s="9" t="s">
        <v>67</v>
      </c>
      <c r="J60" s="9">
        <v>1549</v>
      </c>
      <c r="K60" s="9" t="str">
        <f>IF(AND(J60&gt;=0,J60&lt;750),Table1[[#This Row],[Def max]],"")</f>
        <v/>
      </c>
      <c r="L60" s="9">
        <f>IF(AND(J60&gt;=750,J60&lt;2042),Table1[[#This Row],[Def max]],"")</f>
        <v>2.9</v>
      </c>
      <c r="M60" s="9" t="str">
        <f>IF(AND(J60&gt;=2042,J60&lt;2343),Table1[[#This Row],[Def max]],"")</f>
        <v/>
      </c>
      <c r="N60" s="9" t="str">
        <f>IF(AND(J60&gt;=2343,J60&lt;3865),Table1[[#This Row],[Def max]],"")</f>
        <v/>
      </c>
      <c r="O60" s="9" t="str">
        <f>IF(AND(J60&gt;=3865,J60&lt;4540),Table1[[#This Row],[Def max]],"")</f>
        <v/>
      </c>
      <c r="P60" s="9" t="str">
        <f>IF(AND(J60&gt;=4540,J60&lt;8085),Table1[[#This Row],[Def max]],"")</f>
        <v/>
      </c>
      <c r="Q60" s="9" t="str">
        <f>IF(AND(J60&gt;=8085,J60&lt;9000),Table1[[#This Row],[Def max]],"")</f>
        <v/>
      </c>
      <c r="R60" s="9">
        <v>0.6</v>
      </c>
      <c r="S60" s="9">
        <v>0.2</v>
      </c>
      <c r="T60" s="9">
        <v>1.6</v>
      </c>
      <c r="U60" s="2">
        <f>YEAR(Table1[[#This Row],[Date début]])</f>
        <v>2017</v>
      </c>
      <c r="V60" s="2">
        <f>MONTH(Table1[[#This Row],[Date fin]])</f>
        <v>3</v>
      </c>
      <c r="W60" s="2">
        <f>DAY(Table1[[#This Row],[Date fin]])</f>
        <v>30</v>
      </c>
    </row>
    <row r="61" spans="1:23" ht="15.75" x14ac:dyDescent="0.25">
      <c r="A61" s="1">
        <v>4783001005</v>
      </c>
      <c r="B61" s="9" t="s">
        <v>17</v>
      </c>
      <c r="C61" s="9">
        <v>532</v>
      </c>
      <c r="D61" s="7">
        <v>42838.918090277781</v>
      </c>
      <c r="E61" s="7">
        <v>42838.918587962966</v>
      </c>
      <c r="F61" s="8">
        <v>4.8611111111111104E-4</v>
      </c>
      <c r="G61" s="9" t="s">
        <v>385</v>
      </c>
      <c r="H61" s="9">
        <v>16.5</v>
      </c>
      <c r="I61" s="9" t="s">
        <v>50</v>
      </c>
      <c r="J61" s="9">
        <v>3209</v>
      </c>
      <c r="K61" s="9" t="str">
        <f>IF(AND(J61&gt;=0,J61&lt;750),Table1[[#This Row],[Def max]],"")</f>
        <v/>
      </c>
      <c r="L61" s="9" t="str">
        <f>IF(AND(J61&gt;=750,J61&lt;2042),Table1[[#This Row],[Def max]],"")</f>
        <v/>
      </c>
      <c r="M61" s="9" t="str">
        <f>IF(AND(J61&gt;=2042,J61&lt;2343),Table1[[#This Row],[Def max]],"")</f>
        <v/>
      </c>
      <c r="N61" s="9">
        <f>IF(AND(J61&gt;=2343,J61&lt;3865),Table1[[#This Row],[Def max]],"")</f>
        <v>16.5</v>
      </c>
      <c r="O61" s="9" t="str">
        <f>IF(AND(J61&gt;=3865,J61&lt;4540),Table1[[#This Row],[Def max]],"")</f>
        <v/>
      </c>
      <c r="P61" s="9" t="str">
        <f>IF(AND(J61&gt;=4540,J61&lt;8085),Table1[[#This Row],[Def max]],"")</f>
        <v/>
      </c>
      <c r="Q61" s="9" t="str">
        <f>IF(AND(J61&gt;=8085,J61&lt;9000),Table1[[#This Row],[Def max]],"")</f>
        <v/>
      </c>
      <c r="R61" s="9">
        <v>13.7</v>
      </c>
      <c r="S61" s="9">
        <v>1.6</v>
      </c>
      <c r="T61" s="9">
        <v>1.2</v>
      </c>
      <c r="U61" s="2">
        <f>YEAR(Table1[[#This Row],[Date début]])</f>
        <v>2017</v>
      </c>
      <c r="V61" s="2">
        <f>MONTH(Table1[[#This Row],[Date fin]])</f>
        <v>4</v>
      </c>
      <c r="W61" s="2">
        <f>DAY(Table1[[#This Row],[Date fin]])</f>
        <v>13</v>
      </c>
    </row>
    <row r="62" spans="1:23" ht="15.75" x14ac:dyDescent="0.25">
      <c r="A62" s="1">
        <v>4763001005</v>
      </c>
      <c r="B62" s="9" t="s">
        <v>17</v>
      </c>
      <c r="C62" s="9">
        <v>532</v>
      </c>
      <c r="D62" s="7">
        <v>42838.919212962966</v>
      </c>
      <c r="E62" s="7">
        <v>42838.93787037037</v>
      </c>
      <c r="F62" s="8">
        <v>1.8657407407407407E-2</v>
      </c>
      <c r="G62" s="9" t="s">
        <v>385</v>
      </c>
      <c r="H62" s="9">
        <v>2.6</v>
      </c>
      <c r="I62" s="9" t="s">
        <v>19</v>
      </c>
      <c r="J62" s="9">
        <v>1695</v>
      </c>
      <c r="K62" s="9" t="str">
        <f>IF(AND(J62&gt;=0,J62&lt;750),Table1[[#This Row],[Def max]],"")</f>
        <v/>
      </c>
      <c r="L62" s="9">
        <f>IF(AND(J62&gt;=750,J62&lt;2042),Table1[[#This Row],[Def max]],"")</f>
        <v>2.6</v>
      </c>
      <c r="M62" s="9" t="str">
        <f>IF(AND(J62&gt;=2042,J62&lt;2343),Table1[[#This Row],[Def max]],"")</f>
        <v/>
      </c>
      <c r="N62" s="9" t="str">
        <f>IF(AND(J62&gt;=2343,J62&lt;3865),Table1[[#This Row],[Def max]],"")</f>
        <v/>
      </c>
      <c r="O62" s="9" t="str">
        <f>IF(AND(J62&gt;=3865,J62&lt;4540),Table1[[#This Row],[Def max]],"")</f>
        <v/>
      </c>
      <c r="P62" s="9" t="str">
        <f>IF(AND(J62&gt;=4540,J62&lt;8085),Table1[[#This Row],[Def max]],"")</f>
        <v/>
      </c>
      <c r="Q62" s="9" t="str">
        <f>IF(AND(J62&gt;=8085,J62&lt;9000),Table1[[#This Row],[Def max]],"")</f>
        <v/>
      </c>
      <c r="R62" s="9">
        <v>0.5</v>
      </c>
      <c r="S62" s="9">
        <v>0.2</v>
      </c>
      <c r="T62" s="9">
        <v>1.2</v>
      </c>
      <c r="U62" s="2">
        <f>YEAR(Table1[[#This Row],[Date début]])</f>
        <v>2017</v>
      </c>
      <c r="V62" s="2">
        <f>MONTH(Table1[[#This Row],[Date fin]])</f>
        <v>4</v>
      </c>
      <c r="W62" s="2">
        <f>DAY(Table1[[#This Row],[Date fin]])</f>
        <v>13</v>
      </c>
    </row>
    <row r="63" spans="1:23" ht="15.75" x14ac:dyDescent="0.25">
      <c r="A63" s="1">
        <v>4763001006</v>
      </c>
      <c r="B63" s="9" t="s">
        <v>17</v>
      </c>
      <c r="C63" s="9">
        <v>533</v>
      </c>
      <c r="D63" s="7">
        <v>42838.9450462963</v>
      </c>
      <c r="E63" s="7">
        <v>42838.955648148149</v>
      </c>
      <c r="F63" s="8">
        <v>1.0590277777777777E-2</v>
      </c>
      <c r="G63" s="9" t="s">
        <v>385</v>
      </c>
      <c r="H63" s="9">
        <v>2.4</v>
      </c>
      <c r="I63" s="9" t="s">
        <v>60</v>
      </c>
      <c r="J63" s="9">
        <v>2765</v>
      </c>
      <c r="K63" s="9" t="str">
        <f>IF(AND(J63&gt;=0,J63&lt;750),Table1[[#This Row],[Def max]],"")</f>
        <v/>
      </c>
      <c r="L63" s="9" t="str">
        <f>IF(AND(J63&gt;=750,J63&lt;2042),Table1[[#This Row],[Def max]],"")</f>
        <v/>
      </c>
      <c r="M63" s="9" t="str">
        <f>IF(AND(J63&gt;=2042,J63&lt;2343),Table1[[#This Row],[Def max]],"")</f>
        <v/>
      </c>
      <c r="N63" s="9">
        <f>IF(AND(J63&gt;=2343,J63&lt;3865),Table1[[#This Row],[Def max]],"")</f>
        <v>2.4</v>
      </c>
      <c r="O63" s="9" t="str">
        <f>IF(AND(J63&gt;=3865,J63&lt;4540),Table1[[#This Row],[Def max]],"")</f>
        <v/>
      </c>
      <c r="P63" s="9" t="str">
        <f>IF(AND(J63&gt;=4540,J63&lt;8085),Table1[[#This Row],[Def max]],"")</f>
        <v/>
      </c>
      <c r="Q63" s="9" t="str">
        <f>IF(AND(J63&gt;=8085,J63&lt;9000),Table1[[#This Row],[Def max]],"")</f>
        <v/>
      </c>
      <c r="R63" s="9">
        <v>0.7</v>
      </c>
      <c r="S63" s="9">
        <v>0.1</v>
      </c>
      <c r="T63" s="9">
        <v>0.9</v>
      </c>
      <c r="U63" s="2">
        <f>YEAR(Table1[[#This Row],[Date début]])</f>
        <v>2017</v>
      </c>
      <c r="V63" s="2">
        <f>MONTH(Table1[[#This Row],[Date fin]])</f>
        <v>4</v>
      </c>
      <c r="W63" s="2">
        <f>DAY(Table1[[#This Row],[Date fin]])</f>
        <v>13</v>
      </c>
    </row>
    <row r="64" spans="1:23" ht="15.75" x14ac:dyDescent="0.25">
      <c r="A64" s="1">
        <v>4763001003</v>
      </c>
      <c r="B64" s="9" t="s">
        <v>17</v>
      </c>
      <c r="C64" s="9">
        <v>530</v>
      </c>
      <c r="D64" s="7">
        <v>42838.961875000001</v>
      </c>
      <c r="E64" s="7">
        <v>42838.980185185188</v>
      </c>
      <c r="F64" s="8">
        <v>1.8298611111111113E-2</v>
      </c>
      <c r="G64" s="9" t="s">
        <v>385</v>
      </c>
      <c r="H64" s="9">
        <v>2.8</v>
      </c>
      <c r="I64" s="9" t="s">
        <v>50</v>
      </c>
      <c r="J64" s="9">
        <v>3776</v>
      </c>
      <c r="K64" s="9" t="str">
        <f>IF(AND(J64&gt;=0,J64&lt;750),Table1[[#This Row],[Def max]],"")</f>
        <v/>
      </c>
      <c r="L64" s="9" t="str">
        <f>IF(AND(J64&gt;=750,J64&lt;2042),Table1[[#This Row],[Def max]],"")</f>
        <v/>
      </c>
      <c r="M64" s="9" t="str">
        <f>IF(AND(J64&gt;=2042,J64&lt;2343),Table1[[#This Row],[Def max]],"")</f>
        <v/>
      </c>
      <c r="N64" s="9">
        <f>IF(AND(J64&gt;=2343,J64&lt;3865),Table1[[#This Row],[Def max]],"")</f>
        <v>2.8</v>
      </c>
      <c r="O64" s="9" t="str">
        <f>IF(AND(J64&gt;=3865,J64&lt;4540),Table1[[#This Row],[Def max]],"")</f>
        <v/>
      </c>
      <c r="P64" s="9" t="str">
        <f>IF(AND(J64&gt;=4540,J64&lt;8085),Table1[[#This Row],[Def max]],"")</f>
        <v/>
      </c>
      <c r="Q64" s="9" t="str">
        <f>IF(AND(J64&gt;=8085,J64&lt;9000),Table1[[#This Row],[Def max]],"")</f>
        <v/>
      </c>
      <c r="R64" s="9">
        <v>0.8</v>
      </c>
      <c r="S64" s="9">
        <v>0.1</v>
      </c>
      <c r="T64" s="9">
        <v>1</v>
      </c>
      <c r="U64" s="2">
        <f>YEAR(Table1[[#This Row],[Date début]])</f>
        <v>2017</v>
      </c>
      <c r="V64" s="2">
        <f>MONTH(Table1[[#This Row],[Date fin]])</f>
        <v>4</v>
      </c>
      <c r="W64" s="2">
        <f>DAY(Table1[[#This Row],[Date fin]])</f>
        <v>13</v>
      </c>
    </row>
    <row r="65" spans="1:23" ht="15.75" x14ac:dyDescent="0.25">
      <c r="A65" s="1">
        <v>4763001006</v>
      </c>
      <c r="B65" s="9" t="s">
        <v>13</v>
      </c>
      <c r="C65" s="9">
        <v>533</v>
      </c>
      <c r="D65" s="7">
        <v>42845.636250000003</v>
      </c>
      <c r="E65" s="7">
        <v>42845.636793981481</v>
      </c>
      <c r="F65" s="8">
        <v>5.4398148148148144E-4</v>
      </c>
      <c r="G65" s="9" t="s">
        <v>385</v>
      </c>
      <c r="H65" s="9">
        <v>3</v>
      </c>
      <c r="I65" s="9" t="s">
        <v>28</v>
      </c>
      <c r="J65" s="9">
        <v>3239</v>
      </c>
      <c r="K65" s="9" t="str">
        <f>IF(AND(J65&gt;=0,J65&lt;750),Table1[[#This Row],[Def max]],"")</f>
        <v/>
      </c>
      <c r="L65" s="9" t="str">
        <f>IF(AND(J65&gt;=750,J65&lt;2042),Table1[[#This Row],[Def max]],"")</f>
        <v/>
      </c>
      <c r="M65" s="9" t="str">
        <f>IF(AND(J65&gt;=2042,J65&lt;2343),Table1[[#This Row],[Def max]],"")</f>
        <v/>
      </c>
      <c r="N65" s="9">
        <f>IF(AND(J65&gt;=2343,J65&lt;3865),Table1[[#This Row],[Def max]],"")</f>
        <v>3</v>
      </c>
      <c r="O65" s="9" t="str">
        <f>IF(AND(J65&gt;=3865,J65&lt;4540),Table1[[#This Row],[Def max]],"")</f>
        <v/>
      </c>
      <c r="P65" s="9" t="str">
        <f>IF(AND(J65&gt;=4540,J65&lt;8085),Table1[[#This Row],[Def max]],"")</f>
        <v/>
      </c>
      <c r="Q65" s="9" t="str">
        <f>IF(AND(J65&gt;=8085,J65&lt;9000),Table1[[#This Row],[Def max]],"")</f>
        <v/>
      </c>
      <c r="R65" s="9">
        <v>0.2</v>
      </c>
      <c r="S65" s="9">
        <v>0.4</v>
      </c>
      <c r="T65" s="9">
        <v>0.5</v>
      </c>
      <c r="U65" s="2">
        <f>YEAR(Table1[[#This Row],[Date début]])</f>
        <v>2017</v>
      </c>
      <c r="V65" s="2">
        <f>MONTH(Table1[[#This Row],[Date fin]])</f>
        <v>4</v>
      </c>
      <c r="W65" s="2">
        <f>DAY(Table1[[#This Row],[Date fin]])</f>
        <v>20</v>
      </c>
    </row>
    <row r="66" spans="1:23" ht="15.75" x14ac:dyDescent="0.25">
      <c r="A66" s="1">
        <v>4763001006</v>
      </c>
      <c r="B66" s="9" t="s">
        <v>13</v>
      </c>
      <c r="C66" s="9">
        <v>533</v>
      </c>
      <c r="D66" s="7">
        <v>42845.637395833335</v>
      </c>
      <c r="E66" s="7">
        <v>42845.637835648151</v>
      </c>
      <c r="F66" s="8">
        <v>4.2824074074074075E-4</v>
      </c>
      <c r="G66" s="9" t="s">
        <v>385</v>
      </c>
      <c r="H66" s="9">
        <v>0</v>
      </c>
      <c r="I66" s="9"/>
      <c r="J66" s="9">
        <v>0</v>
      </c>
      <c r="K66" s="9">
        <f>IF(AND(J66&gt;=0,J66&lt;750),Table1[[#This Row],[Def max]],"")</f>
        <v>0</v>
      </c>
      <c r="L66" s="9" t="str">
        <f>IF(AND(J66&gt;=750,J66&lt;2042),Table1[[#This Row],[Def max]],"")</f>
        <v/>
      </c>
      <c r="M66" s="9" t="str">
        <f>IF(AND(J66&gt;=2042,J66&lt;2343),Table1[[#This Row],[Def max]],"")</f>
        <v/>
      </c>
      <c r="N66" s="9" t="str">
        <f>IF(AND(J66&gt;=2343,J66&lt;3865),Table1[[#This Row],[Def max]],"")</f>
        <v/>
      </c>
      <c r="O66" s="9" t="str">
        <f>IF(AND(J66&gt;=3865,J66&lt;4540),Table1[[#This Row],[Def max]],"")</f>
        <v/>
      </c>
      <c r="P66" s="9" t="str">
        <f>IF(AND(J66&gt;=4540,J66&lt;8085),Table1[[#This Row],[Def max]],"")</f>
        <v/>
      </c>
      <c r="Q66" s="9" t="str">
        <f>IF(AND(J66&gt;=8085,J66&lt;9000),Table1[[#This Row],[Def max]],"")</f>
        <v/>
      </c>
      <c r="R66" s="9">
        <v>0</v>
      </c>
      <c r="S66" s="9">
        <v>0</v>
      </c>
      <c r="T66" s="9">
        <v>0</v>
      </c>
      <c r="U66" s="2">
        <f>YEAR(Table1[[#This Row],[Date début]])</f>
        <v>2017</v>
      </c>
      <c r="V66" s="2">
        <f>MONTH(Table1[[#This Row],[Date fin]])</f>
        <v>4</v>
      </c>
      <c r="W66" s="2">
        <f>DAY(Table1[[#This Row],[Date fin]])</f>
        <v>20</v>
      </c>
    </row>
    <row r="67" spans="1:23" ht="15.75" x14ac:dyDescent="0.25">
      <c r="A67" s="1">
        <v>4763001006</v>
      </c>
      <c r="B67" s="9" t="s">
        <v>13</v>
      </c>
      <c r="C67" s="9">
        <v>533</v>
      </c>
      <c r="D67" s="7">
        <v>42845.638437499998</v>
      </c>
      <c r="E67" s="7">
        <v>42845.644942129627</v>
      </c>
      <c r="F67" s="8">
        <v>6.4930555555555549E-3</v>
      </c>
      <c r="G67" s="9" t="s">
        <v>385</v>
      </c>
      <c r="H67" s="9">
        <v>2.2999999999999998</v>
      </c>
      <c r="I67" s="9" t="s">
        <v>150</v>
      </c>
      <c r="J67" s="9">
        <v>2716</v>
      </c>
      <c r="K67" s="9" t="str">
        <f>IF(AND(J67&gt;=0,J67&lt;750),Table1[[#This Row],[Def max]],"")</f>
        <v/>
      </c>
      <c r="L67" s="9" t="str">
        <f>IF(AND(J67&gt;=750,J67&lt;2042),Table1[[#This Row],[Def max]],"")</f>
        <v/>
      </c>
      <c r="M67" s="9" t="str">
        <f>IF(AND(J67&gt;=2042,J67&lt;2343),Table1[[#This Row],[Def max]],"")</f>
        <v/>
      </c>
      <c r="N67" s="9">
        <f>IF(AND(J67&gt;=2343,J67&lt;3865),Table1[[#This Row],[Def max]],"")</f>
        <v>2.2999999999999998</v>
      </c>
      <c r="O67" s="9" t="str">
        <f>IF(AND(J67&gt;=3865,J67&lt;4540),Table1[[#This Row],[Def max]],"")</f>
        <v/>
      </c>
      <c r="P67" s="9" t="str">
        <f>IF(AND(J67&gt;=4540,J67&lt;8085),Table1[[#This Row],[Def max]],"")</f>
        <v/>
      </c>
      <c r="Q67" s="9" t="str">
        <f>IF(AND(J67&gt;=8085,J67&lt;9000),Table1[[#This Row],[Def max]],"")</f>
        <v/>
      </c>
      <c r="R67" s="9">
        <v>0.2</v>
      </c>
      <c r="S67" s="9">
        <v>0.2</v>
      </c>
      <c r="T67" s="9">
        <v>1.6</v>
      </c>
      <c r="U67" s="2">
        <f>YEAR(Table1[[#This Row],[Date début]])</f>
        <v>2017</v>
      </c>
      <c r="V67" s="2">
        <f>MONTH(Table1[[#This Row],[Date fin]])</f>
        <v>4</v>
      </c>
      <c r="W67" s="2">
        <f>DAY(Table1[[#This Row],[Date fin]])</f>
        <v>20</v>
      </c>
    </row>
    <row r="68" spans="1:23" ht="15.75" x14ac:dyDescent="0.25">
      <c r="A68" s="1">
        <v>4763001003</v>
      </c>
      <c r="B68" s="9" t="s">
        <v>13</v>
      </c>
      <c r="C68" s="9">
        <v>530</v>
      </c>
      <c r="D68" s="7">
        <v>42845.65148148148</v>
      </c>
      <c r="E68" s="7">
        <v>42845.652048611111</v>
      </c>
      <c r="F68" s="8">
        <v>5.5555555555555556E-4</v>
      </c>
      <c r="G68" s="9" t="s">
        <v>385</v>
      </c>
      <c r="H68" s="9">
        <v>1.7</v>
      </c>
      <c r="I68" s="9" t="s">
        <v>30</v>
      </c>
      <c r="J68" s="9">
        <v>3255</v>
      </c>
      <c r="K68" s="9" t="str">
        <f>IF(AND(J68&gt;=0,J68&lt;750),Table1[[#This Row],[Def max]],"")</f>
        <v/>
      </c>
      <c r="L68" s="9" t="str">
        <f>IF(AND(J68&gt;=750,J68&lt;2042),Table1[[#This Row],[Def max]],"")</f>
        <v/>
      </c>
      <c r="M68" s="9" t="str">
        <f>IF(AND(J68&gt;=2042,J68&lt;2343),Table1[[#This Row],[Def max]],"")</f>
        <v/>
      </c>
      <c r="N68" s="9">
        <f>IF(AND(J68&gt;=2343,J68&lt;3865),Table1[[#This Row],[Def max]],"")</f>
        <v>1.7</v>
      </c>
      <c r="O68" s="9" t="str">
        <f>IF(AND(J68&gt;=3865,J68&lt;4540),Table1[[#This Row],[Def max]],"")</f>
        <v/>
      </c>
      <c r="P68" s="9" t="str">
        <f>IF(AND(J68&gt;=4540,J68&lt;8085),Table1[[#This Row],[Def max]],"")</f>
        <v/>
      </c>
      <c r="Q68" s="9" t="str">
        <f>IF(AND(J68&gt;=8085,J68&lt;9000),Table1[[#This Row],[Def max]],"")</f>
        <v/>
      </c>
      <c r="R68" s="9">
        <v>0.2</v>
      </c>
      <c r="S68" s="9">
        <v>0.4</v>
      </c>
      <c r="T68" s="9">
        <v>1.9</v>
      </c>
      <c r="U68" s="2">
        <f>YEAR(Table1[[#This Row],[Date début]])</f>
        <v>2017</v>
      </c>
      <c r="V68" s="2">
        <f>MONTH(Table1[[#This Row],[Date fin]])</f>
        <v>4</v>
      </c>
      <c r="W68" s="2">
        <f>DAY(Table1[[#This Row],[Date fin]])</f>
        <v>20</v>
      </c>
    </row>
    <row r="69" spans="1:23" ht="15.75" x14ac:dyDescent="0.25">
      <c r="A69" s="1">
        <v>4763001003</v>
      </c>
      <c r="B69" s="9" t="s">
        <v>13</v>
      </c>
      <c r="C69" s="9">
        <v>530</v>
      </c>
      <c r="D69" s="7">
        <v>42845.652557870373</v>
      </c>
      <c r="E69" s="7">
        <v>42845.662395833337</v>
      </c>
      <c r="F69" s="8">
        <v>9.8263888888888897E-3</v>
      </c>
      <c r="G69" s="9" t="s">
        <v>385</v>
      </c>
      <c r="H69" s="9">
        <v>2.1</v>
      </c>
      <c r="I69" s="9" t="s">
        <v>38</v>
      </c>
      <c r="J69" s="9">
        <v>3288</v>
      </c>
      <c r="K69" s="9" t="str">
        <f>IF(AND(J69&gt;=0,J69&lt;750),Table1[[#This Row],[Def max]],"")</f>
        <v/>
      </c>
      <c r="L69" s="9" t="str">
        <f>IF(AND(J69&gt;=750,J69&lt;2042),Table1[[#This Row],[Def max]],"")</f>
        <v/>
      </c>
      <c r="M69" s="9" t="str">
        <f>IF(AND(J69&gt;=2042,J69&lt;2343),Table1[[#This Row],[Def max]],"")</f>
        <v/>
      </c>
      <c r="N69" s="9">
        <f>IF(AND(J69&gt;=2343,J69&lt;3865),Table1[[#This Row],[Def max]],"")</f>
        <v>2.1</v>
      </c>
      <c r="O69" s="9" t="str">
        <f>IF(AND(J69&gt;=3865,J69&lt;4540),Table1[[#This Row],[Def max]],"")</f>
        <v/>
      </c>
      <c r="P69" s="9" t="str">
        <f>IF(AND(J69&gt;=4540,J69&lt;8085),Table1[[#This Row],[Def max]],"")</f>
        <v/>
      </c>
      <c r="Q69" s="9" t="str">
        <f>IF(AND(J69&gt;=8085,J69&lt;9000),Table1[[#This Row],[Def max]],"")</f>
        <v/>
      </c>
      <c r="R69" s="9">
        <v>0.9</v>
      </c>
      <c r="S69" s="9">
        <v>0.3</v>
      </c>
      <c r="T69" s="9">
        <v>0.9</v>
      </c>
      <c r="U69" s="2">
        <f>YEAR(Table1[[#This Row],[Date début]])</f>
        <v>2017</v>
      </c>
      <c r="V69" s="2">
        <f>MONTH(Table1[[#This Row],[Date fin]])</f>
        <v>4</v>
      </c>
      <c r="W69" s="2">
        <f>DAY(Table1[[#This Row],[Date fin]])</f>
        <v>20</v>
      </c>
    </row>
    <row r="70" spans="1:23" ht="15.75" x14ac:dyDescent="0.25">
      <c r="A70" s="1">
        <v>4763001005</v>
      </c>
      <c r="B70" s="9" t="s">
        <v>13</v>
      </c>
      <c r="C70" s="9">
        <v>532</v>
      </c>
      <c r="D70" s="7">
        <v>42845.668171296296</v>
      </c>
      <c r="E70" s="7">
        <v>42845.681041666663</v>
      </c>
      <c r="F70" s="8">
        <v>1.2858796296296297E-2</v>
      </c>
      <c r="G70" s="9" t="s">
        <v>385</v>
      </c>
      <c r="H70" s="9">
        <v>1.8</v>
      </c>
      <c r="I70" s="9" t="s">
        <v>150</v>
      </c>
      <c r="J70" s="9">
        <v>1657</v>
      </c>
      <c r="K70" s="9" t="str">
        <f>IF(AND(J70&gt;=0,J70&lt;750),Table1[[#This Row],[Def max]],"")</f>
        <v/>
      </c>
      <c r="L70" s="9">
        <f>IF(AND(J70&gt;=750,J70&lt;2042),Table1[[#This Row],[Def max]],"")</f>
        <v>1.8</v>
      </c>
      <c r="M70" s="9" t="str">
        <f>IF(AND(J70&gt;=2042,J70&lt;2343),Table1[[#This Row],[Def max]],"")</f>
        <v/>
      </c>
      <c r="N70" s="9" t="str">
        <f>IF(AND(J70&gt;=2343,J70&lt;3865),Table1[[#This Row],[Def max]],"")</f>
        <v/>
      </c>
      <c r="O70" s="9" t="str">
        <f>IF(AND(J70&gt;=3865,J70&lt;4540),Table1[[#This Row],[Def max]],"")</f>
        <v/>
      </c>
      <c r="P70" s="9" t="str">
        <f>IF(AND(J70&gt;=4540,J70&lt;8085),Table1[[#This Row],[Def max]],"")</f>
        <v/>
      </c>
      <c r="Q70" s="9" t="str">
        <f>IF(AND(J70&gt;=8085,J70&lt;9000),Table1[[#This Row],[Def max]],"")</f>
        <v/>
      </c>
      <c r="R70" s="9">
        <v>0.2</v>
      </c>
      <c r="S70" s="9">
        <v>0.5</v>
      </c>
      <c r="T70" s="9">
        <v>1.3</v>
      </c>
      <c r="U70" s="2">
        <f>YEAR(Table1[[#This Row],[Date début]])</f>
        <v>2017</v>
      </c>
      <c r="V70" s="2">
        <f>MONTH(Table1[[#This Row],[Date fin]])</f>
        <v>4</v>
      </c>
      <c r="W70" s="2">
        <f>DAY(Table1[[#This Row],[Date fin]])</f>
        <v>20</v>
      </c>
    </row>
    <row r="71" spans="1:23" ht="15.75" x14ac:dyDescent="0.25">
      <c r="A71" s="1">
        <v>4763001019</v>
      </c>
      <c r="B71" s="9" t="s">
        <v>17</v>
      </c>
      <c r="C71" s="9">
        <v>567</v>
      </c>
      <c r="D71" s="7">
        <v>42850.924780092595</v>
      </c>
      <c r="E71" s="7">
        <v>42850.934062499997</v>
      </c>
      <c r="F71" s="8">
        <v>9.2708333333333341E-3</v>
      </c>
      <c r="G71" s="9" t="s">
        <v>385</v>
      </c>
      <c r="H71" s="9">
        <v>2.1</v>
      </c>
      <c r="I71" s="9" t="s">
        <v>79</v>
      </c>
      <c r="J71" s="9">
        <v>1740</v>
      </c>
      <c r="K71" s="9" t="str">
        <f>IF(AND(J71&gt;=0,J71&lt;750),Table1[[#This Row],[Def max]],"")</f>
        <v/>
      </c>
      <c r="L71" s="9">
        <f>IF(AND(J71&gt;=750,J71&lt;2042),Table1[[#This Row],[Def max]],"")</f>
        <v>2.1</v>
      </c>
      <c r="M71" s="9" t="str">
        <f>IF(AND(J71&gt;=2042,J71&lt;2343),Table1[[#This Row],[Def max]],"")</f>
        <v/>
      </c>
      <c r="N71" s="9" t="str">
        <f>IF(AND(J71&gt;=2343,J71&lt;3865),Table1[[#This Row],[Def max]],"")</f>
        <v/>
      </c>
      <c r="O71" s="9" t="str">
        <f>IF(AND(J71&gt;=3865,J71&lt;4540),Table1[[#This Row],[Def max]],"")</f>
        <v/>
      </c>
      <c r="P71" s="9" t="str">
        <f>IF(AND(J71&gt;=4540,J71&lt;8085),Table1[[#This Row],[Def max]],"")</f>
        <v/>
      </c>
      <c r="Q71" s="9" t="str">
        <f>IF(AND(J71&gt;=8085,J71&lt;9000),Table1[[#This Row],[Def max]],"")</f>
        <v/>
      </c>
      <c r="R71" s="9">
        <v>0.2</v>
      </c>
      <c r="S71" s="9">
        <v>0.1</v>
      </c>
      <c r="T71" s="9">
        <v>0.6</v>
      </c>
      <c r="U71" s="2">
        <f>YEAR(Table1[[#This Row],[Date début]])</f>
        <v>2017</v>
      </c>
      <c r="V71" s="2">
        <f>MONTH(Table1[[#This Row],[Date fin]])</f>
        <v>4</v>
      </c>
      <c r="W71" s="2">
        <f>DAY(Table1[[#This Row],[Date fin]])</f>
        <v>25</v>
      </c>
    </row>
    <row r="72" spans="1:23" ht="15.75" x14ac:dyDescent="0.25">
      <c r="A72" s="1">
        <v>4763001021</v>
      </c>
      <c r="B72" s="9" t="s">
        <v>17</v>
      </c>
      <c r="C72" s="9">
        <v>569</v>
      </c>
      <c r="D72" s="7">
        <v>42850.946944444448</v>
      </c>
      <c r="E72" s="7">
        <v>42850.947384259256</v>
      </c>
      <c r="F72" s="8">
        <v>4.3981481481481481E-4</v>
      </c>
      <c r="G72" s="9" t="s">
        <v>385</v>
      </c>
      <c r="H72" s="9">
        <v>0</v>
      </c>
      <c r="I72" s="9"/>
      <c r="J72" s="9">
        <v>0</v>
      </c>
      <c r="K72" s="9">
        <f>IF(AND(J72&gt;=0,J72&lt;750),Table1[[#This Row],[Def max]],"")</f>
        <v>0</v>
      </c>
      <c r="L72" s="9" t="str">
        <f>IF(AND(J72&gt;=750,J72&lt;2042),Table1[[#This Row],[Def max]],"")</f>
        <v/>
      </c>
      <c r="M72" s="9" t="str">
        <f>IF(AND(J72&gt;=2042,J72&lt;2343),Table1[[#This Row],[Def max]],"")</f>
        <v/>
      </c>
      <c r="N72" s="9" t="str">
        <f>IF(AND(J72&gt;=2343,J72&lt;3865),Table1[[#This Row],[Def max]],"")</f>
        <v/>
      </c>
      <c r="O72" s="9" t="str">
        <f>IF(AND(J72&gt;=3865,J72&lt;4540),Table1[[#This Row],[Def max]],"")</f>
        <v/>
      </c>
      <c r="P72" s="9" t="str">
        <f>IF(AND(J72&gt;=4540,J72&lt;8085),Table1[[#This Row],[Def max]],"")</f>
        <v/>
      </c>
      <c r="Q72" s="9" t="str">
        <f>IF(AND(J72&gt;=8085,J72&lt;9000),Table1[[#This Row],[Def max]],"")</f>
        <v/>
      </c>
      <c r="R72" s="9">
        <v>0</v>
      </c>
      <c r="S72" s="9">
        <v>0</v>
      </c>
      <c r="T72" s="9">
        <v>0</v>
      </c>
      <c r="U72" s="2">
        <f>YEAR(Table1[[#This Row],[Date début]])</f>
        <v>2017</v>
      </c>
      <c r="V72" s="2">
        <f>MONTH(Table1[[#This Row],[Date fin]])</f>
        <v>4</v>
      </c>
      <c r="W72" s="2">
        <f>DAY(Table1[[#This Row],[Date fin]])</f>
        <v>25</v>
      </c>
    </row>
    <row r="73" spans="1:23" ht="15.75" x14ac:dyDescent="0.25">
      <c r="A73" s="1">
        <v>4763001021</v>
      </c>
      <c r="B73" s="9" t="s">
        <v>17</v>
      </c>
      <c r="C73" s="9">
        <v>569</v>
      </c>
      <c r="D73" s="7">
        <v>42850.947893518518</v>
      </c>
      <c r="E73" s="7">
        <v>42850.956875000003</v>
      </c>
      <c r="F73" s="8">
        <v>8.9699074074074073E-3</v>
      </c>
      <c r="G73" s="9" t="s">
        <v>385</v>
      </c>
      <c r="H73" s="9">
        <v>2.2000000000000002</v>
      </c>
      <c r="I73" s="9" t="s">
        <v>23</v>
      </c>
      <c r="J73" s="9">
        <v>2818</v>
      </c>
      <c r="K73" s="9" t="str">
        <f>IF(AND(J73&gt;=0,J73&lt;750),Table1[[#This Row],[Def max]],"")</f>
        <v/>
      </c>
      <c r="L73" s="9" t="str">
        <f>IF(AND(J73&gt;=750,J73&lt;2042),Table1[[#This Row],[Def max]],"")</f>
        <v/>
      </c>
      <c r="M73" s="9" t="str">
        <f>IF(AND(J73&gt;=2042,J73&lt;2343),Table1[[#This Row],[Def max]],"")</f>
        <v/>
      </c>
      <c r="N73" s="9">
        <f>IF(AND(J73&gt;=2343,J73&lt;3865),Table1[[#This Row],[Def max]],"")</f>
        <v>2.2000000000000002</v>
      </c>
      <c r="O73" s="9" t="str">
        <f>IF(AND(J73&gt;=3865,J73&lt;4540),Table1[[#This Row],[Def max]],"")</f>
        <v/>
      </c>
      <c r="P73" s="9" t="str">
        <f>IF(AND(J73&gt;=4540,J73&lt;8085),Table1[[#This Row],[Def max]],"")</f>
        <v/>
      </c>
      <c r="Q73" s="9" t="str">
        <f>IF(AND(J73&gt;=8085,J73&lt;9000),Table1[[#This Row],[Def max]],"")</f>
        <v/>
      </c>
      <c r="R73" s="9">
        <v>1.9</v>
      </c>
      <c r="S73" s="9">
        <v>0.2</v>
      </c>
      <c r="T73" s="9">
        <v>1.7</v>
      </c>
      <c r="U73" s="2">
        <f>YEAR(Table1[[#This Row],[Date début]])</f>
        <v>2017</v>
      </c>
      <c r="V73" s="2">
        <f>MONTH(Table1[[#This Row],[Date fin]])</f>
        <v>4</v>
      </c>
      <c r="W73" s="2">
        <f>DAY(Table1[[#This Row],[Date fin]])</f>
        <v>25</v>
      </c>
    </row>
    <row r="74" spans="1:23" ht="15.75" x14ac:dyDescent="0.25">
      <c r="A74" s="1">
        <v>4763001020</v>
      </c>
      <c r="B74" s="9" t="s">
        <v>17</v>
      </c>
      <c r="C74" s="9">
        <v>568</v>
      </c>
      <c r="D74" s="7">
        <v>42850.967523148145</v>
      </c>
      <c r="E74" s="7">
        <v>42850.968090277776</v>
      </c>
      <c r="F74" s="8">
        <v>5.5555555555555556E-4</v>
      </c>
      <c r="G74" s="9" t="s">
        <v>385</v>
      </c>
      <c r="H74" s="9">
        <v>4.5999999999999996</v>
      </c>
      <c r="I74" s="9" t="s">
        <v>16</v>
      </c>
      <c r="J74" s="9">
        <v>3238</v>
      </c>
      <c r="K74" s="9" t="str">
        <f>IF(AND(J74&gt;=0,J74&lt;750),Table1[[#This Row],[Def max]],"")</f>
        <v/>
      </c>
      <c r="L74" s="9" t="str">
        <f>IF(AND(J74&gt;=750,J74&lt;2042),Table1[[#This Row],[Def max]],"")</f>
        <v/>
      </c>
      <c r="M74" s="9" t="str">
        <f>IF(AND(J74&gt;=2042,J74&lt;2343),Table1[[#This Row],[Def max]],"")</f>
        <v/>
      </c>
      <c r="N74" s="9">
        <f>IF(AND(J74&gt;=2343,J74&lt;3865),Table1[[#This Row],[Def max]],"")</f>
        <v>4.5999999999999996</v>
      </c>
      <c r="O74" s="9" t="str">
        <f>IF(AND(J74&gt;=3865,J74&lt;4540),Table1[[#This Row],[Def max]],"")</f>
        <v/>
      </c>
      <c r="P74" s="9" t="str">
        <f>IF(AND(J74&gt;=4540,J74&lt;8085),Table1[[#This Row],[Def max]],"")</f>
        <v/>
      </c>
      <c r="Q74" s="9" t="str">
        <f>IF(AND(J74&gt;=8085,J74&lt;9000),Table1[[#This Row],[Def max]],"")</f>
        <v/>
      </c>
      <c r="R74" s="9">
        <v>5.0999999999999996</v>
      </c>
      <c r="S74" s="9">
        <v>1.5</v>
      </c>
      <c r="T74" s="9">
        <v>0.4</v>
      </c>
      <c r="U74" s="2">
        <f>YEAR(Table1[[#This Row],[Date début]])</f>
        <v>2017</v>
      </c>
      <c r="V74" s="2">
        <f>MONTH(Table1[[#This Row],[Date fin]])</f>
        <v>4</v>
      </c>
      <c r="W74" s="2">
        <f>DAY(Table1[[#This Row],[Date fin]])</f>
        <v>25</v>
      </c>
    </row>
    <row r="75" spans="1:23" ht="15.75" x14ac:dyDescent="0.25">
      <c r="A75" s="1">
        <v>4763001020</v>
      </c>
      <c r="B75" s="9" t="s">
        <v>17</v>
      </c>
      <c r="C75" s="9">
        <v>568</v>
      </c>
      <c r="D75" s="7">
        <v>42850.968680555554</v>
      </c>
      <c r="E75" s="7">
        <v>42850.973298611112</v>
      </c>
      <c r="F75" s="8">
        <v>4.6064814814814814E-3</v>
      </c>
      <c r="G75" s="9" t="s">
        <v>385</v>
      </c>
      <c r="H75" s="9">
        <v>1.2</v>
      </c>
      <c r="I75" s="9" t="s">
        <v>140</v>
      </c>
      <c r="J75" s="9">
        <v>3732</v>
      </c>
      <c r="K75" s="9" t="str">
        <f>IF(AND(J75&gt;=0,J75&lt;750),Table1[[#This Row],[Def max]],"")</f>
        <v/>
      </c>
      <c r="L75" s="9" t="str">
        <f>IF(AND(J75&gt;=750,J75&lt;2042),Table1[[#This Row],[Def max]],"")</f>
        <v/>
      </c>
      <c r="M75" s="9" t="str">
        <f>IF(AND(J75&gt;=2042,J75&lt;2343),Table1[[#This Row],[Def max]],"")</f>
        <v/>
      </c>
      <c r="N75" s="9">
        <f>IF(AND(J75&gt;=2343,J75&lt;3865),Table1[[#This Row],[Def max]],"")</f>
        <v>1.2</v>
      </c>
      <c r="O75" s="9" t="str">
        <f>IF(AND(J75&gt;=3865,J75&lt;4540),Table1[[#This Row],[Def max]],"")</f>
        <v/>
      </c>
      <c r="P75" s="9" t="str">
        <f>IF(AND(J75&gt;=4540,J75&lt;8085),Table1[[#This Row],[Def max]],"")</f>
        <v/>
      </c>
      <c r="Q75" s="9" t="str">
        <f>IF(AND(J75&gt;=8085,J75&lt;9000),Table1[[#This Row],[Def max]],"")</f>
        <v/>
      </c>
      <c r="R75" s="9">
        <v>1.8</v>
      </c>
      <c r="S75" s="9">
        <v>0.2</v>
      </c>
      <c r="T75" s="9">
        <v>1.2</v>
      </c>
      <c r="U75" s="2">
        <f>YEAR(Table1[[#This Row],[Date début]])</f>
        <v>2017</v>
      </c>
      <c r="V75" s="2">
        <f>MONTH(Table1[[#This Row],[Date fin]])</f>
        <v>4</v>
      </c>
      <c r="W75" s="2">
        <f>DAY(Table1[[#This Row],[Date fin]])</f>
        <v>25</v>
      </c>
    </row>
    <row r="76" spans="1:23" ht="15.75" x14ac:dyDescent="0.25">
      <c r="A76" s="1">
        <v>4773001025</v>
      </c>
      <c r="B76" s="9" t="s">
        <v>20</v>
      </c>
      <c r="C76" s="9">
        <v>621</v>
      </c>
      <c r="D76" s="7">
        <v>42858.940798611111</v>
      </c>
      <c r="E76" s="7">
        <v>42858.952175925922</v>
      </c>
      <c r="F76" s="8">
        <v>1.1377314814814814E-2</v>
      </c>
      <c r="G76" s="9" t="s">
        <v>385</v>
      </c>
      <c r="H76" s="9">
        <v>6.3</v>
      </c>
      <c r="I76" s="9" t="s">
        <v>23</v>
      </c>
      <c r="J76" s="9">
        <v>3267</v>
      </c>
      <c r="K76" s="9" t="str">
        <f>IF(AND(J76&gt;=0,J76&lt;750),Table1[[#This Row],[Def max]],"")</f>
        <v/>
      </c>
      <c r="L76" s="9" t="str">
        <f>IF(AND(J76&gt;=750,J76&lt;2042),Table1[[#This Row],[Def max]],"")</f>
        <v/>
      </c>
      <c r="M76" s="9" t="str">
        <f>IF(AND(J76&gt;=2042,J76&lt;2343),Table1[[#This Row],[Def max]],"")</f>
        <v/>
      </c>
      <c r="N76" s="9">
        <f>IF(AND(J76&gt;=2343,J76&lt;3865),Table1[[#This Row],[Def max]],"")</f>
        <v>6.3</v>
      </c>
      <c r="O76" s="9" t="str">
        <f>IF(AND(J76&gt;=3865,J76&lt;4540),Table1[[#This Row],[Def max]],"")</f>
        <v/>
      </c>
      <c r="P76" s="9" t="str">
        <f>IF(AND(J76&gt;=4540,J76&lt;8085),Table1[[#This Row],[Def max]],"")</f>
        <v/>
      </c>
      <c r="Q76" s="9" t="str">
        <f>IF(AND(J76&gt;=8085,J76&lt;9000),Table1[[#This Row],[Def max]],"")</f>
        <v/>
      </c>
      <c r="R76" s="9">
        <v>2.2000000000000002</v>
      </c>
      <c r="S76" s="9">
        <v>0.7</v>
      </c>
      <c r="T76" s="9">
        <v>3.6</v>
      </c>
      <c r="U76" s="2">
        <f>YEAR(Table1[[#This Row],[Date début]])</f>
        <v>2017</v>
      </c>
      <c r="V76" s="2">
        <f>MONTH(Table1[[#This Row],[Date fin]])</f>
        <v>5</v>
      </c>
      <c r="W76" s="2">
        <f>DAY(Table1[[#This Row],[Date fin]])</f>
        <v>3</v>
      </c>
    </row>
    <row r="77" spans="1:23" ht="15.75" x14ac:dyDescent="0.25">
      <c r="A77" s="1">
        <v>4763001013</v>
      </c>
      <c r="B77" s="9" t="s">
        <v>20</v>
      </c>
      <c r="C77" s="9">
        <v>622</v>
      </c>
      <c r="D77" s="7">
        <v>42858.961342592593</v>
      </c>
      <c r="E77" s="7">
        <v>42858.987083333333</v>
      </c>
      <c r="F77" s="8">
        <v>2.5740740740740745E-2</v>
      </c>
      <c r="G77" s="9" t="s">
        <v>385</v>
      </c>
      <c r="H77" s="9">
        <v>8</v>
      </c>
      <c r="I77" s="9" t="s">
        <v>19</v>
      </c>
      <c r="J77" s="9">
        <v>1807</v>
      </c>
      <c r="K77" s="9" t="str">
        <f>IF(AND(J77&gt;=0,J77&lt;750),Table1[[#This Row],[Def max]],"")</f>
        <v/>
      </c>
      <c r="L77" s="9">
        <f>IF(AND(J77&gt;=750,J77&lt;2042),Table1[[#This Row],[Def max]],"")</f>
        <v>8</v>
      </c>
      <c r="M77" s="9" t="str">
        <f>IF(AND(J77&gt;=2042,J77&lt;2343),Table1[[#This Row],[Def max]],"")</f>
        <v/>
      </c>
      <c r="N77" s="9" t="str">
        <f>IF(AND(J77&gt;=2343,J77&lt;3865),Table1[[#This Row],[Def max]],"")</f>
        <v/>
      </c>
      <c r="O77" s="9" t="str">
        <f>IF(AND(J77&gt;=3865,J77&lt;4540),Table1[[#This Row],[Def max]],"")</f>
        <v/>
      </c>
      <c r="P77" s="9" t="str">
        <f>IF(AND(J77&gt;=4540,J77&lt;8085),Table1[[#This Row],[Def max]],"")</f>
        <v/>
      </c>
      <c r="Q77" s="9" t="str">
        <f>IF(AND(J77&gt;=8085,J77&lt;9000),Table1[[#This Row],[Def max]],"")</f>
        <v/>
      </c>
      <c r="R77" s="9">
        <v>1.6</v>
      </c>
      <c r="S77" s="9">
        <v>0.5</v>
      </c>
      <c r="T77" s="9">
        <v>2.7</v>
      </c>
      <c r="U77" s="2">
        <f>YEAR(Table1[[#This Row],[Date début]])</f>
        <v>2017</v>
      </c>
      <c r="V77" s="2">
        <f>MONTH(Table1[[#This Row],[Date fin]])</f>
        <v>5</v>
      </c>
      <c r="W77" s="2">
        <f>DAY(Table1[[#This Row],[Date fin]])</f>
        <v>3</v>
      </c>
    </row>
    <row r="78" spans="1:23" ht="15.75" x14ac:dyDescent="0.25">
      <c r="A78" s="1">
        <v>4703800207</v>
      </c>
      <c r="B78" s="9" t="s">
        <v>20</v>
      </c>
      <c r="C78" s="9">
        <v>619</v>
      </c>
      <c r="D78" s="7">
        <v>42858.996180555558</v>
      </c>
      <c r="E78" s="7">
        <v>42859.007337962961</v>
      </c>
      <c r="F78" s="8">
        <v>1.1145833333333334E-2</v>
      </c>
      <c r="G78" s="9" t="s">
        <v>385</v>
      </c>
      <c r="H78" s="9">
        <v>7.2</v>
      </c>
      <c r="I78" s="9" t="s">
        <v>208</v>
      </c>
      <c r="J78" s="9">
        <v>4285</v>
      </c>
      <c r="K78" s="9" t="str">
        <f>IF(AND(J78&gt;=0,J78&lt;750),Table1[[#This Row],[Def max]],"")</f>
        <v/>
      </c>
      <c r="L78" s="9" t="str">
        <f>IF(AND(J78&gt;=750,J78&lt;2042),Table1[[#This Row],[Def max]],"")</f>
        <v/>
      </c>
      <c r="M78" s="9" t="str">
        <f>IF(AND(J78&gt;=2042,J78&lt;2343),Table1[[#This Row],[Def max]],"")</f>
        <v/>
      </c>
      <c r="N78" s="9" t="str">
        <f>IF(AND(J78&gt;=2343,J78&lt;3865),Table1[[#This Row],[Def max]],"")</f>
        <v/>
      </c>
      <c r="O78" s="9">
        <f>IF(AND(J78&gt;=3865,J78&lt;4540),Table1[[#This Row],[Def max]],"")</f>
        <v>7.2</v>
      </c>
      <c r="P78" s="9" t="str">
        <f>IF(AND(J78&gt;=4540,J78&lt;8085),Table1[[#This Row],[Def max]],"")</f>
        <v/>
      </c>
      <c r="Q78" s="9" t="str">
        <f>IF(AND(J78&gt;=8085,J78&lt;9000),Table1[[#This Row],[Def max]],"")</f>
        <v/>
      </c>
      <c r="R78" s="9">
        <v>1.3</v>
      </c>
      <c r="S78" s="9">
        <v>0.5</v>
      </c>
      <c r="T78" s="9">
        <v>2.8</v>
      </c>
      <c r="U78" s="2">
        <f>YEAR(Table1[[#This Row],[Date début]])</f>
        <v>2017</v>
      </c>
      <c r="V78" s="2">
        <f>MONTH(Table1[[#This Row],[Date fin]])</f>
        <v>5</v>
      </c>
      <c r="W78" s="2">
        <f>DAY(Table1[[#This Row],[Date fin]])</f>
        <v>4</v>
      </c>
    </row>
    <row r="79" spans="1:23" ht="15.75" x14ac:dyDescent="0.25">
      <c r="A79" s="1">
        <v>4763001019</v>
      </c>
      <c r="B79" s="9" t="s">
        <v>20</v>
      </c>
      <c r="C79" s="9">
        <v>619</v>
      </c>
      <c r="D79" s="7">
        <v>42859.013182870367</v>
      </c>
      <c r="E79" s="7">
        <v>42859.024965277778</v>
      </c>
      <c r="F79" s="8">
        <v>1.1770833333333333E-2</v>
      </c>
      <c r="G79" s="9" t="s">
        <v>385</v>
      </c>
      <c r="H79" s="9">
        <v>16.7</v>
      </c>
      <c r="I79" s="9" t="s">
        <v>116</v>
      </c>
      <c r="J79" s="9">
        <v>1220</v>
      </c>
      <c r="K79" s="9" t="str">
        <f>IF(AND(J79&gt;=0,J79&lt;750),Table1[[#This Row],[Def max]],"")</f>
        <v/>
      </c>
      <c r="L79" s="9">
        <f>IF(AND(J79&gt;=750,J79&lt;2042),Table1[[#This Row],[Def max]],"")</f>
        <v>16.7</v>
      </c>
      <c r="M79" s="9" t="str">
        <f>IF(AND(J79&gt;=2042,J79&lt;2343),Table1[[#This Row],[Def max]],"")</f>
        <v/>
      </c>
      <c r="N79" s="9" t="str">
        <f>IF(AND(J79&gt;=2343,J79&lt;3865),Table1[[#This Row],[Def max]],"")</f>
        <v/>
      </c>
      <c r="O79" s="9" t="str">
        <f>IF(AND(J79&gt;=3865,J79&lt;4540),Table1[[#This Row],[Def max]],"")</f>
        <v/>
      </c>
      <c r="P79" s="9" t="str">
        <f>IF(AND(J79&gt;=4540,J79&lt;8085),Table1[[#This Row],[Def max]],"")</f>
        <v/>
      </c>
      <c r="Q79" s="9" t="str">
        <f>IF(AND(J79&gt;=8085,J79&lt;9000),Table1[[#This Row],[Def max]],"")</f>
        <v/>
      </c>
      <c r="R79" s="9">
        <v>1.5</v>
      </c>
      <c r="S79" s="9">
        <v>1</v>
      </c>
      <c r="T79" s="9">
        <v>8.4</v>
      </c>
      <c r="U79" s="2">
        <f>YEAR(Table1[[#This Row],[Date début]])</f>
        <v>2017</v>
      </c>
      <c r="V79" s="2">
        <f>MONTH(Table1[[#This Row],[Date fin]])</f>
        <v>5</v>
      </c>
      <c r="W79" s="2">
        <f>DAY(Table1[[#This Row],[Date fin]])</f>
        <v>4</v>
      </c>
    </row>
    <row r="80" spans="1:23" ht="15.75" x14ac:dyDescent="0.25">
      <c r="A80" s="1">
        <v>0</v>
      </c>
      <c r="B80" s="9" t="s">
        <v>20</v>
      </c>
      <c r="C80" s="9">
        <v>0</v>
      </c>
      <c r="D80" s="7">
        <v>42859.283599537041</v>
      </c>
      <c r="E80" s="7">
        <v>42859.336527777778</v>
      </c>
      <c r="F80" s="8">
        <v>5.2326388888888888E-2</v>
      </c>
      <c r="G80" s="9" t="s">
        <v>14</v>
      </c>
      <c r="H80" s="9">
        <v>5.2</v>
      </c>
      <c r="I80" s="9" t="s">
        <v>75</v>
      </c>
      <c r="J80" s="9">
        <v>6755</v>
      </c>
      <c r="K80" s="9" t="str">
        <f>IF(AND(J80&gt;=0,J80&lt;750),Table1[[#This Row],[Def max]],"")</f>
        <v/>
      </c>
      <c r="L80" s="9" t="str">
        <f>IF(AND(J80&gt;=750,J80&lt;2042),Table1[[#This Row],[Def max]],"")</f>
        <v/>
      </c>
      <c r="M80" s="9" t="str">
        <f>IF(AND(J80&gt;=2042,J80&lt;2343),Table1[[#This Row],[Def max]],"")</f>
        <v/>
      </c>
      <c r="N80" s="9" t="str">
        <f>IF(AND(J80&gt;=2343,J80&lt;3865),Table1[[#This Row],[Def max]],"")</f>
        <v/>
      </c>
      <c r="O80" s="9" t="str">
        <f>IF(AND(J80&gt;=3865,J80&lt;4540),Table1[[#This Row],[Def max]],"")</f>
        <v/>
      </c>
      <c r="P80" s="9">
        <f>IF(AND(J80&gt;=4540,J80&lt;8085),Table1[[#This Row],[Def max]],"")</f>
        <v>5.2</v>
      </c>
      <c r="Q80" s="9" t="str">
        <f>IF(AND(J80&gt;=8085,J80&lt;9000),Table1[[#This Row],[Def max]],"")</f>
        <v/>
      </c>
      <c r="R80" s="9">
        <v>4.2</v>
      </c>
      <c r="S80" s="9">
        <v>0.8</v>
      </c>
      <c r="T80" s="9">
        <v>4.4000000000000004</v>
      </c>
      <c r="U80" s="2">
        <f>YEAR(Table1[[#This Row],[Date début]])</f>
        <v>2017</v>
      </c>
      <c r="V80" s="2">
        <f>MONTH(Table1[[#This Row],[Date fin]])</f>
        <v>5</v>
      </c>
      <c r="W80" s="2">
        <f>DAY(Table1[[#This Row],[Date fin]])</f>
        <v>4</v>
      </c>
    </row>
    <row r="81" spans="1:23" ht="15.75" x14ac:dyDescent="0.25">
      <c r="A81" s="1">
        <v>47630001023</v>
      </c>
      <c r="B81" s="9" t="s">
        <v>20</v>
      </c>
      <c r="C81" s="9" t="s">
        <v>449</v>
      </c>
      <c r="D81" s="7">
        <v>42893.296087962961</v>
      </c>
      <c r="E81" s="7">
        <v>42893.297048611108</v>
      </c>
      <c r="F81" s="8">
        <v>9.6064814814814808E-4</v>
      </c>
      <c r="G81" s="9" t="s">
        <v>14</v>
      </c>
      <c r="H81" s="9">
        <v>5.2</v>
      </c>
      <c r="I81" s="9" t="s">
        <v>67</v>
      </c>
      <c r="J81" s="9">
        <v>3225</v>
      </c>
      <c r="K81" s="9" t="str">
        <f>IF(AND(J81&gt;=0,J81&lt;750),Table1[[#This Row],[Def max]],"")</f>
        <v/>
      </c>
      <c r="L81" s="9" t="str">
        <f>IF(AND(J81&gt;=750,J81&lt;2042),Table1[[#This Row],[Def max]],"")</f>
        <v/>
      </c>
      <c r="M81" s="9" t="str">
        <f>IF(AND(J81&gt;=2042,J81&lt;2343),Table1[[#This Row],[Def max]],"")</f>
        <v/>
      </c>
      <c r="N81" s="9">
        <f>IF(AND(J81&gt;=2343,J81&lt;3865),Table1[[#This Row],[Def max]],"")</f>
        <v>5.2</v>
      </c>
      <c r="O81" s="9" t="str">
        <f>IF(AND(J81&gt;=3865,J81&lt;4540),Table1[[#This Row],[Def max]],"")</f>
        <v/>
      </c>
      <c r="P81" s="9" t="str">
        <f>IF(AND(J81&gt;=4540,J81&lt;8085),Table1[[#This Row],[Def max]],"")</f>
        <v/>
      </c>
      <c r="Q81" s="9" t="str">
        <f>IF(AND(J81&gt;=8085,J81&lt;9000),Table1[[#This Row],[Def max]],"")</f>
        <v/>
      </c>
      <c r="R81" s="9">
        <v>0.2</v>
      </c>
      <c r="S81" s="9">
        <v>0.1</v>
      </c>
      <c r="T81" s="9">
        <v>0.3</v>
      </c>
      <c r="U81" s="2">
        <f>YEAR(Table1[[#This Row],[Date début]])</f>
        <v>2017</v>
      </c>
      <c r="V81" s="2">
        <f>MONTH(Table1[[#This Row],[Date fin]])</f>
        <v>6</v>
      </c>
      <c r="W81" s="2">
        <f>DAY(Table1[[#This Row],[Date fin]])</f>
        <v>7</v>
      </c>
    </row>
    <row r="82" spans="1:23" ht="15.75" x14ac:dyDescent="0.25">
      <c r="A82" s="1">
        <v>47630001023</v>
      </c>
      <c r="B82" s="9" t="s">
        <v>13</v>
      </c>
      <c r="C82" s="9" t="s">
        <v>449</v>
      </c>
      <c r="D82" s="7">
        <v>42893.297986111109</v>
      </c>
      <c r="E82" s="7">
        <v>42893.356666666667</v>
      </c>
      <c r="F82" s="8">
        <v>5.8668981481481482E-2</v>
      </c>
      <c r="G82" s="9" t="s">
        <v>14</v>
      </c>
      <c r="H82" s="9">
        <v>1.8</v>
      </c>
      <c r="I82" s="9" t="s">
        <v>140</v>
      </c>
      <c r="J82" s="9">
        <v>1785</v>
      </c>
      <c r="K82" s="9" t="str">
        <f>IF(AND(J82&gt;=0,J82&lt;750),Table1[[#This Row],[Def max]],"")</f>
        <v/>
      </c>
      <c r="L82" s="9">
        <f>IF(AND(J82&gt;=750,J82&lt;2042),Table1[[#This Row],[Def max]],"")</f>
        <v>1.8</v>
      </c>
      <c r="M82" s="9" t="str">
        <f>IF(AND(J82&gt;=2042,J82&lt;2343),Table1[[#This Row],[Def max]],"")</f>
        <v/>
      </c>
      <c r="N82" s="9" t="str">
        <f>IF(AND(J82&gt;=2343,J82&lt;3865),Table1[[#This Row],[Def max]],"")</f>
        <v/>
      </c>
      <c r="O82" s="9" t="str">
        <f>IF(AND(J82&gt;=3865,J82&lt;4540),Table1[[#This Row],[Def max]],"")</f>
        <v/>
      </c>
      <c r="P82" s="9" t="str">
        <f>IF(AND(J82&gt;=4540,J82&lt;8085),Table1[[#This Row],[Def max]],"")</f>
        <v/>
      </c>
      <c r="Q82" s="9" t="str">
        <f>IF(AND(J82&gt;=8085,J82&lt;9000),Table1[[#This Row],[Def max]],"")</f>
        <v/>
      </c>
      <c r="R82" s="9">
        <v>0.5</v>
      </c>
      <c r="S82" s="9">
        <v>0.1</v>
      </c>
      <c r="T82" s="9">
        <v>0.8</v>
      </c>
      <c r="U82" s="2">
        <f>YEAR(Table1[[#This Row],[Date début]])</f>
        <v>2017</v>
      </c>
      <c r="V82" s="2">
        <f>MONTH(Table1[[#This Row],[Date fin]])</f>
        <v>6</v>
      </c>
      <c r="W82" s="2">
        <f>DAY(Table1[[#This Row],[Date fin]])</f>
        <v>7</v>
      </c>
    </row>
    <row r="83" spans="1:23" ht="15.75" x14ac:dyDescent="0.25">
      <c r="A83" s="1">
        <v>47630001010</v>
      </c>
      <c r="B83" s="9" t="s">
        <v>13</v>
      </c>
      <c r="C83" s="9" t="s">
        <v>452</v>
      </c>
      <c r="D83" s="7">
        <v>42893.369259259256</v>
      </c>
      <c r="E83" s="7">
        <v>42893.403958333336</v>
      </c>
      <c r="F83" s="8">
        <v>3.4699074074074077E-2</v>
      </c>
      <c r="G83" s="9" t="s">
        <v>14</v>
      </c>
      <c r="H83" s="9">
        <v>2.1</v>
      </c>
      <c r="I83" s="9" t="s">
        <v>116</v>
      </c>
      <c r="J83" s="9">
        <v>1291</v>
      </c>
      <c r="K83" s="9" t="str">
        <f>IF(AND(J83&gt;=0,J83&lt;750),Table1[[#This Row],[Def max]],"")</f>
        <v/>
      </c>
      <c r="L83" s="9">
        <f>IF(AND(J83&gt;=750,J83&lt;2042),Table1[[#This Row],[Def max]],"")</f>
        <v>2.1</v>
      </c>
      <c r="M83" s="9" t="str">
        <f>IF(AND(J83&gt;=2042,J83&lt;2343),Table1[[#This Row],[Def max]],"")</f>
        <v/>
      </c>
      <c r="N83" s="9" t="str">
        <f>IF(AND(J83&gt;=2343,J83&lt;3865),Table1[[#This Row],[Def max]],"")</f>
        <v/>
      </c>
      <c r="O83" s="9" t="str">
        <f>IF(AND(J83&gt;=3865,J83&lt;4540),Table1[[#This Row],[Def max]],"")</f>
        <v/>
      </c>
      <c r="P83" s="9" t="str">
        <f>IF(AND(J83&gt;=4540,J83&lt;8085),Table1[[#This Row],[Def max]],"")</f>
        <v/>
      </c>
      <c r="Q83" s="9" t="str">
        <f>IF(AND(J83&gt;=8085,J83&lt;9000),Table1[[#This Row],[Def max]],"")</f>
        <v/>
      </c>
      <c r="R83" s="9">
        <v>0.2</v>
      </c>
      <c r="S83" s="9">
        <v>0.1</v>
      </c>
      <c r="T83" s="9">
        <v>0.7</v>
      </c>
      <c r="U83" s="2">
        <f>YEAR(Table1[[#This Row],[Date début]])</f>
        <v>2017</v>
      </c>
      <c r="V83" s="2">
        <f>MONTH(Table1[[#This Row],[Date fin]])</f>
        <v>6</v>
      </c>
      <c r="W83" s="2">
        <f>DAY(Table1[[#This Row],[Date fin]])</f>
        <v>7</v>
      </c>
    </row>
    <row r="84" spans="1:23" ht="15.75" x14ac:dyDescent="0.25">
      <c r="A84" s="1">
        <v>0</v>
      </c>
      <c r="B84" s="9" t="s">
        <v>13</v>
      </c>
      <c r="C84" s="9">
        <v>0</v>
      </c>
      <c r="D84" s="7">
        <v>42893.407881944448</v>
      </c>
      <c r="E84" s="7">
        <v>42893.443923611114</v>
      </c>
      <c r="F84" s="8">
        <v>3.6041666666666666E-2</v>
      </c>
      <c r="G84" s="9" t="s">
        <v>14</v>
      </c>
      <c r="H84" s="9">
        <v>2.1</v>
      </c>
      <c r="I84" s="9" t="s">
        <v>140</v>
      </c>
      <c r="J84" s="9">
        <v>2715</v>
      </c>
      <c r="K84" s="9" t="str">
        <f>IF(AND(J84&gt;=0,J84&lt;750),Table1[[#This Row],[Def max]],"")</f>
        <v/>
      </c>
      <c r="L84" s="9" t="str">
        <f>IF(AND(J84&gt;=750,J84&lt;2042),Table1[[#This Row],[Def max]],"")</f>
        <v/>
      </c>
      <c r="M84" s="9" t="str">
        <f>IF(AND(J84&gt;=2042,J84&lt;2343),Table1[[#This Row],[Def max]],"")</f>
        <v/>
      </c>
      <c r="N84" s="9">
        <f>IF(AND(J84&gt;=2343,J84&lt;3865),Table1[[#This Row],[Def max]],"")</f>
        <v>2.1</v>
      </c>
      <c r="O84" s="9" t="str">
        <f>IF(AND(J84&gt;=3865,J84&lt;4540),Table1[[#This Row],[Def max]],"")</f>
        <v/>
      </c>
      <c r="P84" s="9" t="str">
        <f>IF(AND(J84&gt;=4540,J84&lt;8085),Table1[[#This Row],[Def max]],"")</f>
        <v/>
      </c>
      <c r="Q84" s="9" t="str">
        <f>IF(AND(J84&gt;=8085,J84&lt;9000),Table1[[#This Row],[Def max]],"")</f>
        <v/>
      </c>
      <c r="R84" s="9">
        <v>0.2</v>
      </c>
      <c r="S84" s="9">
        <v>0</v>
      </c>
      <c r="T84" s="9">
        <v>0.7</v>
      </c>
      <c r="U84" s="2">
        <f>YEAR(Table1[[#This Row],[Date début]])</f>
        <v>2017</v>
      </c>
      <c r="V84" s="2">
        <f>MONTH(Table1[[#This Row],[Date fin]])</f>
        <v>6</v>
      </c>
      <c r="W84" s="2">
        <f>DAY(Table1[[#This Row],[Date fin]])</f>
        <v>7</v>
      </c>
    </row>
    <row r="85" spans="1:23" ht="15.75" x14ac:dyDescent="0.25">
      <c r="A85" s="1">
        <v>47916001001</v>
      </c>
      <c r="B85" s="9" t="s">
        <v>20</v>
      </c>
      <c r="C85" s="9">
        <v>646</v>
      </c>
      <c r="D85" s="7">
        <v>42898.950983796298</v>
      </c>
      <c r="E85" s="7">
        <v>42898.951620370368</v>
      </c>
      <c r="F85" s="8">
        <v>6.3657407407407402E-4</v>
      </c>
      <c r="G85" s="9" t="s">
        <v>385</v>
      </c>
      <c r="H85" s="9">
        <v>72.7</v>
      </c>
      <c r="I85" s="9" t="s">
        <v>75</v>
      </c>
      <c r="J85" s="9">
        <v>3206</v>
      </c>
      <c r="K85" s="9" t="str">
        <f>IF(AND(J85&gt;=0,J85&lt;750),Table1[[#This Row],[Def max]],"")</f>
        <v/>
      </c>
      <c r="L85" s="9" t="str">
        <f>IF(AND(J85&gt;=750,J85&lt;2042),Table1[[#This Row],[Def max]],"")</f>
        <v/>
      </c>
      <c r="M85" s="9" t="str">
        <f>IF(AND(J85&gt;=2042,J85&lt;2343),Table1[[#This Row],[Def max]],"")</f>
        <v/>
      </c>
      <c r="N85" s="9">
        <f>IF(AND(J85&gt;=2343,J85&lt;3865),Table1[[#This Row],[Def max]],"")</f>
        <v>72.7</v>
      </c>
      <c r="O85" s="9" t="str">
        <f>IF(AND(J85&gt;=3865,J85&lt;4540),Table1[[#This Row],[Def max]],"")</f>
        <v/>
      </c>
      <c r="P85" s="9" t="str">
        <f>IF(AND(J85&gt;=4540,J85&lt;8085),Table1[[#This Row],[Def max]],"")</f>
        <v/>
      </c>
      <c r="Q85" s="9" t="str">
        <f>IF(AND(J85&gt;=8085,J85&lt;9000),Table1[[#This Row],[Def max]],"")</f>
        <v/>
      </c>
      <c r="R85" s="9">
        <v>10.5</v>
      </c>
      <c r="S85" s="9">
        <v>16.2</v>
      </c>
      <c r="T85" s="9">
        <v>8.5</v>
      </c>
      <c r="U85" s="2">
        <f>YEAR(Table1[[#This Row],[Date début]])</f>
        <v>2017</v>
      </c>
      <c r="V85" s="2">
        <f>MONTH(Table1[[#This Row],[Date fin]])</f>
        <v>6</v>
      </c>
      <c r="W85" s="2">
        <f>DAY(Table1[[#This Row],[Date fin]])</f>
        <v>12</v>
      </c>
    </row>
    <row r="86" spans="1:23" ht="15.75" x14ac:dyDescent="0.25">
      <c r="A86" s="1">
        <v>4696001001</v>
      </c>
      <c r="B86" s="9" t="s">
        <v>20</v>
      </c>
      <c r="C86" s="9">
        <v>546</v>
      </c>
      <c r="D86" s="7">
        <v>42898.952187499999</v>
      </c>
      <c r="E86" s="7">
        <v>42898.952638888892</v>
      </c>
      <c r="F86" s="8">
        <v>4.3981481481481481E-4</v>
      </c>
      <c r="G86" s="9" t="s">
        <v>385</v>
      </c>
      <c r="H86" s="9">
        <v>0</v>
      </c>
      <c r="I86" s="9"/>
      <c r="J86" s="9">
        <v>0</v>
      </c>
      <c r="K86" s="9">
        <f>IF(AND(J86&gt;=0,J86&lt;750),Table1[[#This Row],[Def max]],"")</f>
        <v>0</v>
      </c>
      <c r="L86" s="9" t="str">
        <f>IF(AND(J86&gt;=750,J86&lt;2042),Table1[[#This Row],[Def max]],"")</f>
        <v/>
      </c>
      <c r="M86" s="9" t="str">
        <f>IF(AND(J86&gt;=2042,J86&lt;2343),Table1[[#This Row],[Def max]],"")</f>
        <v/>
      </c>
      <c r="N86" s="9" t="str">
        <f>IF(AND(J86&gt;=2343,J86&lt;3865),Table1[[#This Row],[Def max]],"")</f>
        <v/>
      </c>
      <c r="O86" s="9" t="str">
        <f>IF(AND(J86&gt;=3865,J86&lt;4540),Table1[[#This Row],[Def max]],"")</f>
        <v/>
      </c>
      <c r="P86" s="9" t="str">
        <f>IF(AND(J86&gt;=4540,J86&lt;8085),Table1[[#This Row],[Def max]],"")</f>
        <v/>
      </c>
      <c r="Q86" s="9" t="str">
        <f>IF(AND(J86&gt;=8085,J86&lt;9000),Table1[[#This Row],[Def max]],"")</f>
        <v/>
      </c>
      <c r="R86" s="9">
        <v>0</v>
      </c>
      <c r="S86" s="9">
        <v>0</v>
      </c>
      <c r="T86" s="9">
        <v>0</v>
      </c>
      <c r="U86" s="2">
        <f>YEAR(Table1[[#This Row],[Date début]])</f>
        <v>2017</v>
      </c>
      <c r="V86" s="2">
        <f>MONTH(Table1[[#This Row],[Date fin]])</f>
        <v>6</v>
      </c>
      <c r="W86" s="2">
        <f>DAY(Table1[[#This Row],[Date fin]])</f>
        <v>12</v>
      </c>
    </row>
    <row r="87" spans="1:23" ht="15.75" x14ac:dyDescent="0.25">
      <c r="A87" s="1">
        <v>4696001001</v>
      </c>
      <c r="B87" s="9" t="s">
        <v>20</v>
      </c>
      <c r="C87" s="9">
        <v>546</v>
      </c>
      <c r="D87" s="7">
        <v>42898.953206018516</v>
      </c>
      <c r="E87" s="7">
        <v>42898.973506944443</v>
      </c>
      <c r="F87" s="8">
        <v>2.0300925925925927E-2</v>
      </c>
      <c r="G87" s="9" t="s">
        <v>385</v>
      </c>
      <c r="H87" s="9">
        <v>7.8</v>
      </c>
      <c r="I87" s="9" t="s">
        <v>33</v>
      </c>
      <c r="J87" s="9">
        <v>1788</v>
      </c>
      <c r="K87" s="9" t="str">
        <f>IF(AND(J87&gt;=0,J87&lt;750),Table1[[#This Row],[Def max]],"")</f>
        <v/>
      </c>
      <c r="L87" s="9">
        <f>IF(AND(J87&gt;=750,J87&lt;2042),Table1[[#This Row],[Def max]],"")</f>
        <v>7.8</v>
      </c>
      <c r="M87" s="9" t="str">
        <f>IF(AND(J87&gt;=2042,J87&lt;2343),Table1[[#This Row],[Def max]],"")</f>
        <v/>
      </c>
      <c r="N87" s="9" t="str">
        <f>IF(AND(J87&gt;=2343,J87&lt;3865),Table1[[#This Row],[Def max]],"")</f>
        <v/>
      </c>
      <c r="O87" s="9" t="str">
        <f>IF(AND(J87&gt;=3865,J87&lt;4540),Table1[[#This Row],[Def max]],"")</f>
        <v/>
      </c>
      <c r="P87" s="9" t="str">
        <f>IF(AND(J87&gt;=4540,J87&lt;8085),Table1[[#This Row],[Def max]],"")</f>
        <v/>
      </c>
      <c r="Q87" s="9" t="str">
        <f>IF(AND(J87&gt;=8085,J87&lt;9000),Table1[[#This Row],[Def max]],"")</f>
        <v/>
      </c>
      <c r="R87" s="9">
        <v>1</v>
      </c>
      <c r="S87" s="9">
        <v>0.4</v>
      </c>
      <c r="T87" s="9">
        <v>3.3</v>
      </c>
      <c r="U87" s="2">
        <f>YEAR(Table1[[#This Row],[Date début]])</f>
        <v>2017</v>
      </c>
      <c r="V87" s="2">
        <f>MONTH(Table1[[#This Row],[Date fin]])</f>
        <v>6</v>
      </c>
      <c r="W87" s="2">
        <f>DAY(Table1[[#This Row],[Date fin]])</f>
        <v>12</v>
      </c>
    </row>
    <row r="88" spans="1:23" ht="15.75" x14ac:dyDescent="0.25">
      <c r="A88" s="1">
        <v>4763100127</v>
      </c>
      <c r="B88" s="9" t="s">
        <v>20</v>
      </c>
      <c r="C88" s="9">
        <v>651</v>
      </c>
      <c r="D88" s="7">
        <v>42898.984606481485</v>
      </c>
      <c r="E88" s="7">
        <v>42898.992731481485</v>
      </c>
      <c r="F88" s="8">
        <v>8.113425925925925E-3</v>
      </c>
      <c r="G88" s="9" t="s">
        <v>385</v>
      </c>
      <c r="H88" s="9">
        <v>13.6</v>
      </c>
      <c r="I88" s="9" t="s">
        <v>93</v>
      </c>
      <c r="J88" s="9">
        <v>6183</v>
      </c>
      <c r="K88" s="9" t="str">
        <f>IF(AND(J88&gt;=0,J88&lt;750),Table1[[#This Row],[Def max]],"")</f>
        <v/>
      </c>
      <c r="L88" s="9" t="str">
        <f>IF(AND(J88&gt;=750,J88&lt;2042),Table1[[#This Row],[Def max]],"")</f>
        <v/>
      </c>
      <c r="M88" s="9" t="str">
        <f>IF(AND(J88&gt;=2042,J88&lt;2343),Table1[[#This Row],[Def max]],"")</f>
        <v/>
      </c>
      <c r="N88" s="9" t="str">
        <f>IF(AND(J88&gt;=2343,J88&lt;3865),Table1[[#This Row],[Def max]],"")</f>
        <v/>
      </c>
      <c r="O88" s="9" t="str">
        <f>IF(AND(J88&gt;=3865,J88&lt;4540),Table1[[#This Row],[Def max]],"")</f>
        <v/>
      </c>
      <c r="P88" s="9">
        <f>IF(AND(J88&gt;=4540,J88&lt;8085),Table1[[#This Row],[Def max]],"")</f>
        <v>13.6</v>
      </c>
      <c r="Q88" s="9" t="str">
        <f>IF(AND(J88&gt;=8085,J88&lt;9000),Table1[[#This Row],[Def max]],"")</f>
        <v/>
      </c>
      <c r="R88" s="9">
        <v>1.7</v>
      </c>
      <c r="S88" s="9">
        <v>0.6</v>
      </c>
      <c r="T88" s="9">
        <v>8.4</v>
      </c>
      <c r="U88" s="2">
        <f>YEAR(Table1[[#This Row],[Date début]])</f>
        <v>2017</v>
      </c>
      <c r="V88" s="2">
        <f>MONTH(Table1[[#This Row],[Date fin]])</f>
        <v>6</v>
      </c>
      <c r="W88" s="2">
        <f>DAY(Table1[[#This Row],[Date fin]])</f>
        <v>12</v>
      </c>
    </row>
    <row r="89" spans="1:23" ht="15.75" x14ac:dyDescent="0.25">
      <c r="A89" s="1">
        <v>4763001030</v>
      </c>
      <c r="B89" s="9" t="s">
        <v>20</v>
      </c>
      <c r="C89" s="9">
        <v>664</v>
      </c>
      <c r="D89" s="7">
        <v>42902.858761574076</v>
      </c>
      <c r="E89" s="7">
        <v>42902.859444444446</v>
      </c>
      <c r="F89" s="8">
        <v>6.7129629629629625E-4</v>
      </c>
      <c r="G89" s="9" t="s">
        <v>385</v>
      </c>
      <c r="H89" s="9">
        <v>0</v>
      </c>
      <c r="I89" s="9"/>
      <c r="J89" s="9">
        <v>0</v>
      </c>
      <c r="K89" s="9">
        <f>IF(AND(J89&gt;=0,J89&lt;750),Table1[[#This Row],[Def max]],"")</f>
        <v>0</v>
      </c>
      <c r="L89" s="9" t="str">
        <f>IF(AND(J89&gt;=750,J89&lt;2042),Table1[[#This Row],[Def max]],"")</f>
        <v/>
      </c>
      <c r="M89" s="9" t="str">
        <f>IF(AND(J89&gt;=2042,J89&lt;2343),Table1[[#This Row],[Def max]],"")</f>
        <v/>
      </c>
      <c r="N89" s="9" t="str">
        <f>IF(AND(J89&gt;=2343,J89&lt;3865),Table1[[#This Row],[Def max]],"")</f>
        <v/>
      </c>
      <c r="O89" s="9" t="str">
        <f>IF(AND(J89&gt;=3865,J89&lt;4540),Table1[[#This Row],[Def max]],"")</f>
        <v/>
      </c>
      <c r="P89" s="9" t="str">
        <f>IF(AND(J89&gt;=4540,J89&lt;8085),Table1[[#This Row],[Def max]],"")</f>
        <v/>
      </c>
      <c r="Q89" s="9" t="str">
        <f>IF(AND(J89&gt;=8085,J89&lt;9000),Table1[[#This Row],[Def max]],"")</f>
        <v/>
      </c>
      <c r="R89" s="9">
        <v>0</v>
      </c>
      <c r="S89" s="9">
        <v>0</v>
      </c>
      <c r="T89" s="9">
        <v>0</v>
      </c>
      <c r="U89" s="2">
        <f>YEAR(Table1[[#This Row],[Date début]])</f>
        <v>2017</v>
      </c>
      <c r="V89" s="2">
        <f>MONTH(Table1[[#This Row],[Date fin]])</f>
        <v>6</v>
      </c>
      <c r="W89" s="2">
        <f>DAY(Table1[[#This Row],[Date fin]])</f>
        <v>16</v>
      </c>
    </row>
    <row r="90" spans="1:23" ht="15.75" x14ac:dyDescent="0.25">
      <c r="A90" s="1">
        <v>4663001030</v>
      </c>
      <c r="B90" s="9" t="s">
        <v>20</v>
      </c>
      <c r="C90" s="9">
        <v>664</v>
      </c>
      <c r="D90" s="7">
        <v>42902.859976851854</v>
      </c>
      <c r="E90" s="7">
        <v>42902.861828703702</v>
      </c>
      <c r="F90" s="8">
        <v>1.8518518518518517E-3</v>
      </c>
      <c r="G90" s="9" t="s">
        <v>385</v>
      </c>
      <c r="H90" s="9">
        <v>7.3</v>
      </c>
      <c r="I90" s="9" t="s">
        <v>93</v>
      </c>
      <c r="J90" s="9">
        <v>3726</v>
      </c>
      <c r="K90" s="9" t="str">
        <f>IF(AND(J90&gt;=0,J90&lt;750),Table1[[#This Row],[Def max]],"")</f>
        <v/>
      </c>
      <c r="L90" s="9" t="str">
        <f>IF(AND(J90&gt;=750,J90&lt;2042),Table1[[#This Row],[Def max]],"")</f>
        <v/>
      </c>
      <c r="M90" s="9" t="str">
        <f>IF(AND(J90&gt;=2042,J90&lt;2343),Table1[[#This Row],[Def max]],"")</f>
        <v/>
      </c>
      <c r="N90" s="9">
        <f>IF(AND(J90&gt;=2343,J90&lt;3865),Table1[[#This Row],[Def max]],"")</f>
        <v>7.3</v>
      </c>
      <c r="O90" s="9" t="str">
        <f>IF(AND(J90&gt;=3865,J90&lt;4540),Table1[[#This Row],[Def max]],"")</f>
        <v/>
      </c>
      <c r="P90" s="9" t="str">
        <f>IF(AND(J90&gt;=4540,J90&lt;8085),Table1[[#This Row],[Def max]],"")</f>
        <v/>
      </c>
      <c r="Q90" s="9" t="str">
        <f>IF(AND(J90&gt;=8085,J90&lt;9000),Table1[[#This Row],[Def max]],"")</f>
        <v/>
      </c>
      <c r="R90" s="9">
        <v>0.9</v>
      </c>
      <c r="S90" s="9">
        <v>0.4</v>
      </c>
      <c r="T90" s="9">
        <v>0.9</v>
      </c>
      <c r="U90" s="2">
        <f>YEAR(Table1[[#This Row],[Date début]])</f>
        <v>2017</v>
      </c>
      <c r="V90" s="2">
        <f>MONTH(Table1[[#This Row],[Date fin]])</f>
        <v>6</v>
      </c>
      <c r="W90" s="2">
        <f>DAY(Table1[[#This Row],[Date fin]])</f>
        <v>16</v>
      </c>
    </row>
    <row r="91" spans="1:23" ht="15.75" x14ac:dyDescent="0.25">
      <c r="A91" s="1">
        <v>4663001016</v>
      </c>
      <c r="B91" s="9" t="s">
        <v>20</v>
      </c>
      <c r="C91" s="9">
        <v>665</v>
      </c>
      <c r="D91" s="7">
        <v>42902.871921296297</v>
      </c>
      <c r="E91" s="7">
        <v>42902.877743055556</v>
      </c>
      <c r="F91" s="8">
        <v>5.8101851851851856E-3</v>
      </c>
      <c r="G91" s="9" t="s">
        <v>385</v>
      </c>
      <c r="H91" s="9">
        <v>6</v>
      </c>
      <c r="I91" s="9" t="s">
        <v>50</v>
      </c>
      <c r="J91" s="9">
        <v>1711</v>
      </c>
      <c r="K91" s="9" t="str">
        <f>IF(AND(J91&gt;=0,J91&lt;750),Table1[[#This Row],[Def max]],"")</f>
        <v/>
      </c>
      <c r="L91" s="9">
        <f>IF(AND(J91&gt;=750,J91&lt;2042),Table1[[#This Row],[Def max]],"")</f>
        <v>6</v>
      </c>
      <c r="M91" s="9" t="str">
        <f>IF(AND(J91&gt;=2042,J91&lt;2343),Table1[[#This Row],[Def max]],"")</f>
        <v/>
      </c>
      <c r="N91" s="9" t="str">
        <f>IF(AND(J91&gt;=2343,J91&lt;3865),Table1[[#This Row],[Def max]],"")</f>
        <v/>
      </c>
      <c r="O91" s="9" t="str">
        <f>IF(AND(J91&gt;=3865,J91&lt;4540),Table1[[#This Row],[Def max]],"")</f>
        <v/>
      </c>
      <c r="P91" s="9" t="str">
        <f>IF(AND(J91&gt;=4540,J91&lt;8085),Table1[[#This Row],[Def max]],"")</f>
        <v/>
      </c>
      <c r="Q91" s="9" t="str">
        <f>IF(AND(J91&gt;=8085,J91&lt;9000),Table1[[#This Row],[Def max]],"")</f>
        <v/>
      </c>
      <c r="R91" s="9">
        <v>2.4</v>
      </c>
      <c r="S91" s="9">
        <v>0.7</v>
      </c>
      <c r="T91" s="9">
        <v>2.4</v>
      </c>
      <c r="U91" s="2">
        <f>YEAR(Table1[[#This Row],[Date début]])</f>
        <v>2017</v>
      </c>
      <c r="V91" s="2">
        <f>MONTH(Table1[[#This Row],[Date fin]])</f>
        <v>6</v>
      </c>
      <c r="W91" s="2">
        <f>DAY(Table1[[#This Row],[Date fin]])</f>
        <v>16</v>
      </c>
    </row>
    <row r="92" spans="1:23" ht="15.75" x14ac:dyDescent="0.25">
      <c r="A92" s="1">
        <v>4663001028</v>
      </c>
      <c r="B92" s="9" t="s">
        <v>20</v>
      </c>
      <c r="C92" s="9">
        <v>652</v>
      </c>
      <c r="D92" s="7">
        <v>42902.88685185185</v>
      </c>
      <c r="E92" s="7">
        <v>42902.895648148151</v>
      </c>
      <c r="F92" s="8">
        <v>8.7847222222222233E-3</v>
      </c>
      <c r="G92" s="9" t="s">
        <v>385</v>
      </c>
      <c r="H92" s="9">
        <v>7</v>
      </c>
      <c r="I92" s="9" t="s">
        <v>93</v>
      </c>
      <c r="J92" s="9">
        <v>2233</v>
      </c>
      <c r="K92" s="9" t="str">
        <f>IF(AND(J92&gt;=0,J92&lt;750),Table1[[#This Row],[Def max]],"")</f>
        <v/>
      </c>
      <c r="L92" s="9" t="str">
        <f>IF(AND(J92&gt;=750,J92&lt;2042),Table1[[#This Row],[Def max]],"")</f>
        <v/>
      </c>
      <c r="M92" s="9">
        <f>IF(AND(J92&gt;=2042,J92&lt;2343),Table1[[#This Row],[Def max]],"")</f>
        <v>7</v>
      </c>
      <c r="N92" s="9" t="str">
        <f>IF(AND(J92&gt;=2343,J92&lt;3865),Table1[[#This Row],[Def max]],"")</f>
        <v/>
      </c>
      <c r="O92" s="9" t="str">
        <f>IF(AND(J92&gt;=3865,J92&lt;4540),Table1[[#This Row],[Def max]],"")</f>
        <v/>
      </c>
      <c r="P92" s="9" t="str">
        <f>IF(AND(J92&gt;=4540,J92&lt;8085),Table1[[#This Row],[Def max]],"")</f>
        <v/>
      </c>
      <c r="Q92" s="9" t="str">
        <f>IF(AND(J92&gt;=8085,J92&lt;9000),Table1[[#This Row],[Def max]],"")</f>
        <v/>
      </c>
      <c r="R92" s="9">
        <v>5.5</v>
      </c>
      <c r="S92" s="9">
        <v>0.6</v>
      </c>
      <c r="T92" s="9">
        <v>4.2</v>
      </c>
      <c r="U92" s="2">
        <f>YEAR(Table1[[#This Row],[Date début]])</f>
        <v>2017</v>
      </c>
      <c r="V92" s="2">
        <f>MONTH(Table1[[#This Row],[Date fin]])</f>
        <v>6</v>
      </c>
      <c r="W92" s="2">
        <f>DAY(Table1[[#This Row],[Date fin]])</f>
        <v>16</v>
      </c>
    </row>
    <row r="93" spans="1:23" ht="15.75" x14ac:dyDescent="0.25">
      <c r="A93" s="1">
        <v>47873001003</v>
      </c>
      <c r="B93" s="9" t="s">
        <v>20</v>
      </c>
      <c r="C93" s="9">
        <v>654</v>
      </c>
      <c r="D93" s="7">
        <v>42902.933310185188</v>
      </c>
      <c r="E93" s="7">
        <v>42902.934016203704</v>
      </c>
      <c r="F93" s="8">
        <v>7.0601851851851847E-4</v>
      </c>
      <c r="G93" s="9" t="s">
        <v>385</v>
      </c>
      <c r="H93" s="9">
        <v>37.299999999999997</v>
      </c>
      <c r="I93" s="9" t="s">
        <v>75</v>
      </c>
      <c r="J93" s="9">
        <v>3250</v>
      </c>
      <c r="K93" s="9" t="str">
        <f>IF(AND(J93&gt;=0,J93&lt;750),Table1[[#This Row],[Def max]],"")</f>
        <v/>
      </c>
      <c r="L93" s="9" t="str">
        <f>IF(AND(J93&gt;=750,J93&lt;2042),Table1[[#This Row],[Def max]],"")</f>
        <v/>
      </c>
      <c r="M93" s="9" t="str">
        <f>IF(AND(J93&gt;=2042,J93&lt;2343),Table1[[#This Row],[Def max]],"")</f>
        <v/>
      </c>
      <c r="N93" s="9">
        <f>IF(AND(J93&gt;=2343,J93&lt;3865),Table1[[#This Row],[Def max]],"")</f>
        <v>37.299999999999997</v>
      </c>
      <c r="O93" s="9" t="str">
        <f>IF(AND(J93&gt;=3865,J93&lt;4540),Table1[[#This Row],[Def max]],"")</f>
        <v/>
      </c>
      <c r="P93" s="9" t="str">
        <f>IF(AND(J93&gt;=4540,J93&lt;8085),Table1[[#This Row],[Def max]],"")</f>
        <v/>
      </c>
      <c r="Q93" s="9" t="str">
        <f>IF(AND(J93&gt;=8085,J93&lt;9000),Table1[[#This Row],[Def max]],"")</f>
        <v/>
      </c>
      <c r="R93" s="9">
        <v>10.8</v>
      </c>
      <c r="S93" s="9">
        <v>4.3</v>
      </c>
      <c r="T93" s="9">
        <v>2.2999999999999998</v>
      </c>
      <c r="U93" s="2">
        <f>YEAR(Table1[[#This Row],[Date début]])</f>
        <v>2017</v>
      </c>
      <c r="V93" s="2">
        <f>MONTH(Table1[[#This Row],[Date fin]])</f>
        <v>6</v>
      </c>
      <c r="W93" s="2">
        <f>DAY(Table1[[#This Row],[Date fin]])</f>
        <v>16</v>
      </c>
    </row>
    <row r="94" spans="1:23" ht="15.75" x14ac:dyDescent="0.25">
      <c r="A94" s="1">
        <v>47873001003</v>
      </c>
      <c r="B94" s="9" t="s">
        <v>20</v>
      </c>
      <c r="C94" s="9">
        <v>654</v>
      </c>
      <c r="D94" s="7">
        <v>42902.934513888889</v>
      </c>
      <c r="E94" s="7">
        <v>42902.934965277775</v>
      </c>
      <c r="F94" s="8">
        <v>4.3981481481481481E-4</v>
      </c>
      <c r="G94" s="9" t="s">
        <v>385</v>
      </c>
      <c r="H94" s="9">
        <v>0</v>
      </c>
      <c r="I94" s="9"/>
      <c r="J94" s="9">
        <v>0</v>
      </c>
      <c r="K94" s="9">
        <f>IF(AND(J94&gt;=0,J94&lt;750),Table1[[#This Row],[Def max]],"")</f>
        <v>0</v>
      </c>
      <c r="L94" s="9" t="str">
        <f>IF(AND(J94&gt;=750,J94&lt;2042),Table1[[#This Row],[Def max]],"")</f>
        <v/>
      </c>
      <c r="M94" s="9" t="str">
        <f>IF(AND(J94&gt;=2042,J94&lt;2343),Table1[[#This Row],[Def max]],"")</f>
        <v/>
      </c>
      <c r="N94" s="9" t="str">
        <f>IF(AND(J94&gt;=2343,J94&lt;3865),Table1[[#This Row],[Def max]],"")</f>
        <v/>
      </c>
      <c r="O94" s="9" t="str">
        <f>IF(AND(J94&gt;=3865,J94&lt;4540),Table1[[#This Row],[Def max]],"")</f>
        <v/>
      </c>
      <c r="P94" s="9" t="str">
        <f>IF(AND(J94&gt;=4540,J94&lt;8085),Table1[[#This Row],[Def max]],"")</f>
        <v/>
      </c>
      <c r="Q94" s="9" t="str">
        <f>IF(AND(J94&gt;=8085,J94&lt;9000),Table1[[#This Row],[Def max]],"")</f>
        <v/>
      </c>
      <c r="R94" s="9">
        <v>0</v>
      </c>
      <c r="S94" s="9">
        <v>0</v>
      </c>
      <c r="T94" s="9">
        <v>0</v>
      </c>
      <c r="U94" s="2">
        <f>YEAR(Table1[[#This Row],[Date début]])</f>
        <v>2017</v>
      </c>
      <c r="V94" s="2">
        <f>MONTH(Table1[[#This Row],[Date fin]])</f>
        <v>6</v>
      </c>
      <c r="W94" s="2">
        <f>DAY(Table1[[#This Row],[Date fin]])</f>
        <v>16</v>
      </c>
    </row>
    <row r="95" spans="1:23" ht="15.75" x14ac:dyDescent="0.25">
      <c r="A95" s="1">
        <v>47873001003</v>
      </c>
      <c r="B95" s="9" t="s">
        <v>20</v>
      </c>
      <c r="C95" s="9">
        <v>654</v>
      </c>
      <c r="D95" s="7">
        <v>42902.93545138889</v>
      </c>
      <c r="E95" s="7">
        <v>42902.944884259261</v>
      </c>
      <c r="F95" s="8">
        <v>9.4212962962962957E-3</v>
      </c>
      <c r="G95" s="9" t="s">
        <v>385</v>
      </c>
      <c r="H95" s="9">
        <v>8.1999999999999993</v>
      </c>
      <c r="I95" s="9" t="s">
        <v>208</v>
      </c>
      <c r="J95" s="9">
        <v>6708</v>
      </c>
      <c r="K95" s="9" t="str">
        <f>IF(AND(J95&gt;=0,J95&lt;750),Table1[[#This Row],[Def max]],"")</f>
        <v/>
      </c>
      <c r="L95" s="9" t="str">
        <f>IF(AND(J95&gt;=750,J95&lt;2042),Table1[[#This Row],[Def max]],"")</f>
        <v/>
      </c>
      <c r="M95" s="9" t="str">
        <f>IF(AND(J95&gt;=2042,J95&lt;2343),Table1[[#This Row],[Def max]],"")</f>
        <v/>
      </c>
      <c r="N95" s="9" t="str">
        <f>IF(AND(J95&gt;=2343,J95&lt;3865),Table1[[#This Row],[Def max]],"")</f>
        <v/>
      </c>
      <c r="O95" s="9" t="str">
        <f>IF(AND(J95&gt;=3865,J95&lt;4540),Table1[[#This Row],[Def max]],"")</f>
        <v/>
      </c>
      <c r="P95" s="9">
        <f>IF(AND(J95&gt;=4540,J95&lt;8085),Table1[[#This Row],[Def max]],"")</f>
        <v>8.1999999999999993</v>
      </c>
      <c r="Q95" s="9" t="str">
        <f>IF(AND(J95&gt;=8085,J95&lt;9000),Table1[[#This Row],[Def max]],"")</f>
        <v/>
      </c>
      <c r="R95" s="9">
        <v>0.6</v>
      </c>
      <c r="S95" s="9">
        <v>0.5</v>
      </c>
      <c r="T95" s="9">
        <v>2.5</v>
      </c>
      <c r="U95" s="2">
        <f>YEAR(Table1[[#This Row],[Date début]])</f>
        <v>2017</v>
      </c>
      <c r="V95" s="2">
        <f>MONTH(Table1[[#This Row],[Date fin]])</f>
        <v>6</v>
      </c>
      <c r="W95" s="2">
        <f>DAY(Table1[[#This Row],[Date fin]])</f>
        <v>16</v>
      </c>
    </row>
    <row r="96" spans="1:23" ht="15.75" x14ac:dyDescent="0.25">
      <c r="A96" s="1">
        <v>47873001029</v>
      </c>
      <c r="B96" s="9" t="s">
        <v>20</v>
      </c>
      <c r="C96" s="9">
        <v>653</v>
      </c>
      <c r="D96" s="7">
        <v>42902.951701388891</v>
      </c>
      <c r="E96" s="7">
        <v>42902.961134259262</v>
      </c>
      <c r="F96" s="8">
        <v>9.4212962962962957E-3</v>
      </c>
      <c r="G96" s="9" t="s">
        <v>385</v>
      </c>
      <c r="H96" s="9">
        <v>4.9000000000000004</v>
      </c>
      <c r="I96" s="9" t="s">
        <v>185</v>
      </c>
      <c r="J96" s="9">
        <v>6223</v>
      </c>
      <c r="K96" s="9" t="str">
        <f>IF(AND(J96&gt;=0,J96&lt;750),Table1[[#This Row],[Def max]],"")</f>
        <v/>
      </c>
      <c r="L96" s="9" t="str">
        <f>IF(AND(J96&gt;=750,J96&lt;2042),Table1[[#This Row],[Def max]],"")</f>
        <v/>
      </c>
      <c r="M96" s="9" t="str">
        <f>IF(AND(J96&gt;=2042,J96&lt;2343),Table1[[#This Row],[Def max]],"")</f>
        <v/>
      </c>
      <c r="N96" s="9" t="str">
        <f>IF(AND(J96&gt;=2343,J96&lt;3865),Table1[[#This Row],[Def max]],"")</f>
        <v/>
      </c>
      <c r="O96" s="9" t="str">
        <f>IF(AND(J96&gt;=3865,J96&lt;4540),Table1[[#This Row],[Def max]],"")</f>
        <v/>
      </c>
      <c r="P96" s="9">
        <f>IF(AND(J96&gt;=4540,J96&lt;8085),Table1[[#This Row],[Def max]],"")</f>
        <v>4.9000000000000004</v>
      </c>
      <c r="Q96" s="9" t="str">
        <f>IF(AND(J96&gt;=8085,J96&lt;9000),Table1[[#This Row],[Def max]],"")</f>
        <v/>
      </c>
      <c r="R96" s="9">
        <v>1.4</v>
      </c>
      <c r="S96" s="9">
        <v>0.5</v>
      </c>
      <c r="T96" s="9">
        <v>2.9</v>
      </c>
      <c r="U96" s="2">
        <f>YEAR(Table1[[#This Row],[Date début]])</f>
        <v>2017</v>
      </c>
      <c r="V96" s="2">
        <f>MONTH(Table1[[#This Row],[Date fin]])</f>
        <v>6</v>
      </c>
      <c r="W96" s="2">
        <f>DAY(Table1[[#This Row],[Date fin]])</f>
        <v>16</v>
      </c>
    </row>
    <row r="97" spans="1:23" ht="15.75" x14ac:dyDescent="0.25">
      <c r="A97" s="1">
        <v>47916001011</v>
      </c>
      <c r="B97" s="9" t="s">
        <v>20</v>
      </c>
      <c r="C97" s="9">
        <v>667</v>
      </c>
      <c r="D97" s="7">
        <v>42905.632824074077</v>
      </c>
      <c r="E97" s="7">
        <v>42905.633344907408</v>
      </c>
      <c r="F97" s="8">
        <v>5.2083333333333333E-4</v>
      </c>
      <c r="G97" s="9" t="s">
        <v>385</v>
      </c>
      <c r="H97" s="9">
        <v>38.9</v>
      </c>
      <c r="I97" s="9" t="s">
        <v>16</v>
      </c>
      <c r="J97" s="9">
        <v>3310</v>
      </c>
      <c r="K97" s="9" t="str">
        <f>IF(AND(J97&gt;=0,J97&lt;750),Table1[[#This Row],[Def max]],"")</f>
        <v/>
      </c>
      <c r="L97" s="9" t="str">
        <f>IF(AND(J97&gt;=750,J97&lt;2042),Table1[[#This Row],[Def max]],"")</f>
        <v/>
      </c>
      <c r="M97" s="9" t="str">
        <f>IF(AND(J97&gt;=2042,J97&lt;2343),Table1[[#This Row],[Def max]],"")</f>
        <v/>
      </c>
      <c r="N97" s="9">
        <f>IF(AND(J97&gt;=2343,J97&lt;3865),Table1[[#This Row],[Def max]],"")</f>
        <v>38.9</v>
      </c>
      <c r="O97" s="9" t="str">
        <f>IF(AND(J97&gt;=3865,J97&lt;4540),Table1[[#This Row],[Def max]],"")</f>
        <v/>
      </c>
      <c r="P97" s="9" t="str">
        <f>IF(AND(J97&gt;=4540,J97&lt;8085),Table1[[#This Row],[Def max]],"")</f>
        <v/>
      </c>
      <c r="Q97" s="9" t="str">
        <f>IF(AND(J97&gt;=8085,J97&lt;9000),Table1[[#This Row],[Def max]],"")</f>
        <v/>
      </c>
      <c r="R97" s="9">
        <v>45</v>
      </c>
      <c r="S97" s="9">
        <v>12.5</v>
      </c>
      <c r="T97" s="9">
        <v>3.4</v>
      </c>
      <c r="U97" s="2">
        <f>YEAR(Table1[[#This Row],[Date début]])</f>
        <v>2017</v>
      </c>
      <c r="V97" s="2">
        <f>MONTH(Table1[[#This Row],[Date fin]])</f>
        <v>6</v>
      </c>
      <c r="W97" s="2">
        <f>DAY(Table1[[#This Row],[Date fin]])</f>
        <v>19</v>
      </c>
    </row>
    <row r="98" spans="1:23" ht="15.75" x14ac:dyDescent="0.25">
      <c r="A98" s="1">
        <v>46916001011</v>
      </c>
      <c r="B98" s="9" t="s">
        <v>20</v>
      </c>
      <c r="C98" s="9">
        <v>667</v>
      </c>
      <c r="D98" s="7">
        <v>42905.63385416667</v>
      </c>
      <c r="E98" s="7">
        <v>42905.646087962959</v>
      </c>
      <c r="F98" s="8">
        <v>1.2222222222222223E-2</v>
      </c>
      <c r="G98" s="9" t="s">
        <v>385</v>
      </c>
      <c r="H98" s="9">
        <v>6.2</v>
      </c>
      <c r="I98" s="9" t="s">
        <v>23</v>
      </c>
      <c r="J98" s="9">
        <v>6787</v>
      </c>
      <c r="K98" s="9" t="str">
        <f>IF(AND(J98&gt;=0,J98&lt;750),Table1[[#This Row],[Def max]],"")</f>
        <v/>
      </c>
      <c r="L98" s="9" t="str">
        <f>IF(AND(J98&gt;=750,J98&lt;2042),Table1[[#This Row],[Def max]],"")</f>
        <v/>
      </c>
      <c r="M98" s="9" t="str">
        <f>IF(AND(J98&gt;=2042,J98&lt;2343),Table1[[#This Row],[Def max]],"")</f>
        <v/>
      </c>
      <c r="N98" s="9" t="str">
        <f>IF(AND(J98&gt;=2343,J98&lt;3865),Table1[[#This Row],[Def max]],"")</f>
        <v/>
      </c>
      <c r="O98" s="9" t="str">
        <f>IF(AND(J98&gt;=3865,J98&lt;4540),Table1[[#This Row],[Def max]],"")</f>
        <v/>
      </c>
      <c r="P98" s="9">
        <f>IF(AND(J98&gt;=4540,J98&lt;8085),Table1[[#This Row],[Def max]],"")</f>
        <v>6.2</v>
      </c>
      <c r="Q98" s="9" t="str">
        <f>IF(AND(J98&gt;=8085,J98&lt;9000),Table1[[#This Row],[Def max]],"")</f>
        <v/>
      </c>
      <c r="R98" s="9">
        <v>1.3</v>
      </c>
      <c r="S98" s="9">
        <v>0.4</v>
      </c>
      <c r="T98" s="9">
        <v>2.4</v>
      </c>
      <c r="U98" s="2">
        <f>YEAR(Table1[[#This Row],[Date début]])</f>
        <v>2017</v>
      </c>
      <c r="V98" s="2">
        <f>MONTH(Table1[[#This Row],[Date fin]])</f>
        <v>6</v>
      </c>
      <c r="W98" s="2">
        <f>DAY(Table1[[#This Row],[Date fin]])</f>
        <v>19</v>
      </c>
    </row>
    <row r="99" spans="1:23" ht="15.75" x14ac:dyDescent="0.25">
      <c r="A99" s="1">
        <v>46916001012</v>
      </c>
      <c r="B99" s="9" t="s">
        <v>20</v>
      </c>
      <c r="C99" s="9">
        <v>668</v>
      </c>
      <c r="D99" s="7">
        <v>42905.672847222224</v>
      </c>
      <c r="E99" s="7">
        <v>42905.673668981479</v>
      </c>
      <c r="F99" s="8">
        <v>8.2175925925925917E-4</v>
      </c>
      <c r="G99" s="9" t="s">
        <v>385</v>
      </c>
      <c r="H99" s="9">
        <v>15.1</v>
      </c>
      <c r="I99" s="9" t="s">
        <v>185</v>
      </c>
      <c r="J99" s="9">
        <v>3197</v>
      </c>
      <c r="K99" s="9" t="str">
        <f>IF(AND(J99&gt;=0,J99&lt;750),Table1[[#This Row],[Def max]],"")</f>
        <v/>
      </c>
      <c r="L99" s="9" t="str">
        <f>IF(AND(J99&gt;=750,J99&lt;2042),Table1[[#This Row],[Def max]],"")</f>
        <v/>
      </c>
      <c r="M99" s="9" t="str">
        <f>IF(AND(J99&gt;=2042,J99&lt;2343),Table1[[#This Row],[Def max]],"")</f>
        <v/>
      </c>
      <c r="N99" s="9">
        <f>IF(AND(J99&gt;=2343,J99&lt;3865),Table1[[#This Row],[Def max]],"")</f>
        <v>15.1</v>
      </c>
      <c r="O99" s="9" t="str">
        <f>IF(AND(J99&gt;=3865,J99&lt;4540),Table1[[#This Row],[Def max]],"")</f>
        <v/>
      </c>
      <c r="P99" s="9" t="str">
        <f>IF(AND(J99&gt;=4540,J99&lt;8085),Table1[[#This Row],[Def max]],"")</f>
        <v/>
      </c>
      <c r="Q99" s="9" t="str">
        <f>IF(AND(J99&gt;=8085,J99&lt;9000),Table1[[#This Row],[Def max]],"")</f>
        <v/>
      </c>
      <c r="R99" s="9">
        <v>14.2</v>
      </c>
      <c r="S99" s="9">
        <v>9.4</v>
      </c>
      <c r="T99" s="9">
        <v>1.3</v>
      </c>
      <c r="U99" s="2">
        <f>YEAR(Table1[[#This Row],[Date début]])</f>
        <v>2017</v>
      </c>
      <c r="V99" s="2">
        <f>MONTH(Table1[[#This Row],[Date fin]])</f>
        <v>6</v>
      </c>
      <c r="W99" s="2">
        <f>DAY(Table1[[#This Row],[Date fin]])</f>
        <v>19</v>
      </c>
    </row>
    <row r="100" spans="1:23" ht="15.75" x14ac:dyDescent="0.25">
      <c r="A100" s="1">
        <v>46916001012</v>
      </c>
      <c r="B100" s="9" t="s">
        <v>20</v>
      </c>
      <c r="C100" s="9">
        <v>668</v>
      </c>
      <c r="D100" s="7">
        <v>42905.674571759257</v>
      </c>
      <c r="E100" s="7">
        <v>42905.697939814818</v>
      </c>
      <c r="F100" s="8">
        <v>2.3356481481481482E-2</v>
      </c>
      <c r="G100" s="9" t="s">
        <v>385</v>
      </c>
      <c r="H100" s="9">
        <v>6.2</v>
      </c>
      <c r="I100" s="9" t="s">
        <v>145</v>
      </c>
      <c r="J100" s="9">
        <v>2291</v>
      </c>
      <c r="K100" s="9" t="str">
        <f>IF(AND(J100&gt;=0,J100&lt;750),Table1[[#This Row],[Def max]],"")</f>
        <v/>
      </c>
      <c r="L100" s="9" t="str">
        <f>IF(AND(J100&gt;=750,J100&lt;2042),Table1[[#This Row],[Def max]],"")</f>
        <v/>
      </c>
      <c r="M100" s="9">
        <f>IF(AND(J100&gt;=2042,J100&lt;2343),Table1[[#This Row],[Def max]],"")</f>
        <v>6.2</v>
      </c>
      <c r="N100" s="9" t="str">
        <f>IF(AND(J100&gt;=2343,J100&lt;3865),Table1[[#This Row],[Def max]],"")</f>
        <v/>
      </c>
      <c r="O100" s="9" t="str">
        <f>IF(AND(J100&gt;=3865,J100&lt;4540),Table1[[#This Row],[Def max]],"")</f>
        <v/>
      </c>
      <c r="P100" s="9" t="str">
        <f>IF(AND(J100&gt;=4540,J100&lt;8085),Table1[[#This Row],[Def max]],"")</f>
        <v/>
      </c>
      <c r="Q100" s="9" t="str">
        <f>IF(AND(J100&gt;=8085,J100&lt;9000),Table1[[#This Row],[Def max]],"")</f>
        <v/>
      </c>
      <c r="R100" s="9">
        <v>2.2999999999999998</v>
      </c>
      <c r="S100" s="9">
        <v>0.6</v>
      </c>
      <c r="T100" s="9">
        <v>2.5</v>
      </c>
      <c r="U100" s="2">
        <f>YEAR(Table1[[#This Row],[Date début]])</f>
        <v>2017</v>
      </c>
      <c r="V100" s="2">
        <f>MONTH(Table1[[#This Row],[Date fin]])</f>
        <v>6</v>
      </c>
      <c r="W100" s="2">
        <f>DAY(Table1[[#This Row],[Date fin]])</f>
        <v>19</v>
      </c>
    </row>
    <row r="101" spans="1:23" ht="15.75" x14ac:dyDescent="0.25">
      <c r="A101" s="1">
        <v>48871001001</v>
      </c>
      <c r="B101" s="9" t="s">
        <v>20</v>
      </c>
      <c r="C101" s="9">
        <v>669</v>
      </c>
      <c r="D101" s="7">
        <v>42905.708067129628</v>
      </c>
      <c r="E101" s="7">
        <v>42905.70857638889</v>
      </c>
      <c r="F101" s="8">
        <v>5.0925925925925921E-4</v>
      </c>
      <c r="G101" s="9" t="s">
        <v>385</v>
      </c>
      <c r="H101" s="9">
        <v>18.8</v>
      </c>
      <c r="I101" s="9" t="s">
        <v>185</v>
      </c>
      <c r="J101" s="9">
        <v>3269</v>
      </c>
      <c r="K101" s="9" t="str">
        <f>IF(AND(J101&gt;=0,J101&lt;750),Table1[[#This Row],[Def max]],"")</f>
        <v/>
      </c>
      <c r="L101" s="9" t="str">
        <f>IF(AND(J101&gt;=750,J101&lt;2042),Table1[[#This Row],[Def max]],"")</f>
        <v/>
      </c>
      <c r="M101" s="9" t="str">
        <f>IF(AND(J101&gt;=2042,J101&lt;2343),Table1[[#This Row],[Def max]],"")</f>
        <v/>
      </c>
      <c r="N101" s="9">
        <f>IF(AND(J101&gt;=2343,J101&lt;3865),Table1[[#This Row],[Def max]],"")</f>
        <v>18.8</v>
      </c>
      <c r="O101" s="9" t="str">
        <f>IF(AND(J101&gt;=3865,J101&lt;4540),Table1[[#This Row],[Def max]],"")</f>
        <v/>
      </c>
      <c r="P101" s="9" t="str">
        <f>IF(AND(J101&gt;=4540,J101&lt;8085),Table1[[#This Row],[Def max]],"")</f>
        <v/>
      </c>
      <c r="Q101" s="9" t="str">
        <f>IF(AND(J101&gt;=8085,J101&lt;9000),Table1[[#This Row],[Def max]],"")</f>
        <v/>
      </c>
      <c r="R101" s="9">
        <v>16.5</v>
      </c>
      <c r="S101" s="9">
        <v>4</v>
      </c>
      <c r="T101" s="9">
        <v>2.2999999999999998</v>
      </c>
      <c r="U101" s="2">
        <f>YEAR(Table1[[#This Row],[Date début]])</f>
        <v>2017</v>
      </c>
      <c r="V101" s="2">
        <f>MONTH(Table1[[#This Row],[Date fin]])</f>
        <v>6</v>
      </c>
      <c r="W101" s="2">
        <f>DAY(Table1[[#This Row],[Date fin]])</f>
        <v>19</v>
      </c>
    </row>
    <row r="102" spans="1:23" ht="15.75" x14ac:dyDescent="0.25">
      <c r="A102" s="1">
        <v>48871001001</v>
      </c>
      <c r="B102" s="9" t="s">
        <v>20</v>
      </c>
      <c r="C102" s="9">
        <v>669</v>
      </c>
      <c r="D102" s="7">
        <v>42905.709155092591</v>
      </c>
      <c r="E102" s="7">
        <v>42905.709583333337</v>
      </c>
      <c r="F102" s="8">
        <v>4.1666666666666669E-4</v>
      </c>
      <c r="G102" s="9" t="s">
        <v>385</v>
      </c>
      <c r="H102" s="9">
        <v>0</v>
      </c>
      <c r="I102" s="9"/>
      <c r="J102" s="9">
        <v>0</v>
      </c>
      <c r="K102" s="9">
        <f>IF(AND(J102&gt;=0,J102&lt;750),Table1[[#This Row],[Def max]],"")</f>
        <v>0</v>
      </c>
      <c r="L102" s="9" t="str">
        <f>IF(AND(J102&gt;=750,J102&lt;2042),Table1[[#This Row],[Def max]],"")</f>
        <v/>
      </c>
      <c r="M102" s="9" t="str">
        <f>IF(AND(J102&gt;=2042,J102&lt;2343),Table1[[#This Row],[Def max]],"")</f>
        <v/>
      </c>
      <c r="N102" s="9" t="str">
        <f>IF(AND(J102&gt;=2343,J102&lt;3865),Table1[[#This Row],[Def max]],"")</f>
        <v/>
      </c>
      <c r="O102" s="9" t="str">
        <f>IF(AND(J102&gt;=3865,J102&lt;4540),Table1[[#This Row],[Def max]],"")</f>
        <v/>
      </c>
      <c r="P102" s="9" t="str">
        <f>IF(AND(J102&gt;=4540,J102&lt;8085),Table1[[#This Row],[Def max]],"")</f>
        <v/>
      </c>
      <c r="Q102" s="9" t="str">
        <f>IF(AND(J102&gt;=8085,J102&lt;9000),Table1[[#This Row],[Def max]],"")</f>
        <v/>
      </c>
      <c r="R102" s="9">
        <v>0</v>
      </c>
      <c r="S102" s="9">
        <v>0</v>
      </c>
      <c r="T102" s="9">
        <v>0</v>
      </c>
      <c r="U102" s="2">
        <f>YEAR(Table1[[#This Row],[Date début]])</f>
        <v>2017</v>
      </c>
      <c r="V102" s="2">
        <f>MONTH(Table1[[#This Row],[Date fin]])</f>
        <v>6</v>
      </c>
      <c r="W102" s="2">
        <f>DAY(Table1[[#This Row],[Date fin]])</f>
        <v>19</v>
      </c>
    </row>
    <row r="103" spans="1:23" ht="15.75" x14ac:dyDescent="0.25">
      <c r="A103" s="1">
        <v>48876001001</v>
      </c>
      <c r="B103" s="9" t="s">
        <v>20</v>
      </c>
      <c r="C103" s="9">
        <v>669</v>
      </c>
      <c r="D103" s="7">
        <v>42905.710081018522</v>
      </c>
      <c r="E103" s="7">
        <v>42905.71638888889</v>
      </c>
      <c r="F103" s="8">
        <v>6.2962962962962964E-3</v>
      </c>
      <c r="G103" s="9" t="s">
        <v>385</v>
      </c>
      <c r="H103" s="9">
        <v>7.5</v>
      </c>
      <c r="I103" s="9" t="s">
        <v>50</v>
      </c>
      <c r="J103" s="9">
        <v>4733</v>
      </c>
      <c r="K103" s="9" t="str">
        <f>IF(AND(J103&gt;=0,J103&lt;750),Table1[[#This Row],[Def max]],"")</f>
        <v/>
      </c>
      <c r="L103" s="9" t="str">
        <f>IF(AND(J103&gt;=750,J103&lt;2042),Table1[[#This Row],[Def max]],"")</f>
        <v/>
      </c>
      <c r="M103" s="9" t="str">
        <f>IF(AND(J103&gt;=2042,J103&lt;2343),Table1[[#This Row],[Def max]],"")</f>
        <v/>
      </c>
      <c r="N103" s="9" t="str">
        <f>IF(AND(J103&gt;=2343,J103&lt;3865),Table1[[#This Row],[Def max]],"")</f>
        <v/>
      </c>
      <c r="O103" s="9" t="str">
        <f>IF(AND(J103&gt;=3865,J103&lt;4540),Table1[[#This Row],[Def max]],"")</f>
        <v/>
      </c>
      <c r="P103" s="9">
        <f>IF(AND(J103&gt;=4540,J103&lt;8085),Table1[[#This Row],[Def max]],"")</f>
        <v>7.5</v>
      </c>
      <c r="Q103" s="9" t="str">
        <f>IF(AND(J103&gt;=8085,J103&lt;9000),Table1[[#This Row],[Def max]],"")</f>
        <v/>
      </c>
      <c r="R103" s="9">
        <v>1.6</v>
      </c>
      <c r="S103" s="9">
        <v>0.5</v>
      </c>
      <c r="T103" s="9">
        <v>1.8</v>
      </c>
      <c r="U103" s="2">
        <f>YEAR(Table1[[#This Row],[Date début]])</f>
        <v>2017</v>
      </c>
      <c r="V103" s="2">
        <f>MONTH(Table1[[#This Row],[Date fin]])</f>
        <v>6</v>
      </c>
      <c r="W103" s="2">
        <f>DAY(Table1[[#This Row],[Date fin]])</f>
        <v>19</v>
      </c>
    </row>
    <row r="104" spans="1:23" ht="15.75" x14ac:dyDescent="0.25">
      <c r="A104" s="1">
        <v>4887001003</v>
      </c>
      <c r="B104" s="9" t="s">
        <v>20</v>
      </c>
      <c r="C104" s="9">
        <v>671</v>
      </c>
      <c r="D104" s="7">
        <v>42905.727337962962</v>
      </c>
      <c r="E104" s="7">
        <v>42905.727858796294</v>
      </c>
      <c r="F104" s="8">
        <v>5.2083333333333333E-4</v>
      </c>
      <c r="G104" s="9" t="s">
        <v>385</v>
      </c>
      <c r="H104" s="9">
        <v>18.3</v>
      </c>
      <c r="I104" s="9" t="s">
        <v>19</v>
      </c>
      <c r="J104" s="9">
        <v>3177</v>
      </c>
      <c r="K104" s="9" t="str">
        <f>IF(AND(J104&gt;=0,J104&lt;750),Table1[[#This Row],[Def max]],"")</f>
        <v/>
      </c>
      <c r="L104" s="9" t="str">
        <f>IF(AND(J104&gt;=750,J104&lt;2042),Table1[[#This Row],[Def max]],"")</f>
        <v/>
      </c>
      <c r="M104" s="9" t="str">
        <f>IF(AND(J104&gt;=2042,J104&lt;2343),Table1[[#This Row],[Def max]],"")</f>
        <v/>
      </c>
      <c r="N104" s="9">
        <f>IF(AND(J104&gt;=2343,J104&lt;3865),Table1[[#This Row],[Def max]],"")</f>
        <v>18.3</v>
      </c>
      <c r="O104" s="9" t="str">
        <f>IF(AND(J104&gt;=3865,J104&lt;4540),Table1[[#This Row],[Def max]],"")</f>
        <v/>
      </c>
      <c r="P104" s="9" t="str">
        <f>IF(AND(J104&gt;=4540,J104&lt;8085),Table1[[#This Row],[Def max]],"")</f>
        <v/>
      </c>
      <c r="Q104" s="9" t="str">
        <f>IF(AND(J104&gt;=8085,J104&lt;9000),Table1[[#This Row],[Def max]],"")</f>
        <v/>
      </c>
      <c r="R104" s="9">
        <v>26.9</v>
      </c>
      <c r="S104" s="9">
        <v>3.9</v>
      </c>
      <c r="T104" s="9">
        <v>2.1</v>
      </c>
      <c r="U104" s="2">
        <f>YEAR(Table1[[#This Row],[Date début]])</f>
        <v>2017</v>
      </c>
      <c r="V104" s="2">
        <f>MONTH(Table1[[#This Row],[Date fin]])</f>
        <v>6</v>
      </c>
      <c r="W104" s="2">
        <f>DAY(Table1[[#This Row],[Date fin]])</f>
        <v>19</v>
      </c>
    </row>
    <row r="105" spans="1:23" ht="15.75" x14ac:dyDescent="0.25">
      <c r="A105" s="1">
        <v>4887001003</v>
      </c>
      <c r="B105" s="9" t="s">
        <v>20</v>
      </c>
      <c r="C105" s="9">
        <v>671</v>
      </c>
      <c r="D105" s="7">
        <v>42905.728449074071</v>
      </c>
      <c r="E105" s="7">
        <v>42905.728946759256</v>
      </c>
      <c r="F105" s="8">
        <v>4.8611111111111104E-4</v>
      </c>
      <c r="G105" s="9" t="s">
        <v>385</v>
      </c>
      <c r="H105" s="9">
        <v>0</v>
      </c>
      <c r="I105" s="9"/>
      <c r="J105" s="9">
        <v>0</v>
      </c>
      <c r="K105" s="9">
        <f>IF(AND(J105&gt;=0,J105&lt;750),Table1[[#This Row],[Def max]],"")</f>
        <v>0</v>
      </c>
      <c r="L105" s="9" t="str">
        <f>IF(AND(J105&gt;=750,J105&lt;2042),Table1[[#This Row],[Def max]],"")</f>
        <v/>
      </c>
      <c r="M105" s="9" t="str">
        <f>IF(AND(J105&gt;=2042,J105&lt;2343),Table1[[#This Row],[Def max]],"")</f>
        <v/>
      </c>
      <c r="N105" s="9" t="str">
        <f>IF(AND(J105&gt;=2343,J105&lt;3865),Table1[[#This Row],[Def max]],"")</f>
        <v/>
      </c>
      <c r="O105" s="9" t="str">
        <f>IF(AND(J105&gt;=3865,J105&lt;4540),Table1[[#This Row],[Def max]],"")</f>
        <v/>
      </c>
      <c r="P105" s="9" t="str">
        <f>IF(AND(J105&gt;=4540,J105&lt;8085),Table1[[#This Row],[Def max]],"")</f>
        <v/>
      </c>
      <c r="Q105" s="9" t="str">
        <f>IF(AND(J105&gt;=8085,J105&lt;9000),Table1[[#This Row],[Def max]],"")</f>
        <v/>
      </c>
      <c r="R105" s="9">
        <v>0</v>
      </c>
      <c r="S105" s="9">
        <v>0</v>
      </c>
      <c r="T105" s="9">
        <v>0</v>
      </c>
      <c r="U105" s="2">
        <f>YEAR(Table1[[#This Row],[Date début]])</f>
        <v>2017</v>
      </c>
      <c r="V105" s="2">
        <f>MONTH(Table1[[#This Row],[Date fin]])</f>
        <v>6</v>
      </c>
      <c r="W105" s="2">
        <f>DAY(Table1[[#This Row],[Date fin]])</f>
        <v>19</v>
      </c>
    </row>
    <row r="106" spans="1:23" ht="15.75" x14ac:dyDescent="0.25">
      <c r="A106" s="1">
        <v>487001003</v>
      </c>
      <c r="B106" s="9" t="s">
        <v>20</v>
      </c>
      <c r="C106" s="9">
        <v>671</v>
      </c>
      <c r="D106" s="7">
        <v>42905.729479166665</v>
      </c>
      <c r="E106" s="7">
        <v>42905.745844907404</v>
      </c>
      <c r="F106" s="8">
        <v>1.636574074074074E-2</v>
      </c>
      <c r="G106" s="9" t="s">
        <v>385</v>
      </c>
      <c r="H106" s="9">
        <v>7.8</v>
      </c>
      <c r="I106" s="9" t="s">
        <v>28</v>
      </c>
      <c r="J106" s="9">
        <v>1288</v>
      </c>
      <c r="K106" s="9" t="str">
        <f>IF(AND(J106&gt;=0,J106&lt;750),Table1[[#This Row],[Def max]],"")</f>
        <v/>
      </c>
      <c r="L106" s="9">
        <f>IF(AND(J106&gt;=750,J106&lt;2042),Table1[[#This Row],[Def max]],"")</f>
        <v>7.8</v>
      </c>
      <c r="M106" s="9" t="str">
        <f>IF(AND(J106&gt;=2042,J106&lt;2343),Table1[[#This Row],[Def max]],"")</f>
        <v/>
      </c>
      <c r="N106" s="9" t="str">
        <f>IF(AND(J106&gt;=2343,J106&lt;3865),Table1[[#This Row],[Def max]],"")</f>
        <v/>
      </c>
      <c r="O106" s="9" t="str">
        <f>IF(AND(J106&gt;=3865,J106&lt;4540),Table1[[#This Row],[Def max]],"")</f>
        <v/>
      </c>
      <c r="P106" s="9" t="str">
        <f>IF(AND(J106&gt;=4540,J106&lt;8085),Table1[[#This Row],[Def max]],"")</f>
        <v/>
      </c>
      <c r="Q106" s="9" t="str">
        <f>IF(AND(J106&gt;=8085,J106&lt;9000),Table1[[#This Row],[Def max]],"")</f>
        <v/>
      </c>
      <c r="R106" s="9">
        <v>2.7</v>
      </c>
      <c r="S106" s="9">
        <v>0.5</v>
      </c>
      <c r="T106" s="9">
        <v>3.5</v>
      </c>
      <c r="U106" s="2">
        <f>YEAR(Table1[[#This Row],[Date début]])</f>
        <v>2017</v>
      </c>
      <c r="V106" s="2">
        <f>MONTH(Table1[[#This Row],[Date fin]])</f>
        <v>6</v>
      </c>
      <c r="W106" s="2">
        <f>DAY(Table1[[#This Row],[Date fin]])</f>
        <v>19</v>
      </c>
    </row>
    <row r="107" spans="1:23" ht="15.75" x14ac:dyDescent="0.25">
      <c r="A107" s="1">
        <v>46916001010</v>
      </c>
      <c r="B107" s="9" t="s">
        <v>20</v>
      </c>
      <c r="C107" s="9">
        <v>666</v>
      </c>
      <c r="D107" s="7">
        <v>42905.753275462965</v>
      </c>
      <c r="E107" s="7">
        <v>42905.767118055555</v>
      </c>
      <c r="F107" s="8">
        <v>1.383101851851852E-2</v>
      </c>
      <c r="G107" s="9" t="s">
        <v>385</v>
      </c>
      <c r="H107" s="9">
        <v>6.2</v>
      </c>
      <c r="I107" s="9" t="s">
        <v>55</v>
      </c>
      <c r="J107" s="9">
        <v>1804</v>
      </c>
      <c r="K107" s="9" t="str">
        <f>IF(AND(J107&gt;=0,J107&lt;750),Table1[[#This Row],[Def max]],"")</f>
        <v/>
      </c>
      <c r="L107" s="9">
        <f>IF(AND(J107&gt;=750,J107&lt;2042),Table1[[#This Row],[Def max]],"")</f>
        <v>6.2</v>
      </c>
      <c r="M107" s="9" t="str">
        <f>IF(AND(J107&gt;=2042,J107&lt;2343),Table1[[#This Row],[Def max]],"")</f>
        <v/>
      </c>
      <c r="N107" s="9" t="str">
        <f>IF(AND(J107&gt;=2343,J107&lt;3865),Table1[[#This Row],[Def max]],"")</f>
        <v/>
      </c>
      <c r="O107" s="9" t="str">
        <f>IF(AND(J107&gt;=3865,J107&lt;4540),Table1[[#This Row],[Def max]],"")</f>
        <v/>
      </c>
      <c r="P107" s="9" t="str">
        <f>IF(AND(J107&gt;=4540,J107&lt;8085),Table1[[#This Row],[Def max]],"")</f>
        <v/>
      </c>
      <c r="Q107" s="9" t="str">
        <f>IF(AND(J107&gt;=8085,J107&lt;9000),Table1[[#This Row],[Def max]],"")</f>
        <v/>
      </c>
      <c r="R107" s="9">
        <v>1</v>
      </c>
      <c r="S107" s="9">
        <v>0.4</v>
      </c>
      <c r="T107" s="9">
        <v>2.5</v>
      </c>
      <c r="U107" s="2">
        <f>YEAR(Table1[[#This Row],[Date début]])</f>
        <v>2017</v>
      </c>
      <c r="V107" s="2">
        <f>MONTH(Table1[[#This Row],[Date fin]])</f>
        <v>6</v>
      </c>
      <c r="W107" s="2">
        <f>DAY(Table1[[#This Row],[Date fin]])</f>
        <v>19</v>
      </c>
    </row>
    <row r="108" spans="1:23" ht="15.75" x14ac:dyDescent="0.25">
      <c r="A108" s="1">
        <v>472993001003</v>
      </c>
      <c r="B108" s="9" t="s">
        <v>17</v>
      </c>
      <c r="C108" s="9">
        <v>625</v>
      </c>
      <c r="D108" s="7">
        <v>42919.999282407407</v>
      </c>
      <c r="E108" s="7">
        <v>42920.012696759259</v>
      </c>
      <c r="F108" s="8">
        <v>1.3402777777777777E-2</v>
      </c>
      <c r="G108" s="9" t="s">
        <v>385</v>
      </c>
      <c r="H108" s="9">
        <v>3</v>
      </c>
      <c r="I108" s="9" t="s">
        <v>145</v>
      </c>
      <c r="J108" s="9">
        <v>1273</v>
      </c>
      <c r="K108" s="9" t="str">
        <f>IF(AND(J108&gt;=0,J108&lt;750),Table1[[#This Row],[Def max]],"")</f>
        <v/>
      </c>
      <c r="L108" s="9">
        <f>IF(AND(J108&gt;=750,J108&lt;2042),Table1[[#This Row],[Def max]],"")</f>
        <v>3</v>
      </c>
      <c r="M108" s="9" t="str">
        <f>IF(AND(J108&gt;=2042,J108&lt;2343),Table1[[#This Row],[Def max]],"")</f>
        <v/>
      </c>
      <c r="N108" s="9" t="str">
        <f>IF(AND(J108&gt;=2343,J108&lt;3865),Table1[[#This Row],[Def max]],"")</f>
        <v/>
      </c>
      <c r="O108" s="9" t="str">
        <f>IF(AND(J108&gt;=3865,J108&lt;4540),Table1[[#This Row],[Def max]],"")</f>
        <v/>
      </c>
      <c r="P108" s="9" t="str">
        <f>IF(AND(J108&gt;=4540,J108&lt;8085),Table1[[#This Row],[Def max]],"")</f>
        <v/>
      </c>
      <c r="Q108" s="9" t="str">
        <f>IF(AND(J108&gt;=8085,J108&lt;9000),Table1[[#This Row],[Def max]],"")</f>
        <v/>
      </c>
      <c r="R108" s="9">
        <v>5.7</v>
      </c>
      <c r="S108" s="9">
        <v>1.7</v>
      </c>
      <c r="T108" s="9">
        <v>2.2000000000000002</v>
      </c>
      <c r="U108" s="2">
        <f>YEAR(Table1[[#This Row],[Date début]])</f>
        <v>2017</v>
      </c>
      <c r="V108" s="2">
        <f>MONTH(Table1[[#This Row],[Date fin]])</f>
        <v>7</v>
      </c>
      <c r="W108" s="2">
        <f>DAY(Table1[[#This Row],[Date fin]])</f>
        <v>4</v>
      </c>
    </row>
    <row r="109" spans="1:23" ht="15.75" x14ac:dyDescent="0.25">
      <c r="A109" s="1">
        <v>47953001002</v>
      </c>
      <c r="B109" s="9" t="s">
        <v>20</v>
      </c>
      <c r="C109" s="9">
        <v>624</v>
      </c>
      <c r="D109" s="7">
        <v>42920.014965277776</v>
      </c>
      <c r="E109" s="7">
        <v>42920.015740740739</v>
      </c>
      <c r="F109" s="8">
        <v>7.6388888888888893E-4</v>
      </c>
      <c r="G109" s="9" t="s">
        <v>385</v>
      </c>
      <c r="H109" s="9">
        <v>0</v>
      </c>
      <c r="I109" s="9"/>
      <c r="J109" s="9">
        <v>0</v>
      </c>
      <c r="K109" s="9">
        <f>IF(AND(J109&gt;=0,J109&lt;750),Table1[[#This Row],[Def max]],"")</f>
        <v>0</v>
      </c>
      <c r="L109" s="9" t="str">
        <f>IF(AND(J109&gt;=750,J109&lt;2042),Table1[[#This Row],[Def max]],"")</f>
        <v/>
      </c>
      <c r="M109" s="9" t="str">
        <f>IF(AND(J109&gt;=2042,J109&lt;2343),Table1[[#This Row],[Def max]],"")</f>
        <v/>
      </c>
      <c r="N109" s="9" t="str">
        <f>IF(AND(J109&gt;=2343,J109&lt;3865),Table1[[#This Row],[Def max]],"")</f>
        <v/>
      </c>
      <c r="O109" s="9" t="str">
        <f>IF(AND(J109&gt;=3865,J109&lt;4540),Table1[[#This Row],[Def max]],"")</f>
        <v/>
      </c>
      <c r="P109" s="9" t="str">
        <f>IF(AND(J109&gt;=4540,J109&lt;8085),Table1[[#This Row],[Def max]],"")</f>
        <v/>
      </c>
      <c r="Q109" s="9" t="str">
        <f>IF(AND(J109&gt;=8085,J109&lt;9000),Table1[[#This Row],[Def max]],"")</f>
        <v/>
      </c>
      <c r="R109" s="9">
        <v>0</v>
      </c>
      <c r="S109" s="9">
        <v>0</v>
      </c>
      <c r="T109" s="9">
        <v>0</v>
      </c>
      <c r="U109" s="2">
        <f>YEAR(Table1[[#This Row],[Date début]])</f>
        <v>2017</v>
      </c>
      <c r="V109" s="2">
        <f>MONTH(Table1[[#This Row],[Date fin]])</f>
        <v>7</v>
      </c>
      <c r="W109" s="2">
        <f>DAY(Table1[[#This Row],[Date fin]])</f>
        <v>4</v>
      </c>
    </row>
    <row r="110" spans="1:23" ht="15.75" x14ac:dyDescent="0.25">
      <c r="A110" s="1">
        <v>47953001002</v>
      </c>
      <c r="B110" s="9" t="s">
        <v>17</v>
      </c>
      <c r="C110" s="9">
        <v>624</v>
      </c>
      <c r="D110" s="7">
        <v>42920.021481481483</v>
      </c>
      <c r="E110" s="7">
        <v>42920.055833333332</v>
      </c>
      <c r="F110" s="8">
        <v>3.4351851851851849E-2</v>
      </c>
      <c r="G110" s="9" t="s">
        <v>385</v>
      </c>
      <c r="H110" s="9">
        <v>3.9</v>
      </c>
      <c r="I110" s="9" t="s">
        <v>116</v>
      </c>
      <c r="J110" s="9">
        <v>6307</v>
      </c>
      <c r="K110" s="9" t="str">
        <f>IF(AND(J110&gt;=0,J110&lt;750),Table1[[#This Row],[Def max]],"")</f>
        <v/>
      </c>
      <c r="L110" s="9" t="str">
        <f>IF(AND(J110&gt;=750,J110&lt;2042),Table1[[#This Row],[Def max]],"")</f>
        <v/>
      </c>
      <c r="M110" s="9" t="str">
        <f>IF(AND(J110&gt;=2042,J110&lt;2343),Table1[[#This Row],[Def max]],"")</f>
        <v/>
      </c>
      <c r="N110" s="9" t="str">
        <f>IF(AND(J110&gt;=2343,J110&lt;3865),Table1[[#This Row],[Def max]],"")</f>
        <v/>
      </c>
      <c r="O110" s="9" t="str">
        <f>IF(AND(J110&gt;=3865,J110&lt;4540),Table1[[#This Row],[Def max]],"")</f>
        <v/>
      </c>
      <c r="P110" s="9">
        <f>IF(AND(J110&gt;=4540,J110&lt;8085),Table1[[#This Row],[Def max]],"")</f>
        <v>3.9</v>
      </c>
      <c r="Q110" s="9" t="str">
        <f>IF(AND(J110&gt;=8085,J110&lt;9000),Table1[[#This Row],[Def max]],"")</f>
        <v/>
      </c>
      <c r="R110" s="9">
        <v>1.5</v>
      </c>
      <c r="S110" s="9">
        <v>0.5</v>
      </c>
      <c r="T110" s="9">
        <v>1.5</v>
      </c>
      <c r="U110" s="2">
        <f>YEAR(Table1[[#This Row],[Date début]])</f>
        <v>2017</v>
      </c>
      <c r="V110" s="2">
        <f>MONTH(Table1[[#This Row],[Date fin]])</f>
        <v>7</v>
      </c>
      <c r="W110" s="2">
        <f>DAY(Table1[[#This Row],[Date fin]])</f>
        <v>4</v>
      </c>
    </row>
    <row r="111" spans="1:23" ht="15.75" x14ac:dyDescent="0.25">
      <c r="A111" s="1">
        <v>47953001001</v>
      </c>
      <c r="B111" s="9" t="s">
        <v>17</v>
      </c>
      <c r="C111" s="9">
        <v>623</v>
      </c>
      <c r="D111" s="7">
        <v>42920.065312500003</v>
      </c>
      <c r="E111" s="7">
        <v>42920.08053240741</v>
      </c>
      <c r="F111" s="8">
        <v>1.5219907407407409E-2</v>
      </c>
      <c r="G111" s="9" t="s">
        <v>385</v>
      </c>
      <c r="H111" s="9">
        <v>2.6</v>
      </c>
      <c r="I111" s="9" t="s">
        <v>119</v>
      </c>
      <c r="J111" s="9">
        <v>2208</v>
      </c>
      <c r="K111" s="9" t="str">
        <f>IF(AND(J111&gt;=0,J111&lt;750),Table1[[#This Row],[Def max]],"")</f>
        <v/>
      </c>
      <c r="L111" s="9" t="str">
        <f>IF(AND(J111&gt;=750,J111&lt;2042),Table1[[#This Row],[Def max]],"")</f>
        <v/>
      </c>
      <c r="M111" s="9">
        <f>IF(AND(J111&gt;=2042,J111&lt;2343),Table1[[#This Row],[Def max]],"")</f>
        <v>2.6</v>
      </c>
      <c r="N111" s="9" t="str">
        <f>IF(AND(J111&gt;=2343,J111&lt;3865),Table1[[#This Row],[Def max]],"")</f>
        <v/>
      </c>
      <c r="O111" s="9" t="str">
        <f>IF(AND(J111&gt;=3865,J111&lt;4540),Table1[[#This Row],[Def max]],"")</f>
        <v/>
      </c>
      <c r="P111" s="9" t="str">
        <f>IF(AND(J111&gt;=4540,J111&lt;8085),Table1[[#This Row],[Def max]],"")</f>
        <v/>
      </c>
      <c r="Q111" s="9" t="str">
        <f>IF(AND(J111&gt;=8085,J111&lt;9000),Table1[[#This Row],[Def max]],"")</f>
        <v/>
      </c>
      <c r="R111" s="9">
        <v>0.3</v>
      </c>
      <c r="S111" s="9">
        <v>0.1</v>
      </c>
      <c r="T111" s="9">
        <v>1</v>
      </c>
      <c r="U111" s="2">
        <f>YEAR(Table1[[#This Row],[Date début]])</f>
        <v>2017</v>
      </c>
      <c r="V111" s="2">
        <f>MONTH(Table1[[#This Row],[Date fin]])</f>
        <v>7</v>
      </c>
      <c r="W111" s="2">
        <f>DAY(Table1[[#This Row],[Date fin]])</f>
        <v>4</v>
      </c>
    </row>
    <row r="112" spans="1:23" ht="15.75" x14ac:dyDescent="0.25">
      <c r="A112" s="1">
        <v>0</v>
      </c>
      <c r="B112" s="9" t="s">
        <v>17</v>
      </c>
      <c r="C112" s="9">
        <v>1</v>
      </c>
      <c r="D112" s="7">
        <v>42922.952685185184</v>
      </c>
      <c r="E112" s="7">
        <v>42922.973124999997</v>
      </c>
      <c r="F112" s="8">
        <v>2.0439814814814817E-2</v>
      </c>
      <c r="G112" s="9" t="s">
        <v>385</v>
      </c>
      <c r="H112" s="9">
        <v>3.8</v>
      </c>
      <c r="I112" s="9" t="s">
        <v>25</v>
      </c>
      <c r="J112" s="9">
        <v>6781</v>
      </c>
      <c r="K112" s="9" t="str">
        <f>IF(AND(J112&gt;=0,J112&lt;750),Table1[[#This Row],[Def max]],"")</f>
        <v/>
      </c>
      <c r="L112" s="9" t="str">
        <f>IF(AND(J112&gt;=750,J112&lt;2042),Table1[[#This Row],[Def max]],"")</f>
        <v/>
      </c>
      <c r="M112" s="9" t="str">
        <f>IF(AND(J112&gt;=2042,J112&lt;2343),Table1[[#This Row],[Def max]],"")</f>
        <v/>
      </c>
      <c r="N112" s="9" t="str">
        <f>IF(AND(J112&gt;=2343,J112&lt;3865),Table1[[#This Row],[Def max]],"")</f>
        <v/>
      </c>
      <c r="O112" s="9" t="str">
        <f>IF(AND(J112&gt;=3865,J112&lt;4540),Table1[[#This Row],[Def max]],"")</f>
        <v/>
      </c>
      <c r="P112" s="9">
        <f>IF(AND(J112&gt;=4540,J112&lt;8085),Table1[[#This Row],[Def max]],"")</f>
        <v>3.8</v>
      </c>
      <c r="Q112" s="9" t="str">
        <f>IF(AND(J112&gt;=8085,J112&lt;9000),Table1[[#This Row],[Def max]],"")</f>
        <v/>
      </c>
      <c r="R112" s="9">
        <v>0.3</v>
      </c>
      <c r="S112" s="9">
        <v>0.1</v>
      </c>
      <c r="T112" s="9">
        <v>1.5</v>
      </c>
      <c r="U112" s="2">
        <f>YEAR(Table1[[#This Row],[Date début]])</f>
        <v>2017</v>
      </c>
      <c r="V112" s="2">
        <f>MONTH(Table1[[#This Row],[Date fin]])</f>
        <v>7</v>
      </c>
      <c r="W112" s="2">
        <f>DAY(Table1[[#This Row],[Date fin]])</f>
        <v>6</v>
      </c>
    </row>
    <row r="113" spans="1:23" ht="15.75" x14ac:dyDescent="0.25">
      <c r="A113" s="1">
        <v>0</v>
      </c>
      <c r="B113" s="9" t="s">
        <v>17</v>
      </c>
      <c r="C113" s="9">
        <v>0</v>
      </c>
      <c r="D113" s="7">
        <v>42923.261354166665</v>
      </c>
      <c r="E113" s="7">
        <v>42923.306643518517</v>
      </c>
      <c r="F113" s="8">
        <v>4.4884259259259263E-2</v>
      </c>
      <c r="G113" s="9" t="s">
        <v>14</v>
      </c>
      <c r="H113" s="9">
        <v>13.1</v>
      </c>
      <c r="I113" s="9" t="s">
        <v>50</v>
      </c>
      <c r="J113" s="9">
        <v>922</v>
      </c>
      <c r="K113" s="9" t="str">
        <f>IF(AND(J113&gt;=0,J113&lt;750),Table1[[#This Row],[Def max]],"")</f>
        <v/>
      </c>
      <c r="L113" s="9">
        <f>IF(AND(J113&gt;=750,J113&lt;2042),Table1[[#This Row],[Def max]],"")</f>
        <v>13.1</v>
      </c>
      <c r="M113" s="9" t="str">
        <f>IF(AND(J113&gt;=2042,J113&lt;2343),Table1[[#This Row],[Def max]],"")</f>
        <v/>
      </c>
      <c r="N113" s="9" t="str">
        <f>IF(AND(J113&gt;=2343,J113&lt;3865),Table1[[#This Row],[Def max]],"")</f>
        <v/>
      </c>
      <c r="O113" s="9" t="str">
        <f>IF(AND(J113&gt;=3865,J113&lt;4540),Table1[[#This Row],[Def max]],"")</f>
        <v/>
      </c>
      <c r="P113" s="9" t="str">
        <f>IF(AND(J113&gt;=4540,J113&lt;8085),Table1[[#This Row],[Def max]],"")</f>
        <v/>
      </c>
      <c r="Q113" s="9" t="str">
        <f>IF(AND(J113&gt;=8085,J113&lt;9000),Table1[[#This Row],[Def max]],"")</f>
        <v/>
      </c>
      <c r="R113" s="9">
        <v>0.8</v>
      </c>
      <c r="S113" s="9">
        <v>0.4</v>
      </c>
      <c r="T113" s="9">
        <v>5.8</v>
      </c>
      <c r="U113" s="2">
        <f>YEAR(Table1[[#This Row],[Date début]])</f>
        <v>2017</v>
      </c>
      <c r="V113" s="2">
        <f>MONTH(Table1[[#This Row],[Date fin]])</f>
        <v>7</v>
      </c>
      <c r="W113" s="2">
        <f>DAY(Table1[[#This Row],[Date fin]])</f>
        <v>7</v>
      </c>
    </row>
    <row r="114" spans="1:23" ht="15.75" x14ac:dyDescent="0.25">
      <c r="A114" s="1">
        <v>47299003002</v>
      </c>
      <c r="B114" s="9" t="s">
        <v>13</v>
      </c>
      <c r="C114" s="9" t="s">
        <v>489</v>
      </c>
      <c r="D114" s="7">
        <v>42923.879756944443</v>
      </c>
      <c r="E114" s="7">
        <v>42923.880312499998</v>
      </c>
      <c r="F114" s="8">
        <v>5.4398148148148144E-4</v>
      </c>
      <c r="G114" s="9" t="s">
        <v>385</v>
      </c>
      <c r="H114" s="9">
        <v>3.2</v>
      </c>
      <c r="I114" s="9" t="s">
        <v>185</v>
      </c>
      <c r="J114" s="9">
        <v>2166</v>
      </c>
      <c r="K114" s="9" t="str">
        <f>IF(AND(J114&gt;=0,J114&lt;750),Table1[[#This Row],[Def max]],"")</f>
        <v/>
      </c>
      <c r="L114" s="9" t="str">
        <f>IF(AND(J114&gt;=750,J114&lt;2042),Table1[[#This Row],[Def max]],"")</f>
        <v/>
      </c>
      <c r="M114" s="9">
        <f>IF(AND(J114&gt;=2042,J114&lt;2343),Table1[[#This Row],[Def max]],"")</f>
        <v>3.2</v>
      </c>
      <c r="N114" s="9" t="str">
        <f>IF(AND(J114&gt;=2343,J114&lt;3865),Table1[[#This Row],[Def max]],"")</f>
        <v/>
      </c>
      <c r="O114" s="9" t="str">
        <f>IF(AND(J114&gt;=3865,J114&lt;4540),Table1[[#This Row],[Def max]],"")</f>
        <v/>
      </c>
      <c r="P114" s="9" t="str">
        <f>IF(AND(J114&gt;=4540,J114&lt;8085),Table1[[#This Row],[Def max]],"")</f>
        <v/>
      </c>
      <c r="Q114" s="9" t="str">
        <f>IF(AND(J114&gt;=8085,J114&lt;9000),Table1[[#This Row],[Def max]],"")</f>
        <v/>
      </c>
      <c r="R114" s="9">
        <v>1</v>
      </c>
      <c r="S114" s="9">
        <v>0.3</v>
      </c>
      <c r="T114" s="9">
        <v>2</v>
      </c>
      <c r="U114" s="2">
        <f>YEAR(Table1[[#This Row],[Date début]])</f>
        <v>2017</v>
      </c>
      <c r="V114" s="2">
        <f>MONTH(Table1[[#This Row],[Date fin]])</f>
        <v>7</v>
      </c>
      <c r="W114" s="2">
        <f>DAY(Table1[[#This Row],[Date fin]])</f>
        <v>7</v>
      </c>
    </row>
    <row r="115" spans="1:23" ht="15.75" x14ac:dyDescent="0.25">
      <c r="A115" s="1">
        <v>47299003002</v>
      </c>
      <c r="B115" s="9" t="s">
        <v>13</v>
      </c>
      <c r="C115" s="9" t="s">
        <v>489</v>
      </c>
      <c r="D115" s="7">
        <v>42923.880983796298</v>
      </c>
      <c r="E115" s="7">
        <v>42923.882511574076</v>
      </c>
      <c r="F115" s="8">
        <v>1.5046296296296294E-3</v>
      </c>
      <c r="G115" s="9" t="s">
        <v>385</v>
      </c>
      <c r="H115" s="9">
        <v>3.9</v>
      </c>
      <c r="I115" s="9" t="s">
        <v>140</v>
      </c>
      <c r="J115" s="9">
        <v>2304</v>
      </c>
      <c r="K115" s="9" t="str">
        <f>IF(AND(J115&gt;=0,J115&lt;750),Table1[[#This Row],[Def max]],"")</f>
        <v/>
      </c>
      <c r="L115" s="9" t="str">
        <f>IF(AND(J115&gt;=750,J115&lt;2042),Table1[[#This Row],[Def max]],"")</f>
        <v/>
      </c>
      <c r="M115" s="9">
        <f>IF(AND(J115&gt;=2042,J115&lt;2343),Table1[[#This Row],[Def max]],"")</f>
        <v>3.9</v>
      </c>
      <c r="N115" s="9" t="str">
        <f>IF(AND(J115&gt;=2343,J115&lt;3865),Table1[[#This Row],[Def max]],"")</f>
        <v/>
      </c>
      <c r="O115" s="9" t="str">
        <f>IF(AND(J115&gt;=3865,J115&lt;4540),Table1[[#This Row],[Def max]],"")</f>
        <v/>
      </c>
      <c r="P115" s="9" t="str">
        <f>IF(AND(J115&gt;=4540,J115&lt;8085),Table1[[#This Row],[Def max]],"")</f>
        <v/>
      </c>
      <c r="Q115" s="9" t="str">
        <f>IF(AND(J115&gt;=8085,J115&lt;9000),Table1[[#This Row],[Def max]],"")</f>
        <v/>
      </c>
      <c r="R115" s="9">
        <v>0.2</v>
      </c>
      <c r="S115" s="9">
        <v>0.6</v>
      </c>
      <c r="T115" s="9">
        <v>1.8</v>
      </c>
      <c r="U115" s="2">
        <f>YEAR(Table1[[#This Row],[Date début]])</f>
        <v>2017</v>
      </c>
      <c r="V115" s="2">
        <f>MONTH(Table1[[#This Row],[Date fin]])</f>
        <v>7</v>
      </c>
      <c r="W115" s="2">
        <f>DAY(Table1[[#This Row],[Date fin]])</f>
        <v>7</v>
      </c>
    </row>
    <row r="116" spans="1:23" ht="15.75" x14ac:dyDescent="0.25">
      <c r="A116" s="1">
        <v>47953001002</v>
      </c>
      <c r="B116" s="9" t="s">
        <v>13</v>
      </c>
      <c r="C116" s="9">
        <v>624</v>
      </c>
      <c r="D116" s="7">
        <v>42928.619085648148</v>
      </c>
      <c r="E116" s="7">
        <v>42928.628483796296</v>
      </c>
      <c r="F116" s="8">
        <v>9.3981481481481485E-3</v>
      </c>
      <c r="G116" s="9" t="s">
        <v>385</v>
      </c>
      <c r="H116" s="9">
        <v>2.2000000000000002</v>
      </c>
      <c r="I116" s="9" t="s">
        <v>116</v>
      </c>
      <c r="J116" s="9">
        <v>6763</v>
      </c>
      <c r="K116" s="9" t="str">
        <f>IF(AND(J116&gt;=0,J116&lt;750),Table1[[#This Row],[Def max]],"")</f>
        <v/>
      </c>
      <c r="L116" s="9" t="str">
        <f>IF(AND(J116&gt;=750,J116&lt;2042),Table1[[#This Row],[Def max]],"")</f>
        <v/>
      </c>
      <c r="M116" s="9" t="str">
        <f>IF(AND(J116&gt;=2042,J116&lt;2343),Table1[[#This Row],[Def max]],"")</f>
        <v/>
      </c>
      <c r="N116" s="9" t="str">
        <f>IF(AND(J116&gt;=2343,J116&lt;3865),Table1[[#This Row],[Def max]],"")</f>
        <v/>
      </c>
      <c r="O116" s="9" t="str">
        <f>IF(AND(J116&gt;=3865,J116&lt;4540),Table1[[#This Row],[Def max]],"")</f>
        <v/>
      </c>
      <c r="P116" s="9">
        <f>IF(AND(J116&gt;=4540,J116&lt;8085),Table1[[#This Row],[Def max]],"")</f>
        <v>2.2000000000000002</v>
      </c>
      <c r="Q116" s="9" t="str">
        <f>IF(AND(J116&gt;=8085,J116&lt;9000),Table1[[#This Row],[Def max]],"")</f>
        <v/>
      </c>
      <c r="R116" s="9">
        <v>0.7</v>
      </c>
      <c r="S116" s="9">
        <v>0.3</v>
      </c>
      <c r="T116" s="9">
        <v>0.7</v>
      </c>
      <c r="U116" s="2">
        <f>YEAR(Table1[[#This Row],[Date début]])</f>
        <v>2017</v>
      </c>
      <c r="V116" s="2">
        <f>MONTH(Table1[[#This Row],[Date fin]])</f>
        <v>7</v>
      </c>
      <c r="W116" s="2">
        <f>DAY(Table1[[#This Row],[Date fin]])</f>
        <v>12</v>
      </c>
    </row>
    <row r="117" spans="1:23" ht="15.75" x14ac:dyDescent="0.25">
      <c r="A117" s="1">
        <v>47953001001</v>
      </c>
      <c r="B117" s="9" t="s">
        <v>13</v>
      </c>
      <c r="C117" s="9">
        <v>624</v>
      </c>
      <c r="D117" s="7">
        <v>42928.674259259256</v>
      </c>
      <c r="E117" s="7">
        <v>42928.674976851849</v>
      </c>
      <c r="F117" s="8">
        <v>7.175925925925927E-4</v>
      </c>
      <c r="G117" s="9" t="s">
        <v>385</v>
      </c>
      <c r="H117" s="9">
        <v>2</v>
      </c>
      <c r="I117" s="9" t="s">
        <v>145</v>
      </c>
      <c r="J117" s="9">
        <v>2175</v>
      </c>
      <c r="K117" s="9" t="str">
        <f>IF(AND(J117&gt;=0,J117&lt;750),Table1[[#This Row],[Def max]],"")</f>
        <v/>
      </c>
      <c r="L117" s="9" t="str">
        <f>IF(AND(J117&gt;=750,J117&lt;2042),Table1[[#This Row],[Def max]],"")</f>
        <v/>
      </c>
      <c r="M117" s="9">
        <f>IF(AND(J117&gt;=2042,J117&lt;2343),Table1[[#This Row],[Def max]],"")</f>
        <v>2</v>
      </c>
      <c r="N117" s="9" t="str">
        <f>IF(AND(J117&gt;=2343,J117&lt;3865),Table1[[#This Row],[Def max]],"")</f>
        <v/>
      </c>
      <c r="O117" s="9" t="str">
        <f>IF(AND(J117&gt;=3865,J117&lt;4540),Table1[[#This Row],[Def max]],"")</f>
        <v/>
      </c>
      <c r="P117" s="9" t="str">
        <f>IF(AND(J117&gt;=4540,J117&lt;8085),Table1[[#This Row],[Def max]],"")</f>
        <v/>
      </c>
      <c r="Q117" s="9" t="str">
        <f>IF(AND(J117&gt;=8085,J117&lt;9000),Table1[[#This Row],[Def max]],"")</f>
        <v/>
      </c>
      <c r="R117" s="9">
        <v>3.4</v>
      </c>
      <c r="S117" s="9">
        <v>0.5</v>
      </c>
      <c r="T117" s="9">
        <v>1.6</v>
      </c>
      <c r="U117" s="2">
        <f>YEAR(Table1[[#This Row],[Date début]])</f>
        <v>2017</v>
      </c>
      <c r="V117" s="2">
        <f>MONTH(Table1[[#This Row],[Date fin]])</f>
        <v>7</v>
      </c>
      <c r="W117" s="2">
        <f>DAY(Table1[[#This Row],[Date fin]])</f>
        <v>12</v>
      </c>
    </row>
    <row r="118" spans="1:23" ht="15.75" x14ac:dyDescent="0.25">
      <c r="A118" s="1">
        <v>47953001001</v>
      </c>
      <c r="B118" s="9" t="s">
        <v>13</v>
      </c>
      <c r="C118" s="9">
        <v>624</v>
      </c>
      <c r="D118" s="7">
        <v>42928.675520833334</v>
      </c>
      <c r="E118" s="7">
        <v>42928.681770833333</v>
      </c>
      <c r="F118" s="8">
        <v>6.2500000000000003E-3</v>
      </c>
      <c r="G118" s="9" t="s">
        <v>385</v>
      </c>
      <c r="H118" s="9">
        <v>2.7</v>
      </c>
      <c r="I118" s="9" t="s">
        <v>116</v>
      </c>
      <c r="J118" s="9">
        <v>4630</v>
      </c>
      <c r="K118" s="9" t="str">
        <f>IF(AND(J118&gt;=0,J118&lt;750),Table1[[#This Row],[Def max]],"")</f>
        <v/>
      </c>
      <c r="L118" s="9" t="str">
        <f>IF(AND(J118&gt;=750,J118&lt;2042),Table1[[#This Row],[Def max]],"")</f>
        <v/>
      </c>
      <c r="M118" s="9" t="str">
        <f>IF(AND(J118&gt;=2042,J118&lt;2343),Table1[[#This Row],[Def max]],"")</f>
        <v/>
      </c>
      <c r="N118" s="9" t="str">
        <f>IF(AND(J118&gt;=2343,J118&lt;3865),Table1[[#This Row],[Def max]],"")</f>
        <v/>
      </c>
      <c r="O118" s="9" t="str">
        <f>IF(AND(J118&gt;=3865,J118&lt;4540),Table1[[#This Row],[Def max]],"")</f>
        <v/>
      </c>
      <c r="P118" s="9">
        <f>IF(AND(J118&gt;=4540,J118&lt;8085),Table1[[#This Row],[Def max]],"")</f>
        <v>2.7</v>
      </c>
      <c r="Q118" s="9" t="str">
        <f>IF(AND(J118&gt;=8085,J118&lt;9000),Table1[[#This Row],[Def max]],"")</f>
        <v/>
      </c>
      <c r="R118" s="9">
        <v>2.8</v>
      </c>
      <c r="S118" s="9">
        <v>0.4</v>
      </c>
      <c r="T118" s="9">
        <v>1.6</v>
      </c>
      <c r="U118" s="2">
        <f>YEAR(Table1[[#This Row],[Date début]])</f>
        <v>2017</v>
      </c>
      <c r="V118" s="2">
        <f>MONTH(Table1[[#This Row],[Date fin]])</f>
        <v>7</v>
      </c>
      <c r="W118" s="2">
        <f>DAY(Table1[[#This Row],[Date fin]])</f>
        <v>12</v>
      </c>
    </row>
    <row r="119" spans="1:23" ht="15.75" x14ac:dyDescent="0.25">
      <c r="A119" s="1">
        <v>47953001003</v>
      </c>
      <c r="B119" s="9" t="s">
        <v>13</v>
      </c>
      <c r="C119" s="9">
        <v>625</v>
      </c>
      <c r="D119" s="7">
        <v>42928.691365740742</v>
      </c>
      <c r="E119" s="7">
        <v>42928.692025462966</v>
      </c>
      <c r="F119" s="8">
        <v>6.5972222222222213E-4</v>
      </c>
      <c r="G119" s="9" t="s">
        <v>385</v>
      </c>
      <c r="H119" s="9">
        <v>0.5</v>
      </c>
      <c r="I119" s="9" t="s">
        <v>25</v>
      </c>
      <c r="J119" s="9">
        <v>2248</v>
      </c>
      <c r="K119" s="9" t="str">
        <f>IF(AND(J119&gt;=0,J119&lt;750),Table1[[#This Row],[Def max]],"")</f>
        <v/>
      </c>
      <c r="L119" s="9" t="str">
        <f>IF(AND(J119&gt;=750,J119&lt;2042),Table1[[#This Row],[Def max]],"")</f>
        <v/>
      </c>
      <c r="M119" s="9">
        <f>IF(AND(J119&gt;=2042,J119&lt;2343),Table1[[#This Row],[Def max]],"")</f>
        <v>0.5</v>
      </c>
      <c r="N119" s="9" t="str">
        <f>IF(AND(J119&gt;=2343,J119&lt;3865),Table1[[#This Row],[Def max]],"")</f>
        <v/>
      </c>
      <c r="O119" s="9" t="str">
        <f>IF(AND(J119&gt;=3865,J119&lt;4540),Table1[[#This Row],[Def max]],"")</f>
        <v/>
      </c>
      <c r="P119" s="9" t="str">
        <f>IF(AND(J119&gt;=4540,J119&lt;8085),Table1[[#This Row],[Def max]],"")</f>
        <v/>
      </c>
      <c r="Q119" s="9" t="str">
        <f>IF(AND(J119&gt;=8085,J119&lt;9000),Table1[[#This Row],[Def max]],"")</f>
        <v/>
      </c>
      <c r="R119" s="9">
        <v>0.2</v>
      </c>
      <c r="S119" s="9">
        <v>1.4</v>
      </c>
      <c r="T119" s="9">
        <v>0.1</v>
      </c>
      <c r="U119" s="2">
        <f>YEAR(Table1[[#This Row],[Date début]])</f>
        <v>2017</v>
      </c>
      <c r="V119" s="2">
        <f>MONTH(Table1[[#This Row],[Date fin]])</f>
        <v>7</v>
      </c>
      <c r="W119" s="2">
        <f>DAY(Table1[[#This Row],[Date fin]])</f>
        <v>12</v>
      </c>
    </row>
    <row r="120" spans="1:23" ht="15.75" x14ac:dyDescent="0.25">
      <c r="A120" s="1">
        <v>47953001003</v>
      </c>
      <c r="B120" s="9" t="s">
        <v>13</v>
      </c>
      <c r="C120" s="9">
        <v>625</v>
      </c>
      <c r="D120" s="7">
        <v>42928.692569444444</v>
      </c>
      <c r="E120" s="7">
        <v>42928.693414351852</v>
      </c>
      <c r="F120" s="8">
        <v>8.449074074074075E-4</v>
      </c>
      <c r="G120" s="9" t="s">
        <v>385</v>
      </c>
      <c r="H120" s="9">
        <v>49.2</v>
      </c>
      <c r="I120" s="9" t="s">
        <v>19</v>
      </c>
      <c r="J120" s="9">
        <v>3216</v>
      </c>
      <c r="K120" s="9" t="str">
        <f>IF(AND(J120&gt;=0,J120&lt;750),Table1[[#This Row],[Def max]],"")</f>
        <v/>
      </c>
      <c r="L120" s="9" t="str">
        <f>IF(AND(J120&gt;=750,J120&lt;2042),Table1[[#This Row],[Def max]],"")</f>
        <v/>
      </c>
      <c r="M120" s="9" t="str">
        <f>IF(AND(J120&gt;=2042,J120&lt;2343),Table1[[#This Row],[Def max]],"")</f>
        <v/>
      </c>
      <c r="N120" s="9">
        <f>IF(AND(J120&gt;=2343,J120&lt;3865),Table1[[#This Row],[Def max]],"")</f>
        <v>49.2</v>
      </c>
      <c r="O120" s="9" t="str">
        <f>IF(AND(J120&gt;=3865,J120&lt;4540),Table1[[#This Row],[Def max]],"")</f>
        <v/>
      </c>
      <c r="P120" s="9" t="str">
        <f>IF(AND(J120&gt;=4540,J120&lt;8085),Table1[[#This Row],[Def max]],"")</f>
        <v/>
      </c>
      <c r="Q120" s="9" t="str">
        <f>IF(AND(J120&gt;=8085,J120&lt;9000),Table1[[#This Row],[Def max]],"")</f>
        <v/>
      </c>
      <c r="R120" s="9">
        <v>26.6</v>
      </c>
      <c r="S120" s="9">
        <v>30.6</v>
      </c>
      <c r="T120" s="9">
        <v>1.2</v>
      </c>
      <c r="U120" s="2">
        <f>YEAR(Table1[[#This Row],[Date début]])</f>
        <v>2017</v>
      </c>
      <c r="V120" s="2">
        <f>MONTH(Table1[[#This Row],[Date fin]])</f>
        <v>7</v>
      </c>
      <c r="W120" s="2">
        <f>DAY(Table1[[#This Row],[Date fin]])</f>
        <v>12</v>
      </c>
    </row>
    <row r="121" spans="1:23" ht="15.75" x14ac:dyDescent="0.25">
      <c r="A121" s="1">
        <v>47953001003</v>
      </c>
      <c r="B121" s="9" t="s">
        <v>13</v>
      </c>
      <c r="C121" s="9">
        <v>625</v>
      </c>
      <c r="D121" s="7">
        <v>42928.693993055553</v>
      </c>
      <c r="E121" s="7">
        <v>42928.717314814814</v>
      </c>
      <c r="F121" s="8">
        <v>2.3310185185185187E-2</v>
      </c>
      <c r="G121" s="9" t="s">
        <v>385</v>
      </c>
      <c r="H121" s="9">
        <v>3.4</v>
      </c>
      <c r="I121" s="9" t="s">
        <v>67</v>
      </c>
      <c r="J121" s="9">
        <v>7030</v>
      </c>
      <c r="K121" s="9" t="str">
        <f>IF(AND(J121&gt;=0,J121&lt;750),Table1[[#This Row],[Def max]],"")</f>
        <v/>
      </c>
      <c r="L121" s="9" t="str">
        <f>IF(AND(J121&gt;=750,J121&lt;2042),Table1[[#This Row],[Def max]],"")</f>
        <v/>
      </c>
      <c r="M121" s="9" t="str">
        <f>IF(AND(J121&gt;=2042,J121&lt;2343),Table1[[#This Row],[Def max]],"")</f>
        <v/>
      </c>
      <c r="N121" s="9" t="str">
        <f>IF(AND(J121&gt;=2343,J121&lt;3865),Table1[[#This Row],[Def max]],"")</f>
        <v/>
      </c>
      <c r="O121" s="9" t="str">
        <f>IF(AND(J121&gt;=3865,J121&lt;4540),Table1[[#This Row],[Def max]],"")</f>
        <v/>
      </c>
      <c r="P121" s="9">
        <f>IF(AND(J121&gt;=4540,J121&lt;8085),Table1[[#This Row],[Def max]],"")</f>
        <v>3.4</v>
      </c>
      <c r="Q121" s="9" t="str">
        <f>IF(AND(J121&gt;=8085,J121&lt;9000),Table1[[#This Row],[Def max]],"")</f>
        <v/>
      </c>
      <c r="R121" s="9">
        <v>0.2</v>
      </c>
      <c r="S121" s="9">
        <v>0.1</v>
      </c>
      <c r="T121" s="9">
        <v>1</v>
      </c>
      <c r="U121" s="2">
        <f>YEAR(Table1[[#This Row],[Date début]])</f>
        <v>2017</v>
      </c>
      <c r="V121" s="2">
        <f>MONTH(Table1[[#This Row],[Date fin]])</f>
        <v>7</v>
      </c>
      <c r="W121" s="2">
        <f>DAY(Table1[[#This Row],[Date fin]])</f>
        <v>12</v>
      </c>
    </row>
    <row r="122" spans="1:23" ht="15.75" x14ac:dyDescent="0.25">
      <c r="A122" s="1">
        <v>0</v>
      </c>
      <c r="B122" s="9" t="s">
        <v>13</v>
      </c>
      <c r="C122" s="9">
        <v>0</v>
      </c>
      <c r="D122" s="7">
        <v>42929.60328703704</v>
      </c>
      <c r="E122" s="7">
        <v>42929.604317129626</v>
      </c>
      <c r="F122" s="8">
        <v>1.0300925925925926E-3</v>
      </c>
      <c r="G122" s="9" t="s">
        <v>14</v>
      </c>
      <c r="H122" s="9">
        <v>14.2</v>
      </c>
      <c r="I122" s="9" t="s">
        <v>75</v>
      </c>
      <c r="J122" s="9">
        <v>1196</v>
      </c>
      <c r="K122" s="9" t="str">
        <f>IF(AND(J122&gt;=0,J122&lt;750),Table1[[#This Row],[Def max]],"")</f>
        <v/>
      </c>
      <c r="L122" s="9">
        <f>IF(AND(J122&gt;=750,J122&lt;2042),Table1[[#This Row],[Def max]],"")</f>
        <v>14.2</v>
      </c>
      <c r="M122" s="9" t="str">
        <f>IF(AND(J122&gt;=2042,J122&lt;2343),Table1[[#This Row],[Def max]],"")</f>
        <v/>
      </c>
      <c r="N122" s="9" t="str">
        <f>IF(AND(J122&gt;=2343,J122&lt;3865),Table1[[#This Row],[Def max]],"")</f>
        <v/>
      </c>
      <c r="O122" s="9" t="str">
        <f>IF(AND(J122&gt;=3865,J122&lt;4540),Table1[[#This Row],[Def max]],"")</f>
        <v/>
      </c>
      <c r="P122" s="9" t="str">
        <f>IF(AND(J122&gt;=4540,J122&lt;8085),Table1[[#This Row],[Def max]],"")</f>
        <v/>
      </c>
      <c r="Q122" s="9" t="str">
        <f>IF(AND(J122&gt;=8085,J122&lt;9000),Table1[[#This Row],[Def max]],"")</f>
        <v/>
      </c>
      <c r="R122" s="9">
        <v>0.5</v>
      </c>
      <c r="S122" s="9">
        <v>11</v>
      </c>
      <c r="T122" s="9">
        <v>7.8</v>
      </c>
      <c r="U122" s="2">
        <f>YEAR(Table1[[#This Row],[Date début]])</f>
        <v>2017</v>
      </c>
      <c r="V122" s="2">
        <f>MONTH(Table1[[#This Row],[Date fin]])</f>
        <v>7</v>
      </c>
      <c r="W122" s="2">
        <f>DAY(Table1[[#This Row],[Date fin]])</f>
        <v>13</v>
      </c>
    </row>
    <row r="123" spans="1:23" ht="15.75" x14ac:dyDescent="0.25">
      <c r="A123" s="1">
        <v>0</v>
      </c>
      <c r="B123" s="9" t="s">
        <v>13</v>
      </c>
      <c r="C123" s="9">
        <v>0</v>
      </c>
      <c r="D123" s="7">
        <v>42929.604629629626</v>
      </c>
      <c r="E123" s="7">
        <v>42929.617268518516</v>
      </c>
      <c r="F123" s="8">
        <v>1.2627314814814815E-2</v>
      </c>
      <c r="G123" s="9" t="s">
        <v>14</v>
      </c>
      <c r="H123" s="9">
        <v>1.8</v>
      </c>
      <c r="I123" s="9" t="s">
        <v>145</v>
      </c>
      <c r="J123" s="9">
        <v>7251</v>
      </c>
      <c r="K123" s="9" t="str">
        <f>IF(AND(J123&gt;=0,J123&lt;750),Table1[[#This Row],[Def max]],"")</f>
        <v/>
      </c>
      <c r="L123" s="9" t="str">
        <f>IF(AND(J123&gt;=750,J123&lt;2042),Table1[[#This Row],[Def max]],"")</f>
        <v/>
      </c>
      <c r="M123" s="9" t="str">
        <f>IF(AND(J123&gt;=2042,J123&lt;2343),Table1[[#This Row],[Def max]],"")</f>
        <v/>
      </c>
      <c r="N123" s="9" t="str">
        <f>IF(AND(J123&gt;=2343,J123&lt;3865),Table1[[#This Row],[Def max]],"")</f>
        <v/>
      </c>
      <c r="O123" s="9" t="str">
        <f>IF(AND(J123&gt;=3865,J123&lt;4540),Table1[[#This Row],[Def max]],"")</f>
        <v/>
      </c>
      <c r="P123" s="9">
        <f>IF(AND(J123&gt;=4540,J123&lt;8085),Table1[[#This Row],[Def max]],"")</f>
        <v>1.8</v>
      </c>
      <c r="Q123" s="9" t="str">
        <f>IF(AND(J123&gt;=8085,J123&lt;9000),Table1[[#This Row],[Def max]],"")</f>
        <v/>
      </c>
      <c r="R123" s="9">
        <v>0.1</v>
      </c>
      <c r="S123" s="9">
        <v>0.1</v>
      </c>
      <c r="T123" s="9">
        <v>0.6</v>
      </c>
      <c r="U123" s="2">
        <f>YEAR(Table1[[#This Row],[Date début]])</f>
        <v>2017</v>
      </c>
      <c r="V123" s="2">
        <f>MONTH(Table1[[#This Row],[Date fin]])</f>
        <v>7</v>
      </c>
      <c r="W123" s="2">
        <f>DAY(Table1[[#This Row],[Date fin]])</f>
        <v>13</v>
      </c>
    </row>
    <row r="124" spans="1:23" ht="15.75" x14ac:dyDescent="0.25">
      <c r="A124" s="1">
        <v>0</v>
      </c>
      <c r="B124" s="9" t="s">
        <v>13</v>
      </c>
      <c r="C124" s="9">
        <v>0</v>
      </c>
      <c r="D124" s="7">
        <v>42929.630162037036</v>
      </c>
      <c r="E124" s="7">
        <v>42929.66988425926</v>
      </c>
      <c r="F124" s="8">
        <v>3.9571759259259258E-2</v>
      </c>
      <c r="G124" s="9" t="s">
        <v>14</v>
      </c>
      <c r="H124" s="9">
        <v>2.2000000000000002</v>
      </c>
      <c r="I124" s="9" t="s">
        <v>55</v>
      </c>
      <c r="J124" s="9">
        <v>3752</v>
      </c>
      <c r="K124" s="9" t="str">
        <f>IF(AND(J124&gt;=0,J124&lt;750),Table1[[#This Row],[Def max]],"")</f>
        <v/>
      </c>
      <c r="L124" s="9" t="str">
        <f>IF(AND(J124&gt;=750,J124&lt;2042),Table1[[#This Row],[Def max]],"")</f>
        <v/>
      </c>
      <c r="M124" s="9" t="str">
        <f>IF(AND(J124&gt;=2042,J124&lt;2343),Table1[[#This Row],[Def max]],"")</f>
        <v/>
      </c>
      <c r="N124" s="9">
        <f>IF(AND(J124&gt;=2343,J124&lt;3865),Table1[[#This Row],[Def max]],"")</f>
        <v>2.2000000000000002</v>
      </c>
      <c r="O124" s="9" t="str">
        <f>IF(AND(J124&gt;=3865,J124&lt;4540),Table1[[#This Row],[Def max]],"")</f>
        <v/>
      </c>
      <c r="P124" s="9" t="str">
        <f>IF(AND(J124&gt;=4540,J124&lt;8085),Table1[[#This Row],[Def max]],"")</f>
        <v/>
      </c>
      <c r="Q124" s="9" t="str">
        <f>IF(AND(J124&gt;=8085,J124&lt;9000),Table1[[#This Row],[Def max]],"")</f>
        <v/>
      </c>
      <c r="R124" s="9">
        <v>0.5</v>
      </c>
      <c r="S124" s="9">
        <v>0.1</v>
      </c>
      <c r="T124" s="9">
        <v>0.7</v>
      </c>
      <c r="U124" s="2">
        <f>YEAR(Table1[[#This Row],[Date début]])</f>
        <v>2017</v>
      </c>
      <c r="V124" s="2">
        <f>MONTH(Table1[[#This Row],[Date fin]])</f>
        <v>7</v>
      </c>
      <c r="W124" s="2">
        <f>DAY(Table1[[#This Row],[Date fin]])</f>
        <v>13</v>
      </c>
    </row>
    <row r="125" spans="1:23" ht="15.75" x14ac:dyDescent="0.25">
      <c r="A125" s="1">
        <v>0</v>
      </c>
      <c r="B125" s="9" t="s">
        <v>13</v>
      </c>
      <c r="C125" s="9">
        <v>0</v>
      </c>
      <c r="D125" s="7">
        <v>42929.671076388891</v>
      </c>
      <c r="E125" s="7">
        <v>42933.305358796293</v>
      </c>
      <c r="F125" s="8" t="s">
        <v>502</v>
      </c>
      <c r="G125" s="9" t="s">
        <v>14</v>
      </c>
      <c r="H125" s="9">
        <v>2.2999999999999998</v>
      </c>
      <c r="I125" s="9" t="s">
        <v>116</v>
      </c>
      <c r="J125" s="9">
        <v>6951</v>
      </c>
      <c r="K125" s="9" t="str">
        <f>IF(AND(J125&gt;=0,J125&lt;750),Table1[[#This Row],[Def max]],"")</f>
        <v/>
      </c>
      <c r="L125" s="9" t="str">
        <f>IF(AND(J125&gt;=750,J125&lt;2042),Table1[[#This Row],[Def max]],"")</f>
        <v/>
      </c>
      <c r="M125" s="9" t="str">
        <f>IF(AND(J125&gt;=2042,J125&lt;2343),Table1[[#This Row],[Def max]],"")</f>
        <v/>
      </c>
      <c r="N125" s="9" t="str">
        <f>IF(AND(J125&gt;=2343,J125&lt;3865),Table1[[#This Row],[Def max]],"")</f>
        <v/>
      </c>
      <c r="O125" s="9" t="str">
        <f>IF(AND(J125&gt;=3865,J125&lt;4540),Table1[[#This Row],[Def max]],"")</f>
        <v/>
      </c>
      <c r="P125" s="9">
        <f>IF(AND(J125&gt;=4540,J125&lt;8085),Table1[[#This Row],[Def max]],"")</f>
        <v>2.2999999999999998</v>
      </c>
      <c r="Q125" s="9" t="str">
        <f>IF(AND(J125&gt;=8085,J125&lt;9000),Table1[[#This Row],[Def max]],"")</f>
        <v/>
      </c>
      <c r="R125" s="9">
        <v>0.2</v>
      </c>
      <c r="S125" s="9">
        <v>0</v>
      </c>
      <c r="T125" s="9">
        <v>1.3</v>
      </c>
      <c r="U125" s="2">
        <f>YEAR(Table1[[#This Row],[Date début]])</f>
        <v>2017</v>
      </c>
      <c r="V125" s="2">
        <f>MONTH(Table1[[#This Row],[Date fin]])</f>
        <v>7</v>
      </c>
      <c r="W125" s="2">
        <f>DAY(Table1[[#This Row],[Date fin]])</f>
        <v>17</v>
      </c>
    </row>
    <row r="126" spans="1:23" ht="15.75" x14ac:dyDescent="0.25">
      <c r="A126" s="1">
        <v>47916001003</v>
      </c>
      <c r="B126" s="9" t="s">
        <v>504</v>
      </c>
      <c r="C126" s="9">
        <v>648</v>
      </c>
      <c r="D126" s="7">
        <v>42984.942349537036</v>
      </c>
      <c r="E126" s="7">
        <v>42985.244837962964</v>
      </c>
      <c r="F126" s="8">
        <v>0.30247685185185186</v>
      </c>
      <c r="G126" s="9" t="s">
        <v>385</v>
      </c>
      <c r="H126" s="9">
        <v>351.9</v>
      </c>
      <c r="I126" s="9" t="s">
        <v>208</v>
      </c>
      <c r="J126" s="9">
        <v>1178</v>
      </c>
      <c r="K126" s="9" t="str">
        <f>IF(AND(J126&gt;=0,J126&lt;750),Table1[[#This Row],[Def max]],"")</f>
        <v/>
      </c>
      <c r="L126" s="9">
        <f>IF(AND(J126&gt;=750,J126&lt;2042),Table1[[#This Row],[Def max]],"")</f>
        <v>351.9</v>
      </c>
      <c r="M126" s="9" t="str">
        <f>IF(AND(J126&gt;=2042,J126&lt;2343),Table1[[#This Row],[Def max]],"")</f>
        <v/>
      </c>
      <c r="N126" s="9" t="str">
        <f>IF(AND(J126&gt;=2343,J126&lt;3865),Table1[[#This Row],[Def max]],"")</f>
        <v/>
      </c>
      <c r="O126" s="9" t="str">
        <f>IF(AND(J126&gt;=3865,J126&lt;4540),Table1[[#This Row],[Def max]],"")</f>
        <v/>
      </c>
      <c r="P126" s="9" t="str">
        <f>IF(AND(J126&gt;=4540,J126&lt;8085),Table1[[#This Row],[Def max]],"")</f>
        <v/>
      </c>
      <c r="Q126" s="9" t="str">
        <f>IF(AND(J126&gt;=8085,J126&lt;9000),Table1[[#This Row],[Def max]],"")</f>
        <v/>
      </c>
      <c r="R126" s="9">
        <v>69.7</v>
      </c>
      <c r="S126" s="9">
        <v>276.7</v>
      </c>
      <c r="T126" s="9">
        <v>182.1</v>
      </c>
      <c r="U126" s="2">
        <f>YEAR(Table1[[#This Row],[Date début]])</f>
        <v>2017</v>
      </c>
      <c r="V126" s="2">
        <f>MONTH(Table1[[#This Row],[Date fin]])</f>
        <v>9</v>
      </c>
      <c r="W126" s="2">
        <f>DAY(Table1[[#This Row],[Date fin]])</f>
        <v>7</v>
      </c>
    </row>
    <row r="127" spans="1:23" ht="15.75" x14ac:dyDescent="0.25">
      <c r="A127" s="1">
        <v>0</v>
      </c>
      <c r="B127" s="9" t="s">
        <v>13</v>
      </c>
      <c r="C127" s="9">
        <v>0</v>
      </c>
      <c r="D127" s="7">
        <v>43003.927256944444</v>
      </c>
      <c r="E127" s="7">
        <v>43003.955543981479</v>
      </c>
      <c r="F127" s="8">
        <v>2.8275462962962964E-2</v>
      </c>
      <c r="G127" s="9" t="s">
        <v>385</v>
      </c>
      <c r="H127" s="9">
        <v>2.7</v>
      </c>
      <c r="I127" s="9" t="s">
        <v>79</v>
      </c>
      <c r="J127" s="9">
        <v>2207</v>
      </c>
      <c r="K127" s="9" t="str">
        <f>IF(AND(J127&gt;=0,J127&lt;750),Table1[[#This Row],[Def max]],"")</f>
        <v/>
      </c>
      <c r="L127" s="9" t="str">
        <f>IF(AND(J127&gt;=750,J127&lt;2042),Table1[[#This Row],[Def max]],"")</f>
        <v/>
      </c>
      <c r="M127" s="9">
        <f>IF(AND(J127&gt;=2042,J127&lt;2343),Table1[[#This Row],[Def max]],"")</f>
        <v>2.7</v>
      </c>
      <c r="N127" s="9" t="str">
        <f>IF(AND(J127&gt;=2343,J127&lt;3865),Table1[[#This Row],[Def max]],"")</f>
        <v/>
      </c>
      <c r="O127" s="9" t="str">
        <f>IF(AND(J127&gt;=3865,J127&lt;4540),Table1[[#This Row],[Def max]],"")</f>
        <v/>
      </c>
      <c r="P127" s="9" t="str">
        <f>IF(AND(J127&gt;=4540,J127&lt;8085),Table1[[#This Row],[Def max]],"")</f>
        <v/>
      </c>
      <c r="Q127" s="9" t="str">
        <f>IF(AND(J127&gt;=8085,J127&lt;9000),Table1[[#This Row],[Def max]],"")</f>
        <v/>
      </c>
      <c r="R127" s="9">
        <v>2.5</v>
      </c>
      <c r="S127" s="9">
        <v>0.6</v>
      </c>
      <c r="T127" s="9">
        <v>1.8</v>
      </c>
      <c r="U127" s="2">
        <f>YEAR(Table1[[#This Row],[Date début]])</f>
        <v>2017</v>
      </c>
      <c r="V127" s="2">
        <f>MONTH(Table1[[#This Row],[Date fin]])</f>
        <v>9</v>
      </c>
      <c r="W127" s="2">
        <f>DAY(Table1[[#This Row],[Date fin]])</f>
        <v>25</v>
      </c>
    </row>
    <row r="128" spans="1:23" ht="15.75" x14ac:dyDescent="0.25">
      <c r="A128" s="1">
        <v>0</v>
      </c>
      <c r="B128" s="9" t="s">
        <v>13</v>
      </c>
      <c r="C128" s="9">
        <v>700</v>
      </c>
      <c r="D128" s="7">
        <v>43024.932685185187</v>
      </c>
      <c r="E128" s="7">
        <v>43024.934537037036</v>
      </c>
      <c r="F128" s="8">
        <v>1.8518518518518517E-3</v>
      </c>
      <c r="G128" s="9" t="s">
        <v>385</v>
      </c>
      <c r="H128" s="9">
        <v>2.9</v>
      </c>
      <c r="I128" s="9" t="s">
        <v>25</v>
      </c>
      <c r="J128" s="9">
        <v>2288</v>
      </c>
      <c r="K128" s="9" t="str">
        <f>IF(AND(J128&gt;=0,J128&lt;750),Table1[[#This Row],[Def max]],"")</f>
        <v/>
      </c>
      <c r="L128" s="9" t="str">
        <f>IF(AND(J128&gt;=750,J128&lt;2042),Table1[[#This Row],[Def max]],"")</f>
        <v/>
      </c>
      <c r="M128" s="9">
        <f>IF(AND(J128&gt;=2042,J128&lt;2343),Table1[[#This Row],[Def max]],"")</f>
        <v>2.9</v>
      </c>
      <c r="N128" s="9" t="str">
        <f>IF(AND(J128&gt;=2343,J128&lt;3865),Table1[[#This Row],[Def max]],"")</f>
        <v/>
      </c>
      <c r="O128" s="9" t="str">
        <f>IF(AND(J128&gt;=3865,J128&lt;4540),Table1[[#This Row],[Def max]],"")</f>
        <v/>
      </c>
      <c r="P128" s="9" t="str">
        <f>IF(AND(J128&gt;=4540,J128&lt;8085),Table1[[#This Row],[Def max]],"")</f>
        <v/>
      </c>
      <c r="Q128" s="9" t="str">
        <f>IF(AND(J128&gt;=8085,J128&lt;9000),Table1[[#This Row],[Def max]],"")</f>
        <v/>
      </c>
      <c r="R128" s="9">
        <v>0.5</v>
      </c>
      <c r="S128" s="9">
        <v>0.3</v>
      </c>
      <c r="T128" s="9">
        <v>0.6</v>
      </c>
      <c r="U128" s="2">
        <f>YEAR(Table1[[#This Row],[Date début]])</f>
        <v>2017</v>
      </c>
      <c r="V128" s="2">
        <f>MONTH(Table1[[#This Row],[Date fin]])</f>
        <v>10</v>
      </c>
      <c r="W128" s="2">
        <f>DAY(Table1[[#This Row],[Date fin]])</f>
        <v>16</v>
      </c>
    </row>
    <row r="129" spans="1:23" ht="15.75" x14ac:dyDescent="0.25">
      <c r="A129" s="1">
        <v>0</v>
      </c>
      <c r="B129" s="9" t="s">
        <v>13</v>
      </c>
      <c r="C129" s="9">
        <v>698</v>
      </c>
      <c r="D129" s="7">
        <v>43024.947187500002</v>
      </c>
      <c r="E129" s="7">
        <v>43024.961550925924</v>
      </c>
      <c r="F129" s="8">
        <v>1.4351851851851852E-2</v>
      </c>
      <c r="G129" s="9" t="s">
        <v>385</v>
      </c>
      <c r="H129" s="9">
        <v>2.9</v>
      </c>
      <c r="I129" s="9" t="s">
        <v>106</v>
      </c>
      <c r="J129" s="9">
        <v>5399</v>
      </c>
      <c r="K129" s="9" t="str">
        <f>IF(AND(J129&gt;=0,J129&lt;750),Table1[[#This Row],[Def max]],"")</f>
        <v/>
      </c>
      <c r="L129" s="9" t="str">
        <f>IF(AND(J129&gt;=750,J129&lt;2042),Table1[[#This Row],[Def max]],"")</f>
        <v/>
      </c>
      <c r="M129" s="9" t="str">
        <f>IF(AND(J129&gt;=2042,J129&lt;2343),Table1[[#This Row],[Def max]],"")</f>
        <v/>
      </c>
      <c r="N129" s="9" t="str">
        <f>IF(AND(J129&gt;=2343,J129&lt;3865),Table1[[#This Row],[Def max]],"")</f>
        <v/>
      </c>
      <c r="O129" s="9" t="str">
        <f>IF(AND(J129&gt;=3865,J129&lt;4540),Table1[[#This Row],[Def max]],"")</f>
        <v/>
      </c>
      <c r="P129" s="9">
        <f>IF(AND(J129&gt;=4540,J129&lt;8085),Table1[[#This Row],[Def max]],"")</f>
        <v>2.9</v>
      </c>
      <c r="Q129" s="9" t="str">
        <f>IF(AND(J129&gt;=8085,J129&lt;9000),Table1[[#This Row],[Def max]],"")</f>
        <v/>
      </c>
      <c r="R129" s="9">
        <v>0.4</v>
      </c>
      <c r="S129" s="9">
        <v>0.3</v>
      </c>
      <c r="T129" s="9">
        <v>0.8</v>
      </c>
      <c r="U129" s="2">
        <f>YEAR(Table1[[#This Row],[Date début]])</f>
        <v>2017</v>
      </c>
      <c r="V129" s="2">
        <f>MONTH(Table1[[#This Row],[Date fin]])</f>
        <v>10</v>
      </c>
      <c r="W129" s="2">
        <f>DAY(Table1[[#This Row],[Date fin]])</f>
        <v>16</v>
      </c>
    </row>
    <row r="130" spans="1:23" ht="15.75" x14ac:dyDescent="0.25">
      <c r="A130" s="1">
        <v>0</v>
      </c>
      <c r="B130" s="9" t="s">
        <v>17</v>
      </c>
      <c r="C130" s="9">
        <v>696</v>
      </c>
      <c r="D130" s="7">
        <v>43025.925671296296</v>
      </c>
      <c r="E130" s="7">
        <v>43025.926400462966</v>
      </c>
      <c r="F130" s="8">
        <v>7.291666666666667E-4</v>
      </c>
      <c r="G130" s="9" t="s">
        <v>385</v>
      </c>
      <c r="H130" s="9">
        <v>0</v>
      </c>
      <c r="I130" s="9"/>
      <c r="J130" s="9">
        <v>0</v>
      </c>
      <c r="K130" s="9">
        <f>IF(AND(J130&gt;=0,J130&lt;750),Table1[[#This Row],[Def max]],"")</f>
        <v>0</v>
      </c>
      <c r="L130" s="9" t="str">
        <f>IF(AND(J130&gt;=750,J130&lt;2042),Table1[[#This Row],[Def max]],"")</f>
        <v/>
      </c>
      <c r="M130" s="9" t="str">
        <f>IF(AND(J130&gt;=2042,J130&lt;2343),Table1[[#This Row],[Def max]],"")</f>
        <v/>
      </c>
      <c r="N130" s="9" t="str">
        <f>IF(AND(J130&gt;=2343,J130&lt;3865),Table1[[#This Row],[Def max]],"")</f>
        <v/>
      </c>
      <c r="O130" s="9" t="str">
        <f>IF(AND(J130&gt;=3865,J130&lt;4540),Table1[[#This Row],[Def max]],"")</f>
        <v/>
      </c>
      <c r="P130" s="9" t="str">
        <f>IF(AND(J130&gt;=4540,J130&lt;8085),Table1[[#This Row],[Def max]],"")</f>
        <v/>
      </c>
      <c r="Q130" s="9" t="str">
        <f>IF(AND(J130&gt;=8085,J130&lt;9000),Table1[[#This Row],[Def max]],"")</f>
        <v/>
      </c>
      <c r="R130" s="9">
        <v>0</v>
      </c>
      <c r="S130" s="9">
        <v>0</v>
      </c>
      <c r="T130" s="9">
        <v>0</v>
      </c>
      <c r="U130" s="2">
        <f>YEAR(Table1[[#This Row],[Date début]])</f>
        <v>2017</v>
      </c>
      <c r="V130" s="2">
        <f>MONTH(Table1[[#This Row],[Date fin]])</f>
        <v>10</v>
      </c>
      <c r="W130" s="2">
        <f>DAY(Table1[[#This Row],[Date fin]])</f>
        <v>17</v>
      </c>
    </row>
    <row r="131" spans="1:23" ht="15.75" x14ac:dyDescent="0.25">
      <c r="A131" s="1">
        <v>0</v>
      </c>
      <c r="B131" s="9" t="s">
        <v>17</v>
      </c>
      <c r="C131" s="9">
        <v>696</v>
      </c>
      <c r="D131" s="7">
        <v>43025.92696759259</v>
      </c>
      <c r="E131" s="7">
        <v>43025.93854166667</v>
      </c>
      <c r="F131" s="8">
        <v>1.1574074074074075E-2</v>
      </c>
      <c r="G131" s="9" t="s">
        <v>385</v>
      </c>
      <c r="H131" s="9">
        <v>3.4</v>
      </c>
      <c r="I131" s="9" t="s">
        <v>119</v>
      </c>
      <c r="J131" s="9">
        <v>1178</v>
      </c>
      <c r="K131" s="9" t="str">
        <f>IF(AND(J131&gt;=0,J131&lt;750),Table1[[#This Row],[Def max]],"")</f>
        <v/>
      </c>
      <c r="L131" s="9">
        <f>IF(AND(J131&gt;=750,J131&lt;2042),Table1[[#This Row],[Def max]],"")</f>
        <v>3.4</v>
      </c>
      <c r="M131" s="9" t="str">
        <f>IF(AND(J131&gt;=2042,J131&lt;2343),Table1[[#This Row],[Def max]],"")</f>
        <v/>
      </c>
      <c r="N131" s="9" t="str">
        <f>IF(AND(J131&gt;=2343,J131&lt;3865),Table1[[#This Row],[Def max]],"")</f>
        <v/>
      </c>
      <c r="O131" s="9" t="str">
        <f>IF(AND(J131&gt;=3865,J131&lt;4540),Table1[[#This Row],[Def max]],"")</f>
        <v/>
      </c>
      <c r="P131" s="9" t="str">
        <f>IF(AND(J131&gt;=4540,J131&lt;8085),Table1[[#This Row],[Def max]],"")</f>
        <v/>
      </c>
      <c r="Q131" s="9" t="str">
        <f>IF(AND(J131&gt;=8085,J131&lt;9000),Table1[[#This Row],[Def max]],"")</f>
        <v/>
      </c>
      <c r="R131" s="9">
        <v>0.4</v>
      </c>
      <c r="S131" s="9">
        <v>0.1</v>
      </c>
      <c r="T131" s="9">
        <v>1.2</v>
      </c>
      <c r="U131" s="2">
        <f>YEAR(Table1[[#This Row],[Date début]])</f>
        <v>2017</v>
      </c>
      <c r="V131" s="2">
        <f>MONTH(Table1[[#This Row],[Date fin]])</f>
        <v>10</v>
      </c>
      <c r="W131" s="2">
        <f>DAY(Table1[[#This Row],[Date fin]])</f>
        <v>17</v>
      </c>
    </row>
    <row r="132" spans="1:23" ht="15.75" x14ac:dyDescent="0.25">
      <c r="A132" s="1">
        <v>0</v>
      </c>
      <c r="B132" s="9" t="s">
        <v>17</v>
      </c>
      <c r="C132" s="9">
        <v>701</v>
      </c>
      <c r="D132" s="7">
        <v>43025.94730324074</v>
      </c>
      <c r="E132" s="7">
        <v>43025.962638888886</v>
      </c>
      <c r="F132" s="8">
        <v>1.5335648148148147E-2</v>
      </c>
      <c r="G132" s="9" t="s">
        <v>385</v>
      </c>
      <c r="H132" s="9">
        <v>3.2</v>
      </c>
      <c r="I132" s="9" t="s">
        <v>60</v>
      </c>
      <c r="J132" s="9">
        <v>5249</v>
      </c>
      <c r="K132" s="9" t="str">
        <f>IF(AND(J132&gt;=0,J132&lt;750),Table1[[#This Row],[Def max]],"")</f>
        <v/>
      </c>
      <c r="L132" s="9" t="str">
        <f>IF(AND(J132&gt;=750,J132&lt;2042),Table1[[#This Row],[Def max]],"")</f>
        <v/>
      </c>
      <c r="M132" s="9" t="str">
        <f>IF(AND(J132&gt;=2042,J132&lt;2343),Table1[[#This Row],[Def max]],"")</f>
        <v/>
      </c>
      <c r="N132" s="9" t="str">
        <f>IF(AND(J132&gt;=2343,J132&lt;3865),Table1[[#This Row],[Def max]],"")</f>
        <v/>
      </c>
      <c r="O132" s="9" t="str">
        <f>IF(AND(J132&gt;=3865,J132&lt;4540),Table1[[#This Row],[Def max]],"")</f>
        <v/>
      </c>
      <c r="P132" s="9">
        <f>IF(AND(J132&gt;=4540,J132&lt;8085),Table1[[#This Row],[Def max]],"")</f>
        <v>3.2</v>
      </c>
      <c r="Q132" s="9" t="str">
        <f>IF(AND(J132&gt;=8085,J132&lt;9000),Table1[[#This Row],[Def max]],"")</f>
        <v/>
      </c>
      <c r="R132" s="9">
        <v>6.2</v>
      </c>
      <c r="S132" s="9">
        <v>2.2999999999999998</v>
      </c>
      <c r="T132" s="9">
        <v>3.2</v>
      </c>
      <c r="U132" s="2">
        <f>YEAR(Table1[[#This Row],[Date début]])</f>
        <v>2017</v>
      </c>
      <c r="V132" s="2">
        <f>MONTH(Table1[[#This Row],[Date fin]])</f>
        <v>10</v>
      </c>
      <c r="W132" s="2">
        <f>DAY(Table1[[#This Row],[Date fin]])</f>
        <v>17</v>
      </c>
    </row>
    <row r="133" spans="1:23" ht="15.75" x14ac:dyDescent="0.25">
      <c r="A133" s="1">
        <v>0</v>
      </c>
      <c r="B133" s="9" t="s">
        <v>17</v>
      </c>
      <c r="C133" s="9">
        <v>607</v>
      </c>
      <c r="D133" s="7">
        <v>43025.97078703704</v>
      </c>
      <c r="E133" s="7">
        <v>43025.981377314813</v>
      </c>
      <c r="F133" s="8">
        <v>1.0590277777777777E-2</v>
      </c>
      <c r="G133" s="9" t="s">
        <v>385</v>
      </c>
      <c r="H133" s="9">
        <v>2.6</v>
      </c>
      <c r="I133" s="9" t="s">
        <v>67</v>
      </c>
      <c r="J133" s="9">
        <v>3278</v>
      </c>
      <c r="K133" s="9" t="str">
        <f>IF(AND(J133&gt;=0,J133&lt;750),Table1[[#This Row],[Def max]],"")</f>
        <v/>
      </c>
      <c r="L133" s="9" t="str">
        <f>IF(AND(J133&gt;=750,J133&lt;2042),Table1[[#This Row],[Def max]],"")</f>
        <v/>
      </c>
      <c r="M133" s="9" t="str">
        <f>IF(AND(J133&gt;=2042,J133&lt;2343),Table1[[#This Row],[Def max]],"")</f>
        <v/>
      </c>
      <c r="N133" s="9">
        <f>IF(AND(J133&gt;=2343,J133&lt;3865),Table1[[#This Row],[Def max]],"")</f>
        <v>2.6</v>
      </c>
      <c r="O133" s="9" t="str">
        <f>IF(AND(J133&gt;=3865,J133&lt;4540),Table1[[#This Row],[Def max]],"")</f>
        <v/>
      </c>
      <c r="P133" s="9" t="str">
        <f>IF(AND(J133&gt;=4540,J133&lt;8085),Table1[[#This Row],[Def max]],"")</f>
        <v/>
      </c>
      <c r="Q133" s="9" t="str">
        <f>IF(AND(J133&gt;=8085,J133&lt;9000),Table1[[#This Row],[Def max]],"")</f>
        <v/>
      </c>
      <c r="R133" s="9">
        <v>0.3</v>
      </c>
      <c r="S133" s="9">
        <v>0.1</v>
      </c>
      <c r="T133" s="9">
        <v>0.8</v>
      </c>
      <c r="U133" s="2">
        <f>YEAR(Table1[[#This Row],[Date début]])</f>
        <v>2017</v>
      </c>
      <c r="V133" s="2">
        <f>MONTH(Table1[[#This Row],[Date fin]])</f>
        <v>10</v>
      </c>
      <c r="W133" s="2">
        <f>DAY(Table1[[#This Row],[Date fin]])</f>
        <v>17</v>
      </c>
    </row>
    <row r="134" spans="1:23" ht="15.75" x14ac:dyDescent="0.25">
      <c r="A134" s="1">
        <v>0</v>
      </c>
      <c r="B134" s="9" t="s">
        <v>13</v>
      </c>
      <c r="C134" s="9">
        <v>699</v>
      </c>
      <c r="D134" s="7">
        <v>43025.990451388891</v>
      </c>
      <c r="E134" s="7">
        <v>43025.999664351853</v>
      </c>
      <c r="F134" s="8">
        <v>9.2013888888888892E-3</v>
      </c>
      <c r="G134" s="9" t="s">
        <v>385</v>
      </c>
      <c r="H134" s="9">
        <v>2.8</v>
      </c>
      <c r="I134" s="9" t="s">
        <v>208</v>
      </c>
      <c r="J134" s="9">
        <v>1249</v>
      </c>
      <c r="K134" s="9" t="str">
        <f>IF(AND(J134&gt;=0,J134&lt;750),Table1[[#This Row],[Def max]],"")</f>
        <v/>
      </c>
      <c r="L134" s="9">
        <f>IF(AND(J134&gt;=750,J134&lt;2042),Table1[[#This Row],[Def max]],"")</f>
        <v>2.8</v>
      </c>
      <c r="M134" s="9" t="str">
        <f>IF(AND(J134&gt;=2042,J134&lt;2343),Table1[[#This Row],[Def max]],"")</f>
        <v/>
      </c>
      <c r="N134" s="9" t="str">
        <f>IF(AND(J134&gt;=2343,J134&lt;3865),Table1[[#This Row],[Def max]],"")</f>
        <v/>
      </c>
      <c r="O134" s="9" t="str">
        <f>IF(AND(J134&gt;=3865,J134&lt;4540),Table1[[#This Row],[Def max]],"")</f>
        <v/>
      </c>
      <c r="P134" s="9" t="str">
        <f>IF(AND(J134&gt;=4540,J134&lt;8085),Table1[[#This Row],[Def max]],"")</f>
        <v/>
      </c>
      <c r="Q134" s="9" t="str">
        <f>IF(AND(J134&gt;=8085,J134&lt;9000),Table1[[#This Row],[Def max]],"")</f>
        <v/>
      </c>
      <c r="R134" s="9">
        <v>0.8</v>
      </c>
      <c r="S134" s="9">
        <v>0.1</v>
      </c>
      <c r="T134" s="9">
        <v>0.8</v>
      </c>
      <c r="U134" s="2">
        <f>YEAR(Table1[[#This Row],[Date début]])</f>
        <v>2017</v>
      </c>
      <c r="V134" s="2">
        <f>MONTH(Table1[[#This Row],[Date fin]])</f>
        <v>10</v>
      </c>
      <c r="W134" s="2">
        <f>DAY(Table1[[#This Row],[Date fin]])</f>
        <v>17</v>
      </c>
    </row>
    <row r="135" spans="1:23" ht="15.75" x14ac:dyDescent="0.25">
      <c r="A135" s="1">
        <v>0</v>
      </c>
      <c r="B135" s="9" t="s">
        <v>20</v>
      </c>
      <c r="C135" s="9">
        <v>0</v>
      </c>
      <c r="D135" s="7">
        <v>43027.14980324074</v>
      </c>
      <c r="E135" s="7">
        <v>43027.177291666667</v>
      </c>
      <c r="F135" s="8">
        <v>2.7476851851851853E-2</v>
      </c>
      <c r="G135" s="9" t="s">
        <v>14</v>
      </c>
      <c r="H135" s="9">
        <v>7.3</v>
      </c>
      <c r="I135" s="9" t="s">
        <v>67</v>
      </c>
      <c r="J135" s="9">
        <v>3754</v>
      </c>
      <c r="K135" s="9" t="str">
        <f>IF(AND(J135&gt;=0,J135&lt;750),Table1[[#This Row],[Def max]],"")</f>
        <v/>
      </c>
      <c r="L135" s="9" t="str">
        <f>IF(AND(J135&gt;=750,J135&lt;2042),Table1[[#This Row],[Def max]],"")</f>
        <v/>
      </c>
      <c r="M135" s="9" t="str">
        <f>IF(AND(J135&gt;=2042,J135&lt;2343),Table1[[#This Row],[Def max]],"")</f>
        <v/>
      </c>
      <c r="N135" s="9">
        <f>IF(AND(J135&gt;=2343,J135&lt;3865),Table1[[#This Row],[Def max]],"")</f>
        <v>7.3</v>
      </c>
      <c r="O135" s="9" t="str">
        <f>IF(AND(J135&gt;=3865,J135&lt;4540),Table1[[#This Row],[Def max]],"")</f>
        <v/>
      </c>
      <c r="P135" s="9" t="str">
        <f>IF(AND(J135&gt;=4540,J135&lt;8085),Table1[[#This Row],[Def max]],"")</f>
        <v/>
      </c>
      <c r="Q135" s="9" t="str">
        <f>IF(AND(J135&gt;=8085,J135&lt;9000),Table1[[#This Row],[Def max]],"")</f>
        <v/>
      </c>
      <c r="R135" s="9">
        <v>2.2999999999999998</v>
      </c>
      <c r="S135" s="9">
        <v>0.6</v>
      </c>
      <c r="T135" s="9">
        <v>2.9</v>
      </c>
      <c r="U135" s="2">
        <f>YEAR(Table1[[#This Row],[Date début]])</f>
        <v>2017</v>
      </c>
      <c r="V135" s="2">
        <f>MONTH(Table1[[#This Row],[Date fin]])</f>
        <v>10</v>
      </c>
      <c r="W135" s="2">
        <f>DAY(Table1[[#This Row],[Date fin]])</f>
        <v>19</v>
      </c>
    </row>
    <row r="136" spans="1:23" ht="15.75" x14ac:dyDescent="0.25">
      <c r="A136" s="1">
        <v>0</v>
      </c>
      <c r="B136" s="9" t="s">
        <v>20</v>
      </c>
      <c r="C136" s="9">
        <v>743</v>
      </c>
      <c r="D136" s="7">
        <v>43027.918263888889</v>
      </c>
      <c r="E136" s="7">
        <v>43027.982974537037</v>
      </c>
      <c r="F136" s="8">
        <v>6.4710648148148142E-2</v>
      </c>
      <c r="G136" s="9" t="s">
        <v>385</v>
      </c>
      <c r="H136" s="9">
        <v>33.299999999999997</v>
      </c>
      <c r="I136" s="9" t="s">
        <v>208</v>
      </c>
      <c r="J136" s="9">
        <v>1724</v>
      </c>
      <c r="K136" s="9" t="str">
        <f>IF(AND(J136&gt;=0,J136&lt;750),Table1[[#This Row],[Def max]],"")</f>
        <v/>
      </c>
      <c r="L136" s="9">
        <f>IF(AND(J136&gt;=750,J136&lt;2042),Table1[[#This Row],[Def max]],"")</f>
        <v>33.299999999999997</v>
      </c>
      <c r="M136" s="9" t="str">
        <f>IF(AND(J136&gt;=2042,J136&lt;2343),Table1[[#This Row],[Def max]],"")</f>
        <v/>
      </c>
      <c r="N136" s="9" t="str">
        <f>IF(AND(J136&gt;=2343,J136&lt;3865),Table1[[#This Row],[Def max]],"")</f>
        <v/>
      </c>
      <c r="O136" s="9" t="str">
        <f>IF(AND(J136&gt;=3865,J136&lt;4540),Table1[[#This Row],[Def max]],"")</f>
        <v/>
      </c>
      <c r="P136" s="9" t="str">
        <f>IF(AND(J136&gt;=4540,J136&lt;8085),Table1[[#This Row],[Def max]],"")</f>
        <v/>
      </c>
      <c r="Q136" s="9" t="str">
        <f>IF(AND(J136&gt;=8085,J136&lt;9000),Table1[[#This Row],[Def max]],"")</f>
        <v/>
      </c>
      <c r="R136" s="9">
        <v>2.2999999999999998</v>
      </c>
      <c r="S136" s="9">
        <v>0.7</v>
      </c>
      <c r="T136" s="9">
        <v>38.5</v>
      </c>
      <c r="U136" s="2">
        <f>YEAR(Table1[[#This Row],[Date début]])</f>
        <v>2017</v>
      </c>
      <c r="V136" s="2">
        <f>MONTH(Table1[[#This Row],[Date fin]])</f>
        <v>10</v>
      </c>
      <c r="W136" s="2">
        <f>DAY(Table1[[#This Row],[Date fin]])</f>
        <v>19</v>
      </c>
    </row>
    <row r="137" spans="1:23" ht="15.75" x14ac:dyDescent="0.25">
      <c r="A137" s="1">
        <v>0</v>
      </c>
      <c r="B137" s="9" t="s">
        <v>20</v>
      </c>
      <c r="C137" s="9">
        <v>744</v>
      </c>
      <c r="D137" s="7">
        <v>43028.878287037034</v>
      </c>
      <c r="E137" s="7">
        <v>43028.878657407404</v>
      </c>
      <c r="F137" s="8">
        <v>3.7037037037037035E-4</v>
      </c>
      <c r="G137" s="9" t="s">
        <v>385</v>
      </c>
      <c r="H137" s="9">
        <v>0</v>
      </c>
      <c r="I137" s="9"/>
      <c r="J137" s="9">
        <v>0</v>
      </c>
      <c r="K137" s="9">
        <f>IF(AND(J137&gt;=0,J137&lt;750),Table1[[#This Row],[Def max]],"")</f>
        <v>0</v>
      </c>
      <c r="L137" s="9" t="str">
        <f>IF(AND(J137&gt;=750,J137&lt;2042),Table1[[#This Row],[Def max]],"")</f>
        <v/>
      </c>
      <c r="M137" s="9" t="str">
        <f>IF(AND(J137&gt;=2042,J137&lt;2343),Table1[[#This Row],[Def max]],"")</f>
        <v/>
      </c>
      <c r="N137" s="9" t="str">
        <f>IF(AND(J137&gt;=2343,J137&lt;3865),Table1[[#This Row],[Def max]],"")</f>
        <v/>
      </c>
      <c r="O137" s="9" t="str">
        <f>IF(AND(J137&gt;=3865,J137&lt;4540),Table1[[#This Row],[Def max]],"")</f>
        <v/>
      </c>
      <c r="P137" s="9" t="str">
        <f>IF(AND(J137&gt;=4540,J137&lt;8085),Table1[[#This Row],[Def max]],"")</f>
        <v/>
      </c>
      <c r="Q137" s="9" t="str">
        <f>IF(AND(J137&gt;=8085,J137&lt;9000),Table1[[#This Row],[Def max]],"")</f>
        <v/>
      </c>
      <c r="R137" s="9">
        <v>0</v>
      </c>
      <c r="S137" s="9">
        <v>0</v>
      </c>
      <c r="T137" s="9">
        <v>0</v>
      </c>
      <c r="U137" s="2">
        <f>YEAR(Table1[[#This Row],[Date début]])</f>
        <v>2017</v>
      </c>
      <c r="V137" s="2">
        <f>MONTH(Table1[[#This Row],[Date fin]])</f>
        <v>10</v>
      </c>
      <c r="W137" s="2">
        <f>DAY(Table1[[#This Row],[Date fin]])</f>
        <v>20</v>
      </c>
    </row>
    <row r="138" spans="1:23" ht="15.75" x14ac:dyDescent="0.25">
      <c r="A138" s="1">
        <v>9000000000000</v>
      </c>
      <c r="B138" s="9" t="s">
        <v>20</v>
      </c>
      <c r="C138" s="9">
        <v>744</v>
      </c>
      <c r="D138" s="7">
        <v>43028.87909722222</v>
      </c>
      <c r="E138" s="7">
        <v>43028.943668981483</v>
      </c>
      <c r="F138" s="8">
        <v>6.4560185185185193E-2</v>
      </c>
      <c r="G138" s="9" t="s">
        <v>385</v>
      </c>
      <c r="H138" s="9">
        <v>17.2</v>
      </c>
      <c r="I138" s="9" t="s">
        <v>16</v>
      </c>
      <c r="J138" s="9">
        <v>7256</v>
      </c>
      <c r="K138" s="9" t="str">
        <f>IF(AND(J138&gt;=0,J138&lt;750),Table1[[#This Row],[Def max]],"")</f>
        <v/>
      </c>
      <c r="L138" s="9" t="str">
        <f>IF(AND(J138&gt;=750,J138&lt;2042),Table1[[#This Row],[Def max]],"")</f>
        <v/>
      </c>
      <c r="M138" s="9" t="str">
        <f>IF(AND(J138&gt;=2042,J138&lt;2343),Table1[[#This Row],[Def max]],"")</f>
        <v/>
      </c>
      <c r="N138" s="9" t="str">
        <f>IF(AND(J138&gt;=2343,J138&lt;3865),Table1[[#This Row],[Def max]],"")</f>
        <v/>
      </c>
      <c r="O138" s="9" t="str">
        <f>IF(AND(J138&gt;=3865,J138&lt;4540),Table1[[#This Row],[Def max]],"")</f>
        <v/>
      </c>
      <c r="P138" s="9">
        <f>IF(AND(J138&gt;=4540,J138&lt;8085),Table1[[#This Row],[Def max]],"")</f>
        <v>17.2</v>
      </c>
      <c r="Q138" s="9" t="str">
        <f>IF(AND(J138&gt;=8085,J138&lt;9000),Table1[[#This Row],[Def max]],"")</f>
        <v/>
      </c>
      <c r="R138" s="9">
        <v>12.7</v>
      </c>
      <c r="S138" s="9">
        <v>4.3</v>
      </c>
      <c r="T138" s="9">
        <v>17.399999999999999</v>
      </c>
      <c r="U138" s="2">
        <f>YEAR(Table1[[#This Row],[Date début]])</f>
        <v>2017</v>
      </c>
      <c r="V138" s="2">
        <f>MONTH(Table1[[#This Row],[Date fin]])</f>
        <v>10</v>
      </c>
      <c r="W138" s="2">
        <f>DAY(Table1[[#This Row],[Date fin]])</f>
        <v>20</v>
      </c>
    </row>
    <row r="139" spans="1:23" ht="15.75" x14ac:dyDescent="0.25">
      <c r="A139" s="1">
        <v>47876001004</v>
      </c>
      <c r="B139" s="9" t="s">
        <v>13</v>
      </c>
      <c r="C139" s="9">
        <v>683</v>
      </c>
      <c r="D139" s="7">
        <v>43032.660787037035</v>
      </c>
      <c r="E139" s="7">
        <v>43032.696643518517</v>
      </c>
      <c r="F139" s="8">
        <v>3.5856481481481482E-2</v>
      </c>
      <c r="G139" s="9" t="s">
        <v>385</v>
      </c>
      <c r="H139" s="9">
        <v>2.4</v>
      </c>
      <c r="I139" s="9" t="s">
        <v>25</v>
      </c>
      <c r="J139" s="9">
        <v>1199</v>
      </c>
      <c r="K139" s="9" t="str">
        <f>IF(AND(J139&gt;=0,J139&lt;750),Table1[[#This Row],[Def max]],"")</f>
        <v/>
      </c>
      <c r="L139" s="9">
        <f>IF(AND(J139&gt;=750,J139&lt;2042),Table1[[#This Row],[Def max]],"")</f>
        <v>2.4</v>
      </c>
      <c r="M139" s="9" t="str">
        <f>IF(AND(J139&gt;=2042,J139&lt;2343),Table1[[#This Row],[Def max]],"")</f>
        <v/>
      </c>
      <c r="N139" s="9" t="str">
        <f>IF(AND(J139&gt;=2343,J139&lt;3865),Table1[[#This Row],[Def max]],"")</f>
        <v/>
      </c>
      <c r="O139" s="9" t="str">
        <f>IF(AND(J139&gt;=3865,J139&lt;4540),Table1[[#This Row],[Def max]],"")</f>
        <v/>
      </c>
      <c r="P139" s="9" t="str">
        <f>IF(AND(J139&gt;=4540,J139&lt;8085),Table1[[#This Row],[Def max]],"")</f>
        <v/>
      </c>
      <c r="Q139" s="9" t="str">
        <f>IF(AND(J139&gt;=8085,J139&lt;9000),Table1[[#This Row],[Def max]],"")</f>
        <v/>
      </c>
      <c r="R139" s="9">
        <v>0.2</v>
      </c>
      <c r="S139" s="9">
        <v>0.2</v>
      </c>
      <c r="T139" s="9">
        <v>0.9</v>
      </c>
      <c r="U139" s="2">
        <f>YEAR(Table1[[#This Row],[Date début]])</f>
        <v>2017</v>
      </c>
      <c r="V139" s="2">
        <f>MONTH(Table1[[#This Row],[Date fin]])</f>
        <v>10</v>
      </c>
      <c r="W139" s="2">
        <f>DAY(Table1[[#This Row],[Date fin]])</f>
        <v>24</v>
      </c>
    </row>
    <row r="140" spans="1:23" ht="15.75" x14ac:dyDescent="0.25">
      <c r="A140" s="1">
        <v>47630001014</v>
      </c>
      <c r="B140" s="9" t="s">
        <v>13</v>
      </c>
      <c r="C140" s="9">
        <v>682</v>
      </c>
      <c r="D140" s="7">
        <v>43032.698425925926</v>
      </c>
      <c r="E140" s="7">
        <v>43032.69902777778</v>
      </c>
      <c r="F140" s="8">
        <v>5.9027777777777778E-4</v>
      </c>
      <c r="G140" s="9" t="s">
        <v>385</v>
      </c>
      <c r="H140" s="9">
        <v>1</v>
      </c>
      <c r="I140" s="9" t="s">
        <v>16</v>
      </c>
      <c r="J140" s="9">
        <v>2222</v>
      </c>
      <c r="K140" s="9" t="str">
        <f>IF(AND(J140&gt;=0,J140&lt;750),Table1[[#This Row],[Def max]],"")</f>
        <v/>
      </c>
      <c r="L140" s="9" t="str">
        <f>IF(AND(J140&gt;=750,J140&lt;2042),Table1[[#This Row],[Def max]],"")</f>
        <v/>
      </c>
      <c r="M140" s="9">
        <f>IF(AND(J140&gt;=2042,J140&lt;2343),Table1[[#This Row],[Def max]],"")</f>
        <v>1</v>
      </c>
      <c r="N140" s="9" t="str">
        <f>IF(AND(J140&gt;=2343,J140&lt;3865),Table1[[#This Row],[Def max]],"")</f>
        <v/>
      </c>
      <c r="O140" s="9" t="str">
        <f>IF(AND(J140&gt;=3865,J140&lt;4540),Table1[[#This Row],[Def max]],"")</f>
        <v/>
      </c>
      <c r="P140" s="9" t="str">
        <f>IF(AND(J140&gt;=4540,J140&lt;8085),Table1[[#This Row],[Def max]],"")</f>
        <v/>
      </c>
      <c r="Q140" s="9" t="str">
        <f>IF(AND(J140&gt;=8085,J140&lt;9000),Table1[[#This Row],[Def max]],"")</f>
        <v/>
      </c>
      <c r="R140" s="9">
        <v>3.9</v>
      </c>
      <c r="S140" s="9">
        <v>0.7</v>
      </c>
      <c r="T140" s="9">
        <v>0.3</v>
      </c>
      <c r="U140" s="2">
        <f>YEAR(Table1[[#This Row],[Date début]])</f>
        <v>2017</v>
      </c>
      <c r="V140" s="2">
        <f>MONTH(Table1[[#This Row],[Date fin]])</f>
        <v>10</v>
      </c>
      <c r="W140" s="2">
        <f>DAY(Table1[[#This Row],[Date fin]])</f>
        <v>24</v>
      </c>
    </row>
    <row r="141" spans="1:23" ht="15.75" x14ac:dyDescent="0.25">
      <c r="A141" s="1">
        <v>47630001014</v>
      </c>
      <c r="B141" s="9" t="s">
        <v>13</v>
      </c>
      <c r="C141" s="9">
        <v>682</v>
      </c>
      <c r="D141" s="7">
        <v>43032.699641203704</v>
      </c>
      <c r="E141" s="7">
        <v>43032.727569444447</v>
      </c>
      <c r="F141" s="8">
        <v>2.7928240740740743E-2</v>
      </c>
      <c r="G141" s="9" t="s">
        <v>385</v>
      </c>
      <c r="H141" s="9">
        <v>2.1</v>
      </c>
      <c r="I141" s="9" t="s">
        <v>185</v>
      </c>
      <c r="J141" s="9">
        <v>7235</v>
      </c>
      <c r="K141" s="9" t="str">
        <f>IF(AND(J141&gt;=0,J141&lt;750),Table1[[#This Row],[Def max]],"")</f>
        <v/>
      </c>
      <c r="L141" s="9" t="str">
        <f>IF(AND(J141&gt;=750,J141&lt;2042),Table1[[#This Row],[Def max]],"")</f>
        <v/>
      </c>
      <c r="M141" s="9" t="str">
        <f>IF(AND(J141&gt;=2042,J141&lt;2343),Table1[[#This Row],[Def max]],"")</f>
        <v/>
      </c>
      <c r="N141" s="9" t="str">
        <f>IF(AND(J141&gt;=2343,J141&lt;3865),Table1[[#This Row],[Def max]],"")</f>
        <v/>
      </c>
      <c r="O141" s="9" t="str">
        <f>IF(AND(J141&gt;=3865,J141&lt;4540),Table1[[#This Row],[Def max]],"")</f>
        <v/>
      </c>
      <c r="P141" s="9">
        <f>IF(AND(J141&gt;=4540,J141&lt;8085),Table1[[#This Row],[Def max]],"")</f>
        <v>2.1</v>
      </c>
      <c r="Q141" s="9" t="str">
        <f>IF(AND(J141&gt;=8085,J141&lt;9000),Table1[[#This Row],[Def max]],"")</f>
        <v/>
      </c>
      <c r="R141" s="9">
        <v>0.8</v>
      </c>
      <c r="S141" s="9">
        <v>0.2</v>
      </c>
      <c r="T141" s="9">
        <v>1.2</v>
      </c>
      <c r="U141" s="2">
        <f>YEAR(Table1[[#This Row],[Date début]])</f>
        <v>2017</v>
      </c>
      <c r="V141" s="2">
        <f>MONTH(Table1[[#This Row],[Date fin]])</f>
        <v>10</v>
      </c>
      <c r="W141" s="2">
        <f>DAY(Table1[[#This Row],[Date fin]])</f>
        <v>24</v>
      </c>
    </row>
    <row r="142" spans="1:23" ht="15.75" x14ac:dyDescent="0.25">
      <c r="A142" s="1">
        <v>47630001025</v>
      </c>
      <c r="B142" s="9" t="s">
        <v>13</v>
      </c>
      <c r="C142" s="9">
        <v>621</v>
      </c>
      <c r="D142" s="7">
        <v>43032.729155092595</v>
      </c>
      <c r="E142" s="7">
        <v>43032.753217592595</v>
      </c>
      <c r="F142" s="8">
        <v>2.4050925925925924E-2</v>
      </c>
      <c r="G142" s="9" t="s">
        <v>385</v>
      </c>
      <c r="H142" s="9">
        <v>2</v>
      </c>
      <c r="I142" s="9" t="s">
        <v>28</v>
      </c>
      <c r="J142" s="9">
        <v>6655</v>
      </c>
      <c r="K142" s="9" t="str">
        <f>IF(AND(J142&gt;=0,J142&lt;750),Table1[[#This Row],[Def max]],"")</f>
        <v/>
      </c>
      <c r="L142" s="9" t="str">
        <f>IF(AND(J142&gt;=750,J142&lt;2042),Table1[[#This Row],[Def max]],"")</f>
        <v/>
      </c>
      <c r="M142" s="9" t="str">
        <f>IF(AND(J142&gt;=2042,J142&lt;2343),Table1[[#This Row],[Def max]],"")</f>
        <v/>
      </c>
      <c r="N142" s="9" t="str">
        <f>IF(AND(J142&gt;=2343,J142&lt;3865),Table1[[#This Row],[Def max]],"")</f>
        <v/>
      </c>
      <c r="O142" s="9" t="str">
        <f>IF(AND(J142&gt;=3865,J142&lt;4540),Table1[[#This Row],[Def max]],"")</f>
        <v/>
      </c>
      <c r="P142" s="9">
        <f>IF(AND(J142&gt;=4540,J142&lt;8085),Table1[[#This Row],[Def max]],"")</f>
        <v>2</v>
      </c>
      <c r="Q142" s="9" t="str">
        <f>IF(AND(J142&gt;=8085,J142&lt;9000),Table1[[#This Row],[Def max]],"")</f>
        <v/>
      </c>
      <c r="R142" s="9">
        <v>0.2</v>
      </c>
      <c r="S142" s="9">
        <v>0.1</v>
      </c>
      <c r="T142" s="9">
        <v>1</v>
      </c>
      <c r="U142" s="2">
        <f>YEAR(Table1[[#This Row],[Date début]])</f>
        <v>2017</v>
      </c>
      <c r="V142" s="2">
        <f>MONTH(Table1[[#This Row],[Date fin]])</f>
        <v>10</v>
      </c>
      <c r="W142" s="2">
        <f>DAY(Table1[[#This Row],[Date fin]])</f>
        <v>24</v>
      </c>
    </row>
    <row r="143" spans="1:23" ht="15.75" x14ac:dyDescent="0.25">
      <c r="A143" s="1">
        <v>0</v>
      </c>
      <c r="B143" s="9" t="s">
        <v>17</v>
      </c>
      <c r="C143" s="9">
        <v>0</v>
      </c>
      <c r="D143" s="7">
        <v>43045.527418981481</v>
      </c>
      <c r="E143" s="7">
        <v>43045.527881944443</v>
      </c>
      <c r="F143" s="8">
        <v>4.5138888888888892E-4</v>
      </c>
      <c r="G143" s="9" t="s">
        <v>14</v>
      </c>
      <c r="H143" s="9">
        <v>10.9</v>
      </c>
      <c r="I143" s="9" t="s">
        <v>16</v>
      </c>
      <c r="J143" s="9">
        <v>3172</v>
      </c>
      <c r="K143" s="9" t="str">
        <f>IF(AND(J143&gt;=0,J143&lt;750),Table1[[#This Row],[Def max]],"")</f>
        <v/>
      </c>
      <c r="L143" s="9" t="str">
        <f>IF(AND(J143&gt;=750,J143&lt;2042),Table1[[#This Row],[Def max]],"")</f>
        <v/>
      </c>
      <c r="M143" s="9" t="str">
        <f>IF(AND(J143&gt;=2042,J143&lt;2343),Table1[[#This Row],[Def max]],"")</f>
        <v/>
      </c>
      <c r="N143" s="9">
        <f>IF(AND(J143&gt;=2343,J143&lt;3865),Table1[[#This Row],[Def max]],"")</f>
        <v>10.9</v>
      </c>
      <c r="O143" s="9" t="str">
        <f>IF(AND(J143&gt;=3865,J143&lt;4540),Table1[[#This Row],[Def max]],"")</f>
        <v/>
      </c>
      <c r="P143" s="9" t="str">
        <f>IF(AND(J143&gt;=4540,J143&lt;8085),Table1[[#This Row],[Def max]],"")</f>
        <v/>
      </c>
      <c r="Q143" s="9" t="str">
        <f>IF(AND(J143&gt;=8085,J143&lt;9000),Table1[[#This Row],[Def max]],"")</f>
        <v/>
      </c>
      <c r="R143" s="9">
        <v>0.4</v>
      </c>
      <c r="S143" s="9">
        <v>0.8</v>
      </c>
      <c r="T143" s="9">
        <v>1</v>
      </c>
      <c r="U143" s="2">
        <f>YEAR(Table1[[#This Row],[Date début]])</f>
        <v>2017</v>
      </c>
      <c r="V143" s="2">
        <f>MONTH(Table1[[#This Row],[Date fin]])</f>
        <v>11</v>
      </c>
      <c r="W143" s="2">
        <f>DAY(Table1[[#This Row],[Date fin]])</f>
        <v>6</v>
      </c>
    </row>
    <row r="144" spans="1:23" ht="15.75" x14ac:dyDescent="0.25">
      <c r="A144" s="1">
        <v>0</v>
      </c>
      <c r="B144" s="9" t="s">
        <v>17</v>
      </c>
      <c r="C144" s="9">
        <v>0</v>
      </c>
      <c r="D144" s="7">
        <v>43045.528275462966</v>
      </c>
      <c r="E144" s="7">
        <v>43045.539490740739</v>
      </c>
      <c r="F144" s="8">
        <v>1.1203703703703704E-2</v>
      </c>
      <c r="G144" s="9" t="s">
        <v>14</v>
      </c>
      <c r="H144" s="9">
        <v>2.4</v>
      </c>
      <c r="I144" s="9" t="s">
        <v>150</v>
      </c>
      <c r="J144" s="9">
        <v>3295</v>
      </c>
      <c r="K144" s="9" t="str">
        <f>IF(AND(J144&gt;=0,J144&lt;750),Table1[[#This Row],[Def max]],"")</f>
        <v/>
      </c>
      <c r="L144" s="9" t="str">
        <f>IF(AND(J144&gt;=750,J144&lt;2042),Table1[[#This Row],[Def max]],"")</f>
        <v/>
      </c>
      <c r="M144" s="9" t="str">
        <f>IF(AND(J144&gt;=2042,J144&lt;2343),Table1[[#This Row],[Def max]],"")</f>
        <v/>
      </c>
      <c r="N144" s="9">
        <f>IF(AND(J144&gt;=2343,J144&lt;3865),Table1[[#This Row],[Def max]],"")</f>
        <v>2.4</v>
      </c>
      <c r="O144" s="9" t="str">
        <f>IF(AND(J144&gt;=3865,J144&lt;4540),Table1[[#This Row],[Def max]],"")</f>
        <v/>
      </c>
      <c r="P144" s="9" t="str">
        <f>IF(AND(J144&gt;=4540,J144&lt;8085),Table1[[#This Row],[Def max]],"")</f>
        <v/>
      </c>
      <c r="Q144" s="9" t="str">
        <f>IF(AND(J144&gt;=8085,J144&lt;9000),Table1[[#This Row],[Def max]],"")</f>
        <v/>
      </c>
      <c r="R144" s="9">
        <v>0.1</v>
      </c>
      <c r="S144" s="9">
        <v>0.1</v>
      </c>
      <c r="T144" s="9">
        <v>0.5</v>
      </c>
      <c r="U144" s="2">
        <f>YEAR(Table1[[#This Row],[Date début]])</f>
        <v>2017</v>
      </c>
      <c r="V144" s="2">
        <f>MONTH(Table1[[#This Row],[Date fin]])</f>
        <v>11</v>
      </c>
      <c r="W144" s="2">
        <f>DAY(Table1[[#This Row],[Date fin]])</f>
        <v>6</v>
      </c>
    </row>
    <row r="145" spans="1:23" ht="15.75" x14ac:dyDescent="0.25">
      <c r="A145" s="1">
        <v>0</v>
      </c>
      <c r="B145" s="9" t="s">
        <v>17</v>
      </c>
      <c r="C145" s="9">
        <v>0</v>
      </c>
      <c r="D145" s="7">
        <v>43045.549837962964</v>
      </c>
      <c r="E145" s="7">
        <v>43045.562280092592</v>
      </c>
      <c r="F145" s="8">
        <v>1.2442129629629629E-2</v>
      </c>
      <c r="G145" s="9" t="s">
        <v>14</v>
      </c>
      <c r="H145" s="9">
        <v>2.9</v>
      </c>
      <c r="I145" s="9" t="s">
        <v>93</v>
      </c>
      <c r="J145" s="9">
        <v>5235</v>
      </c>
      <c r="K145" s="9" t="str">
        <f>IF(AND(J145&gt;=0,J145&lt;750),Table1[[#This Row],[Def max]],"")</f>
        <v/>
      </c>
      <c r="L145" s="9" t="str">
        <f>IF(AND(J145&gt;=750,J145&lt;2042),Table1[[#This Row],[Def max]],"")</f>
        <v/>
      </c>
      <c r="M145" s="9" t="str">
        <f>IF(AND(J145&gt;=2042,J145&lt;2343),Table1[[#This Row],[Def max]],"")</f>
        <v/>
      </c>
      <c r="N145" s="9" t="str">
        <f>IF(AND(J145&gt;=2343,J145&lt;3865),Table1[[#This Row],[Def max]],"")</f>
        <v/>
      </c>
      <c r="O145" s="9" t="str">
        <f>IF(AND(J145&gt;=3865,J145&lt;4540),Table1[[#This Row],[Def max]],"")</f>
        <v/>
      </c>
      <c r="P145" s="9">
        <f>IF(AND(J145&gt;=4540,J145&lt;8085),Table1[[#This Row],[Def max]],"")</f>
        <v>2.9</v>
      </c>
      <c r="Q145" s="9" t="str">
        <f>IF(AND(J145&gt;=8085,J145&lt;9000),Table1[[#This Row],[Def max]],"")</f>
        <v/>
      </c>
      <c r="R145" s="9">
        <v>2.1</v>
      </c>
      <c r="S145" s="9">
        <v>0.2</v>
      </c>
      <c r="T145" s="9">
        <v>0.8</v>
      </c>
      <c r="U145" s="2">
        <f>YEAR(Table1[[#This Row],[Date début]])</f>
        <v>2017</v>
      </c>
      <c r="V145" s="2">
        <f>MONTH(Table1[[#This Row],[Date fin]])</f>
        <v>11</v>
      </c>
      <c r="W145" s="2">
        <f>DAY(Table1[[#This Row],[Date fin]])</f>
        <v>6</v>
      </c>
    </row>
    <row r="146" spans="1:23" ht="15.75" x14ac:dyDescent="0.25">
      <c r="A146" s="1">
        <v>0</v>
      </c>
      <c r="B146" s="9" t="s">
        <v>17</v>
      </c>
      <c r="C146" s="9">
        <v>0</v>
      </c>
      <c r="D146" s="7">
        <v>43045.568749999999</v>
      </c>
      <c r="E146" s="7">
        <v>43045.56925925926</v>
      </c>
      <c r="F146" s="8">
        <v>4.9768518518518521E-4</v>
      </c>
      <c r="G146" s="9" t="s">
        <v>14</v>
      </c>
      <c r="H146" s="9">
        <v>2.8</v>
      </c>
      <c r="I146" s="9" t="s">
        <v>23</v>
      </c>
      <c r="J146" s="9">
        <v>3172</v>
      </c>
      <c r="K146" s="9" t="str">
        <f>IF(AND(J146&gt;=0,J146&lt;750),Table1[[#This Row],[Def max]],"")</f>
        <v/>
      </c>
      <c r="L146" s="9" t="str">
        <f>IF(AND(J146&gt;=750,J146&lt;2042),Table1[[#This Row],[Def max]],"")</f>
        <v/>
      </c>
      <c r="M146" s="9" t="str">
        <f>IF(AND(J146&gt;=2042,J146&lt;2343),Table1[[#This Row],[Def max]],"")</f>
        <v/>
      </c>
      <c r="N146" s="9">
        <f>IF(AND(J146&gt;=2343,J146&lt;3865),Table1[[#This Row],[Def max]],"")</f>
        <v>2.8</v>
      </c>
      <c r="O146" s="9" t="str">
        <f>IF(AND(J146&gt;=3865,J146&lt;4540),Table1[[#This Row],[Def max]],"")</f>
        <v/>
      </c>
      <c r="P146" s="9" t="str">
        <f>IF(AND(J146&gt;=4540,J146&lt;8085),Table1[[#This Row],[Def max]],"")</f>
        <v/>
      </c>
      <c r="Q146" s="9" t="str">
        <f>IF(AND(J146&gt;=8085,J146&lt;9000),Table1[[#This Row],[Def max]],"")</f>
        <v/>
      </c>
      <c r="R146" s="9">
        <v>2.9</v>
      </c>
      <c r="S146" s="9">
        <v>1</v>
      </c>
      <c r="T146" s="9">
        <v>0.3</v>
      </c>
      <c r="U146" s="2">
        <f>YEAR(Table1[[#This Row],[Date début]])</f>
        <v>2017</v>
      </c>
      <c r="V146" s="2">
        <f>MONTH(Table1[[#This Row],[Date fin]])</f>
        <v>11</v>
      </c>
      <c r="W146" s="2">
        <f>DAY(Table1[[#This Row],[Date fin]])</f>
        <v>6</v>
      </c>
    </row>
    <row r="147" spans="1:23" ht="15.75" x14ac:dyDescent="0.25">
      <c r="A147" s="1">
        <v>0</v>
      </c>
      <c r="B147" s="9" t="s">
        <v>17</v>
      </c>
      <c r="C147" s="9">
        <v>0</v>
      </c>
      <c r="D147" s="7">
        <v>43045.56958333333</v>
      </c>
      <c r="E147" s="7">
        <v>43045.580949074072</v>
      </c>
      <c r="F147" s="8">
        <v>1.136574074074074E-2</v>
      </c>
      <c r="G147" s="9" t="s">
        <v>14</v>
      </c>
      <c r="H147" s="9">
        <v>2.2999999999999998</v>
      </c>
      <c r="I147" s="9" t="s">
        <v>208</v>
      </c>
      <c r="J147" s="9">
        <v>4240</v>
      </c>
      <c r="K147" s="9" t="str">
        <f>IF(AND(J147&gt;=0,J147&lt;750),Table1[[#This Row],[Def max]],"")</f>
        <v/>
      </c>
      <c r="L147" s="9" t="str">
        <f>IF(AND(J147&gt;=750,J147&lt;2042),Table1[[#This Row],[Def max]],"")</f>
        <v/>
      </c>
      <c r="M147" s="9" t="str">
        <f>IF(AND(J147&gt;=2042,J147&lt;2343),Table1[[#This Row],[Def max]],"")</f>
        <v/>
      </c>
      <c r="N147" s="9" t="str">
        <f>IF(AND(J147&gt;=2343,J147&lt;3865),Table1[[#This Row],[Def max]],"")</f>
        <v/>
      </c>
      <c r="O147" s="9">
        <f>IF(AND(J147&gt;=3865,J147&lt;4540),Table1[[#This Row],[Def max]],"")</f>
        <v>2.2999999999999998</v>
      </c>
      <c r="P147" s="9" t="str">
        <f>IF(AND(J147&gt;=4540,J147&lt;8085),Table1[[#This Row],[Def max]],"")</f>
        <v/>
      </c>
      <c r="Q147" s="9" t="str">
        <f>IF(AND(J147&gt;=8085,J147&lt;9000),Table1[[#This Row],[Def max]],"")</f>
        <v/>
      </c>
      <c r="R147" s="9">
        <v>2.8</v>
      </c>
      <c r="S147" s="9">
        <v>0.3</v>
      </c>
      <c r="T147" s="9">
        <v>1.3</v>
      </c>
      <c r="U147" s="2">
        <f>YEAR(Table1[[#This Row],[Date début]])</f>
        <v>2017</v>
      </c>
      <c r="V147" s="2">
        <f>MONTH(Table1[[#This Row],[Date fin]])</f>
        <v>11</v>
      </c>
      <c r="W147" s="2">
        <f>DAY(Table1[[#This Row],[Date fin]])</f>
        <v>6</v>
      </c>
    </row>
    <row r="148" spans="1:23" ht="15.75" x14ac:dyDescent="0.25">
      <c r="A148" s="1">
        <v>0</v>
      </c>
      <c r="B148" s="9" t="s">
        <v>13</v>
      </c>
      <c r="C148" s="9">
        <v>1254</v>
      </c>
      <c r="D148" s="7">
        <v>43047.442303240743</v>
      </c>
      <c r="E148" s="7">
        <v>43047.490879629629</v>
      </c>
      <c r="F148" s="8">
        <v>4.8564814814814818E-2</v>
      </c>
      <c r="G148" s="9" t="s">
        <v>385</v>
      </c>
      <c r="H148" s="9">
        <v>3.8</v>
      </c>
      <c r="I148" s="9" t="s">
        <v>119</v>
      </c>
      <c r="J148" s="9">
        <v>3060</v>
      </c>
      <c r="K148" s="9" t="str">
        <f>IF(AND(J148&gt;=0,J148&lt;750),Table1[[#This Row],[Def max]],"")</f>
        <v/>
      </c>
      <c r="L148" s="9" t="str">
        <f>IF(AND(J148&gt;=750,J148&lt;2042),Table1[[#This Row],[Def max]],"")</f>
        <v/>
      </c>
      <c r="M148" s="9" t="str">
        <f>IF(AND(J148&gt;=2042,J148&lt;2343),Table1[[#This Row],[Def max]],"")</f>
        <v/>
      </c>
      <c r="N148" s="9">
        <f>IF(AND(J148&gt;=2343,J148&lt;3865),Table1[[#This Row],[Def max]],"")</f>
        <v>3.8</v>
      </c>
      <c r="O148" s="9" t="str">
        <f>IF(AND(J148&gt;=3865,J148&lt;4540),Table1[[#This Row],[Def max]],"")</f>
        <v/>
      </c>
      <c r="P148" s="9" t="str">
        <f>IF(AND(J148&gt;=4540,J148&lt;8085),Table1[[#This Row],[Def max]],"")</f>
        <v/>
      </c>
      <c r="Q148" s="9" t="str">
        <f>IF(AND(J148&gt;=8085,J148&lt;9000),Table1[[#This Row],[Def max]],"")</f>
        <v/>
      </c>
      <c r="R148" s="9">
        <v>0.2</v>
      </c>
      <c r="S148" s="9">
        <v>0.2</v>
      </c>
      <c r="T148" s="9">
        <v>0.6</v>
      </c>
      <c r="U148" s="2">
        <f>YEAR(Table1[[#This Row],[Date début]])</f>
        <v>2017</v>
      </c>
      <c r="V148" s="2">
        <f>MONTH(Table1[[#This Row],[Date fin]])</f>
        <v>11</v>
      </c>
      <c r="W148" s="2">
        <f>DAY(Table1[[#This Row],[Date fin]])</f>
        <v>8</v>
      </c>
    </row>
    <row r="149" spans="1:23" ht="15.75" x14ac:dyDescent="0.25">
      <c r="A149" s="1">
        <v>0</v>
      </c>
      <c r="B149" s="9" t="s">
        <v>17</v>
      </c>
      <c r="C149" s="9">
        <v>664</v>
      </c>
      <c r="D149" s="7">
        <v>43047.956203703703</v>
      </c>
      <c r="E149" s="7">
        <v>43047.963692129626</v>
      </c>
      <c r="F149" s="8">
        <v>7.4884259259259262E-3</v>
      </c>
      <c r="G149" s="9" t="s">
        <v>385</v>
      </c>
      <c r="H149" s="9">
        <v>2.8</v>
      </c>
      <c r="I149" s="9" t="s">
        <v>30</v>
      </c>
      <c r="J149" s="9">
        <v>1236</v>
      </c>
      <c r="K149" s="9" t="str">
        <f>IF(AND(J149&gt;=0,J149&lt;750),Table1[[#This Row],[Def max]],"")</f>
        <v/>
      </c>
      <c r="L149" s="9">
        <f>IF(AND(J149&gt;=750,J149&lt;2042),Table1[[#This Row],[Def max]],"")</f>
        <v>2.8</v>
      </c>
      <c r="M149" s="9" t="str">
        <f>IF(AND(J149&gt;=2042,J149&lt;2343),Table1[[#This Row],[Def max]],"")</f>
        <v/>
      </c>
      <c r="N149" s="9" t="str">
        <f>IF(AND(J149&gt;=2343,J149&lt;3865),Table1[[#This Row],[Def max]],"")</f>
        <v/>
      </c>
      <c r="O149" s="9" t="str">
        <f>IF(AND(J149&gt;=3865,J149&lt;4540),Table1[[#This Row],[Def max]],"")</f>
        <v/>
      </c>
      <c r="P149" s="9" t="str">
        <f>IF(AND(J149&gt;=4540,J149&lt;8085),Table1[[#This Row],[Def max]],"")</f>
        <v/>
      </c>
      <c r="Q149" s="9" t="str">
        <f>IF(AND(J149&gt;=8085,J149&lt;9000),Table1[[#This Row],[Def max]],"")</f>
        <v/>
      </c>
      <c r="R149" s="9">
        <v>0.2</v>
      </c>
      <c r="S149" s="9">
        <v>0.1</v>
      </c>
      <c r="T149" s="9">
        <v>0.5</v>
      </c>
      <c r="U149" s="2">
        <f>YEAR(Table1[[#This Row],[Date début]])</f>
        <v>2017</v>
      </c>
      <c r="V149" s="2">
        <f>MONTH(Table1[[#This Row],[Date fin]])</f>
        <v>11</v>
      </c>
      <c r="W149" s="2">
        <f>DAY(Table1[[#This Row],[Date fin]])</f>
        <v>8</v>
      </c>
    </row>
    <row r="150" spans="1:23" ht="15.75" x14ac:dyDescent="0.25">
      <c r="A150" s="1">
        <v>0</v>
      </c>
      <c r="B150" s="9" t="s">
        <v>17</v>
      </c>
      <c r="C150" s="9">
        <v>663</v>
      </c>
      <c r="D150" s="7">
        <v>43047.964212962965</v>
      </c>
      <c r="E150" s="7">
        <v>43047.980717592596</v>
      </c>
      <c r="F150" s="8">
        <v>1.6493055555555556E-2</v>
      </c>
      <c r="G150" s="9" t="s">
        <v>385</v>
      </c>
      <c r="H150" s="9">
        <v>3.5</v>
      </c>
      <c r="I150" s="9" t="s">
        <v>33</v>
      </c>
      <c r="J150" s="9">
        <v>1469</v>
      </c>
      <c r="K150" s="9" t="str">
        <f>IF(AND(J150&gt;=0,J150&lt;750),Table1[[#This Row],[Def max]],"")</f>
        <v/>
      </c>
      <c r="L150" s="9">
        <f>IF(AND(J150&gt;=750,J150&lt;2042),Table1[[#This Row],[Def max]],"")</f>
        <v>3.5</v>
      </c>
      <c r="M150" s="9" t="str">
        <f>IF(AND(J150&gt;=2042,J150&lt;2343),Table1[[#This Row],[Def max]],"")</f>
        <v/>
      </c>
      <c r="N150" s="9" t="str">
        <f>IF(AND(J150&gt;=2343,J150&lt;3865),Table1[[#This Row],[Def max]],"")</f>
        <v/>
      </c>
      <c r="O150" s="9" t="str">
        <f>IF(AND(J150&gt;=3865,J150&lt;4540),Table1[[#This Row],[Def max]],"")</f>
        <v/>
      </c>
      <c r="P150" s="9" t="str">
        <f>IF(AND(J150&gt;=4540,J150&lt;8085),Table1[[#This Row],[Def max]],"")</f>
        <v/>
      </c>
      <c r="Q150" s="9" t="str">
        <f>IF(AND(J150&gt;=8085,J150&lt;9000),Table1[[#This Row],[Def max]],"")</f>
        <v/>
      </c>
      <c r="R150" s="9">
        <v>0.4</v>
      </c>
      <c r="S150" s="9">
        <v>0.1</v>
      </c>
      <c r="T150" s="9">
        <v>1.7</v>
      </c>
      <c r="U150" s="2">
        <f>YEAR(Table1[[#This Row],[Date début]])</f>
        <v>2017</v>
      </c>
      <c r="V150" s="2">
        <f>MONTH(Table1[[#This Row],[Date fin]])</f>
        <v>11</v>
      </c>
      <c r="W150" s="2">
        <f>DAY(Table1[[#This Row],[Date fin]])</f>
        <v>8</v>
      </c>
    </row>
    <row r="151" spans="1:23" ht="15.75" x14ac:dyDescent="0.25">
      <c r="A151" s="1">
        <v>0</v>
      </c>
      <c r="B151" s="9" t="s">
        <v>17</v>
      </c>
      <c r="C151" s="9">
        <v>665</v>
      </c>
      <c r="D151" s="7">
        <v>43047.981215277781</v>
      </c>
      <c r="E151" s="7">
        <v>43047.988923611112</v>
      </c>
      <c r="F151" s="8">
        <v>7.69675925925926E-3</v>
      </c>
      <c r="G151" s="9" t="s">
        <v>385</v>
      </c>
      <c r="H151" s="9">
        <v>3.4</v>
      </c>
      <c r="I151" s="9" t="s">
        <v>60</v>
      </c>
      <c r="J151" s="9">
        <v>1280</v>
      </c>
      <c r="K151" s="9" t="str">
        <f>IF(AND(J151&gt;=0,J151&lt;750),Table1[[#This Row],[Def max]],"")</f>
        <v/>
      </c>
      <c r="L151" s="9">
        <f>IF(AND(J151&gt;=750,J151&lt;2042),Table1[[#This Row],[Def max]],"")</f>
        <v>3.4</v>
      </c>
      <c r="M151" s="9" t="str">
        <f>IF(AND(J151&gt;=2042,J151&lt;2343),Table1[[#This Row],[Def max]],"")</f>
        <v/>
      </c>
      <c r="N151" s="9" t="str">
        <f>IF(AND(J151&gt;=2343,J151&lt;3865),Table1[[#This Row],[Def max]],"")</f>
        <v/>
      </c>
      <c r="O151" s="9" t="str">
        <f>IF(AND(J151&gt;=3865,J151&lt;4540),Table1[[#This Row],[Def max]],"")</f>
        <v/>
      </c>
      <c r="P151" s="9" t="str">
        <f>IF(AND(J151&gt;=4540,J151&lt;8085),Table1[[#This Row],[Def max]],"")</f>
        <v/>
      </c>
      <c r="Q151" s="9" t="str">
        <f>IF(AND(J151&gt;=8085,J151&lt;9000),Table1[[#This Row],[Def max]],"")</f>
        <v/>
      </c>
      <c r="R151" s="9">
        <v>0.1</v>
      </c>
      <c r="S151" s="9">
        <v>0.1</v>
      </c>
      <c r="T151" s="9">
        <v>1</v>
      </c>
      <c r="U151" s="2">
        <f>YEAR(Table1[[#This Row],[Date début]])</f>
        <v>2017</v>
      </c>
      <c r="V151" s="2">
        <f>MONTH(Table1[[#This Row],[Date fin]])</f>
        <v>11</v>
      </c>
      <c r="W151" s="2">
        <f>DAY(Table1[[#This Row],[Date fin]])</f>
        <v>8</v>
      </c>
    </row>
    <row r="152" spans="1:23" ht="15.75" x14ac:dyDescent="0.25">
      <c r="A152" s="1">
        <v>0</v>
      </c>
      <c r="B152" s="9" t="s">
        <v>13</v>
      </c>
      <c r="C152" s="9">
        <v>0</v>
      </c>
      <c r="D152" s="7">
        <v>43048.35125</v>
      </c>
      <c r="E152" s="7">
        <v>43048.365613425929</v>
      </c>
      <c r="F152" s="8">
        <v>1.4351851851851852E-2</v>
      </c>
      <c r="G152" s="9" t="s">
        <v>14</v>
      </c>
      <c r="H152" s="9">
        <v>1.9</v>
      </c>
      <c r="I152" s="9" t="s">
        <v>106</v>
      </c>
      <c r="J152" s="9">
        <v>5734</v>
      </c>
      <c r="K152" s="9" t="str">
        <f>IF(AND(J152&gt;=0,J152&lt;750),Table1[[#This Row],[Def max]],"")</f>
        <v/>
      </c>
      <c r="L152" s="9" t="str">
        <f>IF(AND(J152&gt;=750,J152&lt;2042),Table1[[#This Row],[Def max]],"")</f>
        <v/>
      </c>
      <c r="M152" s="9" t="str">
        <f>IF(AND(J152&gt;=2042,J152&lt;2343),Table1[[#This Row],[Def max]],"")</f>
        <v/>
      </c>
      <c r="N152" s="9" t="str">
        <f>IF(AND(J152&gt;=2343,J152&lt;3865),Table1[[#This Row],[Def max]],"")</f>
        <v/>
      </c>
      <c r="O152" s="9" t="str">
        <f>IF(AND(J152&gt;=3865,J152&lt;4540),Table1[[#This Row],[Def max]],"")</f>
        <v/>
      </c>
      <c r="P152" s="9">
        <f>IF(AND(J152&gt;=4540,J152&lt;8085),Table1[[#This Row],[Def max]],"")</f>
        <v>1.9</v>
      </c>
      <c r="Q152" s="9" t="str">
        <f>IF(AND(J152&gt;=8085,J152&lt;9000),Table1[[#This Row],[Def max]],"")</f>
        <v/>
      </c>
      <c r="R152" s="9">
        <v>0.5</v>
      </c>
      <c r="S152" s="9">
        <v>0.1</v>
      </c>
      <c r="T152" s="9">
        <v>0.7</v>
      </c>
      <c r="U152" s="2">
        <f>YEAR(Table1[[#This Row],[Date début]])</f>
        <v>2017</v>
      </c>
      <c r="V152" s="2">
        <f>MONTH(Table1[[#This Row],[Date fin]])</f>
        <v>11</v>
      </c>
      <c r="W152" s="2">
        <f>DAY(Table1[[#This Row],[Date fin]])</f>
        <v>9</v>
      </c>
    </row>
    <row r="153" spans="1:23" ht="15.75" x14ac:dyDescent="0.25">
      <c r="A153" s="1">
        <v>0</v>
      </c>
      <c r="B153" s="9" t="s">
        <v>13</v>
      </c>
      <c r="C153" s="9">
        <v>0</v>
      </c>
      <c r="D153" s="7">
        <v>43048.386886574073</v>
      </c>
      <c r="E153" s="7">
        <v>43048.423449074071</v>
      </c>
      <c r="F153" s="8">
        <v>3.6562499999999998E-2</v>
      </c>
      <c r="G153" s="9" t="s">
        <v>14</v>
      </c>
      <c r="H153" s="9">
        <v>2</v>
      </c>
      <c r="I153" s="9" t="s">
        <v>185</v>
      </c>
      <c r="J153" s="9">
        <v>3715</v>
      </c>
      <c r="K153" s="9" t="str">
        <f>IF(AND(J153&gt;=0,J153&lt;750),Table1[[#This Row],[Def max]],"")</f>
        <v/>
      </c>
      <c r="L153" s="9" t="str">
        <f>IF(AND(J153&gt;=750,J153&lt;2042),Table1[[#This Row],[Def max]],"")</f>
        <v/>
      </c>
      <c r="M153" s="9" t="str">
        <f>IF(AND(J153&gt;=2042,J153&lt;2343),Table1[[#This Row],[Def max]],"")</f>
        <v/>
      </c>
      <c r="N153" s="9">
        <f>IF(AND(J153&gt;=2343,J153&lt;3865),Table1[[#This Row],[Def max]],"")</f>
        <v>2</v>
      </c>
      <c r="O153" s="9" t="str">
        <f>IF(AND(J153&gt;=3865,J153&lt;4540),Table1[[#This Row],[Def max]],"")</f>
        <v/>
      </c>
      <c r="P153" s="9" t="str">
        <f>IF(AND(J153&gt;=4540,J153&lt;8085),Table1[[#This Row],[Def max]],"")</f>
        <v/>
      </c>
      <c r="Q153" s="9" t="str">
        <f>IF(AND(J153&gt;=8085,J153&lt;9000),Table1[[#This Row],[Def max]],"")</f>
        <v/>
      </c>
      <c r="R153" s="9">
        <v>0.1</v>
      </c>
      <c r="S153" s="9">
        <v>0.1</v>
      </c>
      <c r="T153" s="9">
        <v>1</v>
      </c>
      <c r="U153" s="2">
        <f>YEAR(Table1[[#This Row],[Date début]])</f>
        <v>2017</v>
      </c>
      <c r="V153" s="2">
        <f>MONTH(Table1[[#This Row],[Date fin]])</f>
        <v>11</v>
      </c>
      <c r="W153" s="2">
        <f>DAY(Table1[[#This Row],[Date fin]])</f>
        <v>9</v>
      </c>
    </row>
    <row r="154" spans="1:23" ht="15.75" x14ac:dyDescent="0.25">
      <c r="A154" s="1">
        <v>0</v>
      </c>
      <c r="B154" s="9" t="s">
        <v>13</v>
      </c>
      <c r="C154" s="9">
        <v>0</v>
      </c>
      <c r="D154" s="7">
        <v>43048.478877314818</v>
      </c>
      <c r="E154" s="7">
        <v>43048.479224537034</v>
      </c>
      <c r="F154" s="8">
        <v>3.2407407407407406E-4</v>
      </c>
      <c r="G154" s="9" t="s">
        <v>14</v>
      </c>
      <c r="H154" s="9">
        <v>0</v>
      </c>
      <c r="I154" s="9"/>
      <c r="J154" s="9">
        <v>0</v>
      </c>
      <c r="K154" s="9">
        <f>IF(AND(J154&gt;=0,J154&lt;750),Table1[[#This Row],[Def max]],"")</f>
        <v>0</v>
      </c>
      <c r="L154" s="9" t="str">
        <f>IF(AND(J154&gt;=750,J154&lt;2042),Table1[[#This Row],[Def max]],"")</f>
        <v/>
      </c>
      <c r="M154" s="9" t="str">
        <f>IF(AND(J154&gt;=2042,J154&lt;2343),Table1[[#This Row],[Def max]],"")</f>
        <v/>
      </c>
      <c r="N154" s="9" t="str">
        <f>IF(AND(J154&gt;=2343,J154&lt;3865),Table1[[#This Row],[Def max]],"")</f>
        <v/>
      </c>
      <c r="O154" s="9" t="str">
        <f>IF(AND(J154&gt;=3865,J154&lt;4540),Table1[[#This Row],[Def max]],"")</f>
        <v/>
      </c>
      <c r="P154" s="9" t="str">
        <f>IF(AND(J154&gt;=4540,J154&lt;8085),Table1[[#This Row],[Def max]],"")</f>
        <v/>
      </c>
      <c r="Q154" s="9" t="str">
        <f>IF(AND(J154&gt;=8085,J154&lt;9000),Table1[[#This Row],[Def max]],"")</f>
        <v/>
      </c>
      <c r="R154" s="9">
        <v>0</v>
      </c>
      <c r="S154" s="9">
        <v>0</v>
      </c>
      <c r="T154" s="9">
        <v>0</v>
      </c>
      <c r="U154" s="2">
        <f>YEAR(Table1[[#This Row],[Date début]])</f>
        <v>2017</v>
      </c>
      <c r="V154" s="2">
        <f>MONTH(Table1[[#This Row],[Date fin]])</f>
        <v>11</v>
      </c>
      <c r="W154" s="2">
        <f>DAY(Table1[[#This Row],[Date fin]])</f>
        <v>9</v>
      </c>
    </row>
    <row r="155" spans="1:23" ht="15.75" x14ac:dyDescent="0.25">
      <c r="A155" s="1">
        <v>0</v>
      </c>
      <c r="B155" s="9" t="s">
        <v>13</v>
      </c>
      <c r="C155" s="9">
        <v>0</v>
      </c>
      <c r="D155" s="7">
        <v>43048.480254629627</v>
      </c>
      <c r="E155" s="7">
        <v>43048.534745370373</v>
      </c>
      <c r="F155" s="8">
        <v>5.4479166666666669E-2</v>
      </c>
      <c r="G155" s="9" t="s">
        <v>14</v>
      </c>
      <c r="H155" s="9">
        <v>2.2000000000000002</v>
      </c>
      <c r="I155" s="9" t="s">
        <v>28</v>
      </c>
      <c r="J155" s="9">
        <v>4734</v>
      </c>
      <c r="K155" s="9" t="str">
        <f>IF(AND(J155&gt;=0,J155&lt;750),Table1[[#This Row],[Def max]],"")</f>
        <v/>
      </c>
      <c r="L155" s="9" t="str">
        <f>IF(AND(J155&gt;=750,J155&lt;2042),Table1[[#This Row],[Def max]],"")</f>
        <v/>
      </c>
      <c r="M155" s="9" t="str">
        <f>IF(AND(J155&gt;=2042,J155&lt;2343),Table1[[#This Row],[Def max]],"")</f>
        <v/>
      </c>
      <c r="N155" s="9" t="str">
        <f>IF(AND(J155&gt;=2343,J155&lt;3865),Table1[[#This Row],[Def max]],"")</f>
        <v/>
      </c>
      <c r="O155" s="9" t="str">
        <f>IF(AND(J155&gt;=3865,J155&lt;4540),Table1[[#This Row],[Def max]],"")</f>
        <v/>
      </c>
      <c r="P155" s="9">
        <f>IF(AND(J155&gt;=4540,J155&lt;8085),Table1[[#This Row],[Def max]],"")</f>
        <v>2.2000000000000002</v>
      </c>
      <c r="Q155" s="9" t="str">
        <f>IF(AND(J155&gt;=8085,J155&lt;9000),Table1[[#This Row],[Def max]],"")</f>
        <v/>
      </c>
      <c r="R155" s="9">
        <v>2.6</v>
      </c>
      <c r="S155" s="9">
        <v>0.2</v>
      </c>
      <c r="T155" s="9">
        <v>0.9</v>
      </c>
      <c r="U155" s="2">
        <f>YEAR(Table1[[#This Row],[Date début]])</f>
        <v>2017</v>
      </c>
      <c r="V155" s="2">
        <f>MONTH(Table1[[#This Row],[Date fin]])</f>
        <v>11</v>
      </c>
      <c r="W155" s="2">
        <f>DAY(Table1[[#This Row],[Date fin]])</f>
        <v>9</v>
      </c>
    </row>
    <row r="156" spans="1:23" ht="15.75" x14ac:dyDescent="0.25">
      <c r="A156" s="1">
        <v>0</v>
      </c>
      <c r="B156" s="9" t="s">
        <v>13</v>
      </c>
      <c r="C156" s="9">
        <v>666</v>
      </c>
      <c r="D156" s="7">
        <v>43067.926226851851</v>
      </c>
      <c r="E156" s="7">
        <v>43067.980543981481</v>
      </c>
      <c r="F156" s="8">
        <v>5.4305555555555551E-2</v>
      </c>
      <c r="G156" s="9" t="s">
        <v>385</v>
      </c>
      <c r="H156" s="9">
        <v>2.6</v>
      </c>
      <c r="I156" s="9" t="s">
        <v>34</v>
      </c>
      <c r="J156" s="9">
        <v>1191</v>
      </c>
      <c r="K156" s="9" t="str">
        <f>IF(AND(J156&gt;=0,J156&lt;750),Table1[[#This Row],[Def max]],"")</f>
        <v/>
      </c>
      <c r="L156" s="9">
        <f>IF(AND(J156&gt;=750,J156&lt;2042),Table1[[#This Row],[Def max]],"")</f>
        <v>2.6</v>
      </c>
      <c r="M156" s="9" t="str">
        <f>IF(AND(J156&gt;=2042,J156&lt;2343),Table1[[#This Row],[Def max]],"")</f>
        <v/>
      </c>
      <c r="N156" s="9" t="str">
        <f>IF(AND(J156&gt;=2343,J156&lt;3865),Table1[[#This Row],[Def max]],"")</f>
        <v/>
      </c>
      <c r="O156" s="9" t="str">
        <f>IF(AND(J156&gt;=3865,J156&lt;4540),Table1[[#This Row],[Def max]],"")</f>
        <v/>
      </c>
      <c r="P156" s="9" t="str">
        <f>IF(AND(J156&gt;=4540,J156&lt;8085),Table1[[#This Row],[Def max]],"")</f>
        <v/>
      </c>
      <c r="Q156" s="9" t="str">
        <f>IF(AND(J156&gt;=8085,J156&lt;9000),Table1[[#This Row],[Def max]],"")</f>
        <v/>
      </c>
      <c r="R156" s="9">
        <v>0.1</v>
      </c>
      <c r="S156" s="9">
        <v>0.1</v>
      </c>
      <c r="T156" s="9">
        <v>0.4</v>
      </c>
      <c r="U156" s="2">
        <f>YEAR(Table1[[#This Row],[Date début]])</f>
        <v>2017</v>
      </c>
      <c r="V156" s="2">
        <f>MONTH(Table1[[#This Row],[Date fin]])</f>
        <v>11</v>
      </c>
      <c r="W156" s="2">
        <f>DAY(Table1[[#This Row],[Date fin]])</f>
        <v>28</v>
      </c>
    </row>
    <row r="157" spans="1:23" ht="15.75" x14ac:dyDescent="0.25">
      <c r="A157" s="1">
        <v>0</v>
      </c>
      <c r="B157" s="9" t="s">
        <v>20</v>
      </c>
      <c r="C157" s="9">
        <v>769</v>
      </c>
      <c r="D157" s="7">
        <v>43068.999895833331</v>
      </c>
      <c r="E157" s="7">
        <v>43069.019699074073</v>
      </c>
      <c r="F157" s="8">
        <v>1.9791666666666666E-2</v>
      </c>
      <c r="G157" s="9" t="s">
        <v>385</v>
      </c>
      <c r="H157" s="9">
        <v>23.8</v>
      </c>
      <c r="I157" s="9" t="s">
        <v>150</v>
      </c>
      <c r="J157" s="9">
        <v>1207</v>
      </c>
      <c r="K157" s="9" t="str">
        <f>IF(AND(J157&gt;=0,J157&lt;750),Table1[[#This Row],[Def max]],"")</f>
        <v/>
      </c>
      <c r="L157" s="9">
        <f>IF(AND(J157&gt;=750,J157&lt;2042),Table1[[#This Row],[Def max]],"")</f>
        <v>23.8</v>
      </c>
      <c r="M157" s="9" t="str">
        <f>IF(AND(J157&gt;=2042,J157&lt;2343),Table1[[#This Row],[Def max]],"")</f>
        <v/>
      </c>
      <c r="N157" s="9" t="str">
        <f>IF(AND(J157&gt;=2343,J157&lt;3865),Table1[[#This Row],[Def max]],"")</f>
        <v/>
      </c>
      <c r="O157" s="9" t="str">
        <f>IF(AND(J157&gt;=3865,J157&lt;4540),Table1[[#This Row],[Def max]],"")</f>
        <v/>
      </c>
      <c r="P157" s="9" t="str">
        <f>IF(AND(J157&gt;=4540,J157&lt;8085),Table1[[#This Row],[Def max]],"")</f>
        <v/>
      </c>
      <c r="Q157" s="9" t="str">
        <f>IF(AND(J157&gt;=8085,J157&lt;9000),Table1[[#This Row],[Def max]],"")</f>
        <v/>
      </c>
      <c r="R157" s="9">
        <v>2.5</v>
      </c>
      <c r="S157" s="9">
        <v>0.7</v>
      </c>
      <c r="T157" s="9">
        <v>3.5</v>
      </c>
      <c r="U157" s="2">
        <f>YEAR(Table1[[#This Row],[Date début]])</f>
        <v>2017</v>
      </c>
      <c r="V157" s="2">
        <f>MONTH(Table1[[#This Row],[Date fin]])</f>
        <v>11</v>
      </c>
      <c r="W157" s="2">
        <f>DAY(Table1[[#This Row],[Date fin]])</f>
        <v>30</v>
      </c>
    </row>
    <row r="158" spans="1:23" ht="15.75" x14ac:dyDescent="0.25">
      <c r="A158" s="1">
        <v>0</v>
      </c>
      <c r="B158" s="9" t="s">
        <v>13</v>
      </c>
      <c r="C158" s="9">
        <v>0</v>
      </c>
      <c r="D158" s="7">
        <v>43126.277222222219</v>
      </c>
      <c r="E158" s="7">
        <v>43126.539953703701</v>
      </c>
      <c r="F158" s="8">
        <v>0.26239583333333333</v>
      </c>
      <c r="G158" s="9" t="s">
        <v>14</v>
      </c>
      <c r="H158" s="9">
        <v>2.5</v>
      </c>
      <c r="I158" s="9" t="s">
        <v>16</v>
      </c>
      <c r="J158" s="9">
        <v>7021</v>
      </c>
      <c r="K158" s="9" t="str">
        <f>IF(AND(J158&gt;=0,J158&lt;750),Table1[[#This Row],[Def max]],"")</f>
        <v/>
      </c>
      <c r="L158" s="9" t="str">
        <f>IF(AND(J158&gt;=750,J158&lt;2042),Table1[[#This Row],[Def max]],"")</f>
        <v/>
      </c>
      <c r="M158" s="9" t="str">
        <f>IF(AND(J158&gt;=2042,J158&lt;2343),Table1[[#This Row],[Def max]],"")</f>
        <v/>
      </c>
      <c r="N158" s="9" t="str">
        <f>IF(AND(J158&gt;=2343,J158&lt;3865),Table1[[#This Row],[Def max]],"")</f>
        <v/>
      </c>
      <c r="O158" s="9" t="str">
        <f>IF(AND(J158&gt;=3865,J158&lt;4540),Table1[[#This Row],[Def max]],"")</f>
        <v/>
      </c>
      <c r="P158" s="9">
        <f>IF(AND(J158&gt;=4540,J158&lt;8085),Table1[[#This Row],[Def max]],"")</f>
        <v>2.5</v>
      </c>
      <c r="Q158" s="9" t="str">
        <f>IF(AND(J158&gt;=8085,J158&lt;9000),Table1[[#This Row],[Def max]],"")</f>
        <v/>
      </c>
      <c r="R158" s="9">
        <v>0.3</v>
      </c>
      <c r="S158" s="9">
        <v>0.1</v>
      </c>
      <c r="T158" s="9">
        <v>1.8</v>
      </c>
      <c r="U158" s="2">
        <f>YEAR(Table1[[#This Row],[Date début]])</f>
        <v>2018</v>
      </c>
      <c r="V158" s="2">
        <f>MONTH(Table1[[#This Row],[Date fin]])</f>
        <v>1</v>
      </c>
      <c r="W158" s="2">
        <f>DAY(Table1[[#This Row],[Date fin]])</f>
        <v>26</v>
      </c>
    </row>
    <row r="159" spans="1:23" ht="15.75" x14ac:dyDescent="0.25">
      <c r="A159" s="1">
        <v>0</v>
      </c>
      <c r="B159" s="9" t="s">
        <v>17</v>
      </c>
      <c r="C159" s="9">
        <v>0</v>
      </c>
      <c r="D159" s="7">
        <v>43139.635104166664</v>
      </c>
      <c r="E159" s="7">
        <v>43139.677708333336</v>
      </c>
      <c r="F159" s="8">
        <v>4.2604166666666665E-2</v>
      </c>
      <c r="G159" s="9" t="s">
        <v>14</v>
      </c>
      <c r="H159" s="9">
        <v>2.2999999999999998</v>
      </c>
      <c r="I159" s="9" t="s">
        <v>19</v>
      </c>
      <c r="J159" s="9">
        <v>1975</v>
      </c>
      <c r="K159" s="9" t="str">
        <f>IF(AND(J159&gt;=0,J159&lt;750),Table1[[#This Row],[Def max]],"")</f>
        <v/>
      </c>
      <c r="L159" s="9">
        <f>IF(AND(J159&gt;=750,J159&lt;2042),Table1[[#This Row],[Def max]],"")</f>
        <v>2.2999999999999998</v>
      </c>
      <c r="M159" s="9" t="str">
        <f>IF(AND(J159&gt;=2042,J159&lt;2343),Table1[[#This Row],[Def max]],"")</f>
        <v/>
      </c>
      <c r="N159" s="9" t="str">
        <f>IF(AND(J159&gt;=2343,J159&lt;3865),Table1[[#This Row],[Def max]],"")</f>
        <v/>
      </c>
      <c r="O159" s="9" t="str">
        <f>IF(AND(J159&gt;=3865,J159&lt;4540),Table1[[#This Row],[Def max]],"")</f>
        <v/>
      </c>
      <c r="P159" s="9" t="str">
        <f>IF(AND(J159&gt;=4540,J159&lt;8085),Table1[[#This Row],[Def max]],"")</f>
        <v/>
      </c>
      <c r="Q159" s="9" t="str">
        <f>IF(AND(J159&gt;=8085,J159&lt;9000),Table1[[#This Row],[Def max]],"")</f>
        <v/>
      </c>
      <c r="R159" s="9">
        <v>0.4</v>
      </c>
      <c r="S159" s="9">
        <v>0.1</v>
      </c>
      <c r="T159" s="9">
        <v>0.7</v>
      </c>
      <c r="U159" s="2">
        <f>YEAR(Table1[[#This Row],[Date début]])</f>
        <v>2018</v>
      </c>
      <c r="V159" s="2">
        <f>MONTH(Table1[[#This Row],[Date fin]])</f>
        <v>2</v>
      </c>
      <c r="W159" s="2">
        <f>DAY(Table1[[#This Row],[Date fin]])</f>
        <v>8</v>
      </c>
    </row>
    <row r="160" spans="1:23" ht="15.75" x14ac:dyDescent="0.25">
      <c r="A160" s="1">
        <v>48671001003</v>
      </c>
      <c r="B160" s="9" t="s">
        <v>20</v>
      </c>
      <c r="C160" s="9">
        <v>793</v>
      </c>
      <c r="D160" s="7">
        <v>43143.612800925926</v>
      </c>
      <c r="E160" s="7">
        <v>43143.65996527778</v>
      </c>
      <c r="F160" s="8">
        <v>4.7152777777777773E-2</v>
      </c>
      <c r="G160" s="9" t="s">
        <v>21</v>
      </c>
      <c r="H160" s="9">
        <v>7.6</v>
      </c>
      <c r="I160" s="9" t="s">
        <v>23</v>
      </c>
      <c r="J160" s="9">
        <v>6264</v>
      </c>
      <c r="K160" s="9" t="str">
        <f>IF(AND(J160&gt;=0,J160&lt;750),Table1[[#This Row],[Def max]],"")</f>
        <v/>
      </c>
      <c r="L160" s="9" t="str">
        <f>IF(AND(J160&gt;=750,J160&lt;2042),Table1[[#This Row],[Def max]],"")</f>
        <v/>
      </c>
      <c r="M160" s="9" t="str">
        <f>IF(AND(J160&gt;=2042,J160&lt;2343),Table1[[#This Row],[Def max]],"")</f>
        <v/>
      </c>
      <c r="N160" s="9" t="str">
        <f>IF(AND(J160&gt;=2343,J160&lt;3865),Table1[[#This Row],[Def max]],"")</f>
        <v/>
      </c>
      <c r="O160" s="9" t="str">
        <f>IF(AND(J160&gt;=3865,J160&lt;4540),Table1[[#This Row],[Def max]],"")</f>
        <v/>
      </c>
      <c r="P160" s="9">
        <f>IF(AND(J160&gt;=4540,J160&lt;8085),Table1[[#This Row],[Def max]],"")</f>
        <v>7.6</v>
      </c>
      <c r="Q160" s="9" t="str">
        <f>IF(AND(J160&gt;=8085,J160&lt;9000),Table1[[#This Row],[Def max]],"")</f>
        <v/>
      </c>
      <c r="R160" s="9">
        <v>1.3</v>
      </c>
      <c r="S160" s="9">
        <v>0.7</v>
      </c>
      <c r="T160" s="9">
        <v>3.1</v>
      </c>
      <c r="U160" s="2">
        <f>YEAR(Table1[[#This Row],[Date début]])</f>
        <v>2018</v>
      </c>
      <c r="V160" s="2">
        <f>MONTH(Table1[[#This Row],[Date fin]])</f>
        <v>2</v>
      </c>
      <c r="W160" s="2">
        <f>DAY(Table1[[#This Row],[Date fin]])</f>
        <v>12</v>
      </c>
    </row>
    <row r="161" spans="1:23" ht="15.75" x14ac:dyDescent="0.25">
      <c r="A161" s="1">
        <v>48671001001</v>
      </c>
      <c r="B161" s="9" t="s">
        <v>20</v>
      </c>
      <c r="C161" s="9">
        <v>791</v>
      </c>
      <c r="D161" s="7">
        <v>43143.665497685186</v>
      </c>
      <c r="E161" s="7">
        <v>43143.719409722224</v>
      </c>
      <c r="F161" s="8">
        <v>5.3900462962962963E-2</v>
      </c>
      <c r="G161" s="9" t="s">
        <v>21</v>
      </c>
      <c r="H161" s="9">
        <v>5.0999999999999996</v>
      </c>
      <c r="I161" s="9" t="s">
        <v>23</v>
      </c>
      <c r="J161" s="9">
        <v>5746</v>
      </c>
      <c r="K161" s="9" t="str">
        <f>IF(AND(J161&gt;=0,J161&lt;750),Table1[[#This Row],[Def max]],"")</f>
        <v/>
      </c>
      <c r="L161" s="9" t="str">
        <f>IF(AND(J161&gt;=750,J161&lt;2042),Table1[[#This Row],[Def max]],"")</f>
        <v/>
      </c>
      <c r="M161" s="9" t="str">
        <f>IF(AND(J161&gt;=2042,J161&lt;2343),Table1[[#This Row],[Def max]],"")</f>
        <v/>
      </c>
      <c r="N161" s="9" t="str">
        <f>IF(AND(J161&gt;=2343,J161&lt;3865),Table1[[#This Row],[Def max]],"")</f>
        <v/>
      </c>
      <c r="O161" s="9" t="str">
        <f>IF(AND(J161&gt;=3865,J161&lt;4540),Table1[[#This Row],[Def max]],"")</f>
        <v/>
      </c>
      <c r="P161" s="9">
        <f>IF(AND(J161&gt;=4540,J161&lt;8085),Table1[[#This Row],[Def max]],"")</f>
        <v>5.0999999999999996</v>
      </c>
      <c r="Q161" s="9" t="str">
        <f>IF(AND(J161&gt;=8085,J161&lt;9000),Table1[[#This Row],[Def max]],"")</f>
        <v/>
      </c>
      <c r="R161" s="9">
        <v>2.2000000000000002</v>
      </c>
      <c r="S161" s="9">
        <v>0.6</v>
      </c>
      <c r="T161" s="9">
        <v>1.8</v>
      </c>
      <c r="U161" s="2">
        <f>YEAR(Table1[[#This Row],[Date début]])</f>
        <v>2018</v>
      </c>
      <c r="V161" s="2">
        <f>MONTH(Table1[[#This Row],[Date fin]])</f>
        <v>2</v>
      </c>
      <c r="W161" s="2">
        <f>DAY(Table1[[#This Row],[Date fin]])</f>
        <v>12</v>
      </c>
    </row>
    <row r="162" spans="1:23" ht="15.75" x14ac:dyDescent="0.25">
      <c r="A162" s="1">
        <v>48671001002</v>
      </c>
      <c r="B162" s="9" t="s">
        <v>20</v>
      </c>
      <c r="C162" s="9">
        <v>792</v>
      </c>
      <c r="D162" s="7">
        <v>43143.720752314817</v>
      </c>
      <c r="E162" s="7">
        <v>43143.721516203703</v>
      </c>
      <c r="F162" s="8">
        <v>7.5231481481481471E-4</v>
      </c>
      <c r="G162" s="9" t="s">
        <v>21</v>
      </c>
      <c r="H162" s="9">
        <v>42.6</v>
      </c>
      <c r="I162" s="9" t="s">
        <v>25</v>
      </c>
      <c r="J162" s="9">
        <v>3088</v>
      </c>
      <c r="K162" s="9" t="str">
        <f>IF(AND(J162&gt;=0,J162&lt;750),Table1[[#This Row],[Def max]],"")</f>
        <v/>
      </c>
      <c r="L162" s="9" t="str">
        <f>IF(AND(J162&gt;=750,J162&lt;2042),Table1[[#This Row],[Def max]],"")</f>
        <v/>
      </c>
      <c r="M162" s="9" t="str">
        <f>IF(AND(J162&gt;=2042,J162&lt;2343),Table1[[#This Row],[Def max]],"")</f>
        <v/>
      </c>
      <c r="N162" s="9">
        <f>IF(AND(J162&gt;=2343,J162&lt;3865),Table1[[#This Row],[Def max]],"")</f>
        <v>42.6</v>
      </c>
      <c r="O162" s="9" t="str">
        <f>IF(AND(J162&gt;=3865,J162&lt;4540),Table1[[#This Row],[Def max]],"")</f>
        <v/>
      </c>
      <c r="P162" s="9" t="str">
        <f>IF(AND(J162&gt;=4540,J162&lt;8085),Table1[[#This Row],[Def max]],"")</f>
        <v/>
      </c>
      <c r="Q162" s="9" t="str">
        <f>IF(AND(J162&gt;=8085,J162&lt;9000),Table1[[#This Row],[Def max]],"")</f>
        <v/>
      </c>
      <c r="R162" s="9">
        <v>15.5</v>
      </c>
      <c r="S162" s="9">
        <v>2.7</v>
      </c>
      <c r="T162" s="9">
        <v>5.2</v>
      </c>
      <c r="U162" s="2">
        <f>YEAR(Table1[[#This Row],[Date début]])</f>
        <v>2018</v>
      </c>
      <c r="V162" s="2">
        <f>MONTH(Table1[[#This Row],[Date fin]])</f>
        <v>2</v>
      </c>
      <c r="W162" s="2">
        <f>DAY(Table1[[#This Row],[Date fin]])</f>
        <v>12</v>
      </c>
    </row>
    <row r="163" spans="1:23" ht="15.75" x14ac:dyDescent="0.25">
      <c r="A163" s="1">
        <v>48671001002</v>
      </c>
      <c r="B163" s="9" t="s">
        <v>20</v>
      </c>
      <c r="C163" s="9">
        <v>792</v>
      </c>
      <c r="D163" s="7">
        <v>43143.722372685188</v>
      </c>
      <c r="E163" s="7">
        <v>43143.818680555552</v>
      </c>
      <c r="F163" s="8">
        <v>9.6296296296296283E-2</v>
      </c>
      <c r="G163" s="9" t="s">
        <v>21</v>
      </c>
      <c r="H163" s="9">
        <v>4.7</v>
      </c>
      <c r="I163" s="9" t="s">
        <v>28</v>
      </c>
      <c r="J163" s="9">
        <v>6313</v>
      </c>
      <c r="K163" s="9" t="str">
        <f>IF(AND(J163&gt;=0,J163&lt;750),Table1[[#This Row],[Def max]],"")</f>
        <v/>
      </c>
      <c r="L163" s="9" t="str">
        <f>IF(AND(J163&gt;=750,J163&lt;2042),Table1[[#This Row],[Def max]],"")</f>
        <v/>
      </c>
      <c r="M163" s="9" t="str">
        <f>IF(AND(J163&gt;=2042,J163&lt;2343),Table1[[#This Row],[Def max]],"")</f>
        <v/>
      </c>
      <c r="N163" s="9" t="str">
        <f>IF(AND(J163&gt;=2343,J163&lt;3865),Table1[[#This Row],[Def max]],"")</f>
        <v/>
      </c>
      <c r="O163" s="9" t="str">
        <f>IF(AND(J163&gt;=3865,J163&lt;4540),Table1[[#This Row],[Def max]],"")</f>
        <v/>
      </c>
      <c r="P163" s="9">
        <f>IF(AND(J163&gt;=4540,J163&lt;8085),Table1[[#This Row],[Def max]],"")</f>
        <v>4.7</v>
      </c>
      <c r="Q163" s="9" t="str">
        <f>IF(AND(J163&gt;=8085,J163&lt;9000),Table1[[#This Row],[Def max]],"")</f>
        <v/>
      </c>
      <c r="R163" s="9">
        <v>1.4</v>
      </c>
      <c r="S163" s="9">
        <v>0.7</v>
      </c>
      <c r="T163" s="9">
        <v>1.7</v>
      </c>
      <c r="U163" s="2">
        <f>YEAR(Table1[[#This Row],[Date début]])</f>
        <v>2018</v>
      </c>
      <c r="V163" s="2">
        <f>MONTH(Table1[[#This Row],[Date fin]])</f>
        <v>2</v>
      </c>
      <c r="W163" s="2">
        <f>DAY(Table1[[#This Row],[Date fin]])</f>
        <v>12</v>
      </c>
    </row>
    <row r="164" spans="1:23" ht="15.75" x14ac:dyDescent="0.25">
      <c r="A164" s="1">
        <v>48671001006</v>
      </c>
      <c r="B164" s="9" t="s">
        <v>20</v>
      </c>
      <c r="C164" s="9">
        <v>802</v>
      </c>
      <c r="D164" s="7">
        <v>43145.635613425926</v>
      </c>
      <c r="E164" s="7">
        <v>43145.642511574071</v>
      </c>
      <c r="F164" s="8">
        <v>6.8865740740740736E-3</v>
      </c>
      <c r="G164" s="9" t="s">
        <v>21</v>
      </c>
      <c r="H164" s="9">
        <v>67.900000000000006</v>
      </c>
      <c r="I164" s="9" t="s">
        <v>30</v>
      </c>
      <c r="J164" s="9">
        <v>2768</v>
      </c>
      <c r="K164" s="9" t="str">
        <f>IF(AND(J164&gt;=0,J164&lt;750),Table1[[#This Row],[Def max]],"")</f>
        <v/>
      </c>
      <c r="L164" s="9" t="str">
        <f>IF(AND(J164&gt;=750,J164&lt;2042),Table1[[#This Row],[Def max]],"")</f>
        <v/>
      </c>
      <c r="M164" s="9" t="str">
        <f>IF(AND(J164&gt;=2042,J164&lt;2343),Table1[[#This Row],[Def max]],"")</f>
        <v/>
      </c>
      <c r="N164" s="9">
        <f>IF(AND(J164&gt;=2343,J164&lt;3865),Table1[[#This Row],[Def max]],"")</f>
        <v>67.900000000000006</v>
      </c>
      <c r="O164" s="9" t="str">
        <f>IF(AND(J164&gt;=3865,J164&lt;4540),Table1[[#This Row],[Def max]],"")</f>
        <v/>
      </c>
      <c r="P164" s="9" t="str">
        <f>IF(AND(J164&gt;=4540,J164&lt;8085),Table1[[#This Row],[Def max]],"")</f>
        <v/>
      </c>
      <c r="Q164" s="9" t="str">
        <f>IF(AND(J164&gt;=8085,J164&lt;9000),Table1[[#This Row],[Def max]],"")</f>
        <v/>
      </c>
      <c r="R164" s="9">
        <v>1.3</v>
      </c>
      <c r="S164" s="9">
        <v>1.7</v>
      </c>
      <c r="T164" s="9">
        <v>4.8</v>
      </c>
      <c r="U164" s="2">
        <f>YEAR(Table1[[#This Row],[Date début]])</f>
        <v>2018</v>
      </c>
      <c r="V164" s="2">
        <f>MONTH(Table1[[#This Row],[Date fin]])</f>
        <v>2</v>
      </c>
      <c r="W164" s="2">
        <f>DAY(Table1[[#This Row],[Date fin]])</f>
        <v>14</v>
      </c>
    </row>
    <row r="165" spans="1:23" ht="15.75" x14ac:dyDescent="0.25">
      <c r="A165" s="1">
        <v>48671001006</v>
      </c>
      <c r="B165" s="9" t="s">
        <v>20</v>
      </c>
      <c r="C165" s="9">
        <v>802</v>
      </c>
      <c r="D165" s="7">
        <v>43145.643703703703</v>
      </c>
      <c r="E165" s="7">
        <v>43145.763749999998</v>
      </c>
      <c r="F165" s="8">
        <v>0.1200462962962963</v>
      </c>
      <c r="G165" s="9" t="s">
        <v>21</v>
      </c>
      <c r="H165" s="9">
        <v>7.9</v>
      </c>
      <c r="I165" s="9" t="s">
        <v>33</v>
      </c>
      <c r="J165" s="9">
        <v>7250</v>
      </c>
      <c r="K165" s="9" t="str">
        <f>IF(AND(J165&gt;=0,J165&lt;750),Table1[[#This Row],[Def max]],"")</f>
        <v/>
      </c>
      <c r="L165" s="9" t="str">
        <f>IF(AND(J165&gt;=750,J165&lt;2042),Table1[[#This Row],[Def max]],"")</f>
        <v/>
      </c>
      <c r="M165" s="9" t="str">
        <f>IF(AND(J165&gt;=2042,J165&lt;2343),Table1[[#This Row],[Def max]],"")</f>
        <v/>
      </c>
      <c r="N165" s="9" t="str">
        <f>IF(AND(J165&gt;=2343,J165&lt;3865),Table1[[#This Row],[Def max]],"")</f>
        <v/>
      </c>
      <c r="O165" s="9" t="str">
        <f>IF(AND(J165&gt;=3865,J165&lt;4540),Table1[[#This Row],[Def max]],"")</f>
        <v/>
      </c>
      <c r="P165" s="9">
        <f>IF(AND(J165&gt;=4540,J165&lt;8085),Table1[[#This Row],[Def max]],"")</f>
        <v>7.9</v>
      </c>
      <c r="Q165" s="9" t="str">
        <f>IF(AND(J165&gt;=8085,J165&lt;9000),Table1[[#This Row],[Def max]],"")</f>
        <v/>
      </c>
      <c r="R165" s="9">
        <v>2.2000000000000002</v>
      </c>
      <c r="S165" s="9">
        <v>0.7</v>
      </c>
      <c r="T165" s="9">
        <v>3.1</v>
      </c>
      <c r="U165" s="2">
        <f>YEAR(Table1[[#This Row],[Date début]])</f>
        <v>2018</v>
      </c>
      <c r="V165" s="2">
        <f>MONTH(Table1[[#This Row],[Date fin]])</f>
        <v>2</v>
      </c>
      <c r="W165" s="2">
        <f>DAY(Table1[[#This Row],[Date fin]])</f>
        <v>14</v>
      </c>
    </row>
    <row r="166" spans="1:23" ht="15.75" x14ac:dyDescent="0.25">
      <c r="A166" s="1">
        <v>47873001007</v>
      </c>
      <c r="B166" s="9" t="s">
        <v>17</v>
      </c>
      <c r="C166" s="9" t="s">
        <v>545</v>
      </c>
      <c r="D166" s="7">
        <v>43150.454224537039</v>
      </c>
      <c r="E166" s="7">
        <v>43150.455694444441</v>
      </c>
      <c r="F166" s="8">
        <v>1.4583333333333334E-3</v>
      </c>
      <c r="G166" s="9" t="s">
        <v>21</v>
      </c>
      <c r="H166" s="9">
        <v>20</v>
      </c>
      <c r="I166" s="9" t="s">
        <v>34</v>
      </c>
      <c r="J166" s="9">
        <v>3069</v>
      </c>
      <c r="K166" s="9" t="str">
        <f>IF(AND(J166&gt;=0,J166&lt;750),Table1[[#This Row],[Def max]],"")</f>
        <v/>
      </c>
      <c r="L166" s="9" t="str">
        <f>IF(AND(J166&gt;=750,J166&lt;2042),Table1[[#This Row],[Def max]],"")</f>
        <v/>
      </c>
      <c r="M166" s="9" t="str">
        <f>IF(AND(J166&gt;=2042,J166&lt;2343),Table1[[#This Row],[Def max]],"")</f>
        <v/>
      </c>
      <c r="N166" s="9">
        <f>IF(AND(J166&gt;=2343,J166&lt;3865),Table1[[#This Row],[Def max]],"")</f>
        <v>20</v>
      </c>
      <c r="O166" s="9" t="str">
        <f>IF(AND(J166&gt;=3865,J166&lt;4540),Table1[[#This Row],[Def max]],"")</f>
        <v/>
      </c>
      <c r="P166" s="9" t="str">
        <f>IF(AND(J166&gt;=4540,J166&lt;8085),Table1[[#This Row],[Def max]],"")</f>
        <v/>
      </c>
      <c r="Q166" s="9" t="str">
        <f>IF(AND(J166&gt;=8085,J166&lt;9000),Table1[[#This Row],[Def max]],"")</f>
        <v/>
      </c>
      <c r="R166" s="9">
        <v>7.8</v>
      </c>
      <c r="S166" s="9">
        <v>2.4</v>
      </c>
      <c r="T166" s="9">
        <v>2</v>
      </c>
      <c r="U166" s="2">
        <f>YEAR(Table1[[#This Row],[Date début]])</f>
        <v>2018</v>
      </c>
      <c r="V166" s="2">
        <f>MONTH(Table1[[#This Row],[Date fin]])</f>
        <v>2</v>
      </c>
      <c r="W166" s="2">
        <f>DAY(Table1[[#This Row],[Date fin]])</f>
        <v>19</v>
      </c>
    </row>
    <row r="167" spans="1:23" ht="15.75" x14ac:dyDescent="0.25">
      <c r="A167" s="1">
        <v>47873001007</v>
      </c>
      <c r="B167" s="9" t="s">
        <v>17</v>
      </c>
      <c r="C167" s="9" t="s">
        <v>545</v>
      </c>
      <c r="D167" s="7">
        <v>43150.456643518519</v>
      </c>
      <c r="E167" s="7">
        <v>43150.502581018518</v>
      </c>
      <c r="F167" s="8">
        <v>4.5937499999999999E-2</v>
      </c>
      <c r="G167" s="9" t="s">
        <v>21</v>
      </c>
      <c r="H167" s="9">
        <v>2.7</v>
      </c>
      <c r="I167" s="9" t="s">
        <v>19</v>
      </c>
      <c r="J167" s="9">
        <v>2231</v>
      </c>
      <c r="K167" s="9" t="str">
        <f>IF(AND(J167&gt;=0,J167&lt;750),Table1[[#This Row],[Def max]],"")</f>
        <v/>
      </c>
      <c r="L167" s="9" t="str">
        <f>IF(AND(J167&gt;=750,J167&lt;2042),Table1[[#This Row],[Def max]],"")</f>
        <v/>
      </c>
      <c r="M167" s="9">
        <f>IF(AND(J167&gt;=2042,J167&lt;2343),Table1[[#This Row],[Def max]],"")</f>
        <v>2.7</v>
      </c>
      <c r="N167" s="9" t="str">
        <f>IF(AND(J167&gt;=2343,J167&lt;3865),Table1[[#This Row],[Def max]],"")</f>
        <v/>
      </c>
      <c r="O167" s="9" t="str">
        <f>IF(AND(J167&gt;=3865,J167&lt;4540),Table1[[#This Row],[Def max]],"")</f>
        <v/>
      </c>
      <c r="P167" s="9" t="str">
        <f>IF(AND(J167&gt;=4540,J167&lt;8085),Table1[[#This Row],[Def max]],"")</f>
        <v/>
      </c>
      <c r="Q167" s="9" t="str">
        <f>IF(AND(J167&gt;=8085,J167&lt;9000),Table1[[#This Row],[Def max]],"")</f>
        <v/>
      </c>
      <c r="R167" s="9">
        <v>0.7</v>
      </c>
      <c r="S167" s="9">
        <v>0.1</v>
      </c>
      <c r="T167" s="9">
        <v>0.6</v>
      </c>
      <c r="U167" s="2">
        <f>YEAR(Table1[[#This Row],[Date début]])</f>
        <v>2018</v>
      </c>
      <c r="V167" s="2">
        <f>MONTH(Table1[[#This Row],[Date fin]])</f>
        <v>2</v>
      </c>
      <c r="W167" s="2">
        <f>DAY(Table1[[#This Row],[Date fin]])</f>
        <v>19</v>
      </c>
    </row>
    <row r="168" spans="1:23" ht="15.75" x14ac:dyDescent="0.25">
      <c r="A168" s="1">
        <v>0</v>
      </c>
      <c r="B168" s="9" t="s">
        <v>17</v>
      </c>
      <c r="C168" s="9">
        <v>0</v>
      </c>
      <c r="D168" s="7">
        <v>43151.940405092595</v>
      </c>
      <c r="E168" s="7">
        <v>43151.968969907408</v>
      </c>
      <c r="F168" s="8">
        <v>2.855324074074074E-2</v>
      </c>
      <c r="G168" s="9" t="s">
        <v>14</v>
      </c>
      <c r="H168" s="9">
        <v>2.9</v>
      </c>
      <c r="I168" s="9" t="s">
        <v>38</v>
      </c>
      <c r="J168" s="9">
        <v>5519</v>
      </c>
      <c r="K168" s="9" t="str">
        <f>IF(AND(J168&gt;=0,J168&lt;750),Table1[[#This Row],[Def max]],"")</f>
        <v/>
      </c>
      <c r="L168" s="9" t="str">
        <f>IF(AND(J168&gt;=750,J168&lt;2042),Table1[[#This Row],[Def max]],"")</f>
        <v/>
      </c>
      <c r="M168" s="9" t="str">
        <f>IF(AND(J168&gt;=2042,J168&lt;2343),Table1[[#This Row],[Def max]],"")</f>
        <v/>
      </c>
      <c r="N168" s="9" t="str">
        <f>IF(AND(J168&gt;=2343,J168&lt;3865),Table1[[#This Row],[Def max]],"")</f>
        <v/>
      </c>
      <c r="O168" s="9" t="str">
        <f>IF(AND(J168&gt;=3865,J168&lt;4540),Table1[[#This Row],[Def max]],"")</f>
        <v/>
      </c>
      <c r="P168" s="9">
        <f>IF(AND(J168&gt;=4540,J168&lt;8085),Table1[[#This Row],[Def max]],"")</f>
        <v>2.9</v>
      </c>
      <c r="Q168" s="9" t="str">
        <f>IF(AND(J168&gt;=8085,J168&lt;9000),Table1[[#This Row],[Def max]],"")</f>
        <v/>
      </c>
      <c r="R168" s="9">
        <v>0.2</v>
      </c>
      <c r="S168" s="9">
        <v>0.1</v>
      </c>
      <c r="T168" s="9">
        <v>0.9</v>
      </c>
      <c r="U168" s="2">
        <f>YEAR(Table1[[#This Row],[Date début]])</f>
        <v>2018</v>
      </c>
      <c r="V168" s="2">
        <f>MONTH(Table1[[#This Row],[Date fin]])</f>
        <v>2</v>
      </c>
      <c r="W168" s="2">
        <f>DAY(Table1[[#This Row],[Date fin]])</f>
        <v>20</v>
      </c>
    </row>
    <row r="169" spans="1:23" ht="15.75" x14ac:dyDescent="0.25">
      <c r="A169" s="1">
        <v>0</v>
      </c>
      <c r="B169" s="9" t="s">
        <v>17</v>
      </c>
      <c r="C169" s="9">
        <v>0</v>
      </c>
      <c r="D169" s="7">
        <v>43151.970752314817</v>
      </c>
      <c r="E169" s="7">
        <v>43151.999097222222</v>
      </c>
      <c r="F169" s="8">
        <v>2.8333333333333332E-2</v>
      </c>
      <c r="G169" s="9" t="s">
        <v>14</v>
      </c>
      <c r="H169" s="9">
        <v>2.9</v>
      </c>
      <c r="I169" s="9" t="s">
        <v>38</v>
      </c>
      <c r="J169" s="9">
        <v>1513</v>
      </c>
      <c r="K169" s="9" t="str">
        <f>IF(AND(J169&gt;=0,J169&lt;750),Table1[[#This Row],[Def max]],"")</f>
        <v/>
      </c>
      <c r="L169" s="9">
        <f>IF(AND(J169&gt;=750,J169&lt;2042),Table1[[#This Row],[Def max]],"")</f>
        <v>2.9</v>
      </c>
      <c r="M169" s="9" t="str">
        <f>IF(AND(J169&gt;=2042,J169&lt;2343),Table1[[#This Row],[Def max]],"")</f>
        <v/>
      </c>
      <c r="N169" s="9" t="str">
        <f>IF(AND(J169&gt;=2343,J169&lt;3865),Table1[[#This Row],[Def max]],"")</f>
        <v/>
      </c>
      <c r="O169" s="9" t="str">
        <f>IF(AND(J169&gt;=3865,J169&lt;4540),Table1[[#This Row],[Def max]],"")</f>
        <v/>
      </c>
      <c r="P169" s="9" t="str">
        <f>IF(AND(J169&gt;=4540,J169&lt;8085),Table1[[#This Row],[Def max]],"")</f>
        <v/>
      </c>
      <c r="Q169" s="9" t="str">
        <f>IF(AND(J169&gt;=8085,J169&lt;9000),Table1[[#This Row],[Def max]],"")</f>
        <v/>
      </c>
      <c r="R169" s="9">
        <v>0.5</v>
      </c>
      <c r="S169" s="9">
        <v>0.1</v>
      </c>
      <c r="T169" s="9">
        <v>1.1000000000000001</v>
      </c>
      <c r="U169" s="2">
        <f>YEAR(Table1[[#This Row],[Date début]])</f>
        <v>2018</v>
      </c>
      <c r="V169" s="2">
        <f>MONTH(Table1[[#This Row],[Date fin]])</f>
        <v>2</v>
      </c>
      <c r="W169" s="2">
        <f>DAY(Table1[[#This Row],[Date fin]])</f>
        <v>20</v>
      </c>
    </row>
    <row r="170" spans="1:23" ht="15.75" x14ac:dyDescent="0.25">
      <c r="A170" s="1">
        <v>0</v>
      </c>
      <c r="B170" s="9" t="s">
        <v>13</v>
      </c>
      <c r="C170" s="9">
        <v>0</v>
      </c>
      <c r="D170" s="7">
        <v>43151.999525462961</v>
      </c>
      <c r="E170" s="7">
        <v>43152.131921296299</v>
      </c>
      <c r="F170" s="8">
        <v>0.13238425925925926</v>
      </c>
      <c r="G170" s="9" t="s">
        <v>14</v>
      </c>
      <c r="H170" s="9">
        <v>2.2999999999999998</v>
      </c>
      <c r="I170" s="9" t="s">
        <v>79</v>
      </c>
      <c r="J170" s="9">
        <v>6625</v>
      </c>
      <c r="K170" s="9" t="str">
        <f>IF(AND(J170&gt;=0,J170&lt;750),Table1[[#This Row],[Def max]],"")</f>
        <v/>
      </c>
      <c r="L170" s="9" t="str">
        <f>IF(AND(J170&gt;=750,J170&lt;2042),Table1[[#This Row],[Def max]],"")</f>
        <v/>
      </c>
      <c r="M170" s="9" t="str">
        <f>IF(AND(J170&gt;=2042,J170&lt;2343),Table1[[#This Row],[Def max]],"")</f>
        <v/>
      </c>
      <c r="N170" s="9" t="str">
        <f>IF(AND(J170&gt;=2343,J170&lt;3865),Table1[[#This Row],[Def max]],"")</f>
        <v/>
      </c>
      <c r="O170" s="9" t="str">
        <f>IF(AND(J170&gt;=3865,J170&lt;4540),Table1[[#This Row],[Def max]],"")</f>
        <v/>
      </c>
      <c r="P170" s="9">
        <f>IF(AND(J170&gt;=4540,J170&lt;8085),Table1[[#This Row],[Def max]],"")</f>
        <v>2.2999999999999998</v>
      </c>
      <c r="Q170" s="9" t="str">
        <f>IF(AND(J170&gt;=8085,J170&lt;9000),Table1[[#This Row],[Def max]],"")</f>
        <v/>
      </c>
      <c r="R170" s="9">
        <v>0.1</v>
      </c>
      <c r="S170" s="9">
        <v>0.1</v>
      </c>
      <c r="T170" s="9">
        <v>0.6</v>
      </c>
      <c r="U170" s="2">
        <f>YEAR(Table1[[#This Row],[Date début]])</f>
        <v>2018</v>
      </c>
      <c r="V170" s="2">
        <f>MONTH(Table1[[#This Row],[Date fin]])</f>
        <v>2</v>
      </c>
      <c r="W170" s="2">
        <f>DAY(Table1[[#This Row],[Date fin]])</f>
        <v>21</v>
      </c>
    </row>
    <row r="171" spans="1:23" ht="15.75" x14ac:dyDescent="0.25">
      <c r="A171" s="1">
        <v>48672001001</v>
      </c>
      <c r="B171" s="9" t="s">
        <v>20</v>
      </c>
      <c r="C171" s="9">
        <v>803</v>
      </c>
      <c r="D171" s="7">
        <v>43152.296712962961</v>
      </c>
      <c r="E171" s="7">
        <v>43152.397592592592</v>
      </c>
      <c r="F171" s="8">
        <v>0.10086805555555556</v>
      </c>
      <c r="G171" s="9" t="s">
        <v>21</v>
      </c>
      <c r="H171" s="9">
        <v>6.3</v>
      </c>
      <c r="I171" s="9" t="s">
        <v>19</v>
      </c>
      <c r="J171" s="9">
        <v>4243</v>
      </c>
      <c r="K171" s="9" t="str">
        <f>IF(AND(J171&gt;=0,J171&lt;750),Table1[[#This Row],[Def max]],"")</f>
        <v/>
      </c>
      <c r="L171" s="9" t="str">
        <f>IF(AND(J171&gt;=750,J171&lt;2042),Table1[[#This Row],[Def max]],"")</f>
        <v/>
      </c>
      <c r="M171" s="9" t="str">
        <f>IF(AND(J171&gt;=2042,J171&lt;2343),Table1[[#This Row],[Def max]],"")</f>
        <v/>
      </c>
      <c r="N171" s="9" t="str">
        <f>IF(AND(J171&gt;=2343,J171&lt;3865),Table1[[#This Row],[Def max]],"")</f>
        <v/>
      </c>
      <c r="O171" s="9">
        <f>IF(AND(J171&gt;=3865,J171&lt;4540),Table1[[#This Row],[Def max]],"")</f>
        <v>6.3</v>
      </c>
      <c r="P171" s="9" t="str">
        <f>IF(AND(J171&gt;=4540,J171&lt;8085),Table1[[#This Row],[Def max]],"")</f>
        <v/>
      </c>
      <c r="Q171" s="9" t="str">
        <f>IF(AND(J171&gt;=8085,J171&lt;9000),Table1[[#This Row],[Def max]],"")</f>
        <v/>
      </c>
      <c r="R171" s="9">
        <v>1.5</v>
      </c>
      <c r="S171" s="9">
        <v>0.7</v>
      </c>
      <c r="T171" s="9">
        <v>2.2000000000000002</v>
      </c>
      <c r="U171" s="2">
        <f>YEAR(Table1[[#This Row],[Date début]])</f>
        <v>2018</v>
      </c>
      <c r="V171" s="2">
        <f>MONTH(Table1[[#This Row],[Date fin]])</f>
        <v>2</v>
      </c>
      <c r="W171" s="2">
        <f>DAY(Table1[[#This Row],[Date fin]])</f>
        <v>21</v>
      </c>
    </row>
    <row r="172" spans="1:23" ht="15.75" x14ac:dyDescent="0.25">
      <c r="A172" s="1">
        <v>48672001002</v>
      </c>
      <c r="B172" s="9" t="s">
        <v>20</v>
      </c>
      <c r="C172" s="9">
        <v>804</v>
      </c>
      <c r="D172" s="7">
        <v>43152.398159722223</v>
      </c>
      <c r="E172" s="7">
        <v>43152.398402777777</v>
      </c>
      <c r="F172" s="8">
        <v>2.4305555555555552E-4</v>
      </c>
      <c r="G172" s="9" t="s">
        <v>21</v>
      </c>
      <c r="H172" s="9">
        <v>0</v>
      </c>
      <c r="I172" s="9"/>
      <c r="J172" s="9">
        <v>0</v>
      </c>
      <c r="K172" s="9">
        <f>IF(AND(J172&gt;=0,J172&lt;750),Table1[[#This Row],[Def max]],"")</f>
        <v>0</v>
      </c>
      <c r="L172" s="9" t="str">
        <f>IF(AND(J172&gt;=750,J172&lt;2042),Table1[[#This Row],[Def max]],"")</f>
        <v/>
      </c>
      <c r="M172" s="9" t="str">
        <f>IF(AND(J172&gt;=2042,J172&lt;2343),Table1[[#This Row],[Def max]],"")</f>
        <v/>
      </c>
      <c r="N172" s="9" t="str">
        <f>IF(AND(J172&gt;=2343,J172&lt;3865),Table1[[#This Row],[Def max]],"")</f>
        <v/>
      </c>
      <c r="O172" s="9" t="str">
        <f>IF(AND(J172&gt;=3865,J172&lt;4540),Table1[[#This Row],[Def max]],"")</f>
        <v/>
      </c>
      <c r="P172" s="9" t="str">
        <f>IF(AND(J172&gt;=4540,J172&lt;8085),Table1[[#This Row],[Def max]],"")</f>
        <v/>
      </c>
      <c r="Q172" s="9" t="str">
        <f>IF(AND(J172&gt;=8085,J172&lt;9000),Table1[[#This Row],[Def max]],"")</f>
        <v/>
      </c>
      <c r="R172" s="9">
        <v>0</v>
      </c>
      <c r="S172" s="9">
        <v>0</v>
      </c>
      <c r="T172" s="9">
        <v>0</v>
      </c>
      <c r="U172" s="2">
        <f>YEAR(Table1[[#This Row],[Date début]])</f>
        <v>2018</v>
      </c>
      <c r="V172" s="2">
        <f>MONTH(Table1[[#This Row],[Date fin]])</f>
        <v>2</v>
      </c>
      <c r="W172" s="2">
        <f>DAY(Table1[[#This Row],[Date fin]])</f>
        <v>21</v>
      </c>
    </row>
    <row r="173" spans="1:23" ht="15.75" x14ac:dyDescent="0.25">
      <c r="A173" s="1">
        <v>48672001002</v>
      </c>
      <c r="B173" s="9" t="s">
        <v>20</v>
      </c>
      <c r="C173" s="9">
        <v>804</v>
      </c>
      <c r="D173" s="7">
        <v>43152.398993055554</v>
      </c>
      <c r="E173" s="7">
        <v>43152.422326388885</v>
      </c>
      <c r="F173" s="8">
        <v>2.3333333333333334E-2</v>
      </c>
      <c r="G173" s="9" t="s">
        <v>21</v>
      </c>
      <c r="H173" s="9">
        <v>6.7</v>
      </c>
      <c r="I173" s="9" t="s">
        <v>25</v>
      </c>
      <c r="J173" s="9">
        <v>1268</v>
      </c>
      <c r="K173" s="9" t="str">
        <f>IF(AND(J173&gt;=0,J173&lt;750),Table1[[#This Row],[Def max]],"")</f>
        <v/>
      </c>
      <c r="L173" s="9">
        <f>IF(AND(J173&gt;=750,J173&lt;2042),Table1[[#This Row],[Def max]],"")</f>
        <v>6.7</v>
      </c>
      <c r="M173" s="9" t="str">
        <f>IF(AND(J173&gt;=2042,J173&lt;2343),Table1[[#This Row],[Def max]],"")</f>
        <v/>
      </c>
      <c r="N173" s="9" t="str">
        <f>IF(AND(J173&gt;=2343,J173&lt;3865),Table1[[#This Row],[Def max]],"")</f>
        <v/>
      </c>
      <c r="O173" s="9" t="str">
        <f>IF(AND(J173&gt;=3865,J173&lt;4540),Table1[[#This Row],[Def max]],"")</f>
        <v/>
      </c>
      <c r="P173" s="9" t="str">
        <f>IF(AND(J173&gt;=4540,J173&lt;8085),Table1[[#This Row],[Def max]],"")</f>
        <v/>
      </c>
      <c r="Q173" s="9" t="str">
        <f>IF(AND(J173&gt;=8085,J173&lt;9000),Table1[[#This Row],[Def max]],"")</f>
        <v/>
      </c>
      <c r="R173" s="9">
        <v>1.9</v>
      </c>
      <c r="S173" s="9">
        <v>0.5</v>
      </c>
      <c r="T173" s="9">
        <v>3.5</v>
      </c>
      <c r="U173" s="2">
        <f>YEAR(Table1[[#This Row],[Date début]])</f>
        <v>2018</v>
      </c>
      <c r="V173" s="2">
        <f>MONTH(Table1[[#This Row],[Date fin]])</f>
        <v>2</v>
      </c>
      <c r="W173" s="2">
        <f>DAY(Table1[[#This Row],[Date fin]])</f>
        <v>21</v>
      </c>
    </row>
    <row r="174" spans="1:23" ht="15.75" x14ac:dyDescent="0.25">
      <c r="A174" s="1">
        <v>48671001005</v>
      </c>
      <c r="B174" s="9" t="s">
        <v>20</v>
      </c>
      <c r="C174" s="9">
        <v>801</v>
      </c>
      <c r="D174" s="7">
        <v>43152.423773148148</v>
      </c>
      <c r="E174" s="7">
        <v>43152.494432870371</v>
      </c>
      <c r="F174" s="8">
        <v>7.064814814814814E-2</v>
      </c>
      <c r="G174" s="9" t="s">
        <v>21</v>
      </c>
      <c r="H174" s="9">
        <v>7.3</v>
      </c>
      <c r="I174" s="9" t="s">
        <v>75</v>
      </c>
      <c r="J174" s="9">
        <v>1739</v>
      </c>
      <c r="K174" s="9" t="str">
        <f>IF(AND(J174&gt;=0,J174&lt;750),Table1[[#This Row],[Def max]],"")</f>
        <v/>
      </c>
      <c r="L174" s="9">
        <f>IF(AND(J174&gt;=750,J174&lt;2042),Table1[[#This Row],[Def max]],"")</f>
        <v>7.3</v>
      </c>
      <c r="M174" s="9" t="str">
        <f>IF(AND(J174&gt;=2042,J174&lt;2343),Table1[[#This Row],[Def max]],"")</f>
        <v/>
      </c>
      <c r="N174" s="9" t="str">
        <f>IF(AND(J174&gt;=2343,J174&lt;3865),Table1[[#This Row],[Def max]],"")</f>
        <v/>
      </c>
      <c r="O174" s="9" t="str">
        <f>IF(AND(J174&gt;=3865,J174&lt;4540),Table1[[#This Row],[Def max]],"")</f>
        <v/>
      </c>
      <c r="P174" s="9" t="str">
        <f>IF(AND(J174&gt;=4540,J174&lt;8085),Table1[[#This Row],[Def max]],"")</f>
        <v/>
      </c>
      <c r="Q174" s="9" t="str">
        <f>IF(AND(J174&gt;=8085,J174&lt;9000),Table1[[#This Row],[Def max]],"")</f>
        <v/>
      </c>
      <c r="R174" s="9">
        <v>1.7</v>
      </c>
      <c r="S174" s="9">
        <v>0.6</v>
      </c>
      <c r="T174" s="9">
        <v>3.6</v>
      </c>
      <c r="U174" s="2">
        <f>YEAR(Table1[[#This Row],[Date début]])</f>
        <v>2018</v>
      </c>
      <c r="V174" s="2">
        <f>MONTH(Table1[[#This Row],[Date fin]])</f>
        <v>2</v>
      </c>
      <c r="W174" s="2">
        <f>DAY(Table1[[#This Row],[Date fin]])</f>
        <v>21</v>
      </c>
    </row>
    <row r="175" spans="1:23" ht="15.75" x14ac:dyDescent="0.25">
      <c r="A175" s="1">
        <v>47873001007</v>
      </c>
      <c r="B175" s="9" t="s">
        <v>13</v>
      </c>
      <c r="C175" s="9" t="s">
        <v>553</v>
      </c>
      <c r="D175" s="7">
        <v>43159.920231481483</v>
      </c>
      <c r="E175" s="7">
        <v>43159.940243055556</v>
      </c>
      <c r="F175" s="8">
        <v>2.0011574074074074E-2</v>
      </c>
      <c r="G175" s="9" t="s">
        <v>21</v>
      </c>
      <c r="H175" s="9">
        <v>1.7</v>
      </c>
      <c r="I175" s="9" t="s">
        <v>38</v>
      </c>
      <c r="J175" s="9">
        <v>1073</v>
      </c>
      <c r="K175" s="9" t="str">
        <f>IF(AND(J175&gt;=0,J175&lt;750),Table1[[#This Row],[Def max]],"")</f>
        <v/>
      </c>
      <c r="L175" s="9">
        <f>IF(AND(J175&gt;=750,J175&lt;2042),Table1[[#This Row],[Def max]],"")</f>
        <v>1.7</v>
      </c>
      <c r="M175" s="9" t="str">
        <f>IF(AND(J175&gt;=2042,J175&lt;2343),Table1[[#This Row],[Def max]],"")</f>
        <v/>
      </c>
      <c r="N175" s="9" t="str">
        <f>IF(AND(J175&gt;=2343,J175&lt;3865),Table1[[#This Row],[Def max]],"")</f>
        <v/>
      </c>
      <c r="O175" s="9" t="str">
        <f>IF(AND(J175&gt;=3865,J175&lt;4540),Table1[[#This Row],[Def max]],"")</f>
        <v/>
      </c>
      <c r="P175" s="9" t="str">
        <f>IF(AND(J175&gt;=4540,J175&lt;8085),Table1[[#This Row],[Def max]],"")</f>
        <v/>
      </c>
      <c r="Q175" s="9" t="str">
        <f>IF(AND(J175&gt;=8085,J175&lt;9000),Table1[[#This Row],[Def max]],"")</f>
        <v/>
      </c>
      <c r="R175" s="9">
        <v>0.2</v>
      </c>
      <c r="S175" s="9">
        <v>0</v>
      </c>
      <c r="T175" s="9">
        <v>0.7</v>
      </c>
      <c r="U175" s="2">
        <f>YEAR(Table1[[#This Row],[Date début]])</f>
        <v>2018</v>
      </c>
      <c r="V175" s="2">
        <f>MONTH(Table1[[#This Row],[Date fin]])</f>
        <v>2</v>
      </c>
      <c r="W175" s="2">
        <f>DAY(Table1[[#This Row],[Date fin]])</f>
        <v>28</v>
      </c>
    </row>
    <row r="176" spans="1:23" ht="15.75" x14ac:dyDescent="0.25">
      <c r="A176" s="1">
        <v>47916001005</v>
      </c>
      <c r="B176" s="9" t="s">
        <v>17</v>
      </c>
      <c r="C176" s="9">
        <v>752</v>
      </c>
      <c r="D176" s="7">
        <v>43160.922372685185</v>
      </c>
      <c r="E176" s="7">
        <v>43160.953564814816</v>
      </c>
      <c r="F176" s="8">
        <v>3.1192129629629629E-2</v>
      </c>
      <c r="G176" s="9" t="s">
        <v>21</v>
      </c>
      <c r="H176" s="9">
        <v>1.7</v>
      </c>
      <c r="I176" s="9" t="s">
        <v>145</v>
      </c>
      <c r="J176" s="9">
        <v>1243</v>
      </c>
      <c r="K176" s="9" t="str">
        <f>IF(AND(J176&gt;=0,J176&lt;750),Table1[[#This Row],[Def max]],"")</f>
        <v/>
      </c>
      <c r="L176" s="9">
        <f>IF(AND(J176&gt;=750,J176&lt;2042),Table1[[#This Row],[Def max]],"")</f>
        <v>1.7</v>
      </c>
      <c r="M176" s="9" t="str">
        <f>IF(AND(J176&gt;=2042,J176&lt;2343),Table1[[#This Row],[Def max]],"")</f>
        <v/>
      </c>
      <c r="N176" s="9" t="str">
        <f>IF(AND(J176&gt;=2343,J176&lt;3865),Table1[[#This Row],[Def max]],"")</f>
        <v/>
      </c>
      <c r="O176" s="9" t="str">
        <f>IF(AND(J176&gt;=3865,J176&lt;4540),Table1[[#This Row],[Def max]],"")</f>
        <v/>
      </c>
      <c r="P176" s="9" t="str">
        <f>IF(AND(J176&gt;=4540,J176&lt;8085),Table1[[#This Row],[Def max]],"")</f>
        <v/>
      </c>
      <c r="Q176" s="9" t="str">
        <f>IF(AND(J176&gt;=8085,J176&lt;9000),Table1[[#This Row],[Def max]],"")</f>
        <v/>
      </c>
      <c r="R176" s="9">
        <v>0.3</v>
      </c>
      <c r="S176" s="9">
        <v>0.1</v>
      </c>
      <c r="T176" s="9">
        <v>0.6</v>
      </c>
      <c r="U176" s="2">
        <f>YEAR(Table1[[#This Row],[Date début]])</f>
        <v>2018</v>
      </c>
      <c r="V176" s="2">
        <f>MONTH(Table1[[#This Row],[Date fin]])</f>
        <v>3</v>
      </c>
      <c r="W176" s="2">
        <f>DAY(Table1[[#This Row],[Date fin]])</f>
        <v>1</v>
      </c>
    </row>
    <row r="177" spans="1:23" ht="15.75" x14ac:dyDescent="0.25">
      <c r="A177" s="1">
        <v>48534001001</v>
      </c>
      <c r="B177" s="9" t="s">
        <v>17</v>
      </c>
      <c r="C177" s="9">
        <v>768</v>
      </c>
      <c r="D177" s="7">
        <v>43160.955081018517</v>
      </c>
      <c r="E177" s="7">
        <v>43161.011030092595</v>
      </c>
      <c r="F177" s="8">
        <v>5.5949074074074075E-2</v>
      </c>
      <c r="G177" s="9" t="s">
        <v>21</v>
      </c>
      <c r="H177" s="9">
        <v>1.7</v>
      </c>
      <c r="I177" s="9" t="s">
        <v>38</v>
      </c>
      <c r="J177" s="9">
        <v>6754</v>
      </c>
      <c r="K177" s="9" t="str">
        <f>IF(AND(J177&gt;=0,J177&lt;750),Table1[[#This Row],[Def max]],"")</f>
        <v/>
      </c>
      <c r="L177" s="9" t="str">
        <f>IF(AND(J177&gt;=750,J177&lt;2042),Table1[[#This Row],[Def max]],"")</f>
        <v/>
      </c>
      <c r="M177" s="9" t="str">
        <f>IF(AND(J177&gt;=2042,J177&lt;2343),Table1[[#This Row],[Def max]],"")</f>
        <v/>
      </c>
      <c r="N177" s="9" t="str">
        <f>IF(AND(J177&gt;=2343,J177&lt;3865),Table1[[#This Row],[Def max]],"")</f>
        <v/>
      </c>
      <c r="O177" s="9" t="str">
        <f>IF(AND(J177&gt;=3865,J177&lt;4540),Table1[[#This Row],[Def max]],"")</f>
        <v/>
      </c>
      <c r="P177" s="9">
        <f>IF(AND(J177&gt;=4540,J177&lt;8085),Table1[[#This Row],[Def max]],"")</f>
        <v>1.7</v>
      </c>
      <c r="Q177" s="9" t="str">
        <f>IF(AND(J177&gt;=8085,J177&lt;9000),Table1[[#This Row],[Def max]],"")</f>
        <v/>
      </c>
      <c r="R177" s="9">
        <v>0.2</v>
      </c>
      <c r="S177" s="9">
        <v>0.1</v>
      </c>
      <c r="T177" s="9">
        <v>0.7</v>
      </c>
      <c r="U177" s="2">
        <f>YEAR(Table1[[#This Row],[Date début]])</f>
        <v>2018</v>
      </c>
      <c r="V177" s="2">
        <f>MONTH(Table1[[#This Row],[Date fin]])</f>
        <v>3</v>
      </c>
      <c r="W177" s="2">
        <f>DAY(Table1[[#This Row],[Date fin]])</f>
        <v>2</v>
      </c>
    </row>
    <row r="178" spans="1:23" ht="15.75" x14ac:dyDescent="0.25">
      <c r="A178" s="1">
        <v>47630001017</v>
      </c>
      <c r="B178" s="9" t="s">
        <v>17</v>
      </c>
      <c r="C178" s="9">
        <v>734</v>
      </c>
      <c r="D178" s="7">
        <v>43161.011828703704</v>
      </c>
      <c r="E178" s="7">
        <v>43161.012152777781</v>
      </c>
      <c r="F178" s="8">
        <v>3.2407407407407406E-4</v>
      </c>
      <c r="G178" s="9" t="s">
        <v>21</v>
      </c>
      <c r="H178" s="9">
        <v>0</v>
      </c>
      <c r="I178" s="9"/>
      <c r="J178" s="9">
        <v>0</v>
      </c>
      <c r="K178" s="9">
        <f>IF(AND(J178&gt;=0,J178&lt;750),Table1[[#This Row],[Def max]],"")</f>
        <v>0</v>
      </c>
      <c r="L178" s="9" t="str">
        <f>IF(AND(J178&gt;=750,J178&lt;2042),Table1[[#This Row],[Def max]],"")</f>
        <v/>
      </c>
      <c r="M178" s="9" t="str">
        <f>IF(AND(J178&gt;=2042,J178&lt;2343),Table1[[#This Row],[Def max]],"")</f>
        <v/>
      </c>
      <c r="N178" s="9" t="str">
        <f>IF(AND(J178&gt;=2343,J178&lt;3865),Table1[[#This Row],[Def max]],"")</f>
        <v/>
      </c>
      <c r="O178" s="9" t="str">
        <f>IF(AND(J178&gt;=3865,J178&lt;4540),Table1[[#This Row],[Def max]],"")</f>
        <v/>
      </c>
      <c r="P178" s="9" t="str">
        <f>IF(AND(J178&gt;=4540,J178&lt;8085),Table1[[#This Row],[Def max]],"")</f>
        <v/>
      </c>
      <c r="Q178" s="9" t="str">
        <f>IF(AND(J178&gt;=8085,J178&lt;9000),Table1[[#This Row],[Def max]],"")</f>
        <v/>
      </c>
      <c r="R178" s="9">
        <v>0</v>
      </c>
      <c r="S178" s="9">
        <v>0</v>
      </c>
      <c r="T178" s="9">
        <v>0</v>
      </c>
      <c r="U178" s="2">
        <f>YEAR(Table1[[#This Row],[Date début]])</f>
        <v>2018</v>
      </c>
      <c r="V178" s="2">
        <f>MONTH(Table1[[#This Row],[Date fin]])</f>
        <v>3</v>
      </c>
      <c r="W178" s="2">
        <f>DAY(Table1[[#This Row],[Date fin]])</f>
        <v>2</v>
      </c>
    </row>
    <row r="179" spans="1:23" ht="15.75" x14ac:dyDescent="0.25">
      <c r="A179" s="1">
        <v>47630001017</v>
      </c>
      <c r="B179" s="9" t="s">
        <v>17</v>
      </c>
      <c r="C179" s="9">
        <v>734</v>
      </c>
      <c r="D179" s="7">
        <v>43161.012754629628</v>
      </c>
      <c r="E179" s="7">
        <v>43161.09034722222</v>
      </c>
      <c r="F179" s="8">
        <v>7.7592592592592588E-2</v>
      </c>
      <c r="G179" s="9" t="s">
        <v>21</v>
      </c>
      <c r="H179" s="9">
        <v>2.7</v>
      </c>
      <c r="I179" s="9" t="s">
        <v>60</v>
      </c>
      <c r="J179" s="9">
        <v>6229</v>
      </c>
      <c r="K179" s="9" t="str">
        <f>IF(AND(J179&gt;=0,J179&lt;750),Table1[[#This Row],[Def max]],"")</f>
        <v/>
      </c>
      <c r="L179" s="9" t="str">
        <f>IF(AND(J179&gt;=750,J179&lt;2042),Table1[[#This Row],[Def max]],"")</f>
        <v/>
      </c>
      <c r="M179" s="9" t="str">
        <f>IF(AND(J179&gt;=2042,J179&lt;2343),Table1[[#This Row],[Def max]],"")</f>
        <v/>
      </c>
      <c r="N179" s="9" t="str">
        <f>IF(AND(J179&gt;=2343,J179&lt;3865),Table1[[#This Row],[Def max]],"")</f>
        <v/>
      </c>
      <c r="O179" s="9" t="str">
        <f>IF(AND(J179&gt;=3865,J179&lt;4540),Table1[[#This Row],[Def max]],"")</f>
        <v/>
      </c>
      <c r="P179" s="9">
        <f>IF(AND(J179&gt;=4540,J179&lt;8085),Table1[[#This Row],[Def max]],"")</f>
        <v>2.7</v>
      </c>
      <c r="Q179" s="9" t="str">
        <f>IF(AND(J179&gt;=8085,J179&lt;9000),Table1[[#This Row],[Def max]],"")</f>
        <v/>
      </c>
      <c r="R179" s="9">
        <v>0.3</v>
      </c>
      <c r="S179" s="9">
        <v>0.1</v>
      </c>
      <c r="T179" s="9">
        <v>1.2</v>
      </c>
      <c r="U179" s="2">
        <f>YEAR(Table1[[#This Row],[Date début]])</f>
        <v>2018</v>
      </c>
      <c r="V179" s="2">
        <f>MONTH(Table1[[#This Row],[Date fin]])</f>
        <v>3</v>
      </c>
      <c r="W179" s="2">
        <f>DAY(Table1[[#This Row],[Date fin]])</f>
        <v>2</v>
      </c>
    </row>
    <row r="180" spans="1:23" ht="15.75" x14ac:dyDescent="0.25">
      <c r="A180" s="1">
        <v>47916001005</v>
      </c>
      <c r="B180" s="9" t="s">
        <v>13</v>
      </c>
      <c r="C180" s="9">
        <v>752</v>
      </c>
      <c r="D180" s="7">
        <v>43166.743657407409</v>
      </c>
      <c r="E180" s="7">
        <v>43166.755706018521</v>
      </c>
      <c r="F180" s="8">
        <v>1.2037037037037035E-2</v>
      </c>
      <c r="G180" s="9" t="s">
        <v>21</v>
      </c>
      <c r="H180" s="9">
        <v>2.2999999999999998</v>
      </c>
      <c r="I180" s="9" t="s">
        <v>79</v>
      </c>
      <c r="J180" s="9">
        <v>1074</v>
      </c>
      <c r="K180" s="9" t="str">
        <f>IF(AND(J180&gt;=0,J180&lt;750),Table1[[#This Row],[Def max]],"")</f>
        <v/>
      </c>
      <c r="L180" s="9">
        <f>IF(AND(J180&gt;=750,J180&lt;2042),Table1[[#This Row],[Def max]],"")</f>
        <v>2.2999999999999998</v>
      </c>
      <c r="M180" s="9" t="str">
        <f>IF(AND(J180&gt;=2042,J180&lt;2343),Table1[[#This Row],[Def max]],"")</f>
        <v/>
      </c>
      <c r="N180" s="9" t="str">
        <f>IF(AND(J180&gt;=2343,J180&lt;3865),Table1[[#This Row],[Def max]],"")</f>
        <v/>
      </c>
      <c r="O180" s="9" t="str">
        <f>IF(AND(J180&gt;=3865,J180&lt;4540),Table1[[#This Row],[Def max]],"")</f>
        <v/>
      </c>
      <c r="P180" s="9" t="str">
        <f>IF(AND(J180&gt;=4540,J180&lt;8085),Table1[[#This Row],[Def max]],"")</f>
        <v/>
      </c>
      <c r="Q180" s="9" t="str">
        <f>IF(AND(J180&gt;=8085,J180&lt;9000),Table1[[#This Row],[Def max]],"")</f>
        <v/>
      </c>
      <c r="R180" s="9">
        <v>0.3</v>
      </c>
      <c r="S180" s="9">
        <v>0</v>
      </c>
      <c r="T180" s="9">
        <v>0.6</v>
      </c>
      <c r="U180" s="2">
        <f>YEAR(Table1[[#This Row],[Date début]])</f>
        <v>2018</v>
      </c>
      <c r="V180" s="2">
        <f>MONTH(Table1[[#This Row],[Date fin]])</f>
        <v>3</v>
      </c>
      <c r="W180" s="2">
        <f>DAY(Table1[[#This Row],[Date fin]])</f>
        <v>7</v>
      </c>
    </row>
    <row r="181" spans="1:23" ht="15.75" x14ac:dyDescent="0.25">
      <c r="A181" s="1">
        <v>48534001001</v>
      </c>
      <c r="B181" s="9" t="s">
        <v>13</v>
      </c>
      <c r="C181" s="9">
        <v>768</v>
      </c>
      <c r="D181" s="7">
        <v>43166.756412037037</v>
      </c>
      <c r="E181" s="7">
        <v>43166.757268518515</v>
      </c>
      <c r="F181" s="8">
        <v>8.449074074074075E-4</v>
      </c>
      <c r="G181" s="9" t="s">
        <v>21</v>
      </c>
      <c r="H181" s="9">
        <v>0</v>
      </c>
      <c r="I181" s="9"/>
      <c r="J181" s="9">
        <v>0</v>
      </c>
      <c r="K181" s="9">
        <f>IF(AND(J181&gt;=0,J181&lt;750),Table1[[#This Row],[Def max]],"")</f>
        <v>0</v>
      </c>
      <c r="L181" s="9" t="str">
        <f>IF(AND(J181&gt;=750,J181&lt;2042),Table1[[#This Row],[Def max]],"")</f>
        <v/>
      </c>
      <c r="M181" s="9" t="str">
        <f>IF(AND(J181&gt;=2042,J181&lt;2343),Table1[[#This Row],[Def max]],"")</f>
        <v/>
      </c>
      <c r="N181" s="9" t="str">
        <f>IF(AND(J181&gt;=2343,J181&lt;3865),Table1[[#This Row],[Def max]],"")</f>
        <v/>
      </c>
      <c r="O181" s="9" t="str">
        <f>IF(AND(J181&gt;=3865,J181&lt;4540),Table1[[#This Row],[Def max]],"")</f>
        <v/>
      </c>
      <c r="P181" s="9" t="str">
        <f>IF(AND(J181&gt;=4540,J181&lt;8085),Table1[[#This Row],[Def max]],"")</f>
        <v/>
      </c>
      <c r="Q181" s="9" t="str">
        <f>IF(AND(J181&gt;=8085,J181&lt;9000),Table1[[#This Row],[Def max]],"")</f>
        <v/>
      </c>
      <c r="R181" s="9">
        <v>0</v>
      </c>
      <c r="S181" s="9">
        <v>0</v>
      </c>
      <c r="T181" s="9">
        <v>0</v>
      </c>
      <c r="U181" s="2">
        <f>YEAR(Table1[[#This Row],[Date début]])</f>
        <v>2018</v>
      </c>
      <c r="V181" s="2">
        <f>MONTH(Table1[[#This Row],[Date fin]])</f>
        <v>3</v>
      </c>
      <c r="W181" s="2">
        <f>DAY(Table1[[#This Row],[Date fin]])</f>
        <v>7</v>
      </c>
    </row>
    <row r="182" spans="1:23" ht="15.75" x14ac:dyDescent="0.25">
      <c r="A182" s="1">
        <v>48534001001</v>
      </c>
      <c r="B182" s="9" t="s">
        <v>13</v>
      </c>
      <c r="C182" s="9">
        <v>768</v>
      </c>
      <c r="D182" s="7">
        <v>43166.757893518516</v>
      </c>
      <c r="E182" s="7">
        <v>43166.76871527778</v>
      </c>
      <c r="F182" s="8">
        <v>1.0810185185185185E-2</v>
      </c>
      <c r="G182" s="9" t="s">
        <v>21</v>
      </c>
      <c r="H182" s="9">
        <v>1.8</v>
      </c>
      <c r="I182" s="9" t="s">
        <v>67</v>
      </c>
      <c r="J182" s="9">
        <v>7247</v>
      </c>
      <c r="K182" s="9" t="str">
        <f>IF(AND(J182&gt;=0,J182&lt;750),Table1[[#This Row],[Def max]],"")</f>
        <v/>
      </c>
      <c r="L182" s="9" t="str">
        <f>IF(AND(J182&gt;=750,J182&lt;2042),Table1[[#This Row],[Def max]],"")</f>
        <v/>
      </c>
      <c r="M182" s="9" t="str">
        <f>IF(AND(J182&gt;=2042,J182&lt;2343),Table1[[#This Row],[Def max]],"")</f>
        <v/>
      </c>
      <c r="N182" s="9" t="str">
        <f>IF(AND(J182&gt;=2343,J182&lt;3865),Table1[[#This Row],[Def max]],"")</f>
        <v/>
      </c>
      <c r="O182" s="9" t="str">
        <f>IF(AND(J182&gt;=3865,J182&lt;4540),Table1[[#This Row],[Def max]],"")</f>
        <v/>
      </c>
      <c r="P182" s="9">
        <f>IF(AND(J182&gt;=4540,J182&lt;8085),Table1[[#This Row],[Def max]],"")</f>
        <v>1.8</v>
      </c>
      <c r="Q182" s="9" t="str">
        <f>IF(AND(J182&gt;=8085,J182&lt;9000),Table1[[#This Row],[Def max]],"")</f>
        <v/>
      </c>
      <c r="R182" s="9">
        <v>0.4</v>
      </c>
      <c r="S182" s="9">
        <v>0.1</v>
      </c>
      <c r="T182" s="9">
        <v>0.6</v>
      </c>
      <c r="U182" s="2">
        <f>YEAR(Table1[[#This Row],[Date début]])</f>
        <v>2018</v>
      </c>
      <c r="V182" s="2">
        <f>MONTH(Table1[[#This Row],[Date fin]])</f>
        <v>3</v>
      </c>
      <c r="W182" s="2">
        <f>DAY(Table1[[#This Row],[Date fin]])</f>
        <v>7</v>
      </c>
    </row>
    <row r="183" spans="1:23" ht="15.75" x14ac:dyDescent="0.25">
      <c r="A183" s="1">
        <v>48087001012</v>
      </c>
      <c r="B183" s="9" t="s">
        <v>17</v>
      </c>
      <c r="C183" s="9">
        <v>753</v>
      </c>
      <c r="D183" s="7">
        <v>43168.610694444447</v>
      </c>
      <c r="E183" s="7">
        <v>43168.687951388885</v>
      </c>
      <c r="F183" s="8">
        <v>7.7256944444444434E-2</v>
      </c>
      <c r="G183" s="9" t="s">
        <v>21</v>
      </c>
      <c r="H183" s="9">
        <v>3.1</v>
      </c>
      <c r="I183" s="9" t="s">
        <v>208</v>
      </c>
      <c r="J183" s="9">
        <v>1245</v>
      </c>
      <c r="K183" s="9" t="str">
        <f>IF(AND(J183&gt;=0,J183&lt;750),Table1[[#This Row],[Def max]],"")</f>
        <v/>
      </c>
      <c r="L183" s="9">
        <f>IF(AND(J183&gt;=750,J183&lt;2042),Table1[[#This Row],[Def max]],"")</f>
        <v>3.1</v>
      </c>
      <c r="M183" s="9" t="str">
        <f>IF(AND(J183&gt;=2042,J183&lt;2343),Table1[[#This Row],[Def max]],"")</f>
        <v/>
      </c>
      <c r="N183" s="9" t="str">
        <f>IF(AND(J183&gt;=2343,J183&lt;3865),Table1[[#This Row],[Def max]],"")</f>
        <v/>
      </c>
      <c r="O183" s="9" t="str">
        <f>IF(AND(J183&gt;=3865,J183&lt;4540),Table1[[#This Row],[Def max]],"")</f>
        <v/>
      </c>
      <c r="P183" s="9" t="str">
        <f>IF(AND(J183&gt;=4540,J183&lt;8085),Table1[[#This Row],[Def max]],"")</f>
        <v/>
      </c>
      <c r="Q183" s="9" t="str">
        <f>IF(AND(J183&gt;=8085,J183&lt;9000),Table1[[#This Row],[Def max]],"")</f>
        <v/>
      </c>
      <c r="R183" s="9">
        <v>0</v>
      </c>
      <c r="S183" s="9">
        <v>0.1</v>
      </c>
      <c r="T183" s="9">
        <v>1</v>
      </c>
      <c r="U183" s="2">
        <f>YEAR(Table1[[#This Row],[Date début]])</f>
        <v>2018</v>
      </c>
      <c r="V183" s="2">
        <f>MONTH(Table1[[#This Row],[Date fin]])</f>
        <v>3</v>
      </c>
      <c r="W183" s="2">
        <f>DAY(Table1[[#This Row],[Date fin]])</f>
        <v>9</v>
      </c>
    </row>
    <row r="184" spans="1:23" ht="15.75" x14ac:dyDescent="0.25">
      <c r="A184" s="1">
        <v>48087001010</v>
      </c>
      <c r="B184" s="9" t="s">
        <v>17</v>
      </c>
      <c r="C184" s="9">
        <v>754</v>
      </c>
      <c r="D184" s="7">
        <v>43168.721261574072</v>
      </c>
      <c r="E184" s="7">
        <v>43168.797164351854</v>
      </c>
      <c r="F184" s="8">
        <v>7.5856481481481483E-2</v>
      </c>
      <c r="G184" s="9" t="s">
        <v>21</v>
      </c>
      <c r="H184" s="9">
        <v>2.2999999999999998</v>
      </c>
      <c r="I184" s="9" t="s">
        <v>33</v>
      </c>
      <c r="J184" s="9">
        <v>2210</v>
      </c>
      <c r="K184" s="9" t="str">
        <f>IF(AND(J184&gt;=0,J184&lt;750),Table1[[#This Row],[Def max]],"")</f>
        <v/>
      </c>
      <c r="L184" s="9" t="str">
        <f>IF(AND(J184&gt;=750,J184&lt;2042),Table1[[#This Row],[Def max]],"")</f>
        <v/>
      </c>
      <c r="M184" s="9">
        <f>IF(AND(J184&gt;=2042,J184&lt;2343),Table1[[#This Row],[Def max]],"")</f>
        <v>2.2999999999999998</v>
      </c>
      <c r="N184" s="9" t="str">
        <f>IF(AND(J184&gt;=2343,J184&lt;3865),Table1[[#This Row],[Def max]],"")</f>
        <v/>
      </c>
      <c r="O184" s="9" t="str">
        <f>IF(AND(J184&gt;=3865,J184&lt;4540),Table1[[#This Row],[Def max]],"")</f>
        <v/>
      </c>
      <c r="P184" s="9" t="str">
        <f>IF(AND(J184&gt;=4540,J184&lt;8085),Table1[[#This Row],[Def max]],"")</f>
        <v/>
      </c>
      <c r="Q184" s="9" t="str">
        <f>IF(AND(J184&gt;=8085,J184&lt;9000),Table1[[#This Row],[Def max]],"")</f>
        <v/>
      </c>
      <c r="R184" s="9">
        <v>3</v>
      </c>
      <c r="S184" s="9">
        <v>0.3</v>
      </c>
      <c r="T184" s="9">
        <v>2.1</v>
      </c>
      <c r="U184" s="2">
        <f>YEAR(Table1[[#This Row],[Date début]])</f>
        <v>2018</v>
      </c>
      <c r="V184" s="2">
        <f>MONTH(Table1[[#This Row],[Date fin]])</f>
        <v>3</v>
      </c>
      <c r="W184" s="2">
        <f>DAY(Table1[[#This Row],[Date fin]])</f>
        <v>9</v>
      </c>
    </row>
    <row r="185" spans="1:23" ht="15.75" x14ac:dyDescent="0.25">
      <c r="A185" s="1">
        <v>47630001017</v>
      </c>
      <c r="B185" s="9" t="s">
        <v>13</v>
      </c>
      <c r="C185" s="9">
        <v>734</v>
      </c>
      <c r="D185" s="7">
        <v>43171.304652777777</v>
      </c>
      <c r="E185" s="7">
        <v>43171.374374999999</v>
      </c>
      <c r="F185" s="8">
        <v>6.9710648148148147E-2</v>
      </c>
      <c r="G185" s="9" t="s">
        <v>21</v>
      </c>
      <c r="H185" s="9">
        <v>2.5</v>
      </c>
      <c r="I185" s="9" t="s">
        <v>30</v>
      </c>
      <c r="J185" s="9">
        <v>6730</v>
      </c>
      <c r="K185" s="9" t="str">
        <f>IF(AND(J185&gt;=0,J185&lt;750),Table1[[#This Row],[Def max]],"")</f>
        <v/>
      </c>
      <c r="L185" s="9" t="str">
        <f>IF(AND(J185&gt;=750,J185&lt;2042),Table1[[#This Row],[Def max]],"")</f>
        <v/>
      </c>
      <c r="M185" s="9" t="str">
        <f>IF(AND(J185&gt;=2042,J185&lt;2343),Table1[[#This Row],[Def max]],"")</f>
        <v/>
      </c>
      <c r="N185" s="9" t="str">
        <f>IF(AND(J185&gt;=2343,J185&lt;3865),Table1[[#This Row],[Def max]],"")</f>
        <v/>
      </c>
      <c r="O185" s="9" t="str">
        <f>IF(AND(J185&gt;=3865,J185&lt;4540),Table1[[#This Row],[Def max]],"")</f>
        <v/>
      </c>
      <c r="P185" s="9">
        <f>IF(AND(J185&gt;=4540,J185&lt;8085),Table1[[#This Row],[Def max]],"")</f>
        <v>2.5</v>
      </c>
      <c r="Q185" s="9" t="str">
        <f>IF(AND(J185&gt;=8085,J185&lt;9000),Table1[[#This Row],[Def max]],"")</f>
        <v/>
      </c>
      <c r="R185" s="9">
        <v>1.1000000000000001</v>
      </c>
      <c r="S185" s="9">
        <v>0.1</v>
      </c>
      <c r="T185" s="9">
        <v>1.3</v>
      </c>
      <c r="U185" s="2">
        <f>YEAR(Table1[[#This Row],[Date début]])</f>
        <v>2018</v>
      </c>
      <c r="V185" s="2">
        <f>MONTH(Table1[[#This Row],[Date fin]])</f>
        <v>3</v>
      </c>
      <c r="W185" s="2">
        <f>DAY(Table1[[#This Row],[Date fin]])</f>
        <v>12</v>
      </c>
    </row>
    <row r="186" spans="1:23" ht="15.75" x14ac:dyDescent="0.25">
      <c r="A186" s="1">
        <v>48534001007</v>
      </c>
      <c r="B186" s="9" t="s">
        <v>17</v>
      </c>
      <c r="C186" s="9">
        <v>771</v>
      </c>
      <c r="D186" s="7">
        <v>43185.782083333332</v>
      </c>
      <c r="E186" s="7">
        <v>43185.865358796298</v>
      </c>
      <c r="F186" s="8">
        <v>8.3275462962962968E-2</v>
      </c>
      <c r="G186" s="9" t="s">
        <v>21</v>
      </c>
      <c r="H186" s="9">
        <v>2.9</v>
      </c>
      <c r="I186" s="9" t="s">
        <v>208</v>
      </c>
      <c r="J186" s="9">
        <v>1255</v>
      </c>
      <c r="K186" s="9" t="str">
        <f>IF(AND(J186&gt;=0,J186&lt;750),Table1[[#This Row],[Def max]],"")</f>
        <v/>
      </c>
      <c r="L186" s="9">
        <f>IF(AND(J186&gt;=750,J186&lt;2042),Table1[[#This Row],[Def max]],"")</f>
        <v>2.9</v>
      </c>
      <c r="M186" s="9" t="str">
        <f>IF(AND(J186&gt;=2042,J186&lt;2343),Table1[[#This Row],[Def max]],"")</f>
        <v/>
      </c>
      <c r="N186" s="9" t="str">
        <f>IF(AND(J186&gt;=2343,J186&lt;3865),Table1[[#This Row],[Def max]],"")</f>
        <v/>
      </c>
      <c r="O186" s="9" t="str">
        <f>IF(AND(J186&gt;=3865,J186&lt;4540),Table1[[#This Row],[Def max]],"")</f>
        <v/>
      </c>
      <c r="P186" s="9" t="str">
        <f>IF(AND(J186&gt;=4540,J186&lt;8085),Table1[[#This Row],[Def max]],"")</f>
        <v/>
      </c>
      <c r="Q186" s="9" t="str">
        <f>IF(AND(J186&gt;=8085,J186&lt;9000),Table1[[#This Row],[Def max]],"")</f>
        <v/>
      </c>
      <c r="R186" s="9">
        <v>0.4</v>
      </c>
      <c r="S186" s="9">
        <v>0.1</v>
      </c>
      <c r="T186" s="9">
        <v>0.9</v>
      </c>
      <c r="U186" s="2">
        <f>YEAR(Table1[[#This Row],[Date début]])</f>
        <v>2018</v>
      </c>
      <c r="V186" s="2">
        <f>MONTH(Table1[[#This Row],[Date fin]])</f>
        <v>3</v>
      </c>
      <c r="W186" s="2">
        <f>DAY(Table1[[#This Row],[Date fin]])</f>
        <v>26</v>
      </c>
    </row>
    <row r="187" spans="1:23" ht="15.75" x14ac:dyDescent="0.25">
      <c r="A187" s="1">
        <v>0</v>
      </c>
      <c r="B187" s="9" t="s">
        <v>17</v>
      </c>
      <c r="C187" s="9">
        <v>0</v>
      </c>
      <c r="D187" s="7">
        <v>43186.301307870373</v>
      </c>
      <c r="E187" s="7">
        <v>43186.338993055557</v>
      </c>
      <c r="F187" s="8">
        <v>3.7673611111111109E-2</v>
      </c>
      <c r="G187" s="9" t="s">
        <v>14</v>
      </c>
      <c r="H187" s="9">
        <v>2.2999999999999998</v>
      </c>
      <c r="I187" s="9" t="s">
        <v>30</v>
      </c>
      <c r="J187" s="9">
        <v>7702</v>
      </c>
      <c r="K187" s="9" t="str">
        <f>IF(AND(J187&gt;=0,J187&lt;750),Table1[[#This Row],[Def max]],"")</f>
        <v/>
      </c>
      <c r="L187" s="9" t="str">
        <f>IF(AND(J187&gt;=750,J187&lt;2042),Table1[[#This Row],[Def max]],"")</f>
        <v/>
      </c>
      <c r="M187" s="9" t="str">
        <f>IF(AND(J187&gt;=2042,J187&lt;2343),Table1[[#This Row],[Def max]],"")</f>
        <v/>
      </c>
      <c r="N187" s="9" t="str">
        <f>IF(AND(J187&gt;=2343,J187&lt;3865),Table1[[#This Row],[Def max]],"")</f>
        <v/>
      </c>
      <c r="O187" s="9" t="str">
        <f>IF(AND(J187&gt;=3865,J187&lt;4540),Table1[[#This Row],[Def max]],"")</f>
        <v/>
      </c>
      <c r="P187" s="9">
        <f>IF(AND(J187&gt;=4540,J187&lt;8085),Table1[[#This Row],[Def max]],"")</f>
        <v>2.2999999999999998</v>
      </c>
      <c r="Q187" s="9" t="str">
        <f>IF(AND(J187&gt;=8085,J187&lt;9000),Table1[[#This Row],[Def max]],"")</f>
        <v/>
      </c>
      <c r="R187" s="9">
        <v>1.3</v>
      </c>
      <c r="S187" s="9">
        <v>0.1</v>
      </c>
      <c r="T187" s="9">
        <v>0.9</v>
      </c>
      <c r="U187" s="2">
        <f>YEAR(Table1[[#This Row],[Date début]])</f>
        <v>2018</v>
      </c>
      <c r="V187" s="2">
        <f>MONTH(Table1[[#This Row],[Date fin]])</f>
        <v>3</v>
      </c>
      <c r="W187" s="2">
        <f>DAY(Table1[[#This Row],[Date fin]])</f>
        <v>27</v>
      </c>
    </row>
    <row r="188" spans="1:23" ht="15.75" x14ac:dyDescent="0.25">
      <c r="A188" s="1">
        <v>0</v>
      </c>
      <c r="B188" s="9" t="s">
        <v>17</v>
      </c>
      <c r="C188" s="9">
        <v>0</v>
      </c>
      <c r="D188" s="7">
        <v>43186.341840277775</v>
      </c>
      <c r="E188" s="7">
        <v>43186.525439814817</v>
      </c>
      <c r="F188" s="8">
        <v>0.18358796296296298</v>
      </c>
      <c r="G188" s="9" t="s">
        <v>14</v>
      </c>
      <c r="H188" s="9">
        <v>2.6</v>
      </c>
      <c r="I188" s="9" t="s">
        <v>106</v>
      </c>
      <c r="J188" s="9">
        <v>7887</v>
      </c>
      <c r="K188" s="9" t="str">
        <f>IF(AND(J188&gt;=0,J188&lt;750),Table1[[#This Row],[Def max]],"")</f>
        <v/>
      </c>
      <c r="L188" s="9" t="str">
        <f>IF(AND(J188&gt;=750,J188&lt;2042),Table1[[#This Row],[Def max]],"")</f>
        <v/>
      </c>
      <c r="M188" s="9" t="str">
        <f>IF(AND(J188&gt;=2042,J188&lt;2343),Table1[[#This Row],[Def max]],"")</f>
        <v/>
      </c>
      <c r="N188" s="9" t="str">
        <f>IF(AND(J188&gt;=2343,J188&lt;3865),Table1[[#This Row],[Def max]],"")</f>
        <v/>
      </c>
      <c r="O188" s="9" t="str">
        <f>IF(AND(J188&gt;=3865,J188&lt;4540),Table1[[#This Row],[Def max]],"")</f>
        <v/>
      </c>
      <c r="P188" s="9">
        <f>IF(AND(J188&gt;=4540,J188&lt;8085),Table1[[#This Row],[Def max]],"")</f>
        <v>2.6</v>
      </c>
      <c r="Q188" s="9" t="str">
        <f>IF(AND(J188&gt;=8085,J188&lt;9000),Table1[[#This Row],[Def max]],"")</f>
        <v/>
      </c>
      <c r="R188" s="9">
        <v>0.2</v>
      </c>
      <c r="S188" s="9">
        <v>0.1</v>
      </c>
      <c r="T188" s="9">
        <v>0.9</v>
      </c>
      <c r="U188" s="2">
        <f>YEAR(Table1[[#This Row],[Date début]])</f>
        <v>2018</v>
      </c>
      <c r="V188" s="2">
        <f>MONTH(Table1[[#This Row],[Date fin]])</f>
        <v>3</v>
      </c>
      <c r="W188" s="2">
        <f>DAY(Table1[[#This Row],[Date fin]])</f>
        <v>27</v>
      </c>
    </row>
    <row r="189" spans="1:23" ht="15.75" x14ac:dyDescent="0.25">
      <c r="A189" s="1">
        <v>0</v>
      </c>
      <c r="B189" s="9" t="s">
        <v>17</v>
      </c>
      <c r="C189" s="9">
        <v>0</v>
      </c>
      <c r="D189" s="7">
        <v>43187.323425925926</v>
      </c>
      <c r="E189" s="7">
        <v>43187.452557870369</v>
      </c>
      <c r="F189" s="8">
        <v>0.12908564814814813</v>
      </c>
      <c r="G189" s="9" t="s">
        <v>14</v>
      </c>
      <c r="H189" s="9">
        <v>2.1</v>
      </c>
      <c r="I189" s="9" t="s">
        <v>30</v>
      </c>
      <c r="J189" s="9">
        <v>4314</v>
      </c>
      <c r="K189" s="9" t="str">
        <f>IF(AND(J189&gt;=0,J189&lt;750),Table1[[#This Row],[Def max]],"")</f>
        <v/>
      </c>
      <c r="L189" s="9" t="str">
        <f>IF(AND(J189&gt;=750,J189&lt;2042),Table1[[#This Row],[Def max]],"")</f>
        <v/>
      </c>
      <c r="M189" s="9" t="str">
        <f>IF(AND(J189&gt;=2042,J189&lt;2343),Table1[[#This Row],[Def max]],"")</f>
        <v/>
      </c>
      <c r="N189" s="9" t="str">
        <f>IF(AND(J189&gt;=2343,J189&lt;3865),Table1[[#This Row],[Def max]],"")</f>
        <v/>
      </c>
      <c r="O189" s="9">
        <f>IF(AND(J189&gt;=3865,J189&lt;4540),Table1[[#This Row],[Def max]],"")</f>
        <v>2.1</v>
      </c>
      <c r="P189" s="9" t="str">
        <f>IF(AND(J189&gt;=4540,J189&lt;8085),Table1[[#This Row],[Def max]],"")</f>
        <v/>
      </c>
      <c r="Q189" s="9" t="str">
        <f>IF(AND(J189&gt;=8085,J189&lt;9000),Table1[[#This Row],[Def max]],"")</f>
        <v/>
      </c>
      <c r="R189" s="9">
        <v>0.5</v>
      </c>
      <c r="S189" s="9">
        <v>0.2</v>
      </c>
      <c r="T189" s="9">
        <v>1.5</v>
      </c>
      <c r="U189" s="2">
        <f>YEAR(Table1[[#This Row],[Date début]])</f>
        <v>2018</v>
      </c>
      <c r="V189" s="2">
        <f>MONTH(Table1[[#This Row],[Date fin]])</f>
        <v>3</v>
      </c>
      <c r="W189" s="2">
        <f>DAY(Table1[[#This Row],[Date fin]])</f>
        <v>28</v>
      </c>
    </row>
    <row r="190" spans="1:23" ht="15.75" x14ac:dyDescent="0.25">
      <c r="A190" s="1">
        <v>0</v>
      </c>
      <c r="B190" s="9" t="s">
        <v>13</v>
      </c>
      <c r="C190" s="9">
        <v>0</v>
      </c>
      <c r="D190" s="7">
        <v>43187.46130787037</v>
      </c>
      <c r="E190" s="7">
        <v>43187.532384259262</v>
      </c>
      <c r="F190" s="8">
        <v>7.1064814814814817E-2</v>
      </c>
      <c r="G190" s="9" t="s">
        <v>14</v>
      </c>
      <c r="H190" s="9">
        <v>1.9</v>
      </c>
      <c r="I190" s="9" t="s">
        <v>145</v>
      </c>
      <c r="J190" s="9">
        <v>3309</v>
      </c>
      <c r="K190" s="9" t="str">
        <f>IF(AND(J190&gt;=0,J190&lt;750),Table1[[#This Row],[Def max]],"")</f>
        <v/>
      </c>
      <c r="L190" s="9" t="str">
        <f>IF(AND(J190&gt;=750,J190&lt;2042),Table1[[#This Row],[Def max]],"")</f>
        <v/>
      </c>
      <c r="M190" s="9" t="str">
        <f>IF(AND(J190&gt;=2042,J190&lt;2343),Table1[[#This Row],[Def max]],"")</f>
        <v/>
      </c>
      <c r="N190" s="9">
        <f>IF(AND(J190&gt;=2343,J190&lt;3865),Table1[[#This Row],[Def max]],"")</f>
        <v>1.9</v>
      </c>
      <c r="O190" s="9" t="str">
        <f>IF(AND(J190&gt;=3865,J190&lt;4540),Table1[[#This Row],[Def max]],"")</f>
        <v/>
      </c>
      <c r="P190" s="9" t="str">
        <f>IF(AND(J190&gt;=4540,J190&lt;8085),Table1[[#This Row],[Def max]],"")</f>
        <v/>
      </c>
      <c r="Q190" s="9" t="str">
        <f>IF(AND(J190&gt;=8085,J190&lt;9000),Table1[[#This Row],[Def max]],"")</f>
        <v/>
      </c>
      <c r="R190" s="9">
        <v>2.9</v>
      </c>
      <c r="S190" s="9">
        <v>1.1000000000000001</v>
      </c>
      <c r="T190" s="9">
        <v>0.9</v>
      </c>
      <c r="U190" s="2">
        <f>YEAR(Table1[[#This Row],[Date début]])</f>
        <v>2018</v>
      </c>
      <c r="V190" s="2">
        <f>MONTH(Table1[[#This Row],[Date fin]])</f>
        <v>3</v>
      </c>
      <c r="W190" s="2">
        <f>DAY(Table1[[#This Row],[Date fin]])</f>
        <v>28</v>
      </c>
    </row>
    <row r="191" spans="1:23" ht="15.75" x14ac:dyDescent="0.25">
      <c r="A191" s="1">
        <v>0</v>
      </c>
      <c r="B191" s="9" t="s">
        <v>13</v>
      </c>
      <c r="C191" s="9">
        <v>0</v>
      </c>
      <c r="D191" s="7">
        <v>43194.062581018516</v>
      </c>
      <c r="E191" s="7">
        <v>43194.06459490741</v>
      </c>
      <c r="F191" s="8">
        <v>2.0023148148148148E-3</v>
      </c>
      <c r="G191" s="9" t="s">
        <v>14</v>
      </c>
      <c r="H191" s="9">
        <v>2.1</v>
      </c>
      <c r="I191" s="9" t="s">
        <v>67</v>
      </c>
      <c r="J191" s="9">
        <v>1323</v>
      </c>
      <c r="K191" s="9" t="str">
        <f>IF(AND(J191&gt;=0,J191&lt;750),Table1[[#This Row],[Def max]],"")</f>
        <v/>
      </c>
      <c r="L191" s="9">
        <f>IF(AND(J191&gt;=750,J191&lt;2042),Table1[[#This Row],[Def max]],"")</f>
        <v>2.1</v>
      </c>
      <c r="M191" s="9" t="str">
        <f>IF(AND(J191&gt;=2042,J191&lt;2343),Table1[[#This Row],[Def max]],"")</f>
        <v/>
      </c>
      <c r="N191" s="9" t="str">
        <f>IF(AND(J191&gt;=2343,J191&lt;3865),Table1[[#This Row],[Def max]],"")</f>
        <v/>
      </c>
      <c r="O191" s="9" t="str">
        <f>IF(AND(J191&gt;=3865,J191&lt;4540),Table1[[#This Row],[Def max]],"")</f>
        <v/>
      </c>
      <c r="P191" s="9" t="str">
        <f>IF(AND(J191&gt;=4540,J191&lt;8085),Table1[[#This Row],[Def max]],"")</f>
        <v/>
      </c>
      <c r="Q191" s="9" t="str">
        <f>IF(AND(J191&gt;=8085,J191&lt;9000),Table1[[#This Row],[Def max]],"")</f>
        <v/>
      </c>
      <c r="R191" s="9">
        <v>2.8</v>
      </c>
      <c r="S191" s="9">
        <v>0.3</v>
      </c>
      <c r="T191" s="9">
        <v>0.5</v>
      </c>
      <c r="U191" s="2">
        <f>YEAR(Table1[[#This Row],[Date début]])</f>
        <v>2018</v>
      </c>
      <c r="V191" s="2">
        <f>MONTH(Table1[[#This Row],[Date fin]])</f>
        <v>4</v>
      </c>
      <c r="W191" s="2">
        <f>DAY(Table1[[#This Row],[Date fin]])</f>
        <v>4</v>
      </c>
    </row>
    <row r="192" spans="1:23" ht="15.75" x14ac:dyDescent="0.25">
      <c r="A192" s="1">
        <v>0</v>
      </c>
      <c r="B192" s="9" t="s">
        <v>13</v>
      </c>
      <c r="C192" s="9">
        <v>0</v>
      </c>
      <c r="D192" s="7">
        <v>43194.06521990741</v>
      </c>
      <c r="E192" s="7">
        <v>43194.066192129627</v>
      </c>
      <c r="F192" s="8">
        <v>9.6064814814814808E-4</v>
      </c>
      <c r="G192" s="9" t="s">
        <v>14</v>
      </c>
      <c r="H192" s="9">
        <v>0</v>
      </c>
      <c r="I192" s="9"/>
      <c r="J192" s="9">
        <v>0</v>
      </c>
      <c r="K192" s="9">
        <f>IF(AND(J192&gt;=0,J192&lt;750),Table1[[#This Row],[Def max]],"")</f>
        <v>0</v>
      </c>
      <c r="L192" s="9" t="str">
        <f>IF(AND(J192&gt;=750,J192&lt;2042),Table1[[#This Row],[Def max]],"")</f>
        <v/>
      </c>
      <c r="M192" s="9" t="str">
        <f>IF(AND(J192&gt;=2042,J192&lt;2343),Table1[[#This Row],[Def max]],"")</f>
        <v/>
      </c>
      <c r="N192" s="9" t="str">
        <f>IF(AND(J192&gt;=2343,J192&lt;3865),Table1[[#This Row],[Def max]],"")</f>
        <v/>
      </c>
      <c r="O192" s="9" t="str">
        <f>IF(AND(J192&gt;=3865,J192&lt;4540),Table1[[#This Row],[Def max]],"")</f>
        <v/>
      </c>
      <c r="P192" s="9" t="str">
        <f>IF(AND(J192&gt;=4540,J192&lt;8085),Table1[[#This Row],[Def max]],"")</f>
        <v/>
      </c>
      <c r="Q192" s="9" t="str">
        <f>IF(AND(J192&gt;=8085,J192&lt;9000),Table1[[#This Row],[Def max]],"")</f>
        <v/>
      </c>
      <c r="R192" s="9">
        <v>0</v>
      </c>
      <c r="S192" s="9">
        <v>0</v>
      </c>
      <c r="T192" s="9">
        <v>0</v>
      </c>
      <c r="U192" s="2">
        <f>YEAR(Table1[[#This Row],[Date début]])</f>
        <v>2018</v>
      </c>
      <c r="V192" s="2">
        <f>MONTH(Table1[[#This Row],[Date fin]])</f>
        <v>4</v>
      </c>
      <c r="W192" s="2">
        <f>DAY(Table1[[#This Row],[Date fin]])</f>
        <v>4</v>
      </c>
    </row>
    <row r="193" spans="1:23" ht="15.75" x14ac:dyDescent="0.25">
      <c r="A193" s="1">
        <v>0</v>
      </c>
      <c r="B193" s="9" t="s">
        <v>13</v>
      </c>
      <c r="C193" s="9">
        <v>0</v>
      </c>
      <c r="D193" s="7">
        <v>43194.06689814815</v>
      </c>
      <c r="E193" s="7">
        <v>43194.092129629629</v>
      </c>
      <c r="F193" s="8">
        <v>2.5231481481481483E-2</v>
      </c>
      <c r="G193" s="9" t="s">
        <v>14</v>
      </c>
      <c r="H193" s="9">
        <v>2.2999999999999998</v>
      </c>
      <c r="I193" s="9" t="s">
        <v>60</v>
      </c>
      <c r="J193" s="9">
        <v>3682</v>
      </c>
      <c r="K193" s="9" t="str">
        <f>IF(AND(J193&gt;=0,J193&lt;750),Table1[[#This Row],[Def max]],"")</f>
        <v/>
      </c>
      <c r="L193" s="9" t="str">
        <f>IF(AND(J193&gt;=750,J193&lt;2042),Table1[[#This Row],[Def max]],"")</f>
        <v/>
      </c>
      <c r="M193" s="9" t="str">
        <f>IF(AND(J193&gt;=2042,J193&lt;2343),Table1[[#This Row],[Def max]],"")</f>
        <v/>
      </c>
      <c r="N193" s="9">
        <f>IF(AND(J193&gt;=2343,J193&lt;3865),Table1[[#This Row],[Def max]],"")</f>
        <v>2.2999999999999998</v>
      </c>
      <c r="O193" s="9" t="str">
        <f>IF(AND(J193&gt;=3865,J193&lt;4540),Table1[[#This Row],[Def max]],"")</f>
        <v/>
      </c>
      <c r="P193" s="9" t="str">
        <f>IF(AND(J193&gt;=4540,J193&lt;8085),Table1[[#This Row],[Def max]],"")</f>
        <v/>
      </c>
      <c r="Q193" s="9" t="str">
        <f>IF(AND(J193&gt;=8085,J193&lt;9000),Table1[[#This Row],[Def max]],"")</f>
        <v/>
      </c>
      <c r="R193" s="9">
        <v>0.2</v>
      </c>
      <c r="S193" s="9">
        <v>0.1</v>
      </c>
      <c r="T193" s="9">
        <v>1.4</v>
      </c>
      <c r="U193" s="2">
        <f>YEAR(Table1[[#This Row],[Date début]])</f>
        <v>2018</v>
      </c>
      <c r="V193" s="2">
        <f>MONTH(Table1[[#This Row],[Date fin]])</f>
        <v>4</v>
      </c>
      <c r="W193" s="2">
        <f>DAY(Table1[[#This Row],[Date fin]])</f>
        <v>4</v>
      </c>
    </row>
    <row r="194" spans="1:23" ht="15.75" x14ac:dyDescent="0.25">
      <c r="A194" s="1">
        <v>0</v>
      </c>
      <c r="B194" s="9" t="s">
        <v>13</v>
      </c>
      <c r="C194" s="9">
        <v>0</v>
      </c>
      <c r="D194" s="7">
        <v>43194.092638888891</v>
      </c>
      <c r="E194" s="7">
        <v>43194.10229166667</v>
      </c>
      <c r="F194" s="8">
        <v>9.6412037037037039E-3</v>
      </c>
      <c r="G194" s="9" t="s">
        <v>14</v>
      </c>
      <c r="H194" s="9">
        <v>2.2000000000000002</v>
      </c>
      <c r="I194" s="9" t="s">
        <v>55</v>
      </c>
      <c r="J194" s="9">
        <v>6124</v>
      </c>
      <c r="K194" s="9" t="str">
        <f>IF(AND(J194&gt;=0,J194&lt;750),Table1[[#This Row],[Def max]],"")</f>
        <v/>
      </c>
      <c r="L194" s="9" t="str">
        <f>IF(AND(J194&gt;=750,J194&lt;2042),Table1[[#This Row],[Def max]],"")</f>
        <v/>
      </c>
      <c r="M194" s="9" t="str">
        <f>IF(AND(J194&gt;=2042,J194&lt;2343),Table1[[#This Row],[Def max]],"")</f>
        <v/>
      </c>
      <c r="N194" s="9" t="str">
        <f>IF(AND(J194&gt;=2343,J194&lt;3865),Table1[[#This Row],[Def max]],"")</f>
        <v/>
      </c>
      <c r="O194" s="9" t="str">
        <f>IF(AND(J194&gt;=3865,J194&lt;4540),Table1[[#This Row],[Def max]],"")</f>
        <v/>
      </c>
      <c r="P194" s="9">
        <f>IF(AND(J194&gt;=4540,J194&lt;8085),Table1[[#This Row],[Def max]],"")</f>
        <v>2.2000000000000002</v>
      </c>
      <c r="Q194" s="9" t="str">
        <f>IF(AND(J194&gt;=8085,J194&lt;9000),Table1[[#This Row],[Def max]],"")</f>
        <v/>
      </c>
      <c r="R194" s="9">
        <v>0.2</v>
      </c>
      <c r="S194" s="9">
        <v>0.2</v>
      </c>
      <c r="T194" s="9">
        <v>1.6</v>
      </c>
      <c r="U194" s="2">
        <f>YEAR(Table1[[#This Row],[Date début]])</f>
        <v>2018</v>
      </c>
      <c r="V194" s="2">
        <f>MONTH(Table1[[#This Row],[Date fin]])</f>
        <v>4</v>
      </c>
      <c r="W194" s="2">
        <f>DAY(Table1[[#This Row],[Date fin]])</f>
        <v>4</v>
      </c>
    </row>
    <row r="195" spans="1:23" ht="15.75" x14ac:dyDescent="0.25">
      <c r="A195" s="1">
        <v>0</v>
      </c>
      <c r="B195" s="9" t="s">
        <v>13</v>
      </c>
      <c r="C195" s="9">
        <v>0</v>
      </c>
      <c r="D195" s="7">
        <v>43194.102881944447</v>
      </c>
      <c r="E195" s="7">
        <v>43194.103333333333</v>
      </c>
      <c r="F195" s="8">
        <v>4.5138888888888892E-4</v>
      </c>
      <c r="G195" s="9" t="s">
        <v>14</v>
      </c>
      <c r="H195" s="9">
        <v>0</v>
      </c>
      <c r="I195" s="9"/>
      <c r="J195" s="9">
        <v>0</v>
      </c>
      <c r="K195" s="9">
        <f>IF(AND(J195&gt;=0,J195&lt;750),Table1[[#This Row],[Def max]],"")</f>
        <v>0</v>
      </c>
      <c r="L195" s="9" t="str">
        <f>IF(AND(J195&gt;=750,J195&lt;2042),Table1[[#This Row],[Def max]],"")</f>
        <v/>
      </c>
      <c r="M195" s="9" t="str">
        <f>IF(AND(J195&gt;=2042,J195&lt;2343),Table1[[#This Row],[Def max]],"")</f>
        <v/>
      </c>
      <c r="N195" s="9" t="str">
        <f>IF(AND(J195&gt;=2343,J195&lt;3865),Table1[[#This Row],[Def max]],"")</f>
        <v/>
      </c>
      <c r="O195" s="9" t="str">
        <f>IF(AND(J195&gt;=3865,J195&lt;4540),Table1[[#This Row],[Def max]],"")</f>
        <v/>
      </c>
      <c r="P195" s="9" t="str">
        <f>IF(AND(J195&gt;=4540,J195&lt;8085),Table1[[#This Row],[Def max]],"")</f>
        <v/>
      </c>
      <c r="Q195" s="9" t="str">
        <f>IF(AND(J195&gt;=8085,J195&lt;9000),Table1[[#This Row],[Def max]],"")</f>
        <v/>
      </c>
      <c r="R195" s="9">
        <v>0</v>
      </c>
      <c r="S195" s="9">
        <v>0</v>
      </c>
      <c r="T195" s="9">
        <v>0</v>
      </c>
      <c r="U195" s="2">
        <f>YEAR(Table1[[#This Row],[Date début]])</f>
        <v>2018</v>
      </c>
      <c r="V195" s="2">
        <f>MONTH(Table1[[#This Row],[Date fin]])</f>
        <v>4</v>
      </c>
      <c r="W195" s="2">
        <f>DAY(Table1[[#This Row],[Date fin]])</f>
        <v>4</v>
      </c>
    </row>
    <row r="196" spans="1:23" ht="15.75" x14ac:dyDescent="0.25">
      <c r="A196" s="1">
        <v>0</v>
      </c>
      <c r="B196" s="9" t="s">
        <v>13</v>
      </c>
      <c r="C196" s="9">
        <v>0</v>
      </c>
      <c r="D196" s="7">
        <v>43194.103668981479</v>
      </c>
      <c r="E196" s="7">
        <v>43194.116793981484</v>
      </c>
      <c r="F196" s="8">
        <v>1.3113425925925926E-2</v>
      </c>
      <c r="G196" s="9" t="s">
        <v>14</v>
      </c>
      <c r="H196" s="9">
        <v>1.9</v>
      </c>
      <c r="I196" s="9" t="s">
        <v>23</v>
      </c>
      <c r="J196" s="9">
        <v>7721</v>
      </c>
      <c r="K196" s="9" t="str">
        <f>IF(AND(J196&gt;=0,J196&lt;750),Table1[[#This Row],[Def max]],"")</f>
        <v/>
      </c>
      <c r="L196" s="9" t="str">
        <f>IF(AND(J196&gt;=750,J196&lt;2042),Table1[[#This Row],[Def max]],"")</f>
        <v/>
      </c>
      <c r="M196" s="9" t="str">
        <f>IF(AND(J196&gt;=2042,J196&lt;2343),Table1[[#This Row],[Def max]],"")</f>
        <v/>
      </c>
      <c r="N196" s="9" t="str">
        <f>IF(AND(J196&gt;=2343,J196&lt;3865),Table1[[#This Row],[Def max]],"")</f>
        <v/>
      </c>
      <c r="O196" s="9" t="str">
        <f>IF(AND(J196&gt;=3865,J196&lt;4540),Table1[[#This Row],[Def max]],"")</f>
        <v/>
      </c>
      <c r="P196" s="9">
        <f>IF(AND(J196&gt;=4540,J196&lt;8085),Table1[[#This Row],[Def max]],"")</f>
        <v>1.9</v>
      </c>
      <c r="Q196" s="9" t="str">
        <f>IF(AND(J196&gt;=8085,J196&lt;9000),Table1[[#This Row],[Def max]],"")</f>
        <v/>
      </c>
      <c r="R196" s="9">
        <v>1.2</v>
      </c>
      <c r="S196" s="9">
        <v>0.2</v>
      </c>
      <c r="T196" s="9">
        <v>1.6</v>
      </c>
      <c r="U196" s="2">
        <f>YEAR(Table1[[#This Row],[Date début]])</f>
        <v>2018</v>
      </c>
      <c r="V196" s="2">
        <f>MONTH(Table1[[#This Row],[Date fin]])</f>
        <v>4</v>
      </c>
      <c r="W196" s="2">
        <f>DAY(Table1[[#This Row],[Date fin]])</f>
        <v>4</v>
      </c>
    </row>
    <row r="197" spans="1:23" ht="15.75" x14ac:dyDescent="0.25">
      <c r="A197" s="1">
        <v>0</v>
      </c>
      <c r="B197" s="9" t="s">
        <v>20</v>
      </c>
      <c r="C197" s="9">
        <v>0</v>
      </c>
      <c r="D197" s="7">
        <v>43194.117152777777</v>
      </c>
      <c r="E197" s="7">
        <v>43194.179525462961</v>
      </c>
      <c r="F197" s="8">
        <v>6.2372685185185184E-2</v>
      </c>
      <c r="G197" s="9" t="s">
        <v>14</v>
      </c>
      <c r="H197" s="9">
        <v>5.8</v>
      </c>
      <c r="I197" s="9" t="s">
        <v>25</v>
      </c>
      <c r="J197" s="9">
        <v>1779</v>
      </c>
      <c r="K197" s="9" t="str">
        <f>IF(AND(J197&gt;=0,J197&lt;750),Table1[[#This Row],[Def max]],"")</f>
        <v/>
      </c>
      <c r="L197" s="9">
        <f>IF(AND(J197&gt;=750,J197&lt;2042),Table1[[#This Row],[Def max]],"")</f>
        <v>5.8</v>
      </c>
      <c r="M197" s="9" t="str">
        <f>IF(AND(J197&gt;=2042,J197&lt;2343),Table1[[#This Row],[Def max]],"")</f>
        <v/>
      </c>
      <c r="N197" s="9" t="str">
        <f>IF(AND(J197&gt;=2343,J197&lt;3865),Table1[[#This Row],[Def max]],"")</f>
        <v/>
      </c>
      <c r="O197" s="9" t="str">
        <f>IF(AND(J197&gt;=3865,J197&lt;4540),Table1[[#This Row],[Def max]],"")</f>
        <v/>
      </c>
      <c r="P197" s="9" t="str">
        <f>IF(AND(J197&gt;=4540,J197&lt;8085),Table1[[#This Row],[Def max]],"")</f>
        <v/>
      </c>
      <c r="Q197" s="9" t="str">
        <f>IF(AND(J197&gt;=8085,J197&lt;9000),Table1[[#This Row],[Def max]],"")</f>
        <v/>
      </c>
      <c r="R197" s="9">
        <v>2.1</v>
      </c>
      <c r="S197" s="9">
        <v>0.4</v>
      </c>
      <c r="T197" s="9">
        <v>2.2000000000000002</v>
      </c>
      <c r="U197" s="2">
        <f>YEAR(Table1[[#This Row],[Date début]])</f>
        <v>2018</v>
      </c>
      <c r="V197" s="2">
        <f>MONTH(Table1[[#This Row],[Date fin]])</f>
        <v>4</v>
      </c>
      <c r="W197" s="2">
        <f>DAY(Table1[[#This Row],[Date fin]])</f>
        <v>4</v>
      </c>
    </row>
    <row r="198" spans="1:23" ht="15.75" x14ac:dyDescent="0.25">
      <c r="A198" s="1">
        <v>0</v>
      </c>
      <c r="B198" s="9" t="s">
        <v>13</v>
      </c>
      <c r="C198" s="9">
        <v>0</v>
      </c>
      <c r="D198" s="7">
        <v>43195.963333333333</v>
      </c>
      <c r="E198" s="7">
        <v>43195.963761574072</v>
      </c>
      <c r="F198" s="8">
        <v>4.1666666666666669E-4</v>
      </c>
      <c r="G198" s="9" t="s">
        <v>14</v>
      </c>
      <c r="H198" s="9">
        <v>3.5</v>
      </c>
      <c r="I198" s="9" t="s">
        <v>60</v>
      </c>
      <c r="J198" s="9">
        <v>3275</v>
      </c>
      <c r="K198" s="9" t="str">
        <f>IF(AND(J198&gt;=0,J198&lt;750),Table1[[#This Row],[Def max]],"")</f>
        <v/>
      </c>
      <c r="L198" s="9" t="str">
        <f>IF(AND(J198&gt;=750,J198&lt;2042),Table1[[#This Row],[Def max]],"")</f>
        <v/>
      </c>
      <c r="M198" s="9" t="str">
        <f>IF(AND(J198&gt;=2042,J198&lt;2343),Table1[[#This Row],[Def max]],"")</f>
        <v/>
      </c>
      <c r="N198" s="9">
        <f>IF(AND(J198&gt;=2343,J198&lt;3865),Table1[[#This Row],[Def max]],"")</f>
        <v>3.5</v>
      </c>
      <c r="O198" s="9" t="str">
        <f>IF(AND(J198&gt;=3865,J198&lt;4540),Table1[[#This Row],[Def max]],"")</f>
        <v/>
      </c>
      <c r="P198" s="9" t="str">
        <f>IF(AND(J198&gt;=4540,J198&lt;8085),Table1[[#This Row],[Def max]],"")</f>
        <v/>
      </c>
      <c r="Q198" s="9" t="str">
        <f>IF(AND(J198&gt;=8085,J198&lt;9000),Table1[[#This Row],[Def max]],"")</f>
        <v/>
      </c>
      <c r="R198" s="9">
        <v>1.1000000000000001</v>
      </c>
      <c r="S198" s="9">
        <v>0.2</v>
      </c>
      <c r="T198" s="9">
        <v>1.5</v>
      </c>
      <c r="U198" s="2">
        <f>YEAR(Table1[[#This Row],[Date début]])</f>
        <v>2018</v>
      </c>
      <c r="V198" s="2">
        <f>MONTH(Table1[[#This Row],[Date fin]])</f>
        <v>4</v>
      </c>
      <c r="W198" s="2">
        <f>DAY(Table1[[#This Row],[Date fin]])</f>
        <v>5</v>
      </c>
    </row>
    <row r="199" spans="1:23" ht="15.75" x14ac:dyDescent="0.25">
      <c r="A199" s="1">
        <v>0</v>
      </c>
      <c r="B199" s="9" t="s">
        <v>13</v>
      </c>
      <c r="C199" s="9">
        <v>0</v>
      </c>
      <c r="D199" s="7">
        <v>43195.964039351849</v>
      </c>
      <c r="E199" s="7">
        <v>43196.155405092592</v>
      </c>
      <c r="F199" s="8">
        <v>0.19136574074074075</v>
      </c>
      <c r="G199" s="9" t="s">
        <v>14</v>
      </c>
      <c r="H199" s="9">
        <v>1.9</v>
      </c>
      <c r="I199" s="9" t="s">
        <v>60</v>
      </c>
      <c r="J199" s="9">
        <v>2765</v>
      </c>
      <c r="K199" s="9" t="str">
        <f>IF(AND(J199&gt;=0,J199&lt;750),Table1[[#This Row],[Def max]],"")</f>
        <v/>
      </c>
      <c r="L199" s="9" t="str">
        <f>IF(AND(J199&gt;=750,J199&lt;2042),Table1[[#This Row],[Def max]],"")</f>
        <v/>
      </c>
      <c r="M199" s="9" t="str">
        <f>IF(AND(J199&gt;=2042,J199&lt;2343),Table1[[#This Row],[Def max]],"")</f>
        <v/>
      </c>
      <c r="N199" s="9">
        <f>IF(AND(J199&gt;=2343,J199&lt;3865),Table1[[#This Row],[Def max]],"")</f>
        <v>1.9</v>
      </c>
      <c r="O199" s="9" t="str">
        <f>IF(AND(J199&gt;=3865,J199&lt;4540),Table1[[#This Row],[Def max]],"")</f>
        <v/>
      </c>
      <c r="P199" s="9" t="str">
        <f>IF(AND(J199&gt;=4540,J199&lt;8085),Table1[[#This Row],[Def max]],"")</f>
        <v/>
      </c>
      <c r="Q199" s="9" t="str">
        <f>IF(AND(J199&gt;=8085,J199&lt;9000),Table1[[#This Row],[Def max]],"")</f>
        <v/>
      </c>
      <c r="R199" s="9">
        <v>1.2</v>
      </c>
      <c r="S199" s="9">
        <v>0.2</v>
      </c>
      <c r="T199" s="9">
        <v>1.5</v>
      </c>
      <c r="U199" s="2">
        <f>YEAR(Table1[[#This Row],[Date début]])</f>
        <v>2018</v>
      </c>
      <c r="V199" s="2">
        <f>MONTH(Table1[[#This Row],[Date fin]])</f>
        <v>4</v>
      </c>
      <c r="W199" s="2">
        <f>DAY(Table1[[#This Row],[Date fin]])</f>
        <v>6</v>
      </c>
    </row>
    <row r="200" spans="1:23" ht="15.75" x14ac:dyDescent="0.25">
      <c r="A200" s="1">
        <v>48800001003</v>
      </c>
      <c r="B200" s="9" t="s">
        <v>20</v>
      </c>
      <c r="C200" s="9">
        <v>827</v>
      </c>
      <c r="D200" s="7">
        <v>43210.374108796299</v>
      </c>
      <c r="E200" s="7">
        <v>43210.37427083333</v>
      </c>
      <c r="F200" s="8">
        <v>1.5046296296296297E-4</v>
      </c>
      <c r="G200" s="9" t="s">
        <v>21</v>
      </c>
      <c r="H200" s="9">
        <v>0</v>
      </c>
      <c r="I200" s="9"/>
      <c r="J200" s="9">
        <v>0</v>
      </c>
      <c r="K200" s="9">
        <f>IF(AND(J200&gt;=0,J200&lt;750),Table1[[#This Row],[Def max]],"")</f>
        <v>0</v>
      </c>
      <c r="L200" s="9" t="str">
        <f>IF(AND(J200&gt;=750,J200&lt;2042),Table1[[#This Row],[Def max]],"")</f>
        <v/>
      </c>
      <c r="M200" s="9" t="str">
        <f>IF(AND(J200&gt;=2042,J200&lt;2343),Table1[[#This Row],[Def max]],"")</f>
        <v/>
      </c>
      <c r="N200" s="9" t="str">
        <f>IF(AND(J200&gt;=2343,J200&lt;3865),Table1[[#This Row],[Def max]],"")</f>
        <v/>
      </c>
      <c r="O200" s="9" t="str">
        <f>IF(AND(J200&gt;=3865,J200&lt;4540),Table1[[#This Row],[Def max]],"")</f>
        <v/>
      </c>
      <c r="P200" s="9" t="str">
        <f>IF(AND(J200&gt;=4540,J200&lt;8085),Table1[[#This Row],[Def max]],"")</f>
        <v/>
      </c>
      <c r="Q200" s="9" t="str">
        <f>IF(AND(J200&gt;=8085,J200&lt;9000),Table1[[#This Row],[Def max]],"")</f>
        <v/>
      </c>
      <c r="R200" s="9">
        <v>0</v>
      </c>
      <c r="S200" s="9">
        <v>0</v>
      </c>
      <c r="T200" s="9">
        <v>0</v>
      </c>
      <c r="U200" s="2">
        <f>YEAR(Table1[[#This Row],[Date début]])</f>
        <v>2018</v>
      </c>
      <c r="V200" s="2">
        <f>MONTH(Table1[[#This Row],[Date fin]])</f>
        <v>4</v>
      </c>
      <c r="W200" s="2">
        <f>DAY(Table1[[#This Row],[Date fin]])</f>
        <v>20</v>
      </c>
    </row>
    <row r="201" spans="1:23" ht="15.75" x14ac:dyDescent="0.25">
      <c r="A201" s="1">
        <v>48800001003</v>
      </c>
      <c r="B201" s="9" t="s">
        <v>20</v>
      </c>
      <c r="C201" s="9">
        <v>827</v>
      </c>
      <c r="D201" s="7">
        <v>43210.374895833331</v>
      </c>
      <c r="E201" s="7">
        <v>43210.389791666668</v>
      </c>
      <c r="F201" s="8">
        <v>1.4884259259259259E-2</v>
      </c>
      <c r="G201" s="9" t="s">
        <v>21</v>
      </c>
      <c r="H201" s="9">
        <v>0</v>
      </c>
      <c r="I201" s="9"/>
      <c r="J201" s="9">
        <v>0</v>
      </c>
      <c r="K201" s="9">
        <f>IF(AND(J201&gt;=0,J201&lt;750),Table1[[#This Row],[Def max]],"")</f>
        <v>0</v>
      </c>
      <c r="L201" s="9" t="str">
        <f>IF(AND(J201&gt;=750,J201&lt;2042),Table1[[#This Row],[Def max]],"")</f>
        <v/>
      </c>
      <c r="M201" s="9" t="str">
        <f>IF(AND(J201&gt;=2042,J201&lt;2343),Table1[[#This Row],[Def max]],"")</f>
        <v/>
      </c>
      <c r="N201" s="9" t="str">
        <f>IF(AND(J201&gt;=2343,J201&lt;3865),Table1[[#This Row],[Def max]],"")</f>
        <v/>
      </c>
      <c r="O201" s="9" t="str">
        <f>IF(AND(J201&gt;=3865,J201&lt;4540),Table1[[#This Row],[Def max]],"")</f>
        <v/>
      </c>
      <c r="P201" s="9" t="str">
        <f>IF(AND(J201&gt;=4540,J201&lt;8085),Table1[[#This Row],[Def max]],"")</f>
        <v/>
      </c>
      <c r="Q201" s="9" t="str">
        <f>IF(AND(J201&gt;=8085,J201&lt;9000),Table1[[#This Row],[Def max]],"")</f>
        <v/>
      </c>
      <c r="R201" s="9">
        <v>0</v>
      </c>
      <c r="S201" s="9">
        <v>0</v>
      </c>
      <c r="T201" s="9">
        <v>0</v>
      </c>
      <c r="U201" s="2">
        <f>YEAR(Table1[[#This Row],[Date début]])</f>
        <v>2018</v>
      </c>
      <c r="V201" s="2">
        <f>MONTH(Table1[[#This Row],[Date fin]])</f>
        <v>4</v>
      </c>
      <c r="W201" s="2">
        <f>DAY(Table1[[#This Row],[Date fin]])</f>
        <v>20</v>
      </c>
    </row>
    <row r="202" spans="1:23" ht="15.75" x14ac:dyDescent="0.25">
      <c r="A202" s="1">
        <v>48800001003</v>
      </c>
      <c r="B202" s="9" t="s">
        <v>20</v>
      </c>
      <c r="C202" s="9">
        <v>827</v>
      </c>
      <c r="D202" s="7">
        <v>43210.390381944446</v>
      </c>
      <c r="E202" s="7">
        <v>43210.425092592595</v>
      </c>
      <c r="F202" s="8">
        <v>3.471064814814815E-2</v>
      </c>
      <c r="G202" s="9" t="s">
        <v>21</v>
      </c>
      <c r="H202" s="9">
        <v>5.6</v>
      </c>
      <c r="I202" s="9" t="s">
        <v>16</v>
      </c>
      <c r="J202" s="9">
        <v>2228</v>
      </c>
      <c r="K202" s="9" t="str">
        <f>IF(AND(J202&gt;=0,J202&lt;750),Table1[[#This Row],[Def max]],"")</f>
        <v/>
      </c>
      <c r="L202" s="9" t="str">
        <f>IF(AND(J202&gt;=750,J202&lt;2042),Table1[[#This Row],[Def max]],"")</f>
        <v/>
      </c>
      <c r="M202" s="9">
        <f>IF(AND(J202&gt;=2042,J202&lt;2343),Table1[[#This Row],[Def max]],"")</f>
        <v>5.6</v>
      </c>
      <c r="N202" s="9" t="str">
        <f>IF(AND(J202&gt;=2343,J202&lt;3865),Table1[[#This Row],[Def max]],"")</f>
        <v/>
      </c>
      <c r="O202" s="9" t="str">
        <f>IF(AND(J202&gt;=3865,J202&lt;4540),Table1[[#This Row],[Def max]],"")</f>
        <v/>
      </c>
      <c r="P202" s="9" t="str">
        <f>IF(AND(J202&gt;=4540,J202&lt;8085),Table1[[#This Row],[Def max]],"")</f>
        <v/>
      </c>
      <c r="Q202" s="9" t="str">
        <f>IF(AND(J202&gt;=8085,J202&lt;9000),Table1[[#This Row],[Def max]],"")</f>
        <v/>
      </c>
      <c r="R202" s="9">
        <v>1.3</v>
      </c>
      <c r="S202" s="9">
        <v>0.5</v>
      </c>
      <c r="T202" s="9">
        <v>2.2000000000000002</v>
      </c>
      <c r="U202" s="2">
        <f>YEAR(Table1[[#This Row],[Date début]])</f>
        <v>2018</v>
      </c>
      <c r="V202" s="2">
        <f>MONTH(Table1[[#This Row],[Date fin]])</f>
        <v>4</v>
      </c>
      <c r="W202" s="2">
        <f>DAY(Table1[[#This Row],[Date fin]])</f>
        <v>20</v>
      </c>
    </row>
    <row r="203" spans="1:23" ht="15.75" x14ac:dyDescent="0.25">
      <c r="A203" s="1">
        <v>48800001006</v>
      </c>
      <c r="B203" s="9" t="s">
        <v>20</v>
      </c>
      <c r="C203" s="9">
        <v>830</v>
      </c>
      <c r="D203" s="7">
        <v>43210.429398148146</v>
      </c>
      <c r="E203" s="7">
        <v>43210.471655092595</v>
      </c>
      <c r="F203" s="8">
        <v>4.2245370370370371E-2</v>
      </c>
      <c r="G203" s="9" t="s">
        <v>21</v>
      </c>
      <c r="H203" s="9">
        <v>6.9</v>
      </c>
      <c r="I203" s="9" t="s">
        <v>150</v>
      </c>
      <c r="J203" s="9">
        <v>6244</v>
      </c>
      <c r="K203" s="9" t="str">
        <f>IF(AND(J203&gt;=0,J203&lt;750),Table1[[#This Row],[Def max]],"")</f>
        <v/>
      </c>
      <c r="L203" s="9" t="str">
        <f>IF(AND(J203&gt;=750,J203&lt;2042),Table1[[#This Row],[Def max]],"")</f>
        <v/>
      </c>
      <c r="M203" s="9" t="str">
        <f>IF(AND(J203&gt;=2042,J203&lt;2343),Table1[[#This Row],[Def max]],"")</f>
        <v/>
      </c>
      <c r="N203" s="9" t="str">
        <f>IF(AND(J203&gt;=2343,J203&lt;3865),Table1[[#This Row],[Def max]],"")</f>
        <v/>
      </c>
      <c r="O203" s="9" t="str">
        <f>IF(AND(J203&gt;=3865,J203&lt;4540),Table1[[#This Row],[Def max]],"")</f>
        <v/>
      </c>
      <c r="P203" s="9">
        <f>IF(AND(J203&gt;=4540,J203&lt;8085),Table1[[#This Row],[Def max]],"")</f>
        <v>6.9</v>
      </c>
      <c r="Q203" s="9" t="str">
        <f>IF(AND(J203&gt;=8085,J203&lt;9000),Table1[[#This Row],[Def max]],"")</f>
        <v/>
      </c>
      <c r="R203" s="9">
        <v>2.9</v>
      </c>
      <c r="S203" s="9">
        <v>0.8</v>
      </c>
      <c r="T203" s="9">
        <v>3.3</v>
      </c>
      <c r="U203" s="2">
        <f>YEAR(Table1[[#This Row],[Date début]])</f>
        <v>2018</v>
      </c>
      <c r="V203" s="2">
        <f>MONTH(Table1[[#This Row],[Date fin]])</f>
        <v>4</v>
      </c>
      <c r="W203" s="2">
        <f>DAY(Table1[[#This Row],[Date fin]])</f>
        <v>20</v>
      </c>
    </row>
    <row r="204" spans="1:23" ht="15.75" x14ac:dyDescent="0.25">
      <c r="A204" s="1">
        <v>48671001005</v>
      </c>
      <c r="B204" s="9" t="s">
        <v>17</v>
      </c>
      <c r="C204" s="9">
        <v>801</v>
      </c>
      <c r="D204" s="7">
        <v>43222.617280092592</v>
      </c>
      <c r="E204" s="7">
        <v>43222.796898148146</v>
      </c>
      <c r="F204" s="8">
        <v>0.17960648148148148</v>
      </c>
      <c r="G204" s="9" t="s">
        <v>21</v>
      </c>
      <c r="H204" s="9">
        <v>2.6</v>
      </c>
      <c r="I204" s="9" t="s">
        <v>34</v>
      </c>
      <c r="J204" s="9">
        <v>3249</v>
      </c>
      <c r="K204" s="9" t="str">
        <f>IF(AND(J204&gt;=0,J204&lt;750),Table1[[#This Row],[Def max]],"")</f>
        <v/>
      </c>
      <c r="L204" s="9" t="str">
        <f>IF(AND(J204&gt;=750,J204&lt;2042),Table1[[#This Row],[Def max]],"")</f>
        <v/>
      </c>
      <c r="M204" s="9" t="str">
        <f>IF(AND(J204&gt;=2042,J204&lt;2343),Table1[[#This Row],[Def max]],"")</f>
        <v/>
      </c>
      <c r="N204" s="9">
        <f>IF(AND(J204&gt;=2343,J204&lt;3865),Table1[[#This Row],[Def max]],"")</f>
        <v>2.6</v>
      </c>
      <c r="O204" s="9" t="str">
        <f>IF(AND(J204&gt;=3865,J204&lt;4540),Table1[[#This Row],[Def max]],"")</f>
        <v/>
      </c>
      <c r="P204" s="9" t="str">
        <f>IF(AND(J204&gt;=4540,J204&lt;8085),Table1[[#This Row],[Def max]],"")</f>
        <v/>
      </c>
      <c r="Q204" s="9" t="str">
        <f>IF(AND(J204&gt;=8085,J204&lt;9000),Table1[[#This Row],[Def max]],"")</f>
        <v/>
      </c>
      <c r="R204" s="9">
        <v>0.3</v>
      </c>
      <c r="S204" s="9">
        <v>0.2</v>
      </c>
      <c r="T204" s="9">
        <v>1.5</v>
      </c>
      <c r="U204" s="2">
        <f>YEAR(Table1[[#This Row],[Date début]])</f>
        <v>2018</v>
      </c>
      <c r="V204" s="2">
        <f>MONTH(Table1[[#This Row],[Date fin]])</f>
        <v>5</v>
      </c>
      <c r="W204" s="2">
        <f>DAY(Table1[[#This Row],[Date fin]])</f>
        <v>2</v>
      </c>
    </row>
    <row r="205" spans="1:23" ht="15.75" x14ac:dyDescent="0.25">
      <c r="A205" s="1">
        <v>48534001009</v>
      </c>
      <c r="B205" s="9" t="s">
        <v>17</v>
      </c>
      <c r="C205" s="9">
        <v>773</v>
      </c>
      <c r="D205" s="7">
        <v>43222.818831018521</v>
      </c>
      <c r="E205" s="7">
        <v>43222.819074074076</v>
      </c>
      <c r="F205" s="8">
        <v>2.4305555555555552E-4</v>
      </c>
      <c r="G205" s="9" t="s">
        <v>21</v>
      </c>
      <c r="H205" s="9">
        <v>0</v>
      </c>
      <c r="I205" s="9"/>
      <c r="J205" s="9">
        <v>0</v>
      </c>
      <c r="K205" s="9">
        <f>IF(AND(J205&gt;=0,J205&lt;750),Table1[[#This Row],[Def max]],"")</f>
        <v>0</v>
      </c>
      <c r="L205" s="9" t="str">
        <f>IF(AND(J205&gt;=750,J205&lt;2042),Table1[[#This Row],[Def max]],"")</f>
        <v/>
      </c>
      <c r="M205" s="9" t="str">
        <f>IF(AND(J205&gt;=2042,J205&lt;2343),Table1[[#This Row],[Def max]],"")</f>
        <v/>
      </c>
      <c r="N205" s="9" t="str">
        <f>IF(AND(J205&gt;=2343,J205&lt;3865),Table1[[#This Row],[Def max]],"")</f>
        <v/>
      </c>
      <c r="O205" s="9" t="str">
        <f>IF(AND(J205&gt;=3865,J205&lt;4540),Table1[[#This Row],[Def max]],"")</f>
        <v/>
      </c>
      <c r="P205" s="9" t="str">
        <f>IF(AND(J205&gt;=4540,J205&lt;8085),Table1[[#This Row],[Def max]],"")</f>
        <v/>
      </c>
      <c r="Q205" s="9" t="str">
        <f>IF(AND(J205&gt;=8085,J205&lt;9000),Table1[[#This Row],[Def max]],"")</f>
        <v/>
      </c>
      <c r="R205" s="9">
        <v>0</v>
      </c>
      <c r="S205" s="9">
        <v>0</v>
      </c>
      <c r="T205" s="9">
        <v>0</v>
      </c>
      <c r="U205" s="2">
        <f>YEAR(Table1[[#This Row],[Date début]])</f>
        <v>2018</v>
      </c>
      <c r="V205" s="2">
        <f>MONTH(Table1[[#This Row],[Date fin]])</f>
        <v>5</v>
      </c>
      <c r="W205" s="2">
        <f>DAY(Table1[[#This Row],[Date fin]])</f>
        <v>2</v>
      </c>
    </row>
    <row r="206" spans="1:23" ht="15.75" x14ac:dyDescent="0.25">
      <c r="A206" s="1">
        <v>48534001009</v>
      </c>
      <c r="B206" s="9" t="s">
        <v>17</v>
      </c>
      <c r="C206" s="9">
        <v>773</v>
      </c>
      <c r="D206" s="7">
        <v>43222.820902777778</v>
      </c>
      <c r="E206" s="7">
        <v>43222.854328703703</v>
      </c>
      <c r="F206" s="8">
        <v>3.3425925925925921E-2</v>
      </c>
      <c r="G206" s="9" t="s">
        <v>21</v>
      </c>
      <c r="H206" s="9">
        <v>16.3</v>
      </c>
      <c r="I206" s="9" t="s">
        <v>50</v>
      </c>
      <c r="J206" s="9">
        <v>3266</v>
      </c>
      <c r="K206" s="9" t="str">
        <f>IF(AND(J206&gt;=0,J206&lt;750),Table1[[#This Row],[Def max]],"")</f>
        <v/>
      </c>
      <c r="L206" s="9" t="str">
        <f>IF(AND(J206&gt;=750,J206&lt;2042),Table1[[#This Row],[Def max]],"")</f>
        <v/>
      </c>
      <c r="M206" s="9" t="str">
        <f>IF(AND(J206&gt;=2042,J206&lt;2343),Table1[[#This Row],[Def max]],"")</f>
        <v/>
      </c>
      <c r="N206" s="9">
        <f>IF(AND(J206&gt;=2343,J206&lt;3865),Table1[[#This Row],[Def max]],"")</f>
        <v>16.3</v>
      </c>
      <c r="O206" s="9" t="str">
        <f>IF(AND(J206&gt;=3865,J206&lt;4540),Table1[[#This Row],[Def max]],"")</f>
        <v/>
      </c>
      <c r="P206" s="9" t="str">
        <f>IF(AND(J206&gt;=4540,J206&lt;8085),Table1[[#This Row],[Def max]],"")</f>
        <v/>
      </c>
      <c r="Q206" s="9" t="str">
        <f>IF(AND(J206&gt;=8085,J206&lt;9000),Table1[[#This Row],[Def max]],"")</f>
        <v/>
      </c>
      <c r="R206" s="9">
        <v>0.8</v>
      </c>
      <c r="S206" s="9">
        <v>0.3</v>
      </c>
      <c r="T206" s="9">
        <v>1.6</v>
      </c>
      <c r="U206" s="2">
        <f>YEAR(Table1[[#This Row],[Date début]])</f>
        <v>2018</v>
      </c>
      <c r="V206" s="2">
        <f>MONTH(Table1[[#This Row],[Date fin]])</f>
        <v>5</v>
      </c>
      <c r="W206" s="2">
        <f>DAY(Table1[[#This Row],[Date fin]])</f>
        <v>2</v>
      </c>
    </row>
    <row r="207" spans="1:23" ht="15.75" x14ac:dyDescent="0.25">
      <c r="A207" s="1">
        <v>48534001009</v>
      </c>
      <c r="B207" s="9" t="s">
        <v>17</v>
      </c>
      <c r="C207" s="9">
        <v>773</v>
      </c>
      <c r="D207" s="7">
        <v>43222.879872685182</v>
      </c>
      <c r="E207" s="7">
        <v>43222.880219907405</v>
      </c>
      <c r="F207" s="8">
        <v>3.3564814814814812E-4</v>
      </c>
      <c r="G207" s="9" t="s">
        <v>21</v>
      </c>
      <c r="H207" s="9">
        <v>0</v>
      </c>
      <c r="I207" s="9"/>
      <c r="J207" s="9">
        <v>0</v>
      </c>
      <c r="K207" s="9">
        <f>IF(AND(J207&gt;=0,J207&lt;750),Table1[[#This Row],[Def max]],"")</f>
        <v>0</v>
      </c>
      <c r="L207" s="9" t="str">
        <f>IF(AND(J207&gt;=750,J207&lt;2042),Table1[[#This Row],[Def max]],"")</f>
        <v/>
      </c>
      <c r="M207" s="9" t="str">
        <f>IF(AND(J207&gt;=2042,J207&lt;2343),Table1[[#This Row],[Def max]],"")</f>
        <v/>
      </c>
      <c r="N207" s="9" t="str">
        <f>IF(AND(J207&gt;=2343,J207&lt;3865),Table1[[#This Row],[Def max]],"")</f>
        <v/>
      </c>
      <c r="O207" s="9" t="str">
        <f>IF(AND(J207&gt;=3865,J207&lt;4540),Table1[[#This Row],[Def max]],"")</f>
        <v/>
      </c>
      <c r="P207" s="9" t="str">
        <f>IF(AND(J207&gt;=4540,J207&lt;8085),Table1[[#This Row],[Def max]],"")</f>
        <v/>
      </c>
      <c r="Q207" s="9" t="str">
        <f>IF(AND(J207&gt;=8085,J207&lt;9000),Table1[[#This Row],[Def max]],"")</f>
        <v/>
      </c>
      <c r="R207" s="9">
        <v>0</v>
      </c>
      <c r="S207" s="9">
        <v>0</v>
      </c>
      <c r="T207" s="9">
        <v>0</v>
      </c>
      <c r="U207" s="2">
        <f>YEAR(Table1[[#This Row],[Date début]])</f>
        <v>2018</v>
      </c>
      <c r="V207" s="2">
        <f>MONTH(Table1[[#This Row],[Date fin]])</f>
        <v>5</v>
      </c>
      <c r="W207" s="2">
        <f>DAY(Table1[[#This Row],[Date fin]])</f>
        <v>2</v>
      </c>
    </row>
    <row r="208" spans="1:23" ht="15.75" x14ac:dyDescent="0.25">
      <c r="A208" s="1">
        <v>48534001009</v>
      </c>
      <c r="B208" s="9" t="s">
        <v>17</v>
      </c>
      <c r="C208" s="9">
        <v>773</v>
      </c>
      <c r="D208" s="7">
        <v>43222.88071759259</v>
      </c>
      <c r="E208" s="7">
        <v>43222.880983796298</v>
      </c>
      <c r="F208" s="8">
        <v>2.6620370370370372E-4</v>
      </c>
      <c r="G208" s="9" t="s">
        <v>21</v>
      </c>
      <c r="H208" s="9">
        <v>0</v>
      </c>
      <c r="I208" s="9"/>
      <c r="J208" s="9">
        <v>0</v>
      </c>
      <c r="K208" s="9">
        <f>IF(AND(J208&gt;=0,J208&lt;750),Table1[[#This Row],[Def max]],"")</f>
        <v>0</v>
      </c>
      <c r="L208" s="9" t="str">
        <f>IF(AND(J208&gt;=750,J208&lt;2042),Table1[[#This Row],[Def max]],"")</f>
        <v/>
      </c>
      <c r="M208" s="9" t="str">
        <f>IF(AND(J208&gt;=2042,J208&lt;2343),Table1[[#This Row],[Def max]],"")</f>
        <v/>
      </c>
      <c r="N208" s="9" t="str">
        <f>IF(AND(J208&gt;=2343,J208&lt;3865),Table1[[#This Row],[Def max]],"")</f>
        <v/>
      </c>
      <c r="O208" s="9" t="str">
        <f>IF(AND(J208&gt;=3865,J208&lt;4540),Table1[[#This Row],[Def max]],"")</f>
        <v/>
      </c>
      <c r="P208" s="9" t="str">
        <f>IF(AND(J208&gt;=4540,J208&lt;8085),Table1[[#This Row],[Def max]],"")</f>
        <v/>
      </c>
      <c r="Q208" s="9" t="str">
        <f>IF(AND(J208&gt;=8085,J208&lt;9000),Table1[[#This Row],[Def max]],"")</f>
        <v/>
      </c>
      <c r="R208" s="9">
        <v>0</v>
      </c>
      <c r="S208" s="9">
        <v>0</v>
      </c>
      <c r="T208" s="9">
        <v>0</v>
      </c>
      <c r="U208" s="2">
        <f>YEAR(Table1[[#This Row],[Date début]])</f>
        <v>2018</v>
      </c>
      <c r="V208" s="2">
        <f>MONTH(Table1[[#This Row],[Date fin]])</f>
        <v>5</v>
      </c>
      <c r="W208" s="2">
        <f>DAY(Table1[[#This Row],[Date fin]])</f>
        <v>2</v>
      </c>
    </row>
    <row r="209" spans="1:23" ht="15.75" x14ac:dyDescent="0.25">
      <c r="A209" s="1">
        <v>48534001009</v>
      </c>
      <c r="B209" s="9" t="s">
        <v>17</v>
      </c>
      <c r="C209" s="9">
        <v>773</v>
      </c>
      <c r="D209" s="7">
        <v>43222.882025462961</v>
      </c>
      <c r="E209" s="7">
        <v>43222.977789351855</v>
      </c>
      <c r="F209" s="8">
        <v>9.5763888888888885E-2</v>
      </c>
      <c r="G209" s="9" t="s">
        <v>21</v>
      </c>
      <c r="H209" s="9">
        <v>2.5</v>
      </c>
      <c r="I209" s="9" t="s">
        <v>119</v>
      </c>
      <c r="J209" s="9">
        <v>3721</v>
      </c>
      <c r="K209" s="9" t="str">
        <f>IF(AND(J209&gt;=0,J209&lt;750),Table1[[#This Row],[Def max]],"")</f>
        <v/>
      </c>
      <c r="L209" s="9" t="str">
        <f>IF(AND(J209&gt;=750,J209&lt;2042),Table1[[#This Row],[Def max]],"")</f>
        <v/>
      </c>
      <c r="M209" s="9" t="str">
        <f>IF(AND(J209&gt;=2042,J209&lt;2343),Table1[[#This Row],[Def max]],"")</f>
        <v/>
      </c>
      <c r="N209" s="9">
        <f>IF(AND(J209&gt;=2343,J209&lt;3865),Table1[[#This Row],[Def max]],"")</f>
        <v>2.5</v>
      </c>
      <c r="O209" s="9" t="str">
        <f>IF(AND(J209&gt;=3865,J209&lt;4540),Table1[[#This Row],[Def max]],"")</f>
        <v/>
      </c>
      <c r="P209" s="9" t="str">
        <f>IF(AND(J209&gt;=4540,J209&lt;8085),Table1[[#This Row],[Def max]],"")</f>
        <v/>
      </c>
      <c r="Q209" s="9" t="str">
        <f>IF(AND(J209&gt;=8085,J209&lt;9000),Table1[[#This Row],[Def max]],"")</f>
        <v/>
      </c>
      <c r="R209" s="9">
        <v>0.5</v>
      </c>
      <c r="S209" s="9">
        <v>0.1</v>
      </c>
      <c r="T209" s="9">
        <v>1.4</v>
      </c>
      <c r="U209" s="2">
        <f>YEAR(Table1[[#This Row],[Date début]])</f>
        <v>2018</v>
      </c>
      <c r="V209" s="2">
        <f>MONTH(Table1[[#This Row],[Date fin]])</f>
        <v>5</v>
      </c>
      <c r="W209" s="2">
        <f>DAY(Table1[[#This Row],[Date fin]])</f>
        <v>2</v>
      </c>
    </row>
    <row r="210" spans="1:23" ht="15.75" x14ac:dyDescent="0.25">
      <c r="A210" s="1">
        <v>48671001004</v>
      </c>
      <c r="B210" s="9" t="s">
        <v>17</v>
      </c>
      <c r="C210" s="9">
        <v>800</v>
      </c>
      <c r="D210" s="7">
        <v>43234.928865740738</v>
      </c>
      <c r="E210" s="7">
        <v>43234.930509259262</v>
      </c>
      <c r="F210" s="8">
        <v>1.6319444444444445E-3</v>
      </c>
      <c r="G210" s="9" t="s">
        <v>40</v>
      </c>
      <c r="H210" s="9">
        <v>46</v>
      </c>
      <c r="I210" s="9" t="s">
        <v>119</v>
      </c>
      <c r="J210" s="9">
        <v>2907</v>
      </c>
      <c r="K210" s="9" t="str">
        <f>IF(AND(J210&gt;=0,J210&lt;750),Table1[[#This Row],[Def max]],"")</f>
        <v/>
      </c>
      <c r="L210" s="9" t="str">
        <f>IF(AND(J210&gt;=750,J210&lt;2042),Table1[[#This Row],[Def max]],"")</f>
        <v/>
      </c>
      <c r="M210" s="9" t="str">
        <f>IF(AND(J210&gt;=2042,J210&lt;2343),Table1[[#This Row],[Def max]],"")</f>
        <v/>
      </c>
      <c r="N210" s="9">
        <f>IF(AND(J210&gt;=2343,J210&lt;3865),Table1[[#This Row],[Def max]],"")</f>
        <v>46</v>
      </c>
      <c r="O210" s="9" t="str">
        <f>IF(AND(J210&gt;=3865,J210&lt;4540),Table1[[#This Row],[Def max]],"")</f>
        <v/>
      </c>
      <c r="P210" s="9" t="str">
        <f>IF(AND(J210&gt;=4540,J210&lt;8085),Table1[[#This Row],[Def max]],"")</f>
        <v/>
      </c>
      <c r="Q210" s="9" t="str">
        <f>IF(AND(J210&gt;=8085,J210&lt;9000),Table1[[#This Row],[Def max]],"")</f>
        <v/>
      </c>
      <c r="R210" s="9">
        <v>31</v>
      </c>
      <c r="S210" s="9">
        <v>8.8000000000000007</v>
      </c>
      <c r="T210" s="9">
        <v>51.4</v>
      </c>
      <c r="U210" s="2">
        <f>YEAR(Table1[[#This Row],[Date début]])</f>
        <v>2018</v>
      </c>
      <c r="V210" s="2">
        <f>MONTH(Table1[[#This Row],[Date fin]])</f>
        <v>5</v>
      </c>
      <c r="W210" s="2">
        <f>DAY(Table1[[#This Row],[Date fin]])</f>
        <v>14</v>
      </c>
    </row>
    <row r="211" spans="1:23" ht="15.75" x14ac:dyDescent="0.25">
      <c r="A211" s="1">
        <v>48671001004</v>
      </c>
      <c r="B211" s="9" t="s">
        <v>17</v>
      </c>
      <c r="C211" s="9">
        <v>800</v>
      </c>
      <c r="D211" s="7">
        <v>43234.931168981479</v>
      </c>
      <c r="E211" s="7">
        <v>43235.103888888887</v>
      </c>
      <c r="F211" s="8">
        <v>0.17270833333333332</v>
      </c>
      <c r="G211" s="9" t="s">
        <v>40</v>
      </c>
      <c r="H211" s="9">
        <v>2.6</v>
      </c>
      <c r="I211" s="9" t="s">
        <v>150</v>
      </c>
      <c r="J211" s="9">
        <v>6734</v>
      </c>
      <c r="K211" s="9" t="str">
        <f>IF(AND(J211&gt;=0,J211&lt;750),Table1[[#This Row],[Def max]],"")</f>
        <v/>
      </c>
      <c r="L211" s="9" t="str">
        <f>IF(AND(J211&gt;=750,J211&lt;2042),Table1[[#This Row],[Def max]],"")</f>
        <v/>
      </c>
      <c r="M211" s="9" t="str">
        <f>IF(AND(J211&gt;=2042,J211&lt;2343),Table1[[#This Row],[Def max]],"")</f>
        <v/>
      </c>
      <c r="N211" s="9" t="str">
        <f>IF(AND(J211&gt;=2343,J211&lt;3865),Table1[[#This Row],[Def max]],"")</f>
        <v/>
      </c>
      <c r="O211" s="9" t="str">
        <f>IF(AND(J211&gt;=3865,J211&lt;4540),Table1[[#This Row],[Def max]],"")</f>
        <v/>
      </c>
      <c r="P211" s="9">
        <f>IF(AND(J211&gt;=4540,J211&lt;8085),Table1[[#This Row],[Def max]],"")</f>
        <v>2.6</v>
      </c>
      <c r="Q211" s="9" t="str">
        <f>IF(AND(J211&gt;=8085,J211&lt;9000),Table1[[#This Row],[Def max]],"")</f>
        <v/>
      </c>
      <c r="R211" s="9">
        <v>0.3</v>
      </c>
      <c r="S211" s="9">
        <v>0.1</v>
      </c>
      <c r="T211" s="9">
        <v>1.2</v>
      </c>
      <c r="U211" s="2">
        <f>YEAR(Table1[[#This Row],[Date début]])</f>
        <v>2018</v>
      </c>
      <c r="V211" s="2">
        <f>MONTH(Table1[[#This Row],[Date fin]])</f>
        <v>5</v>
      </c>
      <c r="W211" s="2">
        <f>DAY(Table1[[#This Row],[Date fin]])</f>
        <v>15</v>
      </c>
    </row>
    <row r="212" spans="1:23" ht="15.75" x14ac:dyDescent="0.25">
      <c r="A212" s="1">
        <v>48671001001</v>
      </c>
      <c r="B212" s="9" t="s">
        <v>17</v>
      </c>
      <c r="C212" s="9">
        <v>791</v>
      </c>
      <c r="D212" s="7">
        <v>43235.108703703707</v>
      </c>
      <c r="E212" s="7">
        <v>43235.108969907407</v>
      </c>
      <c r="F212" s="8">
        <v>2.6620370370370372E-4</v>
      </c>
      <c r="G212" s="9" t="s">
        <v>40</v>
      </c>
      <c r="H212" s="9">
        <v>0</v>
      </c>
      <c r="I212" s="9"/>
      <c r="J212" s="9">
        <v>0</v>
      </c>
      <c r="K212" s="9">
        <f>IF(AND(J212&gt;=0,J212&lt;750),Table1[[#This Row],[Def max]],"")</f>
        <v>0</v>
      </c>
      <c r="L212" s="9" t="str">
        <f>IF(AND(J212&gt;=750,J212&lt;2042),Table1[[#This Row],[Def max]],"")</f>
        <v/>
      </c>
      <c r="M212" s="9" t="str">
        <f>IF(AND(J212&gt;=2042,J212&lt;2343),Table1[[#This Row],[Def max]],"")</f>
        <v/>
      </c>
      <c r="N212" s="9" t="str">
        <f>IF(AND(J212&gt;=2343,J212&lt;3865),Table1[[#This Row],[Def max]],"")</f>
        <v/>
      </c>
      <c r="O212" s="9" t="str">
        <f>IF(AND(J212&gt;=3865,J212&lt;4540),Table1[[#This Row],[Def max]],"")</f>
        <v/>
      </c>
      <c r="P212" s="9" t="str">
        <f>IF(AND(J212&gt;=4540,J212&lt;8085),Table1[[#This Row],[Def max]],"")</f>
        <v/>
      </c>
      <c r="Q212" s="9" t="str">
        <f>IF(AND(J212&gt;=8085,J212&lt;9000),Table1[[#This Row],[Def max]],"")</f>
        <v/>
      </c>
      <c r="R212" s="9">
        <v>0</v>
      </c>
      <c r="S212" s="9">
        <v>0</v>
      </c>
      <c r="T212" s="9">
        <v>0</v>
      </c>
      <c r="U212" s="2">
        <f>YEAR(Table1[[#This Row],[Date début]])</f>
        <v>2018</v>
      </c>
      <c r="V212" s="2">
        <f>MONTH(Table1[[#This Row],[Date fin]])</f>
        <v>5</v>
      </c>
      <c r="W212" s="2">
        <f>DAY(Table1[[#This Row],[Date fin]])</f>
        <v>15</v>
      </c>
    </row>
    <row r="213" spans="1:23" ht="15.75" x14ac:dyDescent="0.25">
      <c r="A213" s="1">
        <v>48671001001</v>
      </c>
      <c r="B213" s="9" t="s">
        <v>17</v>
      </c>
      <c r="C213" s="9">
        <v>791</v>
      </c>
      <c r="D213" s="7">
        <v>43235.109340277777</v>
      </c>
      <c r="E213" s="7">
        <v>43235.189212962963</v>
      </c>
      <c r="F213" s="8">
        <v>7.9861111111111105E-2</v>
      </c>
      <c r="G213" s="9" t="s">
        <v>40</v>
      </c>
      <c r="H213" s="9">
        <v>2.7</v>
      </c>
      <c r="I213" s="9" t="s">
        <v>50</v>
      </c>
      <c r="J213" s="9">
        <v>2237</v>
      </c>
      <c r="K213" s="9" t="str">
        <f>IF(AND(J213&gt;=0,J213&lt;750),Table1[[#This Row],[Def max]],"")</f>
        <v/>
      </c>
      <c r="L213" s="9" t="str">
        <f>IF(AND(J213&gt;=750,J213&lt;2042),Table1[[#This Row],[Def max]],"")</f>
        <v/>
      </c>
      <c r="M213" s="9">
        <f>IF(AND(J213&gt;=2042,J213&lt;2343),Table1[[#This Row],[Def max]],"")</f>
        <v>2.7</v>
      </c>
      <c r="N213" s="9" t="str">
        <f>IF(AND(J213&gt;=2343,J213&lt;3865),Table1[[#This Row],[Def max]],"")</f>
        <v/>
      </c>
      <c r="O213" s="9" t="str">
        <f>IF(AND(J213&gt;=3865,J213&lt;4540),Table1[[#This Row],[Def max]],"")</f>
        <v/>
      </c>
      <c r="P213" s="9" t="str">
        <f>IF(AND(J213&gt;=4540,J213&lt;8085),Table1[[#This Row],[Def max]],"")</f>
        <v/>
      </c>
      <c r="Q213" s="9" t="str">
        <f>IF(AND(J213&gt;=8085,J213&lt;9000),Table1[[#This Row],[Def max]],"")</f>
        <v/>
      </c>
      <c r="R213" s="9">
        <v>0.4</v>
      </c>
      <c r="S213" s="9">
        <v>0.2</v>
      </c>
      <c r="T213" s="9">
        <v>1.7</v>
      </c>
      <c r="U213" s="2">
        <f>YEAR(Table1[[#This Row],[Date début]])</f>
        <v>2018</v>
      </c>
      <c r="V213" s="2">
        <f>MONTH(Table1[[#This Row],[Date fin]])</f>
        <v>5</v>
      </c>
      <c r="W213" s="2">
        <f>DAY(Table1[[#This Row],[Date fin]])</f>
        <v>15</v>
      </c>
    </row>
    <row r="214" spans="1:23" ht="15.75" x14ac:dyDescent="0.25">
      <c r="A214" s="1">
        <v>49006001001</v>
      </c>
      <c r="B214" s="9" t="s">
        <v>20</v>
      </c>
      <c r="C214" s="9">
        <v>850</v>
      </c>
      <c r="D214" s="7">
        <v>43236.943877314814</v>
      </c>
      <c r="E214" s="7">
        <v>43237.035578703704</v>
      </c>
      <c r="F214" s="8">
        <v>9.1678240740740755E-2</v>
      </c>
      <c r="G214" s="9" t="s">
        <v>40</v>
      </c>
      <c r="H214" s="9">
        <v>6.5</v>
      </c>
      <c r="I214" s="9" t="s">
        <v>145</v>
      </c>
      <c r="J214" s="9">
        <v>1233</v>
      </c>
      <c r="K214" s="9" t="str">
        <f>IF(AND(J214&gt;=0,J214&lt;750),Table1[[#This Row],[Def max]],"")</f>
        <v/>
      </c>
      <c r="L214" s="9">
        <f>IF(AND(J214&gt;=750,J214&lt;2042),Table1[[#This Row],[Def max]],"")</f>
        <v>6.5</v>
      </c>
      <c r="M214" s="9" t="str">
        <f>IF(AND(J214&gt;=2042,J214&lt;2343),Table1[[#This Row],[Def max]],"")</f>
        <v/>
      </c>
      <c r="N214" s="9" t="str">
        <f>IF(AND(J214&gt;=2343,J214&lt;3865),Table1[[#This Row],[Def max]],"")</f>
        <v/>
      </c>
      <c r="O214" s="9" t="str">
        <f>IF(AND(J214&gt;=3865,J214&lt;4540),Table1[[#This Row],[Def max]],"")</f>
        <v/>
      </c>
      <c r="P214" s="9" t="str">
        <f>IF(AND(J214&gt;=4540,J214&lt;8085),Table1[[#This Row],[Def max]],"")</f>
        <v/>
      </c>
      <c r="Q214" s="9" t="str">
        <f>IF(AND(J214&gt;=8085,J214&lt;9000),Table1[[#This Row],[Def max]],"")</f>
        <v/>
      </c>
      <c r="R214" s="9">
        <v>1.6</v>
      </c>
      <c r="S214" s="9">
        <v>0.9</v>
      </c>
      <c r="T214" s="9">
        <v>3.1</v>
      </c>
      <c r="U214" s="2">
        <f>YEAR(Table1[[#This Row],[Date début]])</f>
        <v>2018</v>
      </c>
      <c r="V214" s="2">
        <f>MONTH(Table1[[#This Row],[Date fin]])</f>
        <v>5</v>
      </c>
      <c r="W214" s="2">
        <f>DAY(Table1[[#This Row],[Date fin]])</f>
        <v>17</v>
      </c>
    </row>
    <row r="215" spans="1:23" ht="15.75" x14ac:dyDescent="0.25">
      <c r="A215" s="1">
        <v>49006001002</v>
      </c>
      <c r="B215" s="9" t="s">
        <v>20</v>
      </c>
      <c r="C215" s="9">
        <v>851</v>
      </c>
      <c r="D215" s="7">
        <v>43237.03800925926</v>
      </c>
      <c r="E215" s="7">
        <v>43237.110173611109</v>
      </c>
      <c r="F215" s="8">
        <v>7.2152777777777774E-2</v>
      </c>
      <c r="G215" s="9" t="s">
        <v>40</v>
      </c>
      <c r="H215" s="9">
        <v>6.4</v>
      </c>
      <c r="I215" s="9" t="s">
        <v>140</v>
      </c>
      <c r="J215" s="9">
        <v>5240</v>
      </c>
      <c r="K215" s="9" t="str">
        <f>IF(AND(J215&gt;=0,J215&lt;750),Table1[[#This Row],[Def max]],"")</f>
        <v/>
      </c>
      <c r="L215" s="9" t="str">
        <f>IF(AND(J215&gt;=750,J215&lt;2042),Table1[[#This Row],[Def max]],"")</f>
        <v/>
      </c>
      <c r="M215" s="9" t="str">
        <f>IF(AND(J215&gt;=2042,J215&lt;2343),Table1[[#This Row],[Def max]],"")</f>
        <v/>
      </c>
      <c r="N215" s="9" t="str">
        <f>IF(AND(J215&gt;=2343,J215&lt;3865),Table1[[#This Row],[Def max]],"")</f>
        <v/>
      </c>
      <c r="O215" s="9" t="str">
        <f>IF(AND(J215&gt;=3865,J215&lt;4540),Table1[[#This Row],[Def max]],"")</f>
        <v/>
      </c>
      <c r="P215" s="9">
        <f>IF(AND(J215&gt;=4540,J215&lt;8085),Table1[[#This Row],[Def max]],"")</f>
        <v>6.4</v>
      </c>
      <c r="Q215" s="9" t="str">
        <f>IF(AND(J215&gt;=8085,J215&lt;9000),Table1[[#This Row],[Def max]],"")</f>
        <v/>
      </c>
      <c r="R215" s="9">
        <v>1.5</v>
      </c>
      <c r="S215" s="9">
        <v>0.7</v>
      </c>
      <c r="T215" s="9">
        <v>3.4</v>
      </c>
      <c r="U215" s="2">
        <f>YEAR(Table1[[#This Row],[Date début]])</f>
        <v>2018</v>
      </c>
      <c r="V215" s="2">
        <f>MONTH(Table1[[#This Row],[Date fin]])</f>
        <v>5</v>
      </c>
      <c r="W215" s="2">
        <f>DAY(Table1[[#This Row],[Date fin]])</f>
        <v>17</v>
      </c>
    </row>
    <row r="216" spans="1:23" ht="15.75" x14ac:dyDescent="0.25">
      <c r="A216" s="1">
        <v>48671001004</v>
      </c>
      <c r="B216" s="9" t="s">
        <v>13</v>
      </c>
      <c r="C216" s="9">
        <v>800</v>
      </c>
      <c r="D216" s="7">
        <v>43250.286064814813</v>
      </c>
      <c r="E216" s="7">
        <v>43250.326990740738</v>
      </c>
      <c r="F216" s="8">
        <v>4.0925925925925928E-2</v>
      </c>
      <c r="G216" s="9" t="s">
        <v>40</v>
      </c>
      <c r="H216" s="9">
        <v>2.2000000000000002</v>
      </c>
      <c r="I216" s="9" t="s">
        <v>67</v>
      </c>
      <c r="J216" s="9">
        <v>6766</v>
      </c>
      <c r="K216" s="9" t="str">
        <f>IF(AND(J216&gt;=0,J216&lt;750),Table1[[#This Row],[Def max]],"")</f>
        <v/>
      </c>
      <c r="L216" s="9" t="str">
        <f>IF(AND(J216&gt;=750,J216&lt;2042),Table1[[#This Row],[Def max]],"")</f>
        <v/>
      </c>
      <c r="M216" s="9" t="str">
        <f>IF(AND(J216&gt;=2042,J216&lt;2343),Table1[[#This Row],[Def max]],"")</f>
        <v/>
      </c>
      <c r="N216" s="9" t="str">
        <f>IF(AND(J216&gt;=2343,J216&lt;3865),Table1[[#This Row],[Def max]],"")</f>
        <v/>
      </c>
      <c r="O216" s="9" t="str">
        <f>IF(AND(J216&gt;=3865,J216&lt;4540),Table1[[#This Row],[Def max]],"")</f>
        <v/>
      </c>
      <c r="P216" s="9">
        <f>IF(AND(J216&gt;=4540,J216&lt;8085),Table1[[#This Row],[Def max]],"")</f>
        <v>2.2000000000000002</v>
      </c>
      <c r="Q216" s="9" t="str">
        <f>IF(AND(J216&gt;=8085,J216&lt;9000),Table1[[#This Row],[Def max]],"")</f>
        <v/>
      </c>
      <c r="R216" s="9">
        <v>0.1</v>
      </c>
      <c r="S216" s="9">
        <v>0.1</v>
      </c>
      <c r="T216" s="9">
        <v>1.2</v>
      </c>
      <c r="U216" s="2">
        <f>YEAR(Table1[[#This Row],[Date début]])</f>
        <v>2018</v>
      </c>
      <c r="V216" s="2">
        <f>MONTH(Table1[[#This Row],[Date fin]])</f>
        <v>5</v>
      </c>
      <c r="W216" s="2">
        <f>DAY(Table1[[#This Row],[Date fin]])</f>
        <v>30</v>
      </c>
    </row>
    <row r="217" spans="1:23" ht="15.75" x14ac:dyDescent="0.25">
      <c r="A217" s="1">
        <v>48671001001</v>
      </c>
      <c r="B217" s="9" t="s">
        <v>13</v>
      </c>
      <c r="C217" s="9">
        <v>791</v>
      </c>
      <c r="D217" s="7">
        <v>43259.590960648151</v>
      </c>
      <c r="E217" s="7">
        <v>43259.620011574072</v>
      </c>
      <c r="F217" s="8">
        <v>2.9039351851851854E-2</v>
      </c>
      <c r="G217" s="9" t="s">
        <v>40</v>
      </c>
      <c r="H217" s="9">
        <v>1.9</v>
      </c>
      <c r="I217" s="9" t="s">
        <v>116</v>
      </c>
      <c r="J217" s="9">
        <v>5773</v>
      </c>
      <c r="K217" s="9" t="str">
        <f>IF(AND(J217&gt;=0,J217&lt;750),Table1[[#This Row],[Def max]],"")</f>
        <v/>
      </c>
      <c r="L217" s="9" t="str">
        <f>IF(AND(J217&gt;=750,J217&lt;2042),Table1[[#This Row],[Def max]],"")</f>
        <v/>
      </c>
      <c r="M217" s="9" t="str">
        <f>IF(AND(J217&gt;=2042,J217&lt;2343),Table1[[#This Row],[Def max]],"")</f>
        <v/>
      </c>
      <c r="N217" s="9" t="str">
        <f>IF(AND(J217&gt;=2343,J217&lt;3865),Table1[[#This Row],[Def max]],"")</f>
        <v/>
      </c>
      <c r="O217" s="9" t="str">
        <f>IF(AND(J217&gt;=3865,J217&lt;4540),Table1[[#This Row],[Def max]],"")</f>
        <v/>
      </c>
      <c r="P217" s="9">
        <f>IF(AND(J217&gt;=4540,J217&lt;8085),Table1[[#This Row],[Def max]],"")</f>
        <v>1.9</v>
      </c>
      <c r="Q217" s="9" t="str">
        <f>IF(AND(J217&gt;=8085,J217&lt;9000),Table1[[#This Row],[Def max]],"")</f>
        <v/>
      </c>
      <c r="R217" s="9">
        <v>0.2</v>
      </c>
      <c r="S217" s="9">
        <v>0.1</v>
      </c>
      <c r="T217" s="9">
        <v>1.1000000000000001</v>
      </c>
      <c r="U217" s="2">
        <f>YEAR(Table1[[#This Row],[Date début]])</f>
        <v>2018</v>
      </c>
      <c r="V217" s="2">
        <f>MONTH(Table1[[#This Row],[Date fin]])</f>
        <v>6</v>
      </c>
      <c r="W217" s="2">
        <f>DAY(Table1[[#This Row],[Date fin]])</f>
        <v>8</v>
      </c>
    </row>
    <row r="218" spans="1:23" ht="15.75" x14ac:dyDescent="0.25">
      <c r="A218" s="1">
        <v>48671001002</v>
      </c>
      <c r="B218" s="9" t="s">
        <v>13</v>
      </c>
      <c r="C218" s="9">
        <v>792</v>
      </c>
      <c r="D218" s="7">
        <v>43259.621354166666</v>
      </c>
      <c r="E218" s="7">
        <v>43259.652349537035</v>
      </c>
      <c r="F218" s="8">
        <v>3.0983796296296297E-2</v>
      </c>
      <c r="G218" s="9" t="s">
        <v>40</v>
      </c>
      <c r="H218" s="9">
        <v>2.2999999999999998</v>
      </c>
      <c r="I218" s="9" t="s">
        <v>23</v>
      </c>
      <c r="J218" s="9">
        <v>7247</v>
      </c>
      <c r="K218" s="9" t="str">
        <f>IF(AND(J218&gt;=0,J218&lt;750),Table1[[#This Row],[Def max]],"")</f>
        <v/>
      </c>
      <c r="L218" s="9" t="str">
        <f>IF(AND(J218&gt;=750,J218&lt;2042),Table1[[#This Row],[Def max]],"")</f>
        <v/>
      </c>
      <c r="M218" s="9" t="str">
        <f>IF(AND(J218&gt;=2042,J218&lt;2343),Table1[[#This Row],[Def max]],"")</f>
        <v/>
      </c>
      <c r="N218" s="9" t="str">
        <f>IF(AND(J218&gt;=2343,J218&lt;3865),Table1[[#This Row],[Def max]],"")</f>
        <v/>
      </c>
      <c r="O218" s="9" t="str">
        <f>IF(AND(J218&gt;=3865,J218&lt;4540),Table1[[#This Row],[Def max]],"")</f>
        <v/>
      </c>
      <c r="P218" s="9">
        <f>IF(AND(J218&gt;=4540,J218&lt;8085),Table1[[#This Row],[Def max]],"")</f>
        <v>2.2999999999999998</v>
      </c>
      <c r="Q218" s="9" t="str">
        <f>IF(AND(J218&gt;=8085,J218&lt;9000),Table1[[#This Row],[Def max]],"")</f>
        <v/>
      </c>
      <c r="R218" s="9">
        <v>0.1</v>
      </c>
      <c r="S218" s="9">
        <v>0.3</v>
      </c>
      <c r="T218" s="9">
        <v>1.6</v>
      </c>
      <c r="U218" s="2">
        <f>YEAR(Table1[[#This Row],[Date début]])</f>
        <v>2018</v>
      </c>
      <c r="V218" s="2">
        <f>MONTH(Table1[[#This Row],[Date fin]])</f>
        <v>6</v>
      </c>
      <c r="W218" s="2">
        <f>DAY(Table1[[#This Row],[Date fin]])</f>
        <v>8</v>
      </c>
    </row>
    <row r="219" spans="1:23" ht="15.75" x14ac:dyDescent="0.25">
      <c r="A219" s="1">
        <v>48800002013</v>
      </c>
      <c r="B219" s="9" t="s">
        <v>20</v>
      </c>
      <c r="C219" s="9">
        <v>852</v>
      </c>
      <c r="D219" s="7">
        <v>43259.653807870367</v>
      </c>
      <c r="E219" s="7">
        <v>43259.670624999999</v>
      </c>
      <c r="F219" s="8">
        <v>1.681712962962963E-2</v>
      </c>
      <c r="G219" s="9" t="s">
        <v>40</v>
      </c>
      <c r="H219" s="9">
        <v>25.5</v>
      </c>
      <c r="I219" s="9" t="s">
        <v>93</v>
      </c>
      <c r="J219" s="9">
        <v>3231</v>
      </c>
      <c r="K219" s="9" t="str">
        <f>IF(AND(J219&gt;=0,J219&lt;750),Table1[[#This Row],[Def max]],"")</f>
        <v/>
      </c>
      <c r="L219" s="9" t="str">
        <f>IF(AND(J219&gt;=750,J219&lt;2042),Table1[[#This Row],[Def max]],"")</f>
        <v/>
      </c>
      <c r="M219" s="9" t="str">
        <f>IF(AND(J219&gt;=2042,J219&lt;2343),Table1[[#This Row],[Def max]],"")</f>
        <v/>
      </c>
      <c r="N219" s="9">
        <f>IF(AND(J219&gt;=2343,J219&lt;3865),Table1[[#This Row],[Def max]],"")</f>
        <v>25.5</v>
      </c>
      <c r="O219" s="9" t="str">
        <f>IF(AND(J219&gt;=3865,J219&lt;4540),Table1[[#This Row],[Def max]],"")</f>
        <v/>
      </c>
      <c r="P219" s="9" t="str">
        <f>IF(AND(J219&gt;=4540,J219&lt;8085),Table1[[#This Row],[Def max]],"")</f>
        <v/>
      </c>
      <c r="Q219" s="9" t="str">
        <f>IF(AND(J219&gt;=8085,J219&lt;9000),Table1[[#This Row],[Def max]],"")</f>
        <v/>
      </c>
      <c r="R219" s="9">
        <v>3.6</v>
      </c>
      <c r="S219" s="9">
        <v>1.2</v>
      </c>
      <c r="T219" s="9">
        <v>4.7</v>
      </c>
      <c r="U219" s="2">
        <f>YEAR(Table1[[#This Row],[Date début]])</f>
        <v>2018</v>
      </c>
      <c r="V219" s="2">
        <f>MONTH(Table1[[#This Row],[Date fin]])</f>
        <v>6</v>
      </c>
      <c r="W219" s="2">
        <f>DAY(Table1[[#This Row],[Date fin]])</f>
        <v>8</v>
      </c>
    </row>
    <row r="220" spans="1:23" ht="15.75" x14ac:dyDescent="0.25">
      <c r="A220" s="1">
        <v>48800002013</v>
      </c>
      <c r="B220" s="9" t="s">
        <v>20</v>
      </c>
      <c r="C220" s="9">
        <v>852</v>
      </c>
      <c r="D220" s="7">
        <v>43259.671944444446</v>
      </c>
      <c r="E220" s="7">
        <v>43259.703796296293</v>
      </c>
      <c r="F220" s="8">
        <v>3.050925925925926E-2</v>
      </c>
      <c r="G220" s="9" t="s">
        <v>40</v>
      </c>
      <c r="H220" s="9">
        <v>7.1</v>
      </c>
      <c r="I220" s="9" t="s">
        <v>16</v>
      </c>
      <c r="J220" s="9">
        <v>1738</v>
      </c>
      <c r="K220" s="9" t="str">
        <f>IF(AND(J220&gt;=0,J220&lt;750),Table1[[#This Row],[Def max]],"")</f>
        <v/>
      </c>
      <c r="L220" s="9">
        <f>IF(AND(J220&gt;=750,J220&lt;2042),Table1[[#This Row],[Def max]],"")</f>
        <v>7.1</v>
      </c>
      <c r="M220" s="9" t="str">
        <f>IF(AND(J220&gt;=2042,J220&lt;2343),Table1[[#This Row],[Def max]],"")</f>
        <v/>
      </c>
      <c r="N220" s="9" t="str">
        <f>IF(AND(J220&gt;=2343,J220&lt;3865),Table1[[#This Row],[Def max]],"")</f>
        <v/>
      </c>
      <c r="O220" s="9" t="str">
        <f>IF(AND(J220&gt;=3865,J220&lt;4540),Table1[[#This Row],[Def max]],"")</f>
        <v/>
      </c>
      <c r="P220" s="9" t="str">
        <f>IF(AND(J220&gt;=4540,J220&lt;8085),Table1[[#This Row],[Def max]],"")</f>
        <v/>
      </c>
      <c r="Q220" s="9" t="str">
        <f>IF(AND(J220&gt;=8085,J220&lt;9000),Table1[[#This Row],[Def max]],"")</f>
        <v/>
      </c>
      <c r="R220" s="9">
        <v>1.8</v>
      </c>
      <c r="S220" s="9">
        <v>0.8</v>
      </c>
      <c r="T220" s="9">
        <v>3</v>
      </c>
      <c r="U220" s="2">
        <f>YEAR(Table1[[#This Row],[Date début]])</f>
        <v>2018</v>
      </c>
      <c r="V220" s="2">
        <f>MONTH(Table1[[#This Row],[Date fin]])</f>
        <v>6</v>
      </c>
      <c r="W220" s="2">
        <f>DAY(Table1[[#This Row],[Date fin]])</f>
        <v>8</v>
      </c>
    </row>
    <row r="221" spans="1:23" ht="15.75" x14ac:dyDescent="0.25">
      <c r="A221" s="1">
        <v>48948001009</v>
      </c>
      <c r="B221" s="9" t="s">
        <v>20</v>
      </c>
      <c r="C221" s="9">
        <v>882</v>
      </c>
      <c r="D221" s="7">
        <v>43264.421134259261</v>
      </c>
      <c r="E221" s="7">
        <v>43264.517812500002</v>
      </c>
      <c r="F221" s="8">
        <v>9.6666666666666665E-2</v>
      </c>
      <c r="G221" s="9" t="s">
        <v>40</v>
      </c>
      <c r="H221" s="9">
        <v>5.6</v>
      </c>
      <c r="I221" s="9" t="s">
        <v>25</v>
      </c>
      <c r="J221" s="9">
        <v>5722</v>
      </c>
      <c r="K221" s="9" t="str">
        <f>IF(AND(J221&gt;=0,J221&lt;750),Table1[[#This Row],[Def max]],"")</f>
        <v/>
      </c>
      <c r="L221" s="9" t="str">
        <f>IF(AND(J221&gt;=750,J221&lt;2042),Table1[[#This Row],[Def max]],"")</f>
        <v/>
      </c>
      <c r="M221" s="9" t="str">
        <f>IF(AND(J221&gt;=2042,J221&lt;2343),Table1[[#This Row],[Def max]],"")</f>
        <v/>
      </c>
      <c r="N221" s="9" t="str">
        <f>IF(AND(J221&gt;=2343,J221&lt;3865),Table1[[#This Row],[Def max]],"")</f>
        <v/>
      </c>
      <c r="O221" s="9" t="str">
        <f>IF(AND(J221&gt;=3865,J221&lt;4540),Table1[[#This Row],[Def max]],"")</f>
        <v/>
      </c>
      <c r="P221" s="9">
        <f>IF(AND(J221&gt;=4540,J221&lt;8085),Table1[[#This Row],[Def max]],"")</f>
        <v>5.6</v>
      </c>
      <c r="Q221" s="9" t="str">
        <f>IF(AND(J221&gt;=8085,J221&lt;9000),Table1[[#This Row],[Def max]],"")</f>
        <v/>
      </c>
      <c r="R221" s="9">
        <v>2</v>
      </c>
      <c r="S221" s="9">
        <v>0.9</v>
      </c>
      <c r="T221" s="9">
        <v>3.2</v>
      </c>
      <c r="U221" s="2">
        <f>YEAR(Table1[[#This Row],[Date début]])</f>
        <v>2018</v>
      </c>
      <c r="V221" s="2">
        <f>MONTH(Table1[[#This Row],[Date fin]])</f>
        <v>6</v>
      </c>
      <c r="W221" s="2">
        <f>DAY(Table1[[#This Row],[Date fin]])</f>
        <v>13</v>
      </c>
    </row>
    <row r="222" spans="1:23" ht="15.75" x14ac:dyDescent="0.25">
      <c r="A222" s="1">
        <v>48948001003</v>
      </c>
      <c r="B222" s="9" t="s">
        <v>20</v>
      </c>
      <c r="C222" s="9">
        <v>872</v>
      </c>
      <c r="D222" s="7">
        <v>43264.51840277778</v>
      </c>
      <c r="E222" s="7">
        <v>43264.57603009259</v>
      </c>
      <c r="F222" s="8">
        <v>5.7627314814814812E-2</v>
      </c>
      <c r="G222" s="9" t="s">
        <v>40</v>
      </c>
      <c r="H222" s="9">
        <v>6.4</v>
      </c>
      <c r="I222" s="9" t="s">
        <v>150</v>
      </c>
      <c r="J222" s="9">
        <v>4249</v>
      </c>
      <c r="K222" s="9" t="str">
        <f>IF(AND(J222&gt;=0,J222&lt;750),Table1[[#This Row],[Def max]],"")</f>
        <v/>
      </c>
      <c r="L222" s="9" t="str">
        <f>IF(AND(J222&gt;=750,J222&lt;2042),Table1[[#This Row],[Def max]],"")</f>
        <v/>
      </c>
      <c r="M222" s="9" t="str">
        <f>IF(AND(J222&gt;=2042,J222&lt;2343),Table1[[#This Row],[Def max]],"")</f>
        <v/>
      </c>
      <c r="N222" s="9" t="str">
        <f>IF(AND(J222&gt;=2343,J222&lt;3865),Table1[[#This Row],[Def max]],"")</f>
        <v/>
      </c>
      <c r="O222" s="9">
        <f>IF(AND(J222&gt;=3865,J222&lt;4540),Table1[[#This Row],[Def max]],"")</f>
        <v>6.4</v>
      </c>
      <c r="P222" s="9" t="str">
        <f>IF(AND(J222&gt;=4540,J222&lt;8085),Table1[[#This Row],[Def max]],"")</f>
        <v/>
      </c>
      <c r="Q222" s="9" t="str">
        <f>IF(AND(J222&gt;=8085,J222&lt;9000),Table1[[#This Row],[Def max]],"")</f>
        <v/>
      </c>
      <c r="R222" s="9">
        <v>1.5</v>
      </c>
      <c r="S222" s="9">
        <v>0.9</v>
      </c>
      <c r="T222" s="9">
        <v>3.9</v>
      </c>
      <c r="U222" s="2">
        <f>YEAR(Table1[[#This Row],[Date début]])</f>
        <v>2018</v>
      </c>
      <c r="V222" s="2">
        <f>MONTH(Table1[[#This Row],[Date fin]])</f>
        <v>6</v>
      </c>
      <c r="W222" s="2">
        <f>DAY(Table1[[#This Row],[Date fin]])</f>
        <v>13</v>
      </c>
    </row>
    <row r="223" spans="1:23" ht="15.75" x14ac:dyDescent="0.25">
      <c r="A223" s="1">
        <v>48948001003</v>
      </c>
      <c r="B223" s="9" t="s">
        <v>20</v>
      </c>
      <c r="C223" s="9">
        <v>872</v>
      </c>
      <c r="D223" s="7">
        <v>43264.579675925925</v>
      </c>
      <c r="E223" s="7">
        <v>43264.579930555556</v>
      </c>
      <c r="F223" s="8">
        <v>2.5462962962962961E-4</v>
      </c>
      <c r="G223" s="9" t="s">
        <v>40</v>
      </c>
      <c r="H223" s="9">
        <v>0</v>
      </c>
      <c r="I223" s="9"/>
      <c r="J223" s="9">
        <v>0</v>
      </c>
      <c r="K223" s="9">
        <f>IF(AND(J223&gt;=0,J223&lt;750),Table1[[#This Row],[Def max]],"")</f>
        <v>0</v>
      </c>
      <c r="L223" s="9" t="str">
        <f>IF(AND(J223&gt;=750,J223&lt;2042),Table1[[#This Row],[Def max]],"")</f>
        <v/>
      </c>
      <c r="M223" s="9" t="str">
        <f>IF(AND(J223&gt;=2042,J223&lt;2343),Table1[[#This Row],[Def max]],"")</f>
        <v/>
      </c>
      <c r="N223" s="9" t="str">
        <f>IF(AND(J223&gt;=2343,J223&lt;3865),Table1[[#This Row],[Def max]],"")</f>
        <v/>
      </c>
      <c r="O223" s="9" t="str">
        <f>IF(AND(J223&gt;=3865,J223&lt;4540),Table1[[#This Row],[Def max]],"")</f>
        <v/>
      </c>
      <c r="P223" s="9" t="str">
        <f>IF(AND(J223&gt;=4540,J223&lt;8085),Table1[[#This Row],[Def max]],"")</f>
        <v/>
      </c>
      <c r="Q223" s="9" t="str">
        <f>IF(AND(J223&gt;=8085,J223&lt;9000),Table1[[#This Row],[Def max]],"")</f>
        <v/>
      </c>
      <c r="R223" s="9">
        <v>0</v>
      </c>
      <c r="S223" s="9">
        <v>0</v>
      </c>
      <c r="T223" s="9">
        <v>0</v>
      </c>
      <c r="U223" s="2">
        <f>YEAR(Table1[[#This Row],[Date début]])</f>
        <v>2018</v>
      </c>
      <c r="V223" s="2">
        <f>MONTH(Table1[[#This Row],[Date fin]])</f>
        <v>6</v>
      </c>
      <c r="W223" s="2">
        <f>DAY(Table1[[#This Row],[Date fin]])</f>
        <v>13</v>
      </c>
    </row>
    <row r="224" spans="1:23" ht="15.75" x14ac:dyDescent="0.25">
      <c r="A224" s="1">
        <v>48948001003</v>
      </c>
      <c r="B224" s="9" t="s">
        <v>20</v>
      </c>
      <c r="C224" s="9">
        <v>872</v>
      </c>
      <c r="D224" s="7">
        <v>43264.580347222225</v>
      </c>
      <c r="E224" s="7">
        <v>43264.617534722223</v>
      </c>
      <c r="F224" s="8">
        <v>3.7175925925925925E-2</v>
      </c>
      <c r="G224" s="9" t="s">
        <v>40</v>
      </c>
      <c r="H224" s="9">
        <v>5.5</v>
      </c>
      <c r="I224" s="9" t="s">
        <v>185</v>
      </c>
      <c r="J224" s="9">
        <v>2257</v>
      </c>
      <c r="K224" s="9" t="str">
        <f>IF(AND(J224&gt;=0,J224&lt;750),Table1[[#This Row],[Def max]],"")</f>
        <v/>
      </c>
      <c r="L224" s="9" t="str">
        <f>IF(AND(J224&gt;=750,J224&lt;2042),Table1[[#This Row],[Def max]],"")</f>
        <v/>
      </c>
      <c r="M224" s="9">
        <f>IF(AND(J224&gt;=2042,J224&lt;2343),Table1[[#This Row],[Def max]],"")</f>
        <v>5.5</v>
      </c>
      <c r="N224" s="9" t="str">
        <f>IF(AND(J224&gt;=2343,J224&lt;3865),Table1[[#This Row],[Def max]],"")</f>
        <v/>
      </c>
      <c r="O224" s="9" t="str">
        <f>IF(AND(J224&gt;=3865,J224&lt;4540),Table1[[#This Row],[Def max]],"")</f>
        <v/>
      </c>
      <c r="P224" s="9" t="str">
        <f>IF(AND(J224&gt;=4540,J224&lt;8085),Table1[[#This Row],[Def max]],"")</f>
        <v/>
      </c>
      <c r="Q224" s="9" t="str">
        <f>IF(AND(J224&gt;=8085,J224&lt;9000),Table1[[#This Row],[Def max]],"")</f>
        <v/>
      </c>
      <c r="R224" s="9">
        <v>2.1</v>
      </c>
      <c r="S224" s="9">
        <v>0.6</v>
      </c>
      <c r="T224" s="9">
        <v>1.9</v>
      </c>
      <c r="U224" s="2">
        <f>YEAR(Table1[[#This Row],[Date début]])</f>
        <v>2018</v>
      </c>
      <c r="V224" s="2">
        <f>MONTH(Table1[[#This Row],[Date fin]])</f>
        <v>6</v>
      </c>
      <c r="W224" s="2">
        <f>DAY(Table1[[#This Row],[Date fin]])</f>
        <v>13</v>
      </c>
    </row>
    <row r="225" spans="1:23" ht="15.75" x14ac:dyDescent="0.25">
      <c r="A225" s="1">
        <v>48800002022</v>
      </c>
      <c r="B225" s="9" t="s">
        <v>20</v>
      </c>
      <c r="C225" s="9">
        <v>866</v>
      </c>
      <c r="D225" s="7">
        <v>43284.619884259257</v>
      </c>
      <c r="E225" s="7">
        <v>43284.688148148147</v>
      </c>
      <c r="F225" s="8">
        <v>6.8252314814814807E-2</v>
      </c>
      <c r="G225" s="9" t="s">
        <v>40</v>
      </c>
      <c r="H225" s="9">
        <v>6.4</v>
      </c>
      <c r="I225" s="9" t="s">
        <v>19</v>
      </c>
      <c r="J225" s="9">
        <v>3757</v>
      </c>
      <c r="K225" s="9" t="str">
        <f>IF(AND(J225&gt;=0,J225&lt;750),Table1[[#This Row],[Def max]],"")</f>
        <v/>
      </c>
      <c r="L225" s="9" t="str">
        <f>IF(AND(J225&gt;=750,J225&lt;2042),Table1[[#This Row],[Def max]],"")</f>
        <v/>
      </c>
      <c r="M225" s="9" t="str">
        <f>IF(AND(J225&gt;=2042,J225&lt;2343),Table1[[#This Row],[Def max]],"")</f>
        <v/>
      </c>
      <c r="N225" s="9">
        <f>IF(AND(J225&gt;=2343,J225&lt;3865),Table1[[#This Row],[Def max]],"")</f>
        <v>6.4</v>
      </c>
      <c r="O225" s="9" t="str">
        <f>IF(AND(J225&gt;=3865,J225&lt;4540),Table1[[#This Row],[Def max]],"")</f>
        <v/>
      </c>
      <c r="P225" s="9" t="str">
        <f>IF(AND(J225&gt;=4540,J225&lt;8085),Table1[[#This Row],[Def max]],"")</f>
        <v/>
      </c>
      <c r="Q225" s="9" t="str">
        <f>IF(AND(J225&gt;=8085,J225&lt;9000),Table1[[#This Row],[Def max]],"")</f>
        <v/>
      </c>
      <c r="R225" s="9">
        <v>2.4</v>
      </c>
      <c r="S225" s="9">
        <v>0.9</v>
      </c>
      <c r="T225" s="9">
        <v>3.5</v>
      </c>
      <c r="U225" s="2">
        <f>YEAR(Table1[[#This Row],[Date début]])</f>
        <v>2018</v>
      </c>
      <c r="V225" s="2">
        <f>MONTH(Table1[[#This Row],[Date fin]])</f>
        <v>7</v>
      </c>
      <c r="W225" s="2">
        <f>DAY(Table1[[#This Row],[Date fin]])</f>
        <v>3</v>
      </c>
    </row>
    <row r="226" spans="1:23" ht="15.75" x14ac:dyDescent="0.25">
      <c r="A226" s="1">
        <v>48800002017</v>
      </c>
      <c r="B226" s="9" t="s">
        <v>20</v>
      </c>
      <c r="C226" s="9">
        <v>856</v>
      </c>
      <c r="D226" s="7">
        <v>43284.701736111114</v>
      </c>
      <c r="E226" s="7">
        <v>43284.702094907407</v>
      </c>
      <c r="F226" s="8">
        <v>3.4722222222222224E-4</v>
      </c>
      <c r="G226" s="9" t="s">
        <v>40</v>
      </c>
      <c r="H226" s="9">
        <v>0</v>
      </c>
      <c r="I226" s="9"/>
      <c r="J226" s="9">
        <v>0</v>
      </c>
      <c r="K226" s="9">
        <f>IF(AND(J226&gt;=0,J226&lt;750),Table1[[#This Row],[Def max]],"")</f>
        <v>0</v>
      </c>
      <c r="L226" s="9" t="str">
        <f>IF(AND(J226&gt;=750,J226&lt;2042),Table1[[#This Row],[Def max]],"")</f>
        <v/>
      </c>
      <c r="M226" s="9" t="str">
        <f>IF(AND(J226&gt;=2042,J226&lt;2343),Table1[[#This Row],[Def max]],"")</f>
        <v/>
      </c>
      <c r="N226" s="9" t="str">
        <f>IF(AND(J226&gt;=2343,J226&lt;3865),Table1[[#This Row],[Def max]],"")</f>
        <v/>
      </c>
      <c r="O226" s="9" t="str">
        <f>IF(AND(J226&gt;=3865,J226&lt;4540),Table1[[#This Row],[Def max]],"")</f>
        <v/>
      </c>
      <c r="P226" s="9" t="str">
        <f>IF(AND(J226&gt;=4540,J226&lt;8085),Table1[[#This Row],[Def max]],"")</f>
        <v/>
      </c>
      <c r="Q226" s="9" t="str">
        <f>IF(AND(J226&gt;=8085,J226&lt;9000),Table1[[#This Row],[Def max]],"")</f>
        <v/>
      </c>
      <c r="R226" s="9">
        <v>0</v>
      </c>
      <c r="S226" s="9">
        <v>0</v>
      </c>
      <c r="T226" s="9">
        <v>0</v>
      </c>
      <c r="U226" s="2">
        <f>YEAR(Table1[[#This Row],[Date début]])</f>
        <v>2018</v>
      </c>
      <c r="V226" s="2">
        <f>MONTH(Table1[[#This Row],[Date fin]])</f>
        <v>7</v>
      </c>
      <c r="W226" s="2">
        <f>DAY(Table1[[#This Row],[Date fin]])</f>
        <v>3</v>
      </c>
    </row>
    <row r="227" spans="1:23" ht="15.75" x14ac:dyDescent="0.25">
      <c r="A227" s="1">
        <v>48800002017</v>
      </c>
      <c r="B227" s="9" t="s">
        <v>20</v>
      </c>
      <c r="C227" s="9">
        <v>856</v>
      </c>
      <c r="D227" s="7">
        <v>43284.702523148146</v>
      </c>
      <c r="E227" s="7">
        <v>43284.708356481482</v>
      </c>
      <c r="F227" s="8">
        <v>5.8333333333333336E-3</v>
      </c>
      <c r="G227" s="9" t="s">
        <v>40</v>
      </c>
      <c r="H227" s="9">
        <v>40.6</v>
      </c>
      <c r="I227" s="9" t="s">
        <v>55</v>
      </c>
      <c r="J227" s="9">
        <v>3077</v>
      </c>
      <c r="K227" s="9" t="str">
        <f>IF(AND(J227&gt;=0,J227&lt;750),Table1[[#This Row],[Def max]],"")</f>
        <v/>
      </c>
      <c r="L227" s="9" t="str">
        <f>IF(AND(J227&gt;=750,J227&lt;2042),Table1[[#This Row],[Def max]],"")</f>
        <v/>
      </c>
      <c r="M227" s="9" t="str">
        <f>IF(AND(J227&gt;=2042,J227&lt;2343),Table1[[#This Row],[Def max]],"")</f>
        <v/>
      </c>
      <c r="N227" s="9">
        <f>IF(AND(J227&gt;=2343,J227&lt;3865),Table1[[#This Row],[Def max]],"")</f>
        <v>40.6</v>
      </c>
      <c r="O227" s="9" t="str">
        <f>IF(AND(J227&gt;=3865,J227&lt;4540),Table1[[#This Row],[Def max]],"")</f>
        <v/>
      </c>
      <c r="P227" s="9" t="str">
        <f>IF(AND(J227&gt;=4540,J227&lt;8085),Table1[[#This Row],[Def max]],"")</f>
        <v/>
      </c>
      <c r="Q227" s="9" t="str">
        <f>IF(AND(J227&gt;=8085,J227&lt;9000),Table1[[#This Row],[Def max]],"")</f>
        <v/>
      </c>
      <c r="R227" s="9">
        <v>3.3</v>
      </c>
      <c r="S227" s="9">
        <v>1.2</v>
      </c>
      <c r="T227" s="9">
        <v>4.8</v>
      </c>
      <c r="U227" s="2">
        <f>YEAR(Table1[[#This Row],[Date début]])</f>
        <v>2018</v>
      </c>
      <c r="V227" s="2">
        <f>MONTH(Table1[[#This Row],[Date fin]])</f>
        <v>7</v>
      </c>
      <c r="W227" s="2">
        <f>DAY(Table1[[#This Row],[Date fin]])</f>
        <v>3</v>
      </c>
    </row>
    <row r="228" spans="1:23" ht="15.75" x14ac:dyDescent="0.25">
      <c r="A228" s="1">
        <v>48672001001</v>
      </c>
      <c r="B228" s="9" t="s">
        <v>13</v>
      </c>
      <c r="C228" s="9">
        <v>803</v>
      </c>
      <c r="D228" s="7">
        <v>43313.410844907405</v>
      </c>
      <c r="E228" s="7">
        <v>43313.414733796293</v>
      </c>
      <c r="F228" s="8">
        <v>3.8773148148148143E-3</v>
      </c>
      <c r="G228" s="9" t="s">
        <v>592</v>
      </c>
      <c r="H228" s="9">
        <v>3.7</v>
      </c>
      <c r="I228" s="9" t="s">
        <v>140</v>
      </c>
      <c r="J228" s="9">
        <v>3630</v>
      </c>
      <c r="K228" s="9" t="str">
        <f>IF(AND(J228&gt;=0,J228&lt;750),Table1[[#This Row],[Def max]],"")</f>
        <v/>
      </c>
      <c r="L228" s="9" t="str">
        <f>IF(AND(J228&gt;=750,J228&lt;2042),Table1[[#This Row],[Def max]],"")</f>
        <v/>
      </c>
      <c r="M228" s="9" t="str">
        <f>IF(AND(J228&gt;=2042,J228&lt;2343),Table1[[#This Row],[Def max]],"")</f>
        <v/>
      </c>
      <c r="N228" s="9">
        <f>IF(AND(J228&gt;=2343,J228&lt;3865),Table1[[#This Row],[Def max]],"")</f>
        <v>3.7</v>
      </c>
      <c r="O228" s="9" t="str">
        <f>IF(AND(J228&gt;=3865,J228&lt;4540),Table1[[#This Row],[Def max]],"")</f>
        <v/>
      </c>
      <c r="P228" s="9" t="str">
        <f>IF(AND(J228&gt;=4540,J228&lt;8085),Table1[[#This Row],[Def max]],"")</f>
        <v/>
      </c>
      <c r="Q228" s="9" t="str">
        <f>IF(AND(J228&gt;=8085,J228&lt;9000),Table1[[#This Row],[Def max]],"")</f>
        <v/>
      </c>
      <c r="R228" s="9">
        <v>0.5</v>
      </c>
      <c r="S228" s="9">
        <v>0.1</v>
      </c>
      <c r="T228" s="9">
        <v>0.9</v>
      </c>
      <c r="U228" s="2">
        <f>YEAR(Table1[[#This Row],[Date début]])</f>
        <v>2018</v>
      </c>
      <c r="V228" s="2">
        <f>MONTH(Table1[[#This Row],[Date fin]])</f>
        <v>8</v>
      </c>
      <c r="W228" s="2">
        <f>DAY(Table1[[#This Row],[Date fin]])</f>
        <v>1</v>
      </c>
    </row>
    <row r="229" spans="1:23" ht="15.75" x14ac:dyDescent="0.25">
      <c r="A229" s="1">
        <v>48672001001</v>
      </c>
      <c r="B229" s="9" t="s">
        <v>13</v>
      </c>
      <c r="C229" s="9">
        <v>803</v>
      </c>
      <c r="D229" s="7">
        <v>43313.410844907405</v>
      </c>
      <c r="E229" s="7">
        <v>43313.414861111109</v>
      </c>
      <c r="F229" s="8">
        <v>4.0162037037037033E-3</v>
      </c>
      <c r="G229" s="9" t="s">
        <v>592</v>
      </c>
      <c r="H229" s="9">
        <v>3.7</v>
      </c>
      <c r="I229" s="9" t="s">
        <v>140</v>
      </c>
      <c r="J229" s="9">
        <v>3630</v>
      </c>
      <c r="K229" s="9" t="str">
        <f>IF(AND(J229&gt;=0,J229&lt;750),Table1[[#This Row],[Def max]],"")</f>
        <v/>
      </c>
      <c r="L229" s="9" t="str">
        <f>IF(AND(J229&gt;=750,J229&lt;2042),Table1[[#This Row],[Def max]],"")</f>
        <v/>
      </c>
      <c r="M229" s="9" t="str">
        <f>IF(AND(J229&gt;=2042,J229&lt;2343),Table1[[#This Row],[Def max]],"")</f>
        <v/>
      </c>
      <c r="N229" s="9">
        <f>IF(AND(J229&gt;=2343,J229&lt;3865),Table1[[#This Row],[Def max]],"")</f>
        <v>3.7</v>
      </c>
      <c r="O229" s="9" t="str">
        <f>IF(AND(J229&gt;=3865,J229&lt;4540),Table1[[#This Row],[Def max]],"")</f>
        <v/>
      </c>
      <c r="P229" s="9" t="str">
        <f>IF(AND(J229&gt;=4540,J229&lt;8085),Table1[[#This Row],[Def max]],"")</f>
        <v/>
      </c>
      <c r="Q229" s="9" t="str">
        <f>IF(AND(J229&gt;=8085,J229&lt;9000),Table1[[#This Row],[Def max]],"")</f>
        <v/>
      </c>
      <c r="R229" s="9">
        <v>0.5</v>
      </c>
      <c r="S229" s="9">
        <v>0.1</v>
      </c>
      <c r="T229" s="9">
        <v>0.9</v>
      </c>
      <c r="U229" s="2">
        <f>YEAR(Table1[[#This Row],[Date début]])</f>
        <v>2018</v>
      </c>
      <c r="V229" s="2">
        <f>MONTH(Table1[[#This Row],[Date fin]])</f>
        <v>8</v>
      </c>
      <c r="W229" s="2">
        <f>DAY(Table1[[#This Row],[Date fin]])</f>
        <v>1</v>
      </c>
    </row>
    <row r="230" spans="1:23" ht="15.75" x14ac:dyDescent="0.25">
      <c r="A230" s="1">
        <v>0</v>
      </c>
      <c r="B230" s="9" t="s">
        <v>13</v>
      </c>
      <c r="C230" s="9">
        <v>803</v>
      </c>
      <c r="D230" s="7">
        <v>43313.415856481479</v>
      </c>
      <c r="E230" s="7">
        <v>43313.461736111109</v>
      </c>
      <c r="F230" s="8">
        <v>4.5879629629629631E-2</v>
      </c>
      <c r="G230" s="9" t="s">
        <v>592</v>
      </c>
      <c r="H230" s="9">
        <v>3.1</v>
      </c>
      <c r="I230" s="9" t="s">
        <v>119</v>
      </c>
      <c r="J230" s="9">
        <v>7253</v>
      </c>
      <c r="K230" s="9" t="str">
        <f>IF(AND(J230&gt;=0,J230&lt;750),Table1[[#This Row],[Def max]],"")</f>
        <v/>
      </c>
      <c r="L230" s="9" t="str">
        <f>IF(AND(J230&gt;=750,J230&lt;2042),Table1[[#This Row],[Def max]],"")</f>
        <v/>
      </c>
      <c r="M230" s="9" t="str">
        <f>IF(AND(J230&gt;=2042,J230&lt;2343),Table1[[#This Row],[Def max]],"")</f>
        <v/>
      </c>
      <c r="N230" s="9" t="str">
        <f>IF(AND(J230&gt;=2343,J230&lt;3865),Table1[[#This Row],[Def max]],"")</f>
        <v/>
      </c>
      <c r="O230" s="9" t="str">
        <f>IF(AND(J230&gt;=3865,J230&lt;4540),Table1[[#This Row],[Def max]],"")</f>
        <v/>
      </c>
      <c r="P230" s="9">
        <f>IF(AND(J230&gt;=4540,J230&lt;8085),Table1[[#This Row],[Def max]],"")</f>
        <v>3.1</v>
      </c>
      <c r="Q230" s="9" t="str">
        <f>IF(AND(J230&gt;=8085,J230&lt;9000),Table1[[#This Row],[Def max]],"")</f>
        <v/>
      </c>
      <c r="R230" s="9">
        <v>0.5</v>
      </c>
      <c r="S230" s="9">
        <v>0.1</v>
      </c>
      <c r="T230" s="9">
        <v>1.5</v>
      </c>
      <c r="U230" s="2">
        <f>YEAR(Table1[[#This Row],[Date début]])</f>
        <v>2018</v>
      </c>
      <c r="V230" s="2">
        <f>MONTH(Table1[[#This Row],[Date fin]])</f>
        <v>8</v>
      </c>
      <c r="W230" s="2">
        <f>DAY(Table1[[#This Row],[Date fin]])</f>
        <v>1</v>
      </c>
    </row>
    <row r="231" spans="1:23" ht="15.75" x14ac:dyDescent="0.25">
      <c r="A231" s="1">
        <v>0</v>
      </c>
      <c r="B231" s="9" t="s">
        <v>20</v>
      </c>
      <c r="C231" s="9">
        <v>914</v>
      </c>
      <c r="D231" s="7">
        <v>43339.93109953704</v>
      </c>
      <c r="E231" s="7">
        <v>43339.931423611109</v>
      </c>
      <c r="F231" s="8">
        <v>3.2407407407407406E-4</v>
      </c>
      <c r="G231" s="9" t="s">
        <v>40</v>
      </c>
      <c r="H231" s="9">
        <v>0</v>
      </c>
      <c r="I231" s="9"/>
      <c r="J231" s="9">
        <v>0</v>
      </c>
      <c r="K231" s="9">
        <f>IF(AND(J231&gt;=0,J231&lt;750),Table1[[#This Row],[Def max]],"")</f>
        <v>0</v>
      </c>
      <c r="L231" s="9" t="str">
        <f>IF(AND(J231&gt;=750,J231&lt;2042),Table1[[#This Row],[Def max]],"")</f>
        <v/>
      </c>
      <c r="M231" s="9" t="str">
        <f>IF(AND(J231&gt;=2042,J231&lt;2343),Table1[[#This Row],[Def max]],"")</f>
        <v/>
      </c>
      <c r="N231" s="9" t="str">
        <f>IF(AND(J231&gt;=2343,J231&lt;3865),Table1[[#This Row],[Def max]],"")</f>
        <v/>
      </c>
      <c r="O231" s="9" t="str">
        <f>IF(AND(J231&gt;=3865,J231&lt;4540),Table1[[#This Row],[Def max]],"")</f>
        <v/>
      </c>
      <c r="P231" s="9" t="str">
        <f>IF(AND(J231&gt;=4540,J231&lt;8085),Table1[[#This Row],[Def max]],"")</f>
        <v/>
      </c>
      <c r="Q231" s="9" t="str">
        <f>IF(AND(J231&gt;=8085,J231&lt;9000),Table1[[#This Row],[Def max]],"")</f>
        <v/>
      </c>
      <c r="R231" s="9">
        <v>0</v>
      </c>
      <c r="S231" s="9">
        <v>0</v>
      </c>
      <c r="T231" s="9">
        <v>0</v>
      </c>
      <c r="U231" s="2">
        <f>YEAR(Table1[[#This Row],[Date début]])</f>
        <v>2018</v>
      </c>
      <c r="V231" s="2">
        <f>MONTH(Table1[[#This Row],[Date fin]])</f>
        <v>8</v>
      </c>
      <c r="W231" s="2">
        <f>DAY(Table1[[#This Row],[Date fin]])</f>
        <v>27</v>
      </c>
    </row>
    <row r="232" spans="1:23" ht="15.75" x14ac:dyDescent="0.25">
      <c r="A232" s="1">
        <v>0</v>
      </c>
      <c r="B232" s="9" t="s">
        <v>20</v>
      </c>
      <c r="C232" s="9">
        <v>914</v>
      </c>
      <c r="D232" s="7">
        <v>43339.931643518517</v>
      </c>
      <c r="E232" s="7">
        <v>43340.136018518519</v>
      </c>
      <c r="F232" s="8">
        <v>0.20436342592592593</v>
      </c>
      <c r="G232" s="9" t="s">
        <v>40</v>
      </c>
      <c r="H232" s="9">
        <v>4.5</v>
      </c>
      <c r="I232" s="9" t="s">
        <v>19</v>
      </c>
      <c r="J232" s="9">
        <v>2252</v>
      </c>
      <c r="K232" s="9" t="str">
        <f>IF(AND(J232&gt;=0,J232&lt;750),Table1[[#This Row],[Def max]],"")</f>
        <v/>
      </c>
      <c r="L232" s="9" t="str">
        <f>IF(AND(J232&gt;=750,J232&lt;2042),Table1[[#This Row],[Def max]],"")</f>
        <v/>
      </c>
      <c r="M232" s="9">
        <f>IF(AND(J232&gt;=2042,J232&lt;2343),Table1[[#This Row],[Def max]],"")</f>
        <v>4.5</v>
      </c>
      <c r="N232" s="9" t="str">
        <f>IF(AND(J232&gt;=2343,J232&lt;3865),Table1[[#This Row],[Def max]],"")</f>
        <v/>
      </c>
      <c r="O232" s="9" t="str">
        <f>IF(AND(J232&gt;=3865,J232&lt;4540),Table1[[#This Row],[Def max]],"")</f>
        <v/>
      </c>
      <c r="P232" s="9" t="str">
        <f>IF(AND(J232&gt;=4540,J232&lt;8085),Table1[[#This Row],[Def max]],"")</f>
        <v/>
      </c>
      <c r="Q232" s="9" t="str">
        <f>IF(AND(J232&gt;=8085,J232&lt;9000),Table1[[#This Row],[Def max]],"")</f>
        <v/>
      </c>
      <c r="R232" s="9">
        <v>1.1000000000000001</v>
      </c>
      <c r="S232" s="9">
        <v>2.1</v>
      </c>
      <c r="T232" s="9">
        <v>2</v>
      </c>
      <c r="U232" s="2">
        <f>YEAR(Table1[[#This Row],[Date début]])</f>
        <v>2018</v>
      </c>
      <c r="V232" s="2">
        <f>MONTH(Table1[[#This Row],[Date fin]])</f>
        <v>8</v>
      </c>
      <c r="W232" s="2">
        <f>DAY(Table1[[#This Row],[Date fin]])</f>
        <v>28</v>
      </c>
    </row>
    <row r="233" spans="1:23" ht="15.75" x14ac:dyDescent="0.25">
      <c r="A233" s="1">
        <v>489756215</v>
      </c>
      <c r="B233" s="9" t="s">
        <v>13</v>
      </c>
      <c r="C233" s="9">
        <v>803</v>
      </c>
      <c r="D233" s="7">
        <v>43355.264872685184</v>
      </c>
      <c r="E233" s="7">
        <v>43355.517314814817</v>
      </c>
      <c r="F233" s="8">
        <v>0.25243055555555555</v>
      </c>
      <c r="G233" s="9" t="s">
        <v>40</v>
      </c>
      <c r="H233" s="9">
        <v>2.5</v>
      </c>
      <c r="I233" s="9" t="s">
        <v>50</v>
      </c>
      <c r="J233" s="9">
        <v>5755</v>
      </c>
      <c r="K233" s="9" t="str">
        <f>IF(AND(J233&gt;=0,J233&lt;750),Table1[[#This Row],[Def max]],"")</f>
        <v/>
      </c>
      <c r="L233" s="9" t="str">
        <f>IF(AND(J233&gt;=750,J233&lt;2042),Table1[[#This Row],[Def max]],"")</f>
        <v/>
      </c>
      <c r="M233" s="9" t="str">
        <f>IF(AND(J233&gt;=2042,J233&lt;2343),Table1[[#This Row],[Def max]],"")</f>
        <v/>
      </c>
      <c r="N233" s="9" t="str">
        <f>IF(AND(J233&gt;=2343,J233&lt;3865),Table1[[#This Row],[Def max]],"")</f>
        <v/>
      </c>
      <c r="O233" s="9" t="str">
        <f>IF(AND(J233&gt;=3865,J233&lt;4540),Table1[[#This Row],[Def max]],"")</f>
        <v/>
      </c>
      <c r="P233" s="9">
        <f>IF(AND(J233&gt;=4540,J233&lt;8085),Table1[[#This Row],[Def max]],"")</f>
        <v>2.5</v>
      </c>
      <c r="Q233" s="9" t="str">
        <f>IF(AND(J233&gt;=8085,J233&lt;9000),Table1[[#This Row],[Def max]],"")</f>
        <v/>
      </c>
      <c r="R233" s="9">
        <v>1</v>
      </c>
      <c r="S233" s="9">
        <v>0.1</v>
      </c>
      <c r="T233" s="9">
        <v>1.3</v>
      </c>
      <c r="U233" s="2">
        <f>YEAR(Table1[[#This Row],[Date début]])</f>
        <v>2018</v>
      </c>
      <c r="V233" s="2">
        <f>MONTH(Table1[[#This Row],[Date fin]])</f>
        <v>9</v>
      </c>
      <c r="W233" s="2">
        <f>DAY(Table1[[#This Row],[Date fin]])</f>
        <v>12</v>
      </c>
    </row>
    <row r="234" spans="1:23" ht="15.75" x14ac:dyDescent="0.25">
      <c r="A234" s="1">
        <v>45568656</v>
      </c>
      <c r="B234" s="9" t="s">
        <v>597</v>
      </c>
      <c r="C234" s="9">
        <v>827</v>
      </c>
      <c r="D234" s="7">
        <v>43357.268807870372</v>
      </c>
      <c r="E234" s="7">
        <v>43357.312222222223</v>
      </c>
      <c r="F234" s="8">
        <v>4.3402777777777783E-2</v>
      </c>
      <c r="G234" s="9" t="s">
        <v>40</v>
      </c>
      <c r="H234" s="9">
        <v>2.4</v>
      </c>
      <c r="I234" s="9" t="s">
        <v>19</v>
      </c>
      <c r="J234" s="9">
        <v>1243</v>
      </c>
      <c r="K234" s="9" t="str">
        <f>IF(AND(J234&gt;=0,J234&lt;750),Table1[[#This Row],[Def max]],"")</f>
        <v/>
      </c>
      <c r="L234" s="9">
        <f>IF(AND(J234&gt;=750,J234&lt;2042),Table1[[#This Row],[Def max]],"")</f>
        <v>2.4</v>
      </c>
      <c r="M234" s="9" t="str">
        <f>IF(AND(J234&gt;=2042,J234&lt;2343),Table1[[#This Row],[Def max]],"")</f>
        <v/>
      </c>
      <c r="N234" s="9" t="str">
        <f>IF(AND(J234&gt;=2343,J234&lt;3865),Table1[[#This Row],[Def max]],"")</f>
        <v/>
      </c>
      <c r="O234" s="9" t="str">
        <f>IF(AND(J234&gt;=3865,J234&lt;4540),Table1[[#This Row],[Def max]],"")</f>
        <v/>
      </c>
      <c r="P234" s="9" t="str">
        <f>IF(AND(J234&gt;=4540,J234&lt;8085),Table1[[#This Row],[Def max]],"")</f>
        <v/>
      </c>
      <c r="Q234" s="9" t="str">
        <f>IF(AND(J234&gt;=8085,J234&lt;9000),Table1[[#This Row],[Def max]],"")</f>
        <v/>
      </c>
      <c r="R234" s="9">
        <v>0.4</v>
      </c>
      <c r="S234" s="9">
        <v>0.1</v>
      </c>
      <c r="T234" s="9">
        <v>0.9</v>
      </c>
      <c r="U234" s="2">
        <f>YEAR(Table1[[#This Row],[Date début]])</f>
        <v>2018</v>
      </c>
      <c r="V234" s="2">
        <f>MONTH(Table1[[#This Row],[Date fin]])</f>
        <v>9</v>
      </c>
      <c r="W234" s="2">
        <f>DAY(Table1[[#This Row],[Date fin]])</f>
        <v>14</v>
      </c>
    </row>
    <row r="235" spans="1:23" ht="15.75" x14ac:dyDescent="0.25">
      <c r="A235" s="1">
        <v>4455462555</v>
      </c>
      <c r="B235" s="9" t="s">
        <v>597</v>
      </c>
      <c r="C235" s="9">
        <v>830</v>
      </c>
      <c r="D235" s="7">
        <v>43357.312662037039</v>
      </c>
      <c r="E235" s="7">
        <v>43357.313148148147</v>
      </c>
      <c r="F235" s="8">
        <v>4.7453703703703704E-4</v>
      </c>
      <c r="G235" s="9" t="s">
        <v>40</v>
      </c>
      <c r="H235" s="9">
        <v>0</v>
      </c>
      <c r="I235" s="9"/>
      <c r="J235" s="9">
        <v>0</v>
      </c>
      <c r="K235" s="9">
        <f>IF(AND(J235&gt;=0,J235&lt;750),Table1[[#This Row],[Def max]],"")</f>
        <v>0</v>
      </c>
      <c r="L235" s="9" t="str">
        <f>IF(AND(J235&gt;=750,J235&lt;2042),Table1[[#This Row],[Def max]],"")</f>
        <v/>
      </c>
      <c r="M235" s="9" t="str">
        <f>IF(AND(J235&gt;=2042,J235&lt;2343),Table1[[#This Row],[Def max]],"")</f>
        <v/>
      </c>
      <c r="N235" s="9" t="str">
        <f>IF(AND(J235&gt;=2343,J235&lt;3865),Table1[[#This Row],[Def max]],"")</f>
        <v/>
      </c>
      <c r="O235" s="9" t="str">
        <f>IF(AND(J235&gt;=3865,J235&lt;4540),Table1[[#This Row],[Def max]],"")</f>
        <v/>
      </c>
      <c r="P235" s="9" t="str">
        <f>IF(AND(J235&gt;=4540,J235&lt;8085),Table1[[#This Row],[Def max]],"")</f>
        <v/>
      </c>
      <c r="Q235" s="9" t="str">
        <f>IF(AND(J235&gt;=8085,J235&lt;9000),Table1[[#This Row],[Def max]],"")</f>
        <v/>
      </c>
      <c r="R235" s="9">
        <v>0</v>
      </c>
      <c r="S235" s="9">
        <v>0</v>
      </c>
      <c r="T235" s="9">
        <v>0</v>
      </c>
      <c r="U235" s="2">
        <f>YEAR(Table1[[#This Row],[Date début]])</f>
        <v>2018</v>
      </c>
      <c r="V235" s="2">
        <f>MONTH(Table1[[#This Row],[Date fin]])</f>
        <v>9</v>
      </c>
      <c r="W235" s="2">
        <f>DAY(Table1[[#This Row],[Date fin]])</f>
        <v>14</v>
      </c>
    </row>
    <row r="236" spans="1:23" ht="15.75" x14ac:dyDescent="0.25">
      <c r="A236" s="1">
        <v>48759985</v>
      </c>
      <c r="B236" s="9" t="s">
        <v>13</v>
      </c>
      <c r="C236" s="9">
        <v>830</v>
      </c>
      <c r="D236" s="7">
        <v>43357.313414351855</v>
      </c>
      <c r="E236" s="7">
        <v>43357.362118055556</v>
      </c>
      <c r="F236" s="8">
        <v>4.87037037037037E-2</v>
      </c>
      <c r="G236" s="9" t="s">
        <v>40</v>
      </c>
      <c r="H236" s="9">
        <v>2.2000000000000002</v>
      </c>
      <c r="I236" s="9" t="s">
        <v>33</v>
      </c>
      <c r="J236" s="9">
        <v>1229</v>
      </c>
      <c r="K236" s="9" t="str">
        <f>IF(AND(J236&gt;=0,J236&lt;750),Table1[[#This Row],[Def max]],"")</f>
        <v/>
      </c>
      <c r="L236" s="9">
        <f>IF(AND(J236&gt;=750,J236&lt;2042),Table1[[#This Row],[Def max]],"")</f>
        <v>2.2000000000000002</v>
      </c>
      <c r="M236" s="9" t="str">
        <f>IF(AND(J236&gt;=2042,J236&lt;2343),Table1[[#This Row],[Def max]],"")</f>
        <v/>
      </c>
      <c r="N236" s="9" t="str">
        <f>IF(AND(J236&gt;=2343,J236&lt;3865),Table1[[#This Row],[Def max]],"")</f>
        <v/>
      </c>
      <c r="O236" s="9" t="str">
        <f>IF(AND(J236&gt;=3865,J236&lt;4540),Table1[[#This Row],[Def max]],"")</f>
        <v/>
      </c>
      <c r="P236" s="9" t="str">
        <f>IF(AND(J236&gt;=4540,J236&lt;8085),Table1[[#This Row],[Def max]],"")</f>
        <v/>
      </c>
      <c r="Q236" s="9" t="str">
        <f>IF(AND(J236&gt;=8085,J236&lt;9000),Table1[[#This Row],[Def max]],"")</f>
        <v/>
      </c>
      <c r="R236" s="9">
        <v>0.3</v>
      </c>
      <c r="S236" s="9">
        <v>0.1</v>
      </c>
      <c r="T236" s="9">
        <v>0.6</v>
      </c>
      <c r="U236" s="2">
        <f>YEAR(Table1[[#This Row],[Date début]])</f>
        <v>2018</v>
      </c>
      <c r="V236" s="2">
        <f>MONTH(Table1[[#This Row],[Date fin]])</f>
        <v>9</v>
      </c>
      <c r="W236" s="2">
        <f>DAY(Table1[[#This Row],[Date fin]])</f>
        <v>14</v>
      </c>
    </row>
    <row r="237" spans="1:23" ht="15.75" x14ac:dyDescent="0.25">
      <c r="A237" s="1">
        <v>489751</v>
      </c>
      <c r="B237" s="9" t="s">
        <v>17</v>
      </c>
      <c r="C237" s="9">
        <v>825</v>
      </c>
      <c r="D237" s="7">
        <v>43360.922650462962</v>
      </c>
      <c r="E237" s="7">
        <v>43360.941134259258</v>
      </c>
      <c r="F237" s="8">
        <v>1.7881944444444443E-2</v>
      </c>
      <c r="G237" s="9" t="s">
        <v>40</v>
      </c>
      <c r="H237" s="9">
        <v>6.6</v>
      </c>
      <c r="I237" s="9" t="s">
        <v>19</v>
      </c>
      <c r="J237" s="9">
        <v>5769</v>
      </c>
      <c r="K237" s="9" t="str">
        <f>IF(AND(J237&gt;=0,J237&lt;750),Table1[[#This Row],[Def max]],"")</f>
        <v/>
      </c>
      <c r="L237" s="9" t="str">
        <f>IF(AND(J237&gt;=750,J237&lt;2042),Table1[[#This Row],[Def max]],"")</f>
        <v/>
      </c>
      <c r="M237" s="9" t="str">
        <f>IF(AND(J237&gt;=2042,J237&lt;2343),Table1[[#This Row],[Def max]],"")</f>
        <v/>
      </c>
      <c r="N237" s="9" t="str">
        <f>IF(AND(J237&gt;=2343,J237&lt;3865),Table1[[#This Row],[Def max]],"")</f>
        <v/>
      </c>
      <c r="O237" s="9" t="str">
        <f>IF(AND(J237&gt;=3865,J237&lt;4540),Table1[[#This Row],[Def max]],"")</f>
        <v/>
      </c>
      <c r="P237" s="9">
        <f>IF(AND(J237&gt;=4540,J237&lt;8085),Table1[[#This Row],[Def max]],"")</f>
        <v>6.6</v>
      </c>
      <c r="Q237" s="9" t="str">
        <f>IF(AND(J237&gt;=8085,J237&lt;9000),Table1[[#This Row],[Def max]],"")</f>
        <v/>
      </c>
      <c r="R237" s="9">
        <v>2.1</v>
      </c>
      <c r="S237" s="9">
        <v>0.8</v>
      </c>
      <c r="T237" s="9">
        <v>8.1</v>
      </c>
      <c r="U237" s="2">
        <f>YEAR(Table1[[#This Row],[Date début]])</f>
        <v>2018</v>
      </c>
      <c r="V237" s="2">
        <f>MONTH(Table1[[#This Row],[Date fin]])</f>
        <v>9</v>
      </c>
      <c r="W237" s="2">
        <f>DAY(Table1[[#This Row],[Date fin]])</f>
        <v>17</v>
      </c>
    </row>
    <row r="238" spans="1:23" ht="15.75" x14ac:dyDescent="0.25">
      <c r="A238" s="1">
        <v>4879541</v>
      </c>
      <c r="B238" s="9" t="s">
        <v>17</v>
      </c>
      <c r="C238" s="9">
        <v>825</v>
      </c>
      <c r="D238" s="7">
        <v>43360.941423611112</v>
      </c>
      <c r="E238" s="7">
        <v>43360.942071759258</v>
      </c>
      <c r="F238" s="8">
        <v>6.3657407407407402E-4</v>
      </c>
      <c r="G238" s="9" t="s">
        <v>40</v>
      </c>
      <c r="H238" s="9">
        <v>0</v>
      </c>
      <c r="I238" s="9"/>
      <c r="J238" s="9">
        <v>0</v>
      </c>
      <c r="K238" s="9">
        <f>IF(AND(J238&gt;=0,J238&lt;750),Table1[[#This Row],[Def max]],"")</f>
        <v>0</v>
      </c>
      <c r="L238" s="9" t="str">
        <f>IF(AND(J238&gt;=750,J238&lt;2042),Table1[[#This Row],[Def max]],"")</f>
        <v/>
      </c>
      <c r="M238" s="9" t="str">
        <f>IF(AND(J238&gt;=2042,J238&lt;2343),Table1[[#This Row],[Def max]],"")</f>
        <v/>
      </c>
      <c r="N238" s="9" t="str">
        <f>IF(AND(J238&gt;=2343,J238&lt;3865),Table1[[#This Row],[Def max]],"")</f>
        <v/>
      </c>
      <c r="O238" s="9" t="str">
        <f>IF(AND(J238&gt;=3865,J238&lt;4540),Table1[[#This Row],[Def max]],"")</f>
        <v/>
      </c>
      <c r="P238" s="9" t="str">
        <f>IF(AND(J238&gt;=4540,J238&lt;8085),Table1[[#This Row],[Def max]],"")</f>
        <v/>
      </c>
      <c r="Q238" s="9" t="str">
        <f>IF(AND(J238&gt;=8085,J238&lt;9000),Table1[[#This Row],[Def max]],"")</f>
        <v/>
      </c>
      <c r="R238" s="9">
        <v>0</v>
      </c>
      <c r="S238" s="9">
        <v>0</v>
      </c>
      <c r="T238" s="9">
        <v>0</v>
      </c>
      <c r="U238" s="2">
        <f>YEAR(Table1[[#This Row],[Date début]])</f>
        <v>2018</v>
      </c>
      <c r="V238" s="2">
        <f>MONTH(Table1[[#This Row],[Date fin]])</f>
        <v>9</v>
      </c>
      <c r="W238" s="2">
        <f>DAY(Table1[[#This Row],[Date fin]])</f>
        <v>17</v>
      </c>
    </row>
    <row r="239" spans="1:23" ht="15.75" x14ac:dyDescent="0.25">
      <c r="A239" s="1">
        <v>489555555</v>
      </c>
      <c r="B239" s="9" t="s">
        <v>17</v>
      </c>
      <c r="C239" s="9">
        <v>825</v>
      </c>
      <c r="D239" s="7">
        <v>43360.953009259261</v>
      </c>
      <c r="E239" s="7">
        <v>43361.022013888891</v>
      </c>
      <c r="F239" s="8">
        <v>6.732638888888888E-2</v>
      </c>
      <c r="G239" s="9" t="s">
        <v>40</v>
      </c>
      <c r="H239" s="9">
        <v>2.6</v>
      </c>
      <c r="I239" s="9" t="s">
        <v>34</v>
      </c>
      <c r="J239" s="9">
        <v>5749</v>
      </c>
      <c r="K239" s="9" t="str">
        <f>IF(AND(J239&gt;=0,J239&lt;750),Table1[[#This Row],[Def max]],"")</f>
        <v/>
      </c>
      <c r="L239" s="9" t="str">
        <f>IF(AND(J239&gt;=750,J239&lt;2042),Table1[[#This Row],[Def max]],"")</f>
        <v/>
      </c>
      <c r="M239" s="9" t="str">
        <f>IF(AND(J239&gt;=2042,J239&lt;2343),Table1[[#This Row],[Def max]],"")</f>
        <v/>
      </c>
      <c r="N239" s="9" t="str">
        <f>IF(AND(J239&gt;=2343,J239&lt;3865),Table1[[#This Row],[Def max]],"")</f>
        <v/>
      </c>
      <c r="O239" s="9" t="str">
        <f>IF(AND(J239&gt;=3865,J239&lt;4540),Table1[[#This Row],[Def max]],"")</f>
        <v/>
      </c>
      <c r="P239" s="9">
        <f>IF(AND(J239&gt;=4540,J239&lt;8085),Table1[[#This Row],[Def max]],"")</f>
        <v>2.6</v>
      </c>
      <c r="Q239" s="9" t="str">
        <f>IF(AND(J239&gt;=8085,J239&lt;9000),Table1[[#This Row],[Def max]],"")</f>
        <v/>
      </c>
      <c r="R239" s="9">
        <v>0.2</v>
      </c>
      <c r="S239" s="9">
        <v>0.1</v>
      </c>
      <c r="T239" s="9">
        <v>1.3</v>
      </c>
      <c r="U239" s="2">
        <f>YEAR(Table1[[#This Row],[Date début]])</f>
        <v>2018</v>
      </c>
      <c r="V239" s="2">
        <f>MONTH(Table1[[#This Row],[Date fin]])</f>
        <v>9</v>
      </c>
      <c r="W239" s="2">
        <f>DAY(Table1[[#This Row],[Date fin]])</f>
        <v>18</v>
      </c>
    </row>
    <row r="240" spans="1:23" ht="15.75" x14ac:dyDescent="0.25">
      <c r="A240" s="1">
        <v>4887795</v>
      </c>
      <c r="B240" s="9" t="s">
        <v>17</v>
      </c>
      <c r="C240" s="9">
        <v>829</v>
      </c>
      <c r="D240" s="7">
        <v>43361.029502314814</v>
      </c>
      <c r="E240" s="7">
        <v>43361.195451388892</v>
      </c>
      <c r="F240" s="8">
        <v>0.16460648148148146</v>
      </c>
      <c r="G240" s="9" t="s">
        <v>40</v>
      </c>
      <c r="H240" s="9">
        <v>2.9</v>
      </c>
      <c r="I240" s="9" t="s">
        <v>93</v>
      </c>
      <c r="J240" s="9">
        <v>3216</v>
      </c>
      <c r="K240" s="9" t="str">
        <f>IF(AND(J240&gt;=0,J240&lt;750),Table1[[#This Row],[Def max]],"")</f>
        <v/>
      </c>
      <c r="L240" s="9" t="str">
        <f>IF(AND(J240&gt;=750,J240&lt;2042),Table1[[#This Row],[Def max]],"")</f>
        <v/>
      </c>
      <c r="M240" s="9" t="str">
        <f>IF(AND(J240&gt;=2042,J240&lt;2343),Table1[[#This Row],[Def max]],"")</f>
        <v/>
      </c>
      <c r="N240" s="9">
        <f>IF(AND(J240&gt;=2343,J240&lt;3865),Table1[[#This Row],[Def max]],"")</f>
        <v>2.9</v>
      </c>
      <c r="O240" s="9" t="str">
        <f>IF(AND(J240&gt;=3865,J240&lt;4540),Table1[[#This Row],[Def max]],"")</f>
        <v/>
      </c>
      <c r="P240" s="9" t="str">
        <f>IF(AND(J240&gt;=4540,J240&lt;8085),Table1[[#This Row],[Def max]],"")</f>
        <v/>
      </c>
      <c r="Q240" s="9" t="str">
        <f>IF(AND(J240&gt;=8085,J240&lt;9000),Table1[[#This Row],[Def max]],"")</f>
        <v/>
      </c>
      <c r="R240" s="9">
        <v>1.2</v>
      </c>
      <c r="S240" s="9">
        <v>0.5</v>
      </c>
      <c r="T240" s="9">
        <v>1.2</v>
      </c>
      <c r="U240" s="2">
        <f>YEAR(Table1[[#This Row],[Date début]])</f>
        <v>2018</v>
      </c>
      <c r="V240" s="2">
        <f>MONTH(Table1[[#This Row],[Date fin]])</f>
        <v>9</v>
      </c>
      <c r="W240" s="2">
        <f>DAY(Table1[[#This Row],[Date fin]])</f>
        <v>18</v>
      </c>
    </row>
    <row r="241" spans="1:23" ht="15.75" x14ac:dyDescent="0.25">
      <c r="A241" s="1">
        <v>1243</v>
      </c>
      <c r="B241" s="9" t="s">
        <v>504</v>
      </c>
      <c r="C241" s="9">
        <v>1245</v>
      </c>
      <c r="D241" s="7">
        <v>43417.766898148147</v>
      </c>
      <c r="E241" s="7">
        <v>43417.768101851849</v>
      </c>
      <c r="F241" s="8">
        <v>1.2037037037037038E-3</v>
      </c>
      <c r="G241" s="9" t="s">
        <v>21</v>
      </c>
      <c r="H241" s="9">
        <v>0</v>
      </c>
      <c r="I241" s="9"/>
      <c r="J241" s="9">
        <v>0</v>
      </c>
      <c r="K241" s="9">
        <f>IF(AND(J241&gt;=0,J241&lt;750),Table1[[#This Row],[Def max]],"")</f>
        <v>0</v>
      </c>
      <c r="L241" s="9" t="str">
        <f>IF(AND(J241&gt;=750,J241&lt;2042),Table1[[#This Row],[Def max]],"")</f>
        <v/>
      </c>
      <c r="M241" s="9" t="str">
        <f>IF(AND(J241&gt;=2042,J241&lt;2343),Table1[[#This Row],[Def max]],"")</f>
        <v/>
      </c>
      <c r="N241" s="9" t="str">
        <f>IF(AND(J241&gt;=2343,J241&lt;3865),Table1[[#This Row],[Def max]],"")</f>
        <v/>
      </c>
      <c r="O241" s="9" t="str">
        <f>IF(AND(J241&gt;=3865,J241&lt;4540),Table1[[#This Row],[Def max]],"")</f>
        <v/>
      </c>
      <c r="P241" s="9" t="str">
        <f>IF(AND(J241&gt;=4540,J241&lt;8085),Table1[[#This Row],[Def max]],"")</f>
        <v/>
      </c>
      <c r="Q241" s="9" t="str">
        <f>IF(AND(J241&gt;=8085,J241&lt;9000),Table1[[#This Row],[Def max]],"")</f>
        <v/>
      </c>
      <c r="R241" s="9">
        <v>0</v>
      </c>
      <c r="S241" s="9">
        <v>0</v>
      </c>
      <c r="T241" s="9">
        <v>0</v>
      </c>
      <c r="U241" s="2">
        <f>YEAR(Table1[[#This Row],[Date début]])</f>
        <v>2018</v>
      </c>
      <c r="V241" s="2">
        <f>MONTH(Table1[[#This Row],[Date fin]])</f>
        <v>11</v>
      </c>
      <c r="W241" s="2">
        <f>DAY(Table1[[#This Row],[Date fin]])</f>
        <v>13</v>
      </c>
    </row>
    <row r="242" spans="1:23" ht="15.75" x14ac:dyDescent="0.25">
      <c r="A242" s="1">
        <v>123456</v>
      </c>
      <c r="B242" s="9" t="s">
        <v>504</v>
      </c>
      <c r="C242" s="9">
        <v>1245</v>
      </c>
      <c r="D242" s="7">
        <v>43417.768900462965</v>
      </c>
      <c r="E242" s="7">
        <v>43417.860439814816</v>
      </c>
      <c r="F242" s="8">
        <v>9.1527777777777777E-2</v>
      </c>
      <c r="G242" s="9" t="s">
        <v>21</v>
      </c>
      <c r="H242" s="9">
        <v>2.1</v>
      </c>
      <c r="I242" s="9" t="s">
        <v>79</v>
      </c>
      <c r="J242" s="9">
        <v>2330</v>
      </c>
      <c r="K242" s="9" t="str">
        <f>IF(AND(J242&gt;=0,J242&lt;750),Table1[[#This Row],[Def max]],"")</f>
        <v/>
      </c>
      <c r="L242" s="9" t="str">
        <f>IF(AND(J242&gt;=750,J242&lt;2042),Table1[[#This Row],[Def max]],"")</f>
        <v/>
      </c>
      <c r="M242" s="9">
        <f>IF(AND(J242&gt;=2042,J242&lt;2343),Table1[[#This Row],[Def max]],"")</f>
        <v>2.1</v>
      </c>
      <c r="N242" s="9" t="str">
        <f>IF(AND(J242&gt;=2343,J242&lt;3865),Table1[[#This Row],[Def max]],"")</f>
        <v/>
      </c>
      <c r="O242" s="9" t="str">
        <f>IF(AND(J242&gt;=3865,J242&lt;4540),Table1[[#This Row],[Def max]],"")</f>
        <v/>
      </c>
      <c r="P242" s="9" t="str">
        <f>IF(AND(J242&gt;=4540,J242&lt;8085),Table1[[#This Row],[Def max]],"")</f>
        <v/>
      </c>
      <c r="Q242" s="9" t="str">
        <f>IF(AND(J242&gt;=8085,J242&lt;9000),Table1[[#This Row],[Def max]],"")</f>
        <v/>
      </c>
      <c r="R242" s="9">
        <v>0.1</v>
      </c>
      <c r="S242" s="9">
        <v>0</v>
      </c>
      <c r="T242" s="9">
        <v>1.3</v>
      </c>
      <c r="U242" s="2">
        <f>YEAR(Table1[[#This Row],[Date début]])</f>
        <v>2018</v>
      </c>
      <c r="V242" s="2">
        <f>MONTH(Table1[[#This Row],[Date fin]])</f>
        <v>11</v>
      </c>
      <c r="W242" s="2">
        <f>DAY(Table1[[#This Row],[Date fin]])</f>
        <v>13</v>
      </c>
    </row>
    <row r="243" spans="1:23" ht="15.75" x14ac:dyDescent="0.25">
      <c r="A243" s="1">
        <v>12456</v>
      </c>
      <c r="B243" s="9" t="s">
        <v>504</v>
      </c>
      <c r="C243" s="9">
        <v>1245</v>
      </c>
      <c r="D243" s="7">
        <v>43418.622789351852</v>
      </c>
      <c r="E243" s="7">
        <v>43418.6249537037</v>
      </c>
      <c r="F243" s="8">
        <v>2.1643518518518518E-3</v>
      </c>
      <c r="G243" s="9" t="s">
        <v>21</v>
      </c>
      <c r="H243" s="9">
        <v>4.4000000000000004</v>
      </c>
      <c r="I243" s="9" t="s">
        <v>150</v>
      </c>
      <c r="J243" s="9">
        <v>6276</v>
      </c>
      <c r="K243" s="9" t="str">
        <f>IF(AND(J243&gt;=0,J243&lt;750),Table1[[#This Row],[Def max]],"")</f>
        <v/>
      </c>
      <c r="L243" s="9" t="str">
        <f>IF(AND(J243&gt;=750,J243&lt;2042),Table1[[#This Row],[Def max]],"")</f>
        <v/>
      </c>
      <c r="M243" s="9" t="str">
        <f>IF(AND(J243&gt;=2042,J243&lt;2343),Table1[[#This Row],[Def max]],"")</f>
        <v/>
      </c>
      <c r="N243" s="9" t="str">
        <f>IF(AND(J243&gt;=2343,J243&lt;3865),Table1[[#This Row],[Def max]],"")</f>
        <v/>
      </c>
      <c r="O243" s="9" t="str">
        <f>IF(AND(J243&gt;=3865,J243&lt;4540),Table1[[#This Row],[Def max]],"")</f>
        <v/>
      </c>
      <c r="P243" s="9">
        <f>IF(AND(J243&gt;=4540,J243&lt;8085),Table1[[#This Row],[Def max]],"")</f>
        <v>4.4000000000000004</v>
      </c>
      <c r="Q243" s="9" t="str">
        <f>IF(AND(J243&gt;=8085,J243&lt;9000),Table1[[#This Row],[Def max]],"")</f>
        <v/>
      </c>
      <c r="R243" s="9">
        <v>0.1</v>
      </c>
      <c r="S243" s="9">
        <v>0</v>
      </c>
      <c r="T243" s="9">
        <v>2.4</v>
      </c>
      <c r="U243" s="2">
        <f>YEAR(Table1[[#This Row],[Date début]])</f>
        <v>2018</v>
      </c>
      <c r="V243" s="2">
        <f>MONTH(Table1[[#This Row],[Date fin]])</f>
        <v>11</v>
      </c>
      <c r="W243" s="2">
        <f>DAY(Table1[[#This Row],[Date fin]])</f>
        <v>14</v>
      </c>
    </row>
    <row r="244" spans="1:23" ht="15.75" x14ac:dyDescent="0.25">
      <c r="A244" s="1">
        <v>145236</v>
      </c>
      <c r="B244" s="9" t="s">
        <v>20</v>
      </c>
      <c r="C244" s="9">
        <v>1245</v>
      </c>
      <c r="D244" s="7">
        <v>43418.641122685185</v>
      </c>
      <c r="E244" s="7">
        <v>43418.64130787037</v>
      </c>
      <c r="F244" s="8">
        <v>1.7361111111111112E-4</v>
      </c>
      <c r="G244" s="9" t="s">
        <v>21</v>
      </c>
      <c r="H244" s="9">
        <v>0</v>
      </c>
      <c r="I244" s="9"/>
      <c r="J244" s="9">
        <v>0</v>
      </c>
      <c r="K244" s="9">
        <f>IF(AND(J244&gt;=0,J244&lt;750),Table1[[#This Row],[Def max]],"")</f>
        <v>0</v>
      </c>
      <c r="L244" s="9" t="str">
        <f>IF(AND(J244&gt;=750,J244&lt;2042),Table1[[#This Row],[Def max]],"")</f>
        <v/>
      </c>
      <c r="M244" s="9" t="str">
        <f>IF(AND(J244&gt;=2042,J244&lt;2343),Table1[[#This Row],[Def max]],"")</f>
        <v/>
      </c>
      <c r="N244" s="9" t="str">
        <f>IF(AND(J244&gt;=2343,J244&lt;3865),Table1[[#This Row],[Def max]],"")</f>
        <v/>
      </c>
      <c r="O244" s="9" t="str">
        <f>IF(AND(J244&gt;=3865,J244&lt;4540),Table1[[#This Row],[Def max]],"")</f>
        <v/>
      </c>
      <c r="P244" s="9" t="str">
        <f>IF(AND(J244&gt;=4540,J244&lt;8085),Table1[[#This Row],[Def max]],"")</f>
        <v/>
      </c>
      <c r="Q244" s="9" t="str">
        <f>IF(AND(J244&gt;=8085,J244&lt;9000),Table1[[#This Row],[Def max]],"")</f>
        <v/>
      </c>
      <c r="R244" s="9">
        <v>0</v>
      </c>
      <c r="S244" s="9">
        <v>0</v>
      </c>
      <c r="T244" s="9">
        <v>0</v>
      </c>
      <c r="U244" s="2">
        <f>YEAR(Table1[[#This Row],[Date début]])</f>
        <v>2018</v>
      </c>
      <c r="V244" s="2">
        <f>MONTH(Table1[[#This Row],[Date fin]])</f>
        <v>11</v>
      </c>
      <c r="W244" s="2">
        <f>DAY(Table1[[#This Row],[Date fin]])</f>
        <v>14</v>
      </c>
    </row>
    <row r="245" spans="1:23" ht="15.75" x14ac:dyDescent="0.25">
      <c r="A245" s="1">
        <v>12456</v>
      </c>
      <c r="B245" s="9" t="s">
        <v>504</v>
      </c>
      <c r="C245" s="9">
        <v>1245</v>
      </c>
      <c r="D245" s="7">
        <v>43418.642141203702</v>
      </c>
      <c r="E245" s="7">
        <v>43418.642500000002</v>
      </c>
      <c r="F245" s="8">
        <v>3.4722222222222224E-4</v>
      </c>
      <c r="G245" s="9" t="s">
        <v>21</v>
      </c>
      <c r="H245" s="9">
        <v>0</v>
      </c>
      <c r="I245" s="9"/>
      <c r="J245" s="9">
        <v>0</v>
      </c>
      <c r="K245" s="9">
        <f>IF(AND(J245&gt;=0,J245&lt;750),Table1[[#This Row],[Def max]],"")</f>
        <v>0</v>
      </c>
      <c r="L245" s="9" t="str">
        <f>IF(AND(J245&gt;=750,J245&lt;2042),Table1[[#This Row],[Def max]],"")</f>
        <v/>
      </c>
      <c r="M245" s="9" t="str">
        <f>IF(AND(J245&gt;=2042,J245&lt;2343),Table1[[#This Row],[Def max]],"")</f>
        <v/>
      </c>
      <c r="N245" s="9" t="str">
        <f>IF(AND(J245&gt;=2343,J245&lt;3865),Table1[[#This Row],[Def max]],"")</f>
        <v/>
      </c>
      <c r="O245" s="9" t="str">
        <f>IF(AND(J245&gt;=3865,J245&lt;4540),Table1[[#This Row],[Def max]],"")</f>
        <v/>
      </c>
      <c r="P245" s="9" t="str">
        <f>IF(AND(J245&gt;=4540,J245&lt;8085),Table1[[#This Row],[Def max]],"")</f>
        <v/>
      </c>
      <c r="Q245" s="9" t="str">
        <f>IF(AND(J245&gt;=8085,J245&lt;9000),Table1[[#This Row],[Def max]],"")</f>
        <v/>
      </c>
      <c r="R245" s="9">
        <v>0</v>
      </c>
      <c r="S245" s="9">
        <v>0</v>
      </c>
      <c r="T245" s="9">
        <v>0</v>
      </c>
      <c r="U245" s="2">
        <f>YEAR(Table1[[#This Row],[Date début]])</f>
        <v>2018</v>
      </c>
      <c r="V245" s="2">
        <f>MONTH(Table1[[#This Row],[Date fin]])</f>
        <v>11</v>
      </c>
      <c r="W245" s="2">
        <f>DAY(Table1[[#This Row],[Date fin]])</f>
        <v>14</v>
      </c>
    </row>
    <row r="246" spans="1:23" ht="15.75" x14ac:dyDescent="0.25">
      <c r="A246" s="1">
        <v>124</v>
      </c>
      <c r="B246" s="9" t="s">
        <v>504</v>
      </c>
      <c r="C246" s="9">
        <v>1254</v>
      </c>
      <c r="D246" s="7">
        <v>43418.64402777778</v>
      </c>
      <c r="E246" s="7">
        <v>43418.838402777779</v>
      </c>
      <c r="F246" s="8">
        <v>0.1850347222222222</v>
      </c>
      <c r="G246" s="9" t="s">
        <v>21</v>
      </c>
      <c r="H246" s="9">
        <v>2.6</v>
      </c>
      <c r="I246" s="9" t="s">
        <v>19</v>
      </c>
      <c r="J246" s="9">
        <v>6245</v>
      </c>
      <c r="K246" s="9" t="str">
        <f>IF(AND(J246&gt;=0,J246&lt;750),Table1[[#This Row],[Def max]],"")</f>
        <v/>
      </c>
      <c r="L246" s="9" t="str">
        <f>IF(AND(J246&gt;=750,J246&lt;2042),Table1[[#This Row],[Def max]],"")</f>
        <v/>
      </c>
      <c r="M246" s="9" t="str">
        <f>IF(AND(J246&gt;=2042,J246&lt;2343),Table1[[#This Row],[Def max]],"")</f>
        <v/>
      </c>
      <c r="N246" s="9" t="str">
        <f>IF(AND(J246&gt;=2343,J246&lt;3865),Table1[[#This Row],[Def max]],"")</f>
        <v/>
      </c>
      <c r="O246" s="9" t="str">
        <f>IF(AND(J246&gt;=3865,J246&lt;4540),Table1[[#This Row],[Def max]],"")</f>
        <v/>
      </c>
      <c r="P246" s="9">
        <f>IF(AND(J246&gt;=4540,J246&lt;8085),Table1[[#This Row],[Def max]],"")</f>
        <v>2.6</v>
      </c>
      <c r="Q246" s="9" t="str">
        <f>IF(AND(J246&gt;=8085,J246&lt;9000),Table1[[#This Row],[Def max]],"")</f>
        <v/>
      </c>
      <c r="R246" s="9">
        <v>0.6</v>
      </c>
      <c r="S246" s="9">
        <v>0.7</v>
      </c>
      <c r="T246" s="9">
        <v>0.8</v>
      </c>
      <c r="U246" s="2">
        <f>YEAR(Table1[[#This Row],[Date début]])</f>
        <v>2018</v>
      </c>
      <c r="V246" s="2">
        <f>MONTH(Table1[[#This Row],[Date fin]])</f>
        <v>11</v>
      </c>
      <c r="W246" s="2">
        <f>DAY(Table1[[#This Row],[Date fin]])</f>
        <v>14</v>
      </c>
    </row>
    <row r="247" spans="1:23" ht="15.75" x14ac:dyDescent="0.25">
      <c r="A247" s="1">
        <v>1356</v>
      </c>
      <c r="B247" s="9" t="s">
        <v>20</v>
      </c>
      <c r="C247" s="9">
        <v>125</v>
      </c>
      <c r="D247" s="7">
        <v>43418.839756944442</v>
      </c>
      <c r="E247" s="7">
        <v>43418.846643518518</v>
      </c>
      <c r="F247" s="8">
        <v>6.8865740740740736E-3</v>
      </c>
      <c r="G247" s="9" t="s">
        <v>21</v>
      </c>
      <c r="H247" s="9">
        <v>2.4</v>
      </c>
      <c r="I247" s="9" t="s">
        <v>79</v>
      </c>
      <c r="J247" s="9">
        <v>3262</v>
      </c>
      <c r="K247" s="9" t="str">
        <f>IF(AND(J247&gt;=0,J247&lt;750),Table1[[#This Row],[Def max]],"")</f>
        <v/>
      </c>
      <c r="L247" s="9" t="str">
        <f>IF(AND(J247&gt;=750,J247&lt;2042),Table1[[#This Row],[Def max]],"")</f>
        <v/>
      </c>
      <c r="M247" s="9" t="str">
        <f>IF(AND(J247&gt;=2042,J247&lt;2343),Table1[[#This Row],[Def max]],"")</f>
        <v/>
      </c>
      <c r="N247" s="9">
        <f>IF(AND(J247&gt;=2343,J247&lt;3865),Table1[[#This Row],[Def max]],"")</f>
        <v>2.4</v>
      </c>
      <c r="O247" s="9" t="str">
        <f>IF(AND(J247&gt;=3865,J247&lt;4540),Table1[[#This Row],[Def max]],"")</f>
        <v/>
      </c>
      <c r="P247" s="9" t="str">
        <f>IF(AND(J247&gt;=4540,J247&lt;8085),Table1[[#This Row],[Def max]],"")</f>
        <v/>
      </c>
      <c r="Q247" s="9" t="str">
        <f>IF(AND(J247&gt;=8085,J247&lt;9000),Table1[[#This Row],[Def max]],"")</f>
        <v/>
      </c>
      <c r="R247" s="9">
        <v>0.7</v>
      </c>
      <c r="S247" s="9">
        <v>0.2</v>
      </c>
      <c r="T247" s="9">
        <v>1.3</v>
      </c>
      <c r="U247" s="2">
        <f>YEAR(Table1[[#This Row],[Date début]])</f>
        <v>2018</v>
      </c>
      <c r="V247" s="2">
        <f>MONTH(Table1[[#This Row],[Date fin]])</f>
        <v>11</v>
      </c>
      <c r="W247" s="2">
        <f>DAY(Table1[[#This Row],[Date fin]])</f>
        <v>14</v>
      </c>
    </row>
    <row r="248" spans="1:23" ht="15.75" x14ac:dyDescent="0.25">
      <c r="A248" s="1">
        <v>49268001005</v>
      </c>
      <c r="B248" s="9" t="s">
        <v>13</v>
      </c>
      <c r="C248" s="9">
        <v>916</v>
      </c>
      <c r="D248" s="7">
        <v>43423.936157407406</v>
      </c>
      <c r="E248" s="7">
        <v>43423.936516203707</v>
      </c>
      <c r="F248" s="8">
        <v>3.5879629629629635E-4</v>
      </c>
      <c r="G248" s="9" t="s">
        <v>40</v>
      </c>
      <c r="H248" s="9">
        <v>0</v>
      </c>
      <c r="I248" s="9"/>
      <c r="J248" s="9">
        <v>0</v>
      </c>
      <c r="K248" s="9">
        <f>IF(AND(J248&gt;=0,J248&lt;750),Table1[[#This Row],[Def max]],"")</f>
        <v>0</v>
      </c>
      <c r="L248" s="9" t="str">
        <f>IF(AND(J248&gt;=750,J248&lt;2042),Table1[[#This Row],[Def max]],"")</f>
        <v/>
      </c>
      <c r="M248" s="9" t="str">
        <f>IF(AND(J248&gt;=2042,J248&lt;2343),Table1[[#This Row],[Def max]],"")</f>
        <v/>
      </c>
      <c r="N248" s="9" t="str">
        <f>IF(AND(J248&gt;=2343,J248&lt;3865),Table1[[#This Row],[Def max]],"")</f>
        <v/>
      </c>
      <c r="O248" s="9" t="str">
        <f>IF(AND(J248&gt;=3865,J248&lt;4540),Table1[[#This Row],[Def max]],"")</f>
        <v/>
      </c>
      <c r="P248" s="9" t="str">
        <f>IF(AND(J248&gt;=4540,J248&lt;8085),Table1[[#This Row],[Def max]],"")</f>
        <v/>
      </c>
      <c r="Q248" s="9" t="str">
        <f>IF(AND(J248&gt;=8085,J248&lt;9000),Table1[[#This Row],[Def max]],"")</f>
        <v/>
      </c>
      <c r="R248" s="9">
        <v>0</v>
      </c>
      <c r="S248" s="9">
        <v>0</v>
      </c>
      <c r="T248" s="9">
        <v>0</v>
      </c>
      <c r="U248" s="2">
        <f>YEAR(Table1[[#This Row],[Date début]])</f>
        <v>2018</v>
      </c>
      <c r="V248" s="2">
        <f>MONTH(Table1[[#This Row],[Date fin]])</f>
        <v>11</v>
      </c>
      <c r="W248" s="2">
        <f>DAY(Table1[[#This Row],[Date fin]])</f>
        <v>19</v>
      </c>
    </row>
    <row r="249" spans="1:23" ht="15.75" x14ac:dyDescent="0.25">
      <c r="A249" s="1">
        <v>49268001005</v>
      </c>
      <c r="B249" s="9" t="s">
        <v>17</v>
      </c>
      <c r="C249" s="9">
        <v>916</v>
      </c>
      <c r="D249" s="7">
        <v>43423.937210648146</v>
      </c>
      <c r="E249" s="7">
        <v>43423.9375</v>
      </c>
      <c r="F249" s="8">
        <v>2.7777777777777778E-4</v>
      </c>
      <c r="G249" s="9" t="s">
        <v>40</v>
      </c>
      <c r="H249" s="9">
        <v>0</v>
      </c>
      <c r="I249" s="9"/>
      <c r="J249" s="9">
        <v>0</v>
      </c>
      <c r="K249" s="9">
        <f>IF(AND(J249&gt;=0,J249&lt;750),Table1[[#This Row],[Def max]],"")</f>
        <v>0</v>
      </c>
      <c r="L249" s="9" t="str">
        <f>IF(AND(J249&gt;=750,J249&lt;2042),Table1[[#This Row],[Def max]],"")</f>
        <v/>
      </c>
      <c r="M249" s="9" t="str">
        <f>IF(AND(J249&gt;=2042,J249&lt;2343),Table1[[#This Row],[Def max]],"")</f>
        <v/>
      </c>
      <c r="N249" s="9" t="str">
        <f>IF(AND(J249&gt;=2343,J249&lt;3865),Table1[[#This Row],[Def max]],"")</f>
        <v/>
      </c>
      <c r="O249" s="9" t="str">
        <f>IF(AND(J249&gt;=3865,J249&lt;4540),Table1[[#This Row],[Def max]],"")</f>
        <v/>
      </c>
      <c r="P249" s="9" t="str">
        <f>IF(AND(J249&gt;=4540,J249&lt;8085),Table1[[#This Row],[Def max]],"")</f>
        <v/>
      </c>
      <c r="Q249" s="9" t="str">
        <f>IF(AND(J249&gt;=8085,J249&lt;9000),Table1[[#This Row],[Def max]],"")</f>
        <v/>
      </c>
      <c r="R249" s="9">
        <v>0</v>
      </c>
      <c r="S249" s="9">
        <v>0</v>
      </c>
      <c r="T249" s="9">
        <v>0</v>
      </c>
      <c r="U249" s="2">
        <f>YEAR(Table1[[#This Row],[Date début]])</f>
        <v>2018</v>
      </c>
      <c r="V249" s="2">
        <f>MONTH(Table1[[#This Row],[Date fin]])</f>
        <v>11</v>
      </c>
      <c r="W249" s="2">
        <f>DAY(Table1[[#This Row],[Date fin]])</f>
        <v>19</v>
      </c>
    </row>
    <row r="250" spans="1:23" ht="15.75" x14ac:dyDescent="0.25">
      <c r="A250" s="1">
        <v>49268001005</v>
      </c>
      <c r="B250" s="9" t="s">
        <v>17</v>
      </c>
      <c r="C250" s="9">
        <v>916</v>
      </c>
      <c r="D250" s="7">
        <v>43423.945868055554</v>
      </c>
      <c r="E250" s="7">
        <v>43424.013009259259</v>
      </c>
      <c r="F250" s="8">
        <v>6.6087962962962959E-2</v>
      </c>
      <c r="G250" s="9" t="s">
        <v>40</v>
      </c>
      <c r="H250" s="9">
        <v>2.5</v>
      </c>
      <c r="I250" s="9" t="s">
        <v>150</v>
      </c>
      <c r="J250" s="9">
        <v>2748</v>
      </c>
      <c r="K250" s="9" t="str">
        <f>IF(AND(J250&gt;=0,J250&lt;750),Table1[[#This Row],[Def max]],"")</f>
        <v/>
      </c>
      <c r="L250" s="9" t="str">
        <f>IF(AND(J250&gt;=750,J250&lt;2042),Table1[[#This Row],[Def max]],"")</f>
        <v/>
      </c>
      <c r="M250" s="9" t="str">
        <f>IF(AND(J250&gt;=2042,J250&lt;2343),Table1[[#This Row],[Def max]],"")</f>
        <v/>
      </c>
      <c r="N250" s="9">
        <f>IF(AND(J250&gt;=2343,J250&lt;3865),Table1[[#This Row],[Def max]],"")</f>
        <v>2.5</v>
      </c>
      <c r="O250" s="9" t="str">
        <f>IF(AND(J250&gt;=3865,J250&lt;4540),Table1[[#This Row],[Def max]],"")</f>
        <v/>
      </c>
      <c r="P250" s="9" t="str">
        <f>IF(AND(J250&gt;=4540,J250&lt;8085),Table1[[#This Row],[Def max]],"")</f>
        <v/>
      </c>
      <c r="Q250" s="9" t="str">
        <f>IF(AND(J250&gt;=8085,J250&lt;9000),Table1[[#This Row],[Def max]],"")</f>
        <v/>
      </c>
      <c r="R250" s="9">
        <v>0.2</v>
      </c>
      <c r="S250" s="9">
        <v>0.1</v>
      </c>
      <c r="T250" s="9">
        <v>0.5</v>
      </c>
      <c r="U250" s="2">
        <f>YEAR(Table1[[#This Row],[Date début]])</f>
        <v>2018</v>
      </c>
      <c r="V250" s="2">
        <f>MONTH(Table1[[#This Row],[Date fin]])</f>
        <v>11</v>
      </c>
      <c r="W250" s="2">
        <f>DAY(Table1[[#This Row],[Date fin]])</f>
        <v>20</v>
      </c>
    </row>
    <row r="251" spans="1:23" ht="15.75" x14ac:dyDescent="0.25">
      <c r="A251" s="1">
        <v>49268001006</v>
      </c>
      <c r="B251" s="9" t="s">
        <v>17</v>
      </c>
      <c r="C251" s="9">
        <v>917</v>
      </c>
      <c r="D251" s="7">
        <v>43424.016215277778</v>
      </c>
      <c r="E251" s="7">
        <v>43424.084768518522</v>
      </c>
      <c r="F251" s="8">
        <v>6.8541666666666667E-2</v>
      </c>
      <c r="G251" s="9" t="s">
        <v>40</v>
      </c>
      <c r="H251" s="9">
        <v>1.5</v>
      </c>
      <c r="I251" s="9" t="s">
        <v>38</v>
      </c>
      <c r="J251" s="9">
        <v>5246</v>
      </c>
      <c r="K251" s="9" t="str">
        <f>IF(AND(J251&gt;=0,J251&lt;750),Table1[[#This Row],[Def max]],"")</f>
        <v/>
      </c>
      <c r="L251" s="9" t="str">
        <f>IF(AND(J251&gt;=750,J251&lt;2042),Table1[[#This Row],[Def max]],"")</f>
        <v/>
      </c>
      <c r="M251" s="9" t="str">
        <f>IF(AND(J251&gt;=2042,J251&lt;2343),Table1[[#This Row],[Def max]],"")</f>
        <v/>
      </c>
      <c r="N251" s="9" t="str">
        <f>IF(AND(J251&gt;=2343,J251&lt;3865),Table1[[#This Row],[Def max]],"")</f>
        <v/>
      </c>
      <c r="O251" s="9" t="str">
        <f>IF(AND(J251&gt;=3865,J251&lt;4540),Table1[[#This Row],[Def max]],"")</f>
        <v/>
      </c>
      <c r="P251" s="9">
        <f>IF(AND(J251&gt;=4540,J251&lt;8085),Table1[[#This Row],[Def max]],"")</f>
        <v>1.5</v>
      </c>
      <c r="Q251" s="9" t="str">
        <f>IF(AND(J251&gt;=8085,J251&lt;9000),Table1[[#This Row],[Def max]],"")</f>
        <v/>
      </c>
      <c r="R251" s="9">
        <v>0.5</v>
      </c>
      <c r="S251" s="9">
        <v>0.1</v>
      </c>
      <c r="T251" s="9">
        <v>0.8</v>
      </c>
      <c r="U251" s="2">
        <f>YEAR(Table1[[#This Row],[Date début]])</f>
        <v>2018</v>
      </c>
      <c r="V251" s="2">
        <f>MONTH(Table1[[#This Row],[Date fin]])</f>
        <v>11</v>
      </c>
      <c r="W251" s="2">
        <f>DAY(Table1[[#This Row],[Date fin]])</f>
        <v>20</v>
      </c>
    </row>
    <row r="252" spans="1:23" ht="15.75" x14ac:dyDescent="0.25">
      <c r="A252" s="1">
        <v>49268001004</v>
      </c>
      <c r="B252" s="9" t="s">
        <v>17</v>
      </c>
      <c r="C252" s="9">
        <v>915</v>
      </c>
      <c r="D252" s="7">
        <v>43424.097291666665</v>
      </c>
      <c r="E252" s="7">
        <v>43424.134745370371</v>
      </c>
      <c r="F252" s="8">
        <v>3.7442129629629624E-2</v>
      </c>
      <c r="G252" s="9" t="s">
        <v>40</v>
      </c>
      <c r="H252" s="9">
        <v>2.2000000000000002</v>
      </c>
      <c r="I252" s="9" t="s">
        <v>55</v>
      </c>
      <c r="J252" s="9">
        <v>6759</v>
      </c>
      <c r="K252" s="9" t="str">
        <f>IF(AND(J252&gt;=0,J252&lt;750),Table1[[#This Row],[Def max]],"")</f>
        <v/>
      </c>
      <c r="L252" s="9" t="str">
        <f>IF(AND(J252&gt;=750,J252&lt;2042),Table1[[#This Row],[Def max]],"")</f>
        <v/>
      </c>
      <c r="M252" s="9" t="str">
        <f>IF(AND(J252&gt;=2042,J252&lt;2343),Table1[[#This Row],[Def max]],"")</f>
        <v/>
      </c>
      <c r="N252" s="9" t="str">
        <f>IF(AND(J252&gt;=2343,J252&lt;3865),Table1[[#This Row],[Def max]],"")</f>
        <v/>
      </c>
      <c r="O252" s="9" t="str">
        <f>IF(AND(J252&gt;=3865,J252&lt;4540),Table1[[#This Row],[Def max]],"")</f>
        <v/>
      </c>
      <c r="P252" s="9">
        <f>IF(AND(J252&gt;=4540,J252&lt;8085),Table1[[#This Row],[Def max]],"")</f>
        <v>2.2000000000000002</v>
      </c>
      <c r="Q252" s="9" t="str">
        <f>IF(AND(J252&gt;=8085,J252&lt;9000),Table1[[#This Row],[Def max]],"")</f>
        <v/>
      </c>
      <c r="R252" s="9">
        <v>0.2</v>
      </c>
      <c r="S252" s="9">
        <v>0.1</v>
      </c>
      <c r="T252" s="9">
        <v>0.9</v>
      </c>
      <c r="U252" s="2">
        <f>YEAR(Table1[[#This Row],[Date début]])</f>
        <v>2018</v>
      </c>
      <c r="V252" s="2">
        <f>MONTH(Table1[[#This Row],[Date fin]])</f>
        <v>11</v>
      </c>
      <c r="W252" s="2">
        <f>DAY(Table1[[#This Row],[Date fin]])</f>
        <v>20</v>
      </c>
    </row>
    <row r="253" spans="1:23" ht="15.75" x14ac:dyDescent="0.25">
      <c r="A253" s="1">
        <v>48800001011</v>
      </c>
      <c r="B253" s="9" t="s">
        <v>17</v>
      </c>
      <c r="C253" s="9">
        <v>877</v>
      </c>
      <c r="D253" s="7">
        <v>43424.93608796296</v>
      </c>
      <c r="E253" s="7">
        <v>43424.996168981481</v>
      </c>
      <c r="F253" s="8">
        <v>6.0069444444444446E-2</v>
      </c>
      <c r="G253" s="9" t="s">
        <v>40</v>
      </c>
      <c r="H253" s="9">
        <v>2.2999999999999998</v>
      </c>
      <c r="I253" s="9" t="s">
        <v>34</v>
      </c>
      <c r="J253" s="9">
        <v>4253</v>
      </c>
      <c r="K253" s="9" t="str">
        <f>IF(AND(J253&gt;=0,J253&lt;750),Table1[[#This Row],[Def max]],"")</f>
        <v/>
      </c>
      <c r="L253" s="9" t="str">
        <f>IF(AND(J253&gt;=750,J253&lt;2042),Table1[[#This Row],[Def max]],"")</f>
        <v/>
      </c>
      <c r="M253" s="9" t="str">
        <f>IF(AND(J253&gt;=2042,J253&lt;2343),Table1[[#This Row],[Def max]],"")</f>
        <v/>
      </c>
      <c r="N253" s="9" t="str">
        <f>IF(AND(J253&gt;=2343,J253&lt;3865),Table1[[#This Row],[Def max]],"")</f>
        <v/>
      </c>
      <c r="O253" s="9">
        <f>IF(AND(J253&gt;=3865,J253&lt;4540),Table1[[#This Row],[Def max]],"")</f>
        <v>2.2999999999999998</v>
      </c>
      <c r="P253" s="9" t="str">
        <f>IF(AND(J253&gt;=4540,J253&lt;8085),Table1[[#This Row],[Def max]],"")</f>
        <v/>
      </c>
      <c r="Q253" s="9" t="str">
        <f>IF(AND(J253&gt;=8085,J253&lt;9000),Table1[[#This Row],[Def max]],"")</f>
        <v/>
      </c>
      <c r="R253" s="9">
        <v>0.6</v>
      </c>
      <c r="S253" s="9">
        <v>0.1</v>
      </c>
      <c r="T253" s="9">
        <v>0.9</v>
      </c>
      <c r="U253" s="2">
        <f>YEAR(Table1[[#This Row],[Date début]])</f>
        <v>2018</v>
      </c>
      <c r="V253" s="2">
        <f>MONTH(Table1[[#This Row],[Date fin]])</f>
        <v>11</v>
      </c>
      <c r="W253" s="2">
        <f>DAY(Table1[[#This Row],[Date fin]])</f>
        <v>20</v>
      </c>
    </row>
    <row r="254" spans="1:23" ht="15.75" x14ac:dyDescent="0.25">
      <c r="A254" s="1">
        <v>49880001011</v>
      </c>
      <c r="B254" s="9" t="s">
        <v>17</v>
      </c>
      <c r="C254" s="9">
        <v>878</v>
      </c>
      <c r="D254" s="7">
        <v>43425.058587962965</v>
      </c>
      <c r="E254" s="7">
        <v>43425.060983796298</v>
      </c>
      <c r="F254" s="8">
        <v>2.3842592592592591E-3</v>
      </c>
      <c r="G254" s="9" t="s">
        <v>40</v>
      </c>
      <c r="H254" s="9">
        <v>0</v>
      </c>
      <c r="I254" s="9"/>
      <c r="J254" s="9">
        <v>0</v>
      </c>
      <c r="K254" s="9">
        <f>IF(AND(J254&gt;=0,J254&lt;750),Table1[[#This Row],[Def max]],"")</f>
        <v>0</v>
      </c>
      <c r="L254" s="9" t="str">
        <f>IF(AND(J254&gt;=750,J254&lt;2042),Table1[[#This Row],[Def max]],"")</f>
        <v/>
      </c>
      <c r="M254" s="9" t="str">
        <f>IF(AND(J254&gt;=2042,J254&lt;2343),Table1[[#This Row],[Def max]],"")</f>
        <v/>
      </c>
      <c r="N254" s="9" t="str">
        <f>IF(AND(J254&gt;=2343,J254&lt;3865),Table1[[#This Row],[Def max]],"")</f>
        <v/>
      </c>
      <c r="O254" s="9" t="str">
        <f>IF(AND(J254&gt;=3865,J254&lt;4540),Table1[[#This Row],[Def max]],"")</f>
        <v/>
      </c>
      <c r="P254" s="9" t="str">
        <f>IF(AND(J254&gt;=4540,J254&lt;8085),Table1[[#This Row],[Def max]],"")</f>
        <v/>
      </c>
      <c r="Q254" s="9" t="str">
        <f>IF(AND(J254&gt;=8085,J254&lt;9000),Table1[[#This Row],[Def max]],"")</f>
        <v/>
      </c>
      <c r="R254" s="9">
        <v>0</v>
      </c>
      <c r="S254" s="9">
        <v>0</v>
      </c>
      <c r="T254" s="9">
        <v>0</v>
      </c>
      <c r="U254" s="2">
        <f>YEAR(Table1[[#This Row],[Date début]])</f>
        <v>2018</v>
      </c>
      <c r="V254" s="2">
        <f>MONTH(Table1[[#This Row],[Date fin]])</f>
        <v>11</v>
      </c>
      <c r="W254" s="2">
        <f>DAY(Table1[[#This Row],[Date fin]])</f>
        <v>21</v>
      </c>
    </row>
    <row r="255" spans="1:23" ht="15.75" x14ac:dyDescent="0.25">
      <c r="A255" s="1">
        <v>488585585</v>
      </c>
      <c r="B255" s="9" t="s">
        <v>17</v>
      </c>
      <c r="C255" s="9">
        <v>85874</v>
      </c>
      <c r="D255" s="7">
        <v>43425.061203703706</v>
      </c>
      <c r="E255" s="7">
        <v>43425.184791666667</v>
      </c>
      <c r="F255" s="8">
        <v>0.12357638888888889</v>
      </c>
      <c r="G255" s="9" t="s">
        <v>40</v>
      </c>
      <c r="H255" s="9">
        <v>2.2999999999999998</v>
      </c>
      <c r="I255" s="9" t="s">
        <v>93</v>
      </c>
      <c r="J255" s="9">
        <v>6762</v>
      </c>
      <c r="K255" s="9" t="str">
        <f>IF(AND(J255&gt;=0,J255&lt;750),Table1[[#This Row],[Def max]],"")</f>
        <v/>
      </c>
      <c r="L255" s="9" t="str">
        <f>IF(AND(J255&gt;=750,J255&lt;2042),Table1[[#This Row],[Def max]],"")</f>
        <v/>
      </c>
      <c r="M255" s="9" t="str">
        <f>IF(AND(J255&gt;=2042,J255&lt;2343),Table1[[#This Row],[Def max]],"")</f>
        <v/>
      </c>
      <c r="N255" s="9" t="str">
        <f>IF(AND(J255&gt;=2343,J255&lt;3865),Table1[[#This Row],[Def max]],"")</f>
        <v/>
      </c>
      <c r="O255" s="9" t="str">
        <f>IF(AND(J255&gt;=3865,J255&lt;4540),Table1[[#This Row],[Def max]],"")</f>
        <v/>
      </c>
      <c r="P255" s="9">
        <f>IF(AND(J255&gt;=4540,J255&lt;8085),Table1[[#This Row],[Def max]],"")</f>
        <v>2.2999999999999998</v>
      </c>
      <c r="Q255" s="9" t="str">
        <f>IF(AND(J255&gt;=8085,J255&lt;9000),Table1[[#This Row],[Def max]],"")</f>
        <v/>
      </c>
      <c r="R255" s="9">
        <v>0.3</v>
      </c>
      <c r="S255" s="9">
        <v>0.1</v>
      </c>
      <c r="T255" s="9">
        <v>1.4</v>
      </c>
      <c r="U255" s="2">
        <f>YEAR(Table1[[#This Row],[Date début]])</f>
        <v>2018</v>
      </c>
      <c r="V255" s="2">
        <f>MONTH(Table1[[#This Row],[Date fin]])</f>
        <v>11</v>
      </c>
      <c r="W255" s="2">
        <f>DAY(Table1[[#This Row],[Date fin]])</f>
        <v>21</v>
      </c>
    </row>
    <row r="256" spans="1:23" ht="15.75" x14ac:dyDescent="0.25">
      <c r="A256" s="1">
        <v>123456</v>
      </c>
      <c r="B256" s="9" t="s">
        <v>20</v>
      </c>
      <c r="C256" s="9">
        <v>123456</v>
      </c>
      <c r="D256" s="7">
        <v>43426.45103009259</v>
      </c>
      <c r="E256" s="7">
        <v>43426.525497685187</v>
      </c>
      <c r="F256" s="8">
        <v>7.4456018518518519E-2</v>
      </c>
      <c r="G256" s="9" t="s">
        <v>21</v>
      </c>
      <c r="H256" s="9">
        <v>8.5</v>
      </c>
      <c r="I256" s="9" t="s">
        <v>38</v>
      </c>
      <c r="J256" s="9">
        <v>5443</v>
      </c>
      <c r="K256" s="9" t="str">
        <f>IF(AND(J256&gt;=0,J256&lt;750),Table1[[#This Row],[Def max]],"")</f>
        <v/>
      </c>
      <c r="L256" s="9" t="str">
        <f>IF(AND(J256&gt;=750,J256&lt;2042),Table1[[#This Row],[Def max]],"")</f>
        <v/>
      </c>
      <c r="M256" s="9" t="str">
        <f>IF(AND(J256&gt;=2042,J256&lt;2343),Table1[[#This Row],[Def max]],"")</f>
        <v/>
      </c>
      <c r="N256" s="9" t="str">
        <f>IF(AND(J256&gt;=2343,J256&lt;3865),Table1[[#This Row],[Def max]],"")</f>
        <v/>
      </c>
      <c r="O256" s="9" t="str">
        <f>IF(AND(J256&gt;=3865,J256&lt;4540),Table1[[#This Row],[Def max]],"")</f>
        <v/>
      </c>
      <c r="P256" s="9">
        <f>IF(AND(J256&gt;=4540,J256&lt;8085),Table1[[#This Row],[Def max]],"")</f>
        <v>8.5</v>
      </c>
      <c r="Q256" s="9" t="str">
        <f>IF(AND(J256&gt;=8085,J256&lt;9000),Table1[[#This Row],[Def max]],"")</f>
        <v/>
      </c>
      <c r="R256" s="9">
        <v>1.6</v>
      </c>
      <c r="S256" s="9">
        <v>0.9</v>
      </c>
      <c r="T256" s="9">
        <v>5.3</v>
      </c>
      <c r="U256" s="2">
        <f>YEAR(Table1[[#This Row],[Date début]])</f>
        <v>2018</v>
      </c>
      <c r="V256" s="2">
        <f>MONTH(Table1[[#This Row],[Date fin]])</f>
        <v>11</v>
      </c>
      <c r="W256" s="2">
        <f>DAY(Table1[[#This Row],[Date fin]])</f>
        <v>22</v>
      </c>
    </row>
    <row r="257" spans="1:23" ht="15.75" x14ac:dyDescent="0.25">
      <c r="A257" s="1">
        <v>48968</v>
      </c>
      <c r="B257" s="9" t="s">
        <v>17</v>
      </c>
      <c r="C257" s="9">
        <v>854</v>
      </c>
      <c r="D257" s="7">
        <v>43426.942187499997</v>
      </c>
      <c r="E257" s="7">
        <v>43426.942812499998</v>
      </c>
      <c r="F257" s="8">
        <v>6.134259259259259E-4</v>
      </c>
      <c r="G257" s="9" t="s">
        <v>40</v>
      </c>
      <c r="H257" s="9">
        <v>0</v>
      </c>
      <c r="I257" s="9"/>
      <c r="J257" s="9">
        <v>0</v>
      </c>
      <c r="K257" s="9">
        <f>IF(AND(J257&gt;=0,J257&lt;750),Table1[[#This Row],[Def max]],"")</f>
        <v>0</v>
      </c>
      <c r="L257" s="9" t="str">
        <f>IF(AND(J257&gt;=750,J257&lt;2042),Table1[[#This Row],[Def max]],"")</f>
        <v/>
      </c>
      <c r="M257" s="9" t="str">
        <f>IF(AND(J257&gt;=2042,J257&lt;2343),Table1[[#This Row],[Def max]],"")</f>
        <v/>
      </c>
      <c r="N257" s="9" t="str">
        <f>IF(AND(J257&gt;=2343,J257&lt;3865),Table1[[#This Row],[Def max]],"")</f>
        <v/>
      </c>
      <c r="O257" s="9" t="str">
        <f>IF(AND(J257&gt;=3865,J257&lt;4540),Table1[[#This Row],[Def max]],"")</f>
        <v/>
      </c>
      <c r="P257" s="9" t="str">
        <f>IF(AND(J257&gt;=4540,J257&lt;8085),Table1[[#This Row],[Def max]],"")</f>
        <v/>
      </c>
      <c r="Q257" s="9" t="str">
        <f>IF(AND(J257&gt;=8085,J257&lt;9000),Table1[[#This Row],[Def max]],"")</f>
        <v/>
      </c>
      <c r="R257" s="9">
        <v>0</v>
      </c>
      <c r="S257" s="9">
        <v>0</v>
      </c>
      <c r="T257" s="9">
        <v>0</v>
      </c>
      <c r="U257" s="2">
        <f>YEAR(Table1[[#This Row],[Date début]])</f>
        <v>2018</v>
      </c>
      <c r="V257" s="2">
        <f>MONTH(Table1[[#This Row],[Date fin]])</f>
        <v>11</v>
      </c>
      <c r="W257" s="2">
        <f>DAY(Table1[[#This Row],[Date fin]])</f>
        <v>22</v>
      </c>
    </row>
    <row r="258" spans="1:23" ht="15.75" x14ac:dyDescent="0.25">
      <c r="A258" s="1">
        <v>4987518</v>
      </c>
      <c r="B258" s="9" t="s">
        <v>17</v>
      </c>
      <c r="C258" s="9">
        <v>854</v>
      </c>
      <c r="D258" s="7">
        <v>43426.94332175926</v>
      </c>
      <c r="E258" s="7">
        <v>43426.971319444441</v>
      </c>
      <c r="F258" s="8">
        <v>2.7986111111111111E-2</v>
      </c>
      <c r="G258" s="9" t="s">
        <v>40</v>
      </c>
      <c r="H258" s="9">
        <v>2.2000000000000002</v>
      </c>
      <c r="I258" s="9" t="s">
        <v>75</v>
      </c>
      <c r="J258" s="9">
        <v>5739</v>
      </c>
      <c r="K258" s="9" t="str">
        <f>IF(AND(J258&gt;=0,J258&lt;750),Table1[[#This Row],[Def max]],"")</f>
        <v/>
      </c>
      <c r="L258" s="9" t="str">
        <f>IF(AND(J258&gt;=750,J258&lt;2042),Table1[[#This Row],[Def max]],"")</f>
        <v/>
      </c>
      <c r="M258" s="9" t="str">
        <f>IF(AND(J258&gt;=2042,J258&lt;2343),Table1[[#This Row],[Def max]],"")</f>
        <v/>
      </c>
      <c r="N258" s="9" t="str">
        <f>IF(AND(J258&gt;=2343,J258&lt;3865),Table1[[#This Row],[Def max]],"")</f>
        <v/>
      </c>
      <c r="O258" s="9" t="str">
        <f>IF(AND(J258&gt;=3865,J258&lt;4540),Table1[[#This Row],[Def max]],"")</f>
        <v/>
      </c>
      <c r="P258" s="9">
        <f>IF(AND(J258&gt;=4540,J258&lt;8085),Table1[[#This Row],[Def max]],"")</f>
        <v>2.2000000000000002</v>
      </c>
      <c r="Q258" s="9" t="str">
        <f>IF(AND(J258&gt;=8085,J258&lt;9000),Table1[[#This Row],[Def max]],"")</f>
        <v/>
      </c>
      <c r="R258" s="9">
        <v>0.4</v>
      </c>
      <c r="S258" s="9">
        <v>0.1</v>
      </c>
      <c r="T258" s="9">
        <v>0.8</v>
      </c>
      <c r="U258" s="2">
        <f>YEAR(Table1[[#This Row],[Date début]])</f>
        <v>2018</v>
      </c>
      <c r="V258" s="2">
        <f>MONTH(Table1[[#This Row],[Date fin]])</f>
        <v>11</v>
      </c>
      <c r="W258" s="2">
        <f>DAY(Table1[[#This Row],[Date fin]])</f>
        <v>22</v>
      </c>
    </row>
    <row r="259" spans="1:23" ht="15.75" x14ac:dyDescent="0.25">
      <c r="A259" s="1">
        <v>4899899598</v>
      </c>
      <c r="B259" s="9" t="s">
        <v>17</v>
      </c>
      <c r="C259" s="9">
        <v>853</v>
      </c>
      <c r="D259" s="7">
        <v>43426.972881944443</v>
      </c>
      <c r="E259" s="7">
        <v>43426.973124999997</v>
      </c>
      <c r="F259" s="8">
        <v>2.4305555555555552E-4</v>
      </c>
      <c r="G259" s="9" t="s">
        <v>40</v>
      </c>
      <c r="H259" s="9">
        <v>0</v>
      </c>
      <c r="I259" s="9"/>
      <c r="J259" s="9">
        <v>0</v>
      </c>
      <c r="K259" s="9">
        <f>IF(AND(J259&gt;=0,J259&lt;750),Table1[[#This Row],[Def max]],"")</f>
        <v>0</v>
      </c>
      <c r="L259" s="9" t="str">
        <f>IF(AND(J259&gt;=750,J259&lt;2042),Table1[[#This Row],[Def max]],"")</f>
        <v/>
      </c>
      <c r="M259" s="9" t="str">
        <f>IF(AND(J259&gt;=2042,J259&lt;2343),Table1[[#This Row],[Def max]],"")</f>
        <v/>
      </c>
      <c r="N259" s="9" t="str">
        <f>IF(AND(J259&gt;=2343,J259&lt;3865),Table1[[#This Row],[Def max]],"")</f>
        <v/>
      </c>
      <c r="O259" s="9" t="str">
        <f>IF(AND(J259&gt;=3865,J259&lt;4540),Table1[[#This Row],[Def max]],"")</f>
        <v/>
      </c>
      <c r="P259" s="9" t="str">
        <f>IF(AND(J259&gt;=4540,J259&lt;8085),Table1[[#This Row],[Def max]],"")</f>
        <v/>
      </c>
      <c r="Q259" s="9" t="str">
        <f>IF(AND(J259&gt;=8085,J259&lt;9000),Table1[[#This Row],[Def max]],"")</f>
        <v/>
      </c>
      <c r="R259" s="9">
        <v>0</v>
      </c>
      <c r="S259" s="9">
        <v>0</v>
      </c>
      <c r="T259" s="9">
        <v>0</v>
      </c>
      <c r="U259" s="2">
        <f>YEAR(Table1[[#This Row],[Date début]])</f>
        <v>2018</v>
      </c>
      <c r="V259" s="2">
        <f>MONTH(Table1[[#This Row],[Date fin]])</f>
        <v>11</v>
      </c>
      <c r="W259" s="2">
        <f>DAY(Table1[[#This Row],[Date fin]])</f>
        <v>22</v>
      </c>
    </row>
    <row r="260" spans="1:23" ht="15.75" x14ac:dyDescent="0.25">
      <c r="A260" s="1" t="s">
        <v>610</v>
      </c>
      <c r="B260" s="9" t="s">
        <v>17</v>
      </c>
      <c r="C260" s="9">
        <v>853</v>
      </c>
      <c r="D260" s="7">
        <v>43426.973391203705</v>
      </c>
      <c r="E260" s="7">
        <v>43427.042766203704</v>
      </c>
      <c r="F260" s="8">
        <v>6.9363425925925926E-2</v>
      </c>
      <c r="G260" s="9" t="s">
        <v>40</v>
      </c>
      <c r="H260" s="9">
        <v>2.6</v>
      </c>
      <c r="I260" s="9" t="s">
        <v>25</v>
      </c>
      <c r="J260" s="9">
        <v>6726</v>
      </c>
      <c r="K260" s="9" t="str">
        <f>IF(AND(J260&gt;=0,J260&lt;750),Table1[[#This Row],[Def max]],"")</f>
        <v/>
      </c>
      <c r="L260" s="9" t="str">
        <f>IF(AND(J260&gt;=750,J260&lt;2042),Table1[[#This Row],[Def max]],"")</f>
        <v/>
      </c>
      <c r="M260" s="9" t="str">
        <f>IF(AND(J260&gt;=2042,J260&lt;2343),Table1[[#This Row],[Def max]],"")</f>
        <v/>
      </c>
      <c r="N260" s="9" t="str">
        <f>IF(AND(J260&gt;=2343,J260&lt;3865),Table1[[#This Row],[Def max]],"")</f>
        <v/>
      </c>
      <c r="O260" s="9" t="str">
        <f>IF(AND(J260&gt;=3865,J260&lt;4540),Table1[[#This Row],[Def max]],"")</f>
        <v/>
      </c>
      <c r="P260" s="9">
        <f>IF(AND(J260&gt;=4540,J260&lt;8085),Table1[[#This Row],[Def max]],"")</f>
        <v>2.6</v>
      </c>
      <c r="Q260" s="9" t="str">
        <f>IF(AND(J260&gt;=8085,J260&lt;9000),Table1[[#This Row],[Def max]],"")</f>
        <v/>
      </c>
      <c r="R260" s="9">
        <v>0.4</v>
      </c>
      <c r="S260" s="9">
        <v>0.1</v>
      </c>
      <c r="T260" s="9">
        <v>1.1000000000000001</v>
      </c>
      <c r="U260" s="2">
        <f>YEAR(Table1[[#This Row],[Date début]])</f>
        <v>2018</v>
      </c>
      <c r="V260" s="2">
        <f>MONTH(Table1[[#This Row],[Date fin]])</f>
        <v>11</v>
      </c>
      <c r="W260" s="2">
        <f>DAY(Table1[[#This Row],[Date fin]])</f>
        <v>23</v>
      </c>
    </row>
    <row r="261" spans="1:23" ht="15.75" x14ac:dyDescent="0.25">
      <c r="A261" s="1">
        <v>49876555</v>
      </c>
      <c r="B261" s="9" t="s">
        <v>20</v>
      </c>
      <c r="C261" s="9">
        <v>952</v>
      </c>
      <c r="D261" s="7">
        <v>43431.712372685186</v>
      </c>
      <c r="E261" s="7">
        <v>43431.753020833334</v>
      </c>
      <c r="F261" s="8">
        <v>4.0636574074074075E-2</v>
      </c>
      <c r="G261" s="9" t="s">
        <v>40</v>
      </c>
      <c r="H261" s="9">
        <v>5.8</v>
      </c>
      <c r="I261" s="9" t="s">
        <v>16</v>
      </c>
      <c r="J261" s="9">
        <v>6256</v>
      </c>
      <c r="K261" s="9" t="str">
        <f>IF(AND(J261&gt;=0,J261&lt;750),Table1[[#This Row],[Def max]],"")</f>
        <v/>
      </c>
      <c r="L261" s="9" t="str">
        <f>IF(AND(J261&gt;=750,J261&lt;2042),Table1[[#This Row],[Def max]],"")</f>
        <v/>
      </c>
      <c r="M261" s="9" t="str">
        <f>IF(AND(J261&gt;=2042,J261&lt;2343),Table1[[#This Row],[Def max]],"")</f>
        <v/>
      </c>
      <c r="N261" s="9" t="str">
        <f>IF(AND(J261&gt;=2343,J261&lt;3865),Table1[[#This Row],[Def max]],"")</f>
        <v/>
      </c>
      <c r="O261" s="9" t="str">
        <f>IF(AND(J261&gt;=3865,J261&lt;4540),Table1[[#This Row],[Def max]],"")</f>
        <v/>
      </c>
      <c r="P261" s="9">
        <f>IF(AND(J261&gt;=4540,J261&lt;8085),Table1[[#This Row],[Def max]],"")</f>
        <v>5.8</v>
      </c>
      <c r="Q261" s="9" t="str">
        <f>IF(AND(J261&gt;=8085,J261&lt;9000),Table1[[#This Row],[Def max]],"")</f>
        <v/>
      </c>
      <c r="R261" s="9">
        <v>2.2999999999999998</v>
      </c>
      <c r="S261" s="9">
        <v>1</v>
      </c>
      <c r="T261" s="9">
        <v>1.5</v>
      </c>
      <c r="U261" s="2">
        <f>YEAR(Table1[[#This Row],[Date début]])</f>
        <v>2018</v>
      </c>
      <c r="V261" s="2">
        <f>MONTH(Table1[[#This Row],[Date fin]])</f>
        <v>11</v>
      </c>
      <c r="W261" s="2">
        <f>DAY(Table1[[#This Row],[Date fin]])</f>
        <v>27</v>
      </c>
    </row>
    <row r="262" spans="1:23" ht="15.75" x14ac:dyDescent="0.25">
      <c r="A262" s="1">
        <v>4949316001002</v>
      </c>
      <c r="B262" s="9" t="s">
        <v>20</v>
      </c>
      <c r="C262" s="9">
        <v>950</v>
      </c>
      <c r="D262" s="7">
        <v>43431.754733796297</v>
      </c>
      <c r="E262" s="7">
        <v>43431.782951388886</v>
      </c>
      <c r="F262" s="8">
        <v>2.8206018518518519E-2</v>
      </c>
      <c r="G262" s="9" t="s">
        <v>40</v>
      </c>
      <c r="H262" s="9">
        <v>6.3</v>
      </c>
      <c r="I262" s="9" t="s">
        <v>28</v>
      </c>
      <c r="J262" s="9">
        <v>2757</v>
      </c>
      <c r="K262" s="9" t="str">
        <f>IF(AND(J262&gt;=0,J262&lt;750),Table1[[#This Row],[Def max]],"")</f>
        <v/>
      </c>
      <c r="L262" s="9" t="str">
        <f>IF(AND(J262&gt;=750,J262&lt;2042),Table1[[#This Row],[Def max]],"")</f>
        <v/>
      </c>
      <c r="M262" s="9" t="str">
        <f>IF(AND(J262&gt;=2042,J262&lt;2343),Table1[[#This Row],[Def max]],"")</f>
        <v/>
      </c>
      <c r="N262" s="9">
        <f>IF(AND(J262&gt;=2343,J262&lt;3865),Table1[[#This Row],[Def max]],"")</f>
        <v>6.3</v>
      </c>
      <c r="O262" s="9" t="str">
        <f>IF(AND(J262&gt;=3865,J262&lt;4540),Table1[[#This Row],[Def max]],"")</f>
        <v/>
      </c>
      <c r="P262" s="9" t="str">
        <f>IF(AND(J262&gt;=4540,J262&lt;8085),Table1[[#This Row],[Def max]],"")</f>
        <v/>
      </c>
      <c r="Q262" s="9" t="str">
        <f>IF(AND(J262&gt;=8085,J262&lt;9000),Table1[[#This Row],[Def max]],"")</f>
        <v/>
      </c>
      <c r="R262" s="9">
        <v>1.3</v>
      </c>
      <c r="S262" s="9">
        <v>0.7</v>
      </c>
      <c r="T262" s="9">
        <v>3.6</v>
      </c>
      <c r="U262" s="2">
        <f>YEAR(Table1[[#This Row],[Date début]])</f>
        <v>2018</v>
      </c>
      <c r="V262" s="2">
        <f>MONTH(Table1[[#This Row],[Date fin]])</f>
        <v>11</v>
      </c>
      <c r="W262" s="2">
        <f>DAY(Table1[[#This Row],[Date fin]])</f>
        <v>27</v>
      </c>
    </row>
    <row r="263" spans="1:23" ht="15.75" x14ac:dyDescent="0.25">
      <c r="A263" s="1">
        <v>49269001012</v>
      </c>
      <c r="B263" s="9" t="s">
        <v>20</v>
      </c>
      <c r="C263" s="9">
        <v>948</v>
      </c>
      <c r="D263" s="7">
        <v>43431.784432870372</v>
      </c>
      <c r="E263" s="7">
        <v>43431.839895833335</v>
      </c>
      <c r="F263" s="8">
        <v>5.5462962962962964E-2</v>
      </c>
      <c r="G263" s="9" t="s">
        <v>40</v>
      </c>
      <c r="H263" s="9">
        <v>7.2</v>
      </c>
      <c r="I263" s="9" t="s">
        <v>30</v>
      </c>
      <c r="J263" s="9">
        <v>5742</v>
      </c>
      <c r="K263" s="9" t="str">
        <f>IF(AND(J263&gt;=0,J263&lt;750),Table1[[#This Row],[Def max]],"")</f>
        <v/>
      </c>
      <c r="L263" s="9" t="str">
        <f>IF(AND(J263&gt;=750,J263&lt;2042),Table1[[#This Row],[Def max]],"")</f>
        <v/>
      </c>
      <c r="M263" s="9" t="str">
        <f>IF(AND(J263&gt;=2042,J263&lt;2343),Table1[[#This Row],[Def max]],"")</f>
        <v/>
      </c>
      <c r="N263" s="9" t="str">
        <f>IF(AND(J263&gt;=2343,J263&lt;3865),Table1[[#This Row],[Def max]],"")</f>
        <v/>
      </c>
      <c r="O263" s="9" t="str">
        <f>IF(AND(J263&gt;=3865,J263&lt;4540),Table1[[#This Row],[Def max]],"")</f>
        <v/>
      </c>
      <c r="P263" s="9">
        <f>IF(AND(J263&gt;=4540,J263&lt;8085),Table1[[#This Row],[Def max]],"")</f>
        <v>7.2</v>
      </c>
      <c r="Q263" s="9" t="str">
        <f>IF(AND(J263&gt;=8085,J263&lt;9000),Table1[[#This Row],[Def max]],"")</f>
        <v/>
      </c>
      <c r="R263" s="9">
        <v>1.9</v>
      </c>
      <c r="S263" s="9">
        <v>0.7</v>
      </c>
      <c r="T263" s="9">
        <v>2.9</v>
      </c>
      <c r="U263" s="2">
        <f>YEAR(Table1[[#This Row],[Date début]])</f>
        <v>2018</v>
      </c>
      <c r="V263" s="2">
        <f>MONTH(Table1[[#This Row],[Date fin]])</f>
        <v>11</v>
      </c>
      <c r="W263" s="2">
        <f>DAY(Table1[[#This Row],[Date fin]])</f>
        <v>27</v>
      </c>
    </row>
    <row r="264" spans="1:23" ht="15.75" x14ac:dyDescent="0.25">
      <c r="A264" s="1">
        <v>4987542800</v>
      </c>
      <c r="B264" s="9" t="s">
        <v>20</v>
      </c>
      <c r="C264" s="9">
        <v>954</v>
      </c>
      <c r="D264" s="7">
        <v>43432.813298611109</v>
      </c>
      <c r="E264" s="7">
        <v>43432.813622685186</v>
      </c>
      <c r="F264" s="8">
        <v>3.1250000000000001E-4</v>
      </c>
      <c r="G264" s="9" t="s">
        <v>21</v>
      </c>
      <c r="H264" s="9">
        <v>0</v>
      </c>
      <c r="I264" s="9"/>
      <c r="J264" s="9">
        <v>0</v>
      </c>
      <c r="K264" s="9">
        <f>IF(AND(J264&gt;=0,J264&lt;750),Table1[[#This Row],[Def max]],"")</f>
        <v>0</v>
      </c>
      <c r="L264" s="9" t="str">
        <f>IF(AND(J264&gt;=750,J264&lt;2042),Table1[[#This Row],[Def max]],"")</f>
        <v/>
      </c>
      <c r="M264" s="9" t="str">
        <f>IF(AND(J264&gt;=2042,J264&lt;2343),Table1[[#This Row],[Def max]],"")</f>
        <v/>
      </c>
      <c r="N264" s="9" t="str">
        <f>IF(AND(J264&gt;=2343,J264&lt;3865),Table1[[#This Row],[Def max]],"")</f>
        <v/>
      </c>
      <c r="O264" s="9" t="str">
        <f>IF(AND(J264&gt;=3865,J264&lt;4540),Table1[[#This Row],[Def max]],"")</f>
        <v/>
      </c>
      <c r="P264" s="9" t="str">
        <f>IF(AND(J264&gt;=4540,J264&lt;8085),Table1[[#This Row],[Def max]],"")</f>
        <v/>
      </c>
      <c r="Q264" s="9" t="str">
        <f>IF(AND(J264&gt;=8085,J264&lt;9000),Table1[[#This Row],[Def max]],"")</f>
        <v/>
      </c>
      <c r="R264" s="9">
        <v>0</v>
      </c>
      <c r="S264" s="9">
        <v>0</v>
      </c>
      <c r="T264" s="9">
        <v>0</v>
      </c>
      <c r="U264" s="2">
        <f>YEAR(Table1[[#This Row],[Date début]])</f>
        <v>2018</v>
      </c>
      <c r="V264" s="2">
        <f>MONTH(Table1[[#This Row],[Date fin]])</f>
        <v>11</v>
      </c>
      <c r="W264" s="2">
        <f>DAY(Table1[[#This Row],[Date fin]])</f>
        <v>28</v>
      </c>
    </row>
    <row r="265" spans="1:23" ht="15.75" x14ac:dyDescent="0.25">
      <c r="A265" s="1">
        <v>49361001006</v>
      </c>
      <c r="B265" s="9" t="s">
        <v>20</v>
      </c>
      <c r="C265" s="9">
        <v>954</v>
      </c>
      <c r="D265" s="7">
        <v>43432.814016203702</v>
      </c>
      <c r="E265" s="7">
        <v>43432.920960648145</v>
      </c>
      <c r="F265" s="8">
        <v>0.10694444444444444</v>
      </c>
      <c r="G265" s="9" t="s">
        <v>21</v>
      </c>
      <c r="H265" s="9">
        <v>4.9000000000000004</v>
      </c>
      <c r="I265" s="9" t="s">
        <v>33</v>
      </c>
      <c r="J265" s="9">
        <v>2266</v>
      </c>
      <c r="K265" s="9" t="str">
        <f>IF(AND(J265&gt;=0,J265&lt;750),Table1[[#This Row],[Def max]],"")</f>
        <v/>
      </c>
      <c r="L265" s="9" t="str">
        <f>IF(AND(J265&gt;=750,J265&lt;2042),Table1[[#This Row],[Def max]],"")</f>
        <v/>
      </c>
      <c r="M265" s="9">
        <f>IF(AND(J265&gt;=2042,J265&lt;2343),Table1[[#This Row],[Def max]],"")</f>
        <v>4.9000000000000004</v>
      </c>
      <c r="N265" s="9" t="str">
        <f>IF(AND(J265&gt;=2343,J265&lt;3865),Table1[[#This Row],[Def max]],"")</f>
        <v/>
      </c>
      <c r="O265" s="9" t="str">
        <f>IF(AND(J265&gt;=3865,J265&lt;4540),Table1[[#This Row],[Def max]],"")</f>
        <v/>
      </c>
      <c r="P265" s="9" t="str">
        <f>IF(AND(J265&gt;=4540,J265&lt;8085),Table1[[#This Row],[Def max]],"")</f>
        <v/>
      </c>
      <c r="Q265" s="9" t="str">
        <f>IF(AND(J265&gt;=8085,J265&lt;9000),Table1[[#This Row],[Def max]],"")</f>
        <v/>
      </c>
      <c r="R265" s="9">
        <v>2.2999999999999998</v>
      </c>
      <c r="S265" s="9">
        <v>1</v>
      </c>
      <c r="T265" s="9">
        <v>3.4</v>
      </c>
      <c r="U265" s="2">
        <f>YEAR(Table1[[#This Row],[Date début]])</f>
        <v>2018</v>
      </c>
      <c r="V265" s="2">
        <f>MONTH(Table1[[#This Row],[Date fin]])</f>
        <v>11</v>
      </c>
      <c r="W265" s="2">
        <f>DAY(Table1[[#This Row],[Date fin]])</f>
        <v>28</v>
      </c>
    </row>
    <row r="266" spans="1:23" ht="15.75" x14ac:dyDescent="0.25">
      <c r="A266" s="1">
        <v>49865721001</v>
      </c>
      <c r="B266" s="9" t="s">
        <v>13</v>
      </c>
      <c r="C266" s="9">
        <v>856</v>
      </c>
      <c r="D266" s="7">
        <v>43434.60460648148</v>
      </c>
      <c r="E266" s="7">
        <v>43434.672569444447</v>
      </c>
      <c r="F266" s="8">
        <v>6.7951388888888895E-2</v>
      </c>
      <c r="G266" s="9" t="s">
        <v>40</v>
      </c>
      <c r="H266" s="9">
        <v>2.2000000000000002</v>
      </c>
      <c r="I266" s="9" t="s">
        <v>60</v>
      </c>
      <c r="J266" s="9">
        <v>6749</v>
      </c>
      <c r="K266" s="9" t="str">
        <f>IF(AND(J266&gt;=0,J266&lt;750),Table1[[#This Row],[Def max]],"")</f>
        <v/>
      </c>
      <c r="L266" s="9" t="str">
        <f>IF(AND(J266&gt;=750,J266&lt;2042),Table1[[#This Row],[Def max]],"")</f>
        <v/>
      </c>
      <c r="M266" s="9" t="str">
        <f>IF(AND(J266&gt;=2042,J266&lt;2343),Table1[[#This Row],[Def max]],"")</f>
        <v/>
      </c>
      <c r="N266" s="9" t="str">
        <f>IF(AND(J266&gt;=2343,J266&lt;3865),Table1[[#This Row],[Def max]],"")</f>
        <v/>
      </c>
      <c r="O266" s="9" t="str">
        <f>IF(AND(J266&gt;=3865,J266&lt;4540),Table1[[#This Row],[Def max]],"")</f>
        <v/>
      </c>
      <c r="P266" s="9">
        <f>IF(AND(J266&gt;=4540,J266&lt;8085),Table1[[#This Row],[Def max]],"")</f>
        <v>2.2000000000000002</v>
      </c>
      <c r="Q266" s="9" t="str">
        <f>IF(AND(J266&gt;=8085,J266&lt;9000),Table1[[#This Row],[Def max]],"")</f>
        <v/>
      </c>
      <c r="R266" s="9">
        <v>0.2</v>
      </c>
      <c r="S266" s="9">
        <v>0.2</v>
      </c>
      <c r="T266" s="9">
        <v>0.5</v>
      </c>
      <c r="U266" s="2">
        <f>YEAR(Table1[[#This Row],[Date début]])</f>
        <v>2018</v>
      </c>
      <c r="V266" s="2">
        <f>MONTH(Table1[[#This Row],[Date fin]])</f>
        <v>11</v>
      </c>
      <c r="W266" s="2">
        <f>DAY(Table1[[#This Row],[Date fin]])</f>
        <v>30</v>
      </c>
    </row>
    <row r="267" spans="1:23" ht="15.75" x14ac:dyDescent="0.25">
      <c r="A267" s="1">
        <v>4865588486</v>
      </c>
      <c r="B267" s="9" t="s">
        <v>17</v>
      </c>
      <c r="C267" s="9">
        <v>919</v>
      </c>
      <c r="D267" s="7">
        <v>43440.424421296295</v>
      </c>
      <c r="E267" s="7">
        <v>43440.47078703704</v>
      </c>
      <c r="F267" s="8">
        <v>4.6354166666666669E-2</v>
      </c>
      <c r="G267" s="9" t="s">
        <v>40</v>
      </c>
      <c r="H267" s="9">
        <v>3.7</v>
      </c>
      <c r="I267" s="9" t="s">
        <v>60</v>
      </c>
      <c r="J267" s="9">
        <v>3742</v>
      </c>
      <c r="K267" s="9" t="str">
        <f>IF(AND(J267&gt;=0,J267&lt;750),Table1[[#This Row],[Def max]],"")</f>
        <v/>
      </c>
      <c r="L267" s="9" t="str">
        <f>IF(AND(J267&gt;=750,J267&lt;2042),Table1[[#This Row],[Def max]],"")</f>
        <v/>
      </c>
      <c r="M267" s="9" t="str">
        <f>IF(AND(J267&gt;=2042,J267&lt;2343),Table1[[#This Row],[Def max]],"")</f>
        <v/>
      </c>
      <c r="N267" s="9">
        <f>IF(AND(J267&gt;=2343,J267&lt;3865),Table1[[#This Row],[Def max]],"")</f>
        <v>3.7</v>
      </c>
      <c r="O267" s="9" t="str">
        <f>IF(AND(J267&gt;=3865,J267&lt;4540),Table1[[#This Row],[Def max]],"")</f>
        <v/>
      </c>
      <c r="P267" s="9" t="str">
        <f>IF(AND(J267&gt;=4540,J267&lt;8085),Table1[[#This Row],[Def max]],"")</f>
        <v/>
      </c>
      <c r="Q267" s="9" t="str">
        <f>IF(AND(J267&gt;=8085,J267&lt;9000),Table1[[#This Row],[Def max]],"")</f>
        <v/>
      </c>
      <c r="R267" s="9">
        <v>0.3</v>
      </c>
      <c r="S267" s="9">
        <v>0.1</v>
      </c>
      <c r="T267" s="9">
        <v>2.4</v>
      </c>
      <c r="U267" s="2">
        <f>YEAR(Table1[[#This Row],[Date début]])</f>
        <v>2018</v>
      </c>
      <c r="V267" s="2">
        <f>MONTH(Table1[[#This Row],[Date fin]])</f>
        <v>12</v>
      </c>
      <c r="W267" s="2">
        <f>DAY(Table1[[#This Row],[Date fin]])</f>
        <v>6</v>
      </c>
    </row>
    <row r="268" spans="1:23" ht="15.75" x14ac:dyDescent="0.25">
      <c r="A268" s="1">
        <v>498888</v>
      </c>
      <c r="B268" s="9" t="s">
        <v>13</v>
      </c>
      <c r="C268" s="9">
        <v>919</v>
      </c>
      <c r="D268" s="7">
        <v>43444.969004629631</v>
      </c>
      <c r="E268" s="7">
        <v>43444.969282407408</v>
      </c>
      <c r="F268" s="8">
        <v>2.7777777777777778E-4</v>
      </c>
      <c r="G268" s="9" t="s">
        <v>40</v>
      </c>
      <c r="H268" s="9">
        <v>0</v>
      </c>
      <c r="I268" s="9"/>
      <c r="J268" s="9">
        <v>0</v>
      </c>
      <c r="K268" s="9">
        <f>IF(AND(J268&gt;=0,J268&lt;750),Table1[[#This Row],[Def max]],"")</f>
        <v>0</v>
      </c>
      <c r="L268" s="9" t="str">
        <f>IF(AND(J268&gt;=750,J268&lt;2042),Table1[[#This Row],[Def max]],"")</f>
        <v/>
      </c>
      <c r="M268" s="9" t="str">
        <f>IF(AND(J268&gt;=2042,J268&lt;2343),Table1[[#This Row],[Def max]],"")</f>
        <v/>
      </c>
      <c r="N268" s="9" t="str">
        <f>IF(AND(J268&gt;=2343,J268&lt;3865),Table1[[#This Row],[Def max]],"")</f>
        <v/>
      </c>
      <c r="O268" s="9" t="str">
        <f>IF(AND(J268&gt;=3865,J268&lt;4540),Table1[[#This Row],[Def max]],"")</f>
        <v/>
      </c>
      <c r="P268" s="9" t="str">
        <f>IF(AND(J268&gt;=4540,J268&lt;8085),Table1[[#This Row],[Def max]],"")</f>
        <v/>
      </c>
      <c r="Q268" s="9" t="str">
        <f>IF(AND(J268&gt;=8085,J268&lt;9000),Table1[[#This Row],[Def max]],"")</f>
        <v/>
      </c>
      <c r="R268" s="9">
        <v>0</v>
      </c>
      <c r="S268" s="9">
        <v>0</v>
      </c>
      <c r="T268" s="9">
        <v>0</v>
      </c>
      <c r="U268" s="2">
        <f>YEAR(Table1[[#This Row],[Date début]])</f>
        <v>2018</v>
      </c>
      <c r="V268" s="2">
        <f>MONTH(Table1[[#This Row],[Date fin]])</f>
        <v>12</v>
      </c>
      <c r="W268" s="2">
        <f>DAY(Table1[[#This Row],[Date fin]])</f>
        <v>10</v>
      </c>
    </row>
    <row r="269" spans="1:23" ht="15.75" x14ac:dyDescent="0.25">
      <c r="A269" s="1">
        <v>7858555587</v>
      </c>
      <c r="B269" s="9" t="s">
        <v>13</v>
      </c>
      <c r="C269" s="9">
        <v>919</v>
      </c>
      <c r="D269" s="7">
        <v>43444.969641203701</v>
      </c>
      <c r="E269" s="7">
        <v>43445.11922453704</v>
      </c>
      <c r="F269" s="8">
        <v>0.14900462962962963</v>
      </c>
      <c r="G269" s="9" t="s">
        <v>40</v>
      </c>
      <c r="H269" s="9">
        <v>2.2999999999999998</v>
      </c>
      <c r="I269" s="9" t="s">
        <v>116</v>
      </c>
      <c r="J269" s="9">
        <v>3757</v>
      </c>
      <c r="K269" s="9" t="str">
        <f>IF(AND(J269&gt;=0,J269&lt;750),Table1[[#This Row],[Def max]],"")</f>
        <v/>
      </c>
      <c r="L269" s="9" t="str">
        <f>IF(AND(J269&gt;=750,J269&lt;2042),Table1[[#This Row],[Def max]],"")</f>
        <v/>
      </c>
      <c r="M269" s="9" t="str">
        <f>IF(AND(J269&gt;=2042,J269&lt;2343),Table1[[#This Row],[Def max]],"")</f>
        <v/>
      </c>
      <c r="N269" s="9">
        <f>IF(AND(J269&gt;=2343,J269&lt;3865),Table1[[#This Row],[Def max]],"")</f>
        <v>2.2999999999999998</v>
      </c>
      <c r="O269" s="9" t="str">
        <f>IF(AND(J269&gt;=3865,J269&lt;4540),Table1[[#This Row],[Def max]],"")</f>
        <v/>
      </c>
      <c r="P269" s="9" t="str">
        <f>IF(AND(J269&gt;=4540,J269&lt;8085),Table1[[#This Row],[Def max]],"")</f>
        <v/>
      </c>
      <c r="Q269" s="9" t="str">
        <f>IF(AND(J269&gt;=8085,J269&lt;9000),Table1[[#This Row],[Def max]],"")</f>
        <v/>
      </c>
      <c r="R269" s="9">
        <v>0.2</v>
      </c>
      <c r="S269" s="9">
        <v>0.2</v>
      </c>
      <c r="T269" s="9">
        <v>0.9</v>
      </c>
      <c r="U269" s="2">
        <f>YEAR(Table1[[#This Row],[Date début]])</f>
        <v>2018</v>
      </c>
      <c r="V269" s="2">
        <f>MONTH(Table1[[#This Row],[Date fin]])</f>
        <v>12</v>
      </c>
      <c r="W269" s="2">
        <f>DAY(Table1[[#This Row],[Date fin]])</f>
        <v>11</v>
      </c>
    </row>
    <row r="270" spans="1:23" ht="15.75" x14ac:dyDescent="0.25">
      <c r="A270" s="1">
        <v>49756381002</v>
      </c>
      <c r="B270" s="9" t="s">
        <v>17</v>
      </c>
      <c r="C270" s="9">
        <v>920</v>
      </c>
      <c r="D270" s="7">
        <v>43446.936712962961</v>
      </c>
      <c r="E270" s="7">
        <v>43446.938807870371</v>
      </c>
      <c r="F270" s="8">
        <v>2.0949074074074073E-3</v>
      </c>
      <c r="G270" s="9" t="s">
        <v>40</v>
      </c>
      <c r="H270" s="9">
        <v>3.2</v>
      </c>
      <c r="I270" s="9" t="s">
        <v>28</v>
      </c>
      <c r="J270" s="9">
        <v>1074</v>
      </c>
      <c r="K270" s="9" t="str">
        <f>IF(AND(J270&gt;=0,J270&lt;750),Table1[[#This Row],[Def max]],"")</f>
        <v/>
      </c>
      <c r="L270" s="9">
        <f>IF(AND(J270&gt;=750,J270&lt;2042),Table1[[#This Row],[Def max]],"")</f>
        <v>3.2</v>
      </c>
      <c r="M270" s="9" t="str">
        <f>IF(AND(J270&gt;=2042,J270&lt;2343),Table1[[#This Row],[Def max]],"")</f>
        <v/>
      </c>
      <c r="N270" s="9" t="str">
        <f>IF(AND(J270&gt;=2343,J270&lt;3865),Table1[[#This Row],[Def max]],"")</f>
        <v/>
      </c>
      <c r="O270" s="9" t="str">
        <f>IF(AND(J270&gt;=3865,J270&lt;4540),Table1[[#This Row],[Def max]],"")</f>
        <v/>
      </c>
      <c r="P270" s="9" t="str">
        <f>IF(AND(J270&gt;=4540,J270&lt;8085),Table1[[#This Row],[Def max]],"")</f>
        <v/>
      </c>
      <c r="Q270" s="9" t="str">
        <f>IF(AND(J270&gt;=8085,J270&lt;9000),Table1[[#This Row],[Def max]],"")</f>
        <v/>
      </c>
      <c r="R270" s="9">
        <v>0.1</v>
      </c>
      <c r="S270" s="9">
        <v>0.1</v>
      </c>
      <c r="T270" s="9">
        <v>0.3</v>
      </c>
      <c r="U270" s="2">
        <f>YEAR(Table1[[#This Row],[Date début]])</f>
        <v>2018</v>
      </c>
      <c r="V270" s="2">
        <f>MONTH(Table1[[#This Row],[Date fin]])</f>
        <v>12</v>
      </c>
      <c r="W270" s="2">
        <f>DAY(Table1[[#This Row],[Date fin]])</f>
        <v>12</v>
      </c>
    </row>
    <row r="271" spans="1:23" ht="15.75" x14ac:dyDescent="0.25">
      <c r="A271" s="1">
        <v>497561003</v>
      </c>
      <c r="B271" s="9" t="s">
        <v>17</v>
      </c>
      <c r="C271" s="9">
        <v>920</v>
      </c>
      <c r="D271" s="7">
        <v>43446.939074074071</v>
      </c>
      <c r="E271" s="7">
        <v>43447.047465277778</v>
      </c>
      <c r="F271" s="8">
        <v>0.1083912037037037</v>
      </c>
      <c r="G271" s="9" t="s">
        <v>40</v>
      </c>
      <c r="H271" s="9">
        <v>2.9</v>
      </c>
      <c r="I271" s="9" t="s">
        <v>75</v>
      </c>
      <c r="J271" s="9">
        <v>6748</v>
      </c>
      <c r="K271" s="9" t="str">
        <f>IF(AND(J271&gt;=0,J271&lt;750),Table1[[#This Row],[Def max]],"")</f>
        <v/>
      </c>
      <c r="L271" s="9" t="str">
        <f>IF(AND(J271&gt;=750,J271&lt;2042),Table1[[#This Row],[Def max]],"")</f>
        <v/>
      </c>
      <c r="M271" s="9" t="str">
        <f>IF(AND(J271&gt;=2042,J271&lt;2343),Table1[[#This Row],[Def max]],"")</f>
        <v/>
      </c>
      <c r="N271" s="9" t="str">
        <f>IF(AND(J271&gt;=2343,J271&lt;3865),Table1[[#This Row],[Def max]],"")</f>
        <v/>
      </c>
      <c r="O271" s="9" t="str">
        <f>IF(AND(J271&gt;=3865,J271&lt;4540),Table1[[#This Row],[Def max]],"")</f>
        <v/>
      </c>
      <c r="P271" s="9">
        <f>IF(AND(J271&gt;=4540,J271&lt;8085),Table1[[#This Row],[Def max]],"")</f>
        <v>2.9</v>
      </c>
      <c r="Q271" s="9" t="str">
        <f>IF(AND(J271&gt;=8085,J271&lt;9000),Table1[[#This Row],[Def max]],"")</f>
        <v/>
      </c>
      <c r="R271" s="9">
        <v>0.3</v>
      </c>
      <c r="S271" s="9">
        <v>0.1</v>
      </c>
      <c r="T271" s="9">
        <v>0.6</v>
      </c>
      <c r="U271" s="2">
        <f>YEAR(Table1[[#This Row],[Date début]])</f>
        <v>2018</v>
      </c>
      <c r="V271" s="2">
        <f>MONTH(Table1[[#This Row],[Date fin]])</f>
        <v>12</v>
      </c>
      <c r="W271" s="2">
        <f>DAY(Table1[[#This Row],[Date fin]])</f>
        <v>13</v>
      </c>
    </row>
    <row r="272" spans="1:23" ht="15.75" x14ac:dyDescent="0.25">
      <c r="A272" s="1">
        <v>48673353585</v>
      </c>
      <c r="B272" s="9" t="s">
        <v>20</v>
      </c>
      <c r="C272" s="9">
        <v>983</v>
      </c>
      <c r="D272" s="7">
        <v>43487.028275462966</v>
      </c>
      <c r="E272" s="7">
        <v>43487.029189814813</v>
      </c>
      <c r="F272" s="8">
        <v>9.0277777777777784E-4</v>
      </c>
      <c r="G272" s="9" t="s">
        <v>40</v>
      </c>
      <c r="H272" s="9">
        <v>0</v>
      </c>
      <c r="I272" s="9"/>
      <c r="J272" s="9">
        <v>0</v>
      </c>
      <c r="K272" s="9">
        <f>IF(AND(J272&gt;=0,J272&lt;750),Table1[[#This Row],[Def max]],"")</f>
        <v>0</v>
      </c>
      <c r="L272" s="9" t="str">
        <f>IF(AND(J272&gt;=750,J272&lt;2042),Table1[[#This Row],[Def max]],"")</f>
        <v/>
      </c>
      <c r="M272" s="9" t="str">
        <f>IF(AND(J272&gt;=2042,J272&lt;2343),Table1[[#This Row],[Def max]],"")</f>
        <v/>
      </c>
      <c r="N272" s="9" t="str">
        <f>IF(AND(J272&gt;=2343,J272&lt;3865),Table1[[#This Row],[Def max]],"")</f>
        <v/>
      </c>
      <c r="O272" s="9" t="str">
        <f>IF(AND(J272&gt;=3865,J272&lt;4540),Table1[[#This Row],[Def max]],"")</f>
        <v/>
      </c>
      <c r="P272" s="9" t="str">
        <f>IF(AND(J272&gt;=4540,J272&lt;8085),Table1[[#This Row],[Def max]],"")</f>
        <v/>
      </c>
      <c r="Q272" s="9" t="str">
        <f>IF(AND(J272&gt;=8085,J272&lt;9000),Table1[[#This Row],[Def max]],"")</f>
        <v/>
      </c>
      <c r="R272" s="9">
        <v>0</v>
      </c>
      <c r="S272" s="9">
        <v>0</v>
      </c>
      <c r="T272" s="9">
        <v>0</v>
      </c>
      <c r="U272" s="2">
        <f>YEAR(Table1[[#This Row],[Date début]])</f>
        <v>2019</v>
      </c>
      <c r="V272" s="2">
        <f>MONTH(Table1[[#This Row],[Date fin]])</f>
        <v>1</v>
      </c>
      <c r="W272" s="2">
        <f>DAY(Table1[[#This Row],[Date fin]])</f>
        <v>22</v>
      </c>
    </row>
    <row r="273" spans="1:23" ht="15.75" x14ac:dyDescent="0.25">
      <c r="A273" s="1">
        <v>4898656989</v>
      </c>
      <c r="B273" s="9" t="s">
        <v>20</v>
      </c>
      <c r="C273" s="9">
        <v>983</v>
      </c>
      <c r="D273" s="7">
        <v>43487.029502314814</v>
      </c>
      <c r="E273" s="7">
        <v>43487.103344907409</v>
      </c>
      <c r="F273" s="8">
        <v>7.3831018518518518E-2</v>
      </c>
      <c r="G273" s="9" t="s">
        <v>40</v>
      </c>
      <c r="H273" s="9">
        <v>6.7</v>
      </c>
      <c r="I273" s="9" t="s">
        <v>119</v>
      </c>
      <c r="J273" s="9">
        <v>8774</v>
      </c>
      <c r="K273" s="9" t="str">
        <f>IF(AND(J273&gt;=0,J273&lt;750),Table1[[#This Row],[Def max]],"")</f>
        <v/>
      </c>
      <c r="L273" s="9" t="str">
        <f>IF(AND(J273&gt;=750,J273&lt;2042),Table1[[#This Row],[Def max]],"")</f>
        <v/>
      </c>
      <c r="M273" s="9" t="str">
        <f>IF(AND(J273&gt;=2042,J273&lt;2343),Table1[[#This Row],[Def max]],"")</f>
        <v/>
      </c>
      <c r="N273" s="9" t="str">
        <f>IF(AND(J273&gt;=2343,J273&lt;3865),Table1[[#This Row],[Def max]],"")</f>
        <v/>
      </c>
      <c r="O273" s="9" t="str">
        <f>IF(AND(J273&gt;=3865,J273&lt;4540),Table1[[#This Row],[Def max]],"")</f>
        <v/>
      </c>
      <c r="P273" s="9" t="str">
        <f>IF(AND(J273&gt;=4540,J273&lt;8085),Table1[[#This Row],[Def max]],"")</f>
        <v/>
      </c>
      <c r="Q273" s="9">
        <f>IF(AND(J273&gt;=8085,J273&lt;9000),Table1[[#This Row],[Def max]],"")</f>
        <v>6.7</v>
      </c>
      <c r="R273" s="9">
        <v>3.1</v>
      </c>
      <c r="S273" s="9">
        <v>1.2</v>
      </c>
      <c r="T273" s="9">
        <v>5.3</v>
      </c>
      <c r="U273" s="2">
        <f>YEAR(Table1[[#This Row],[Date début]])</f>
        <v>2019</v>
      </c>
      <c r="V273" s="2">
        <f>MONTH(Table1[[#This Row],[Date fin]])</f>
        <v>1</v>
      </c>
      <c r="W273" s="2">
        <f>DAY(Table1[[#This Row],[Date fin]])</f>
        <v>22</v>
      </c>
    </row>
    <row r="274" spans="1:23" ht="15.75" x14ac:dyDescent="0.25">
      <c r="A274" s="1">
        <v>48958588</v>
      </c>
      <c r="B274" s="9" t="s">
        <v>20</v>
      </c>
      <c r="C274" s="9">
        <v>984</v>
      </c>
      <c r="D274" s="7">
        <v>43487.105462962965</v>
      </c>
      <c r="E274" s="7">
        <v>43487.151550925926</v>
      </c>
      <c r="F274" s="8">
        <v>4.6076388888888882E-2</v>
      </c>
      <c r="G274" s="9" t="s">
        <v>40</v>
      </c>
      <c r="H274" s="9">
        <v>6.6</v>
      </c>
      <c r="I274" s="9" t="s">
        <v>208</v>
      </c>
      <c r="J274" s="9">
        <v>1760</v>
      </c>
      <c r="K274" s="9" t="str">
        <f>IF(AND(J274&gt;=0,J274&lt;750),Table1[[#This Row],[Def max]],"")</f>
        <v/>
      </c>
      <c r="L274" s="9">
        <f>IF(AND(J274&gt;=750,J274&lt;2042),Table1[[#This Row],[Def max]],"")</f>
        <v>6.6</v>
      </c>
      <c r="M274" s="9" t="str">
        <f>IF(AND(J274&gt;=2042,J274&lt;2343),Table1[[#This Row],[Def max]],"")</f>
        <v/>
      </c>
      <c r="N274" s="9" t="str">
        <f>IF(AND(J274&gt;=2343,J274&lt;3865),Table1[[#This Row],[Def max]],"")</f>
        <v/>
      </c>
      <c r="O274" s="9" t="str">
        <f>IF(AND(J274&gt;=3865,J274&lt;4540),Table1[[#This Row],[Def max]],"")</f>
        <v/>
      </c>
      <c r="P274" s="9" t="str">
        <f>IF(AND(J274&gt;=4540,J274&lt;8085),Table1[[#This Row],[Def max]],"")</f>
        <v/>
      </c>
      <c r="Q274" s="9" t="str">
        <f>IF(AND(J274&gt;=8085,J274&lt;9000),Table1[[#This Row],[Def max]],"")</f>
        <v/>
      </c>
      <c r="R274" s="9">
        <v>2.6</v>
      </c>
      <c r="S274" s="9">
        <v>1.2</v>
      </c>
      <c r="T274" s="9">
        <v>2.1</v>
      </c>
      <c r="U274" s="2">
        <f>YEAR(Table1[[#This Row],[Date début]])</f>
        <v>2019</v>
      </c>
      <c r="V274" s="2">
        <f>MONTH(Table1[[#This Row],[Date fin]])</f>
        <v>1</v>
      </c>
      <c r="W274" s="2">
        <f>DAY(Table1[[#This Row],[Date fin]])</f>
        <v>22</v>
      </c>
    </row>
    <row r="275" spans="1:23" ht="15.75" x14ac:dyDescent="0.25">
      <c r="A275" s="1">
        <v>46878866</v>
      </c>
      <c r="B275" s="9" t="s">
        <v>20</v>
      </c>
      <c r="C275" s="9">
        <v>987</v>
      </c>
      <c r="D275" s="7">
        <v>43487.152719907404</v>
      </c>
      <c r="E275" s="7">
        <v>43487.18240740741</v>
      </c>
      <c r="F275" s="8">
        <v>2.9675925925925925E-2</v>
      </c>
      <c r="G275" s="9" t="s">
        <v>40</v>
      </c>
      <c r="H275" s="9">
        <v>6.6</v>
      </c>
      <c r="I275" s="9" t="s">
        <v>50</v>
      </c>
      <c r="J275" s="9">
        <v>8754</v>
      </c>
      <c r="K275" s="9" t="str">
        <f>IF(AND(J275&gt;=0,J275&lt;750),Table1[[#This Row],[Def max]],"")</f>
        <v/>
      </c>
      <c r="L275" s="9" t="str">
        <f>IF(AND(J275&gt;=750,J275&lt;2042),Table1[[#This Row],[Def max]],"")</f>
        <v/>
      </c>
      <c r="M275" s="9" t="str">
        <f>IF(AND(J275&gt;=2042,J275&lt;2343),Table1[[#This Row],[Def max]],"")</f>
        <v/>
      </c>
      <c r="N275" s="9" t="str">
        <f>IF(AND(J275&gt;=2343,J275&lt;3865),Table1[[#This Row],[Def max]],"")</f>
        <v/>
      </c>
      <c r="O275" s="9" t="str">
        <f>IF(AND(J275&gt;=3865,J275&lt;4540),Table1[[#This Row],[Def max]],"")</f>
        <v/>
      </c>
      <c r="P275" s="9" t="str">
        <f>IF(AND(J275&gt;=4540,J275&lt;8085),Table1[[#This Row],[Def max]],"")</f>
        <v/>
      </c>
      <c r="Q275" s="9">
        <f>IF(AND(J275&gt;=8085,J275&lt;9000),Table1[[#This Row],[Def max]],"")</f>
        <v>6.6</v>
      </c>
      <c r="R275" s="9">
        <v>2.9</v>
      </c>
      <c r="S275" s="9">
        <v>1</v>
      </c>
      <c r="T275" s="9">
        <v>4.4000000000000004</v>
      </c>
      <c r="U275" s="2">
        <f>YEAR(Table1[[#This Row],[Date début]])</f>
        <v>2019</v>
      </c>
      <c r="V275" s="2">
        <f>MONTH(Table1[[#This Row],[Date fin]])</f>
        <v>1</v>
      </c>
      <c r="W275" s="2">
        <f>DAY(Table1[[#This Row],[Date fin]])</f>
        <v>22</v>
      </c>
    </row>
    <row r="276" spans="1:23" ht="15.75" x14ac:dyDescent="0.25">
      <c r="A276" s="1">
        <v>4569998</v>
      </c>
      <c r="B276" s="9" t="s">
        <v>17</v>
      </c>
      <c r="C276" s="9">
        <v>935</v>
      </c>
      <c r="D276" s="7">
        <v>43487.272268518522</v>
      </c>
      <c r="E276" s="7">
        <v>43487.406157407408</v>
      </c>
      <c r="F276" s="8">
        <v>0.13388888888888889</v>
      </c>
      <c r="G276" s="9" t="s">
        <v>21</v>
      </c>
      <c r="H276" s="9">
        <v>2</v>
      </c>
      <c r="I276" s="9" t="s">
        <v>79</v>
      </c>
      <c r="J276" s="9">
        <v>4252</v>
      </c>
      <c r="K276" s="9" t="str">
        <f>IF(AND(J276&gt;=0,J276&lt;750),Table1[[#This Row],[Def max]],"")</f>
        <v/>
      </c>
      <c r="L276" s="9" t="str">
        <f>IF(AND(J276&gt;=750,J276&lt;2042),Table1[[#This Row],[Def max]],"")</f>
        <v/>
      </c>
      <c r="M276" s="9" t="str">
        <f>IF(AND(J276&gt;=2042,J276&lt;2343),Table1[[#This Row],[Def max]],"")</f>
        <v/>
      </c>
      <c r="N276" s="9" t="str">
        <f>IF(AND(J276&gt;=2343,J276&lt;3865),Table1[[#This Row],[Def max]],"")</f>
        <v/>
      </c>
      <c r="O276" s="9">
        <f>IF(AND(J276&gt;=3865,J276&lt;4540),Table1[[#This Row],[Def max]],"")</f>
        <v>2</v>
      </c>
      <c r="P276" s="9" t="str">
        <f>IF(AND(J276&gt;=4540,J276&lt;8085),Table1[[#This Row],[Def max]],"")</f>
        <v/>
      </c>
      <c r="Q276" s="9" t="str">
        <f>IF(AND(J276&gt;=8085,J276&lt;9000),Table1[[#This Row],[Def max]],"")</f>
        <v/>
      </c>
      <c r="R276" s="9">
        <v>0.3</v>
      </c>
      <c r="S276" s="9">
        <v>0.2</v>
      </c>
      <c r="T276" s="9">
        <v>1.6</v>
      </c>
      <c r="U276" s="2">
        <f>YEAR(Table1[[#This Row],[Date début]])</f>
        <v>2019</v>
      </c>
      <c r="V276" s="2">
        <f>MONTH(Table1[[#This Row],[Date fin]])</f>
        <v>1</v>
      </c>
      <c r="W276" s="2">
        <f>DAY(Table1[[#This Row],[Date fin]])</f>
        <v>22</v>
      </c>
    </row>
    <row r="277" spans="1:23" ht="15.75" x14ac:dyDescent="0.25">
      <c r="A277" s="1">
        <v>58998788</v>
      </c>
      <c r="B277" s="9" t="s">
        <v>17</v>
      </c>
      <c r="C277" s="9">
        <v>936</v>
      </c>
      <c r="D277" s="7">
        <v>43487.407777777778</v>
      </c>
      <c r="E277" s="7">
        <v>43487.464745370373</v>
      </c>
      <c r="F277" s="8">
        <v>5.6956018518518524E-2</v>
      </c>
      <c r="G277" s="9" t="s">
        <v>21</v>
      </c>
      <c r="H277" s="9">
        <v>2.5</v>
      </c>
      <c r="I277" s="9" t="s">
        <v>79</v>
      </c>
      <c r="J277" s="9">
        <v>7246</v>
      </c>
      <c r="K277" s="9" t="str">
        <f>IF(AND(J277&gt;=0,J277&lt;750),Table1[[#This Row],[Def max]],"")</f>
        <v/>
      </c>
      <c r="L277" s="9" t="str">
        <f>IF(AND(J277&gt;=750,J277&lt;2042),Table1[[#This Row],[Def max]],"")</f>
        <v/>
      </c>
      <c r="M277" s="9" t="str">
        <f>IF(AND(J277&gt;=2042,J277&lt;2343),Table1[[#This Row],[Def max]],"")</f>
        <v/>
      </c>
      <c r="N277" s="9" t="str">
        <f>IF(AND(J277&gt;=2343,J277&lt;3865),Table1[[#This Row],[Def max]],"")</f>
        <v/>
      </c>
      <c r="O277" s="9" t="str">
        <f>IF(AND(J277&gt;=3865,J277&lt;4540),Table1[[#This Row],[Def max]],"")</f>
        <v/>
      </c>
      <c r="P277" s="9">
        <f>IF(AND(J277&gt;=4540,J277&lt;8085),Table1[[#This Row],[Def max]],"")</f>
        <v>2.5</v>
      </c>
      <c r="Q277" s="9" t="str">
        <f>IF(AND(J277&gt;=8085,J277&lt;9000),Table1[[#This Row],[Def max]],"")</f>
        <v/>
      </c>
      <c r="R277" s="9">
        <v>0.4</v>
      </c>
      <c r="S277" s="9">
        <v>0.1</v>
      </c>
      <c r="T277" s="9">
        <v>1.3</v>
      </c>
      <c r="U277" s="2">
        <f>YEAR(Table1[[#This Row],[Date début]])</f>
        <v>2019</v>
      </c>
      <c r="V277" s="2">
        <f>MONTH(Table1[[#This Row],[Date fin]])</f>
        <v>1</v>
      </c>
      <c r="W277" s="2">
        <f>DAY(Table1[[#This Row],[Date fin]])</f>
        <v>22</v>
      </c>
    </row>
    <row r="278" spans="1:23" ht="15.75" x14ac:dyDescent="0.25">
      <c r="A278" s="1">
        <v>49859001002</v>
      </c>
      <c r="B278" s="9" t="s">
        <v>13</v>
      </c>
      <c r="C278" s="9">
        <v>935</v>
      </c>
      <c r="D278" s="7">
        <v>43494.616076388891</v>
      </c>
      <c r="E278" s="7">
        <v>43494.618263888886</v>
      </c>
      <c r="F278" s="8">
        <v>2.1759259259259258E-3</v>
      </c>
      <c r="G278" s="9" t="s">
        <v>40</v>
      </c>
      <c r="H278" s="9">
        <v>0</v>
      </c>
      <c r="I278" s="9"/>
      <c r="J278" s="9">
        <v>0</v>
      </c>
      <c r="K278" s="9">
        <f>IF(AND(J278&gt;=0,J278&lt;750),Table1[[#This Row],[Def max]],"")</f>
        <v>0</v>
      </c>
      <c r="L278" s="9" t="str">
        <f>IF(AND(J278&gt;=750,J278&lt;2042),Table1[[#This Row],[Def max]],"")</f>
        <v/>
      </c>
      <c r="M278" s="9" t="str">
        <f>IF(AND(J278&gt;=2042,J278&lt;2343),Table1[[#This Row],[Def max]],"")</f>
        <v/>
      </c>
      <c r="N278" s="9" t="str">
        <f>IF(AND(J278&gt;=2343,J278&lt;3865),Table1[[#This Row],[Def max]],"")</f>
        <v/>
      </c>
      <c r="O278" s="9" t="str">
        <f>IF(AND(J278&gt;=3865,J278&lt;4540),Table1[[#This Row],[Def max]],"")</f>
        <v/>
      </c>
      <c r="P278" s="9" t="str">
        <f>IF(AND(J278&gt;=4540,J278&lt;8085),Table1[[#This Row],[Def max]],"")</f>
        <v/>
      </c>
      <c r="Q278" s="9" t="str">
        <f>IF(AND(J278&gt;=8085,J278&lt;9000),Table1[[#This Row],[Def max]],"")</f>
        <v/>
      </c>
      <c r="R278" s="9">
        <v>0</v>
      </c>
      <c r="S278" s="9">
        <v>0</v>
      </c>
      <c r="T278" s="9">
        <v>0</v>
      </c>
      <c r="U278" s="2">
        <f>YEAR(Table1[[#This Row],[Date début]])</f>
        <v>2019</v>
      </c>
      <c r="V278" s="2">
        <f>MONTH(Table1[[#This Row],[Date fin]])</f>
        <v>1</v>
      </c>
      <c r="W278" s="2">
        <f>DAY(Table1[[#This Row],[Date fin]])</f>
        <v>29</v>
      </c>
    </row>
    <row r="279" spans="1:23" ht="15.75" x14ac:dyDescent="0.25">
      <c r="A279" s="1">
        <v>495894001002</v>
      </c>
      <c r="B279" s="9" t="s">
        <v>13</v>
      </c>
      <c r="C279" s="9">
        <v>935</v>
      </c>
      <c r="D279" s="7">
        <v>43494.618541666663</v>
      </c>
      <c r="E279" s="7">
        <v>43494.740648148145</v>
      </c>
      <c r="F279" s="8">
        <v>0.12210648148148147</v>
      </c>
      <c r="G279" s="9" t="s">
        <v>40</v>
      </c>
      <c r="H279" s="9">
        <v>1.9</v>
      </c>
      <c r="I279" s="9" t="s">
        <v>30</v>
      </c>
      <c r="J279" s="9">
        <v>7275</v>
      </c>
      <c r="K279" s="9" t="str">
        <f>IF(AND(J279&gt;=0,J279&lt;750),Table1[[#This Row],[Def max]],"")</f>
        <v/>
      </c>
      <c r="L279" s="9" t="str">
        <f>IF(AND(J279&gt;=750,J279&lt;2042),Table1[[#This Row],[Def max]],"")</f>
        <v/>
      </c>
      <c r="M279" s="9" t="str">
        <f>IF(AND(J279&gt;=2042,J279&lt;2343),Table1[[#This Row],[Def max]],"")</f>
        <v/>
      </c>
      <c r="N279" s="9" t="str">
        <f>IF(AND(J279&gt;=2343,J279&lt;3865),Table1[[#This Row],[Def max]],"")</f>
        <v/>
      </c>
      <c r="O279" s="9" t="str">
        <f>IF(AND(J279&gt;=3865,J279&lt;4540),Table1[[#This Row],[Def max]],"")</f>
        <v/>
      </c>
      <c r="P279" s="9">
        <f>IF(AND(J279&gt;=4540,J279&lt;8085),Table1[[#This Row],[Def max]],"")</f>
        <v>1.9</v>
      </c>
      <c r="Q279" s="9" t="str">
        <f>IF(AND(J279&gt;=8085,J279&lt;9000),Table1[[#This Row],[Def max]],"")</f>
        <v/>
      </c>
      <c r="R279" s="9">
        <v>0.2</v>
      </c>
      <c r="S279" s="9">
        <v>0.1</v>
      </c>
      <c r="T279" s="9">
        <v>1.6</v>
      </c>
      <c r="U279" s="2">
        <f>YEAR(Table1[[#This Row],[Date début]])</f>
        <v>2019</v>
      </c>
      <c r="V279" s="2">
        <f>MONTH(Table1[[#This Row],[Date fin]])</f>
        <v>1</v>
      </c>
      <c r="W279" s="2">
        <f>DAY(Table1[[#This Row],[Date fin]])</f>
        <v>29</v>
      </c>
    </row>
    <row r="280" spans="1:23" ht="15.75" x14ac:dyDescent="0.25">
      <c r="A280" s="1">
        <v>0</v>
      </c>
      <c r="B280" s="9" t="s">
        <v>17</v>
      </c>
      <c r="C280" s="9">
        <v>934</v>
      </c>
      <c r="D280" s="7">
        <v>43504.466863425929</v>
      </c>
      <c r="E280" s="7">
        <v>43504.58315972222</v>
      </c>
      <c r="F280" s="8">
        <v>0.11628472222222223</v>
      </c>
      <c r="G280" s="9" t="s">
        <v>21</v>
      </c>
      <c r="H280" s="9">
        <v>0</v>
      </c>
      <c r="I280" s="9"/>
      <c r="J280" s="9">
        <v>0</v>
      </c>
      <c r="K280" s="9">
        <f>IF(AND(J280&gt;=0,J280&lt;750),Table1[[#This Row],[Def max]],"")</f>
        <v>0</v>
      </c>
      <c r="L280" s="9" t="str">
        <f>IF(AND(J280&gt;=750,J280&lt;2042),Table1[[#This Row],[Def max]],"")</f>
        <v/>
      </c>
      <c r="M280" s="9" t="str">
        <f>IF(AND(J280&gt;=2042,J280&lt;2343),Table1[[#This Row],[Def max]],"")</f>
        <v/>
      </c>
      <c r="N280" s="9" t="str">
        <f>IF(AND(J280&gt;=2343,J280&lt;3865),Table1[[#This Row],[Def max]],"")</f>
        <v/>
      </c>
      <c r="O280" s="9" t="str">
        <f>IF(AND(J280&gt;=3865,J280&lt;4540),Table1[[#This Row],[Def max]],"")</f>
        <v/>
      </c>
      <c r="P280" s="9" t="str">
        <f>IF(AND(J280&gt;=4540,J280&lt;8085),Table1[[#This Row],[Def max]],"")</f>
        <v/>
      </c>
      <c r="Q280" s="9" t="str">
        <f>IF(AND(J280&gt;=8085,J280&lt;9000),Table1[[#This Row],[Def max]],"")</f>
        <v/>
      </c>
      <c r="R280" s="9">
        <v>0</v>
      </c>
      <c r="S280" s="9">
        <v>0</v>
      </c>
      <c r="T280" s="9">
        <v>0</v>
      </c>
      <c r="U280" s="2">
        <f>YEAR(Table1[[#This Row],[Date début]])</f>
        <v>2019</v>
      </c>
      <c r="V280" s="2">
        <f>MONTH(Table1[[#This Row],[Date fin]])</f>
        <v>2</v>
      </c>
      <c r="W280" s="2">
        <f>DAY(Table1[[#This Row],[Date fin]])</f>
        <v>8</v>
      </c>
    </row>
    <row r="281" spans="1:23" ht="15.75" x14ac:dyDescent="0.25">
      <c r="A281" s="1">
        <v>488787878</v>
      </c>
      <c r="B281" s="9" t="s">
        <v>20</v>
      </c>
      <c r="C281" s="9">
        <v>1009</v>
      </c>
      <c r="D281" s="7">
        <v>43529.968298611115</v>
      </c>
      <c r="E281" s="7">
        <v>43530.137071759258</v>
      </c>
      <c r="F281" s="8">
        <v>0.16877314814814814</v>
      </c>
      <c r="G281" s="9" t="s">
        <v>40</v>
      </c>
      <c r="H281" s="9">
        <v>7.4</v>
      </c>
      <c r="I281" s="9" t="s">
        <v>75</v>
      </c>
      <c r="J281" s="9">
        <v>7741</v>
      </c>
      <c r="K281" s="9" t="str">
        <f>IF(AND(J281&gt;=0,J281&lt;750),Table1[[#This Row],[Def max]],"")</f>
        <v/>
      </c>
      <c r="L281" s="9" t="str">
        <f>IF(AND(J281&gt;=750,J281&lt;2042),Table1[[#This Row],[Def max]],"")</f>
        <v/>
      </c>
      <c r="M281" s="9" t="str">
        <f>IF(AND(J281&gt;=2042,J281&lt;2343),Table1[[#This Row],[Def max]],"")</f>
        <v/>
      </c>
      <c r="N281" s="9" t="str">
        <f>IF(AND(J281&gt;=2343,J281&lt;3865),Table1[[#This Row],[Def max]],"")</f>
        <v/>
      </c>
      <c r="O281" s="9" t="str">
        <f>IF(AND(J281&gt;=3865,J281&lt;4540),Table1[[#This Row],[Def max]],"")</f>
        <v/>
      </c>
      <c r="P281" s="9">
        <f>IF(AND(J281&gt;=4540,J281&lt;8085),Table1[[#This Row],[Def max]],"")</f>
        <v>7.4</v>
      </c>
      <c r="Q281" s="9" t="str">
        <f>IF(AND(J281&gt;=8085,J281&lt;9000),Table1[[#This Row],[Def max]],"")</f>
        <v/>
      </c>
      <c r="R281" s="9">
        <v>1.2</v>
      </c>
      <c r="S281" s="9">
        <v>0.6</v>
      </c>
      <c r="T281" s="9">
        <v>4.4000000000000004</v>
      </c>
      <c r="U281" s="2">
        <f>YEAR(Table1[[#This Row],[Date début]])</f>
        <v>2019</v>
      </c>
      <c r="V281" s="2">
        <f>MONTH(Table1[[#This Row],[Date fin]])</f>
        <v>3</v>
      </c>
      <c r="W281" s="2">
        <f>DAY(Table1[[#This Row],[Date fin]])</f>
        <v>6</v>
      </c>
    </row>
    <row r="282" spans="1:23" ht="15.75" x14ac:dyDescent="0.25">
      <c r="A282" s="1">
        <v>48858585</v>
      </c>
      <c r="B282" s="9" t="s">
        <v>13</v>
      </c>
      <c r="C282" s="9">
        <v>953</v>
      </c>
      <c r="D282" s="7">
        <v>43549.97314814815</v>
      </c>
      <c r="E282" s="7">
        <v>43550.009421296294</v>
      </c>
      <c r="F282" s="8">
        <v>3.5787037037037034E-2</v>
      </c>
      <c r="G282" s="9" t="s">
        <v>40</v>
      </c>
      <c r="H282" s="9">
        <v>2.1</v>
      </c>
      <c r="I282" s="9" t="s">
        <v>208</v>
      </c>
      <c r="J282" s="9">
        <v>4237</v>
      </c>
      <c r="K282" s="9" t="str">
        <f>IF(AND(J282&gt;=0,J282&lt;750),Table1[[#This Row],[Def max]],"")</f>
        <v/>
      </c>
      <c r="L282" s="9" t="str">
        <f>IF(AND(J282&gt;=750,J282&lt;2042),Table1[[#This Row],[Def max]],"")</f>
        <v/>
      </c>
      <c r="M282" s="9" t="str">
        <f>IF(AND(J282&gt;=2042,J282&lt;2343),Table1[[#This Row],[Def max]],"")</f>
        <v/>
      </c>
      <c r="N282" s="9" t="str">
        <f>IF(AND(J282&gt;=2343,J282&lt;3865),Table1[[#This Row],[Def max]],"")</f>
        <v/>
      </c>
      <c r="O282" s="9">
        <f>IF(AND(J282&gt;=3865,J282&lt;4540),Table1[[#This Row],[Def max]],"")</f>
        <v>2.1</v>
      </c>
      <c r="P282" s="9" t="str">
        <f>IF(AND(J282&gt;=4540,J282&lt;8085),Table1[[#This Row],[Def max]],"")</f>
        <v/>
      </c>
      <c r="Q282" s="9" t="str">
        <f>IF(AND(J282&gt;=8085,J282&lt;9000),Table1[[#This Row],[Def max]],"")</f>
        <v/>
      </c>
      <c r="R282" s="9">
        <v>0.3</v>
      </c>
      <c r="S282" s="9">
        <v>0.1</v>
      </c>
      <c r="T282" s="9">
        <v>0.6</v>
      </c>
      <c r="U282" s="2">
        <f>YEAR(Table1[[#This Row],[Date début]])</f>
        <v>2019</v>
      </c>
      <c r="V282" s="2">
        <f>MONTH(Table1[[#This Row],[Date fin]])</f>
        <v>3</v>
      </c>
      <c r="W282" s="2">
        <f>DAY(Table1[[#This Row],[Date fin]])</f>
        <v>26</v>
      </c>
    </row>
    <row r="283" spans="1:23" ht="15.75" x14ac:dyDescent="0.25">
      <c r="A283" s="1">
        <v>4559888789</v>
      </c>
      <c r="B283" s="9" t="s">
        <v>20</v>
      </c>
      <c r="C283" s="9">
        <v>1024</v>
      </c>
      <c r="D283" s="7">
        <v>43550.277094907404</v>
      </c>
      <c r="E283" s="7">
        <v>43551.006458333337</v>
      </c>
      <c r="F283" s="8">
        <v>0.72935185185185192</v>
      </c>
      <c r="G283" s="9" t="s">
        <v>40</v>
      </c>
      <c r="H283" s="9">
        <v>6</v>
      </c>
      <c r="I283" s="9" t="s">
        <v>50</v>
      </c>
      <c r="J283" s="9">
        <v>3257</v>
      </c>
      <c r="K283" s="9" t="str">
        <f>IF(AND(J283&gt;=0,J283&lt;750),Table1[[#This Row],[Def max]],"")</f>
        <v/>
      </c>
      <c r="L283" s="9" t="str">
        <f>IF(AND(J283&gt;=750,J283&lt;2042),Table1[[#This Row],[Def max]],"")</f>
        <v/>
      </c>
      <c r="M283" s="9" t="str">
        <f>IF(AND(J283&gt;=2042,J283&lt;2343),Table1[[#This Row],[Def max]],"")</f>
        <v/>
      </c>
      <c r="N283" s="9">
        <f>IF(AND(J283&gt;=2343,J283&lt;3865),Table1[[#This Row],[Def max]],"")</f>
        <v>6</v>
      </c>
      <c r="O283" s="9" t="str">
        <f>IF(AND(J283&gt;=3865,J283&lt;4540),Table1[[#This Row],[Def max]],"")</f>
        <v/>
      </c>
      <c r="P283" s="9" t="str">
        <f>IF(AND(J283&gt;=4540,J283&lt;8085),Table1[[#This Row],[Def max]],"")</f>
        <v/>
      </c>
      <c r="Q283" s="9" t="str">
        <f>IF(AND(J283&gt;=8085,J283&lt;9000),Table1[[#This Row],[Def max]],"")</f>
        <v/>
      </c>
      <c r="R283" s="9">
        <v>2.2999999999999998</v>
      </c>
      <c r="S283" s="9">
        <v>0.8</v>
      </c>
      <c r="T283" s="9">
        <v>4</v>
      </c>
      <c r="U283" s="2">
        <f>YEAR(Table1[[#This Row],[Date début]])</f>
        <v>2019</v>
      </c>
      <c r="V283" s="2">
        <f>MONTH(Table1[[#This Row],[Date fin]])</f>
        <v>3</v>
      </c>
      <c r="W283" s="2">
        <f>DAY(Table1[[#This Row],[Date fin]])</f>
        <v>27</v>
      </c>
    </row>
    <row r="284" spans="1:23" ht="15.75" x14ac:dyDescent="0.25">
      <c r="A284" s="1">
        <v>489756379</v>
      </c>
      <c r="B284" s="9" t="s">
        <v>20</v>
      </c>
      <c r="C284" s="9">
        <v>1028</v>
      </c>
      <c r="D284" s="7">
        <v>43559.607060185182</v>
      </c>
      <c r="E284" s="7">
        <v>43559.708078703705</v>
      </c>
      <c r="F284" s="8">
        <v>0.10101851851851851</v>
      </c>
      <c r="G284" s="9" t="s">
        <v>40</v>
      </c>
      <c r="H284" s="9">
        <v>6.1</v>
      </c>
      <c r="I284" s="9" t="s">
        <v>185</v>
      </c>
      <c r="J284" s="9">
        <v>5750</v>
      </c>
      <c r="K284" s="9" t="str">
        <f>IF(AND(J284&gt;=0,J284&lt;750),Table1[[#This Row],[Def max]],"")</f>
        <v/>
      </c>
      <c r="L284" s="9" t="str">
        <f>IF(AND(J284&gt;=750,J284&lt;2042),Table1[[#This Row],[Def max]],"")</f>
        <v/>
      </c>
      <c r="M284" s="9" t="str">
        <f>IF(AND(J284&gt;=2042,J284&lt;2343),Table1[[#This Row],[Def max]],"")</f>
        <v/>
      </c>
      <c r="N284" s="9" t="str">
        <f>IF(AND(J284&gt;=2343,J284&lt;3865),Table1[[#This Row],[Def max]],"")</f>
        <v/>
      </c>
      <c r="O284" s="9" t="str">
        <f>IF(AND(J284&gt;=3865,J284&lt;4540),Table1[[#This Row],[Def max]],"")</f>
        <v/>
      </c>
      <c r="P284" s="9">
        <f>IF(AND(J284&gt;=4540,J284&lt;8085),Table1[[#This Row],[Def max]],"")</f>
        <v>6.1</v>
      </c>
      <c r="Q284" s="9" t="str">
        <f>IF(AND(J284&gt;=8085,J284&lt;9000),Table1[[#This Row],[Def max]],"")</f>
        <v/>
      </c>
      <c r="R284" s="9">
        <v>1.4</v>
      </c>
      <c r="S284" s="9">
        <v>0.8</v>
      </c>
      <c r="T284" s="9">
        <v>2.4</v>
      </c>
      <c r="U284" s="2">
        <f>YEAR(Table1[[#This Row],[Date début]])</f>
        <v>2019</v>
      </c>
      <c r="V284" s="2">
        <f>MONTH(Table1[[#This Row],[Date fin]])</f>
        <v>4</v>
      </c>
      <c r="W284" s="2">
        <f>DAY(Table1[[#This Row],[Date fin]])</f>
        <v>4</v>
      </c>
    </row>
    <row r="285" spans="1:23" ht="15.75" x14ac:dyDescent="0.25">
      <c r="A285" s="1">
        <v>497856686</v>
      </c>
      <c r="B285" s="9" t="s">
        <v>20</v>
      </c>
      <c r="C285" s="9">
        <v>1030</v>
      </c>
      <c r="D285" s="7">
        <v>43564.275196759256</v>
      </c>
      <c r="E285" s="7">
        <v>43564.275497685187</v>
      </c>
      <c r="F285" s="8">
        <v>2.8935185185185189E-4</v>
      </c>
      <c r="G285" s="9" t="s">
        <v>40</v>
      </c>
      <c r="H285" s="9">
        <v>0</v>
      </c>
      <c r="I285" s="9"/>
      <c r="J285" s="9">
        <v>0</v>
      </c>
      <c r="K285" s="9">
        <f>IF(AND(J285&gt;=0,J285&lt;750),Table1[[#This Row],[Def max]],"")</f>
        <v>0</v>
      </c>
      <c r="L285" s="9" t="str">
        <f>IF(AND(J285&gt;=750,J285&lt;2042),Table1[[#This Row],[Def max]],"")</f>
        <v/>
      </c>
      <c r="M285" s="9" t="str">
        <f>IF(AND(J285&gt;=2042,J285&lt;2343),Table1[[#This Row],[Def max]],"")</f>
        <v/>
      </c>
      <c r="N285" s="9" t="str">
        <f>IF(AND(J285&gt;=2343,J285&lt;3865),Table1[[#This Row],[Def max]],"")</f>
        <v/>
      </c>
      <c r="O285" s="9" t="str">
        <f>IF(AND(J285&gt;=3865,J285&lt;4540),Table1[[#This Row],[Def max]],"")</f>
        <v/>
      </c>
      <c r="P285" s="9" t="str">
        <f>IF(AND(J285&gt;=4540,J285&lt;8085),Table1[[#This Row],[Def max]],"")</f>
        <v/>
      </c>
      <c r="Q285" s="9" t="str">
        <f>IF(AND(J285&gt;=8085,J285&lt;9000),Table1[[#This Row],[Def max]],"")</f>
        <v/>
      </c>
      <c r="R285" s="9">
        <v>0</v>
      </c>
      <c r="S285" s="9">
        <v>0</v>
      </c>
      <c r="T285" s="9">
        <v>0</v>
      </c>
      <c r="U285" s="2">
        <f>YEAR(Table1[[#This Row],[Date début]])</f>
        <v>2019</v>
      </c>
      <c r="V285" s="2">
        <f>MONTH(Table1[[#This Row],[Date fin]])</f>
        <v>4</v>
      </c>
      <c r="W285" s="2">
        <f>DAY(Table1[[#This Row],[Date fin]])</f>
        <v>9</v>
      </c>
    </row>
    <row r="286" spans="1:23" ht="15.75" x14ac:dyDescent="0.25">
      <c r="A286" s="1">
        <v>49565656</v>
      </c>
      <c r="B286" s="9" t="s">
        <v>20</v>
      </c>
      <c r="C286" s="9">
        <v>1030</v>
      </c>
      <c r="D286" s="7">
        <v>43564.275972222225</v>
      </c>
      <c r="E286" s="7">
        <v>43564.463252314818</v>
      </c>
      <c r="F286" s="8">
        <v>0.18726851851851853</v>
      </c>
      <c r="G286" s="9" t="s">
        <v>40</v>
      </c>
      <c r="H286" s="9">
        <v>5.8</v>
      </c>
      <c r="I286" s="9" t="s">
        <v>79</v>
      </c>
      <c r="J286" s="9">
        <v>7724</v>
      </c>
      <c r="K286" s="9" t="str">
        <f>IF(AND(J286&gt;=0,J286&lt;750),Table1[[#This Row],[Def max]],"")</f>
        <v/>
      </c>
      <c r="L286" s="9" t="str">
        <f>IF(AND(J286&gt;=750,J286&lt;2042),Table1[[#This Row],[Def max]],"")</f>
        <v/>
      </c>
      <c r="M286" s="9" t="str">
        <f>IF(AND(J286&gt;=2042,J286&lt;2343),Table1[[#This Row],[Def max]],"")</f>
        <v/>
      </c>
      <c r="N286" s="9" t="str">
        <f>IF(AND(J286&gt;=2343,J286&lt;3865),Table1[[#This Row],[Def max]],"")</f>
        <v/>
      </c>
      <c r="O286" s="9" t="str">
        <f>IF(AND(J286&gt;=3865,J286&lt;4540),Table1[[#This Row],[Def max]],"")</f>
        <v/>
      </c>
      <c r="P286" s="9">
        <f>IF(AND(J286&gt;=4540,J286&lt;8085),Table1[[#This Row],[Def max]],"")</f>
        <v>5.8</v>
      </c>
      <c r="Q286" s="9" t="str">
        <f>IF(AND(J286&gt;=8085,J286&lt;9000),Table1[[#This Row],[Def max]],"")</f>
        <v/>
      </c>
      <c r="R286" s="9">
        <v>1.1000000000000001</v>
      </c>
      <c r="S286" s="9">
        <v>0.8</v>
      </c>
      <c r="T286" s="9">
        <v>2.5</v>
      </c>
      <c r="U286" s="2">
        <f>YEAR(Table1[[#This Row],[Date début]])</f>
        <v>2019</v>
      </c>
      <c r="V286" s="2">
        <f>MONTH(Table1[[#This Row],[Date fin]])</f>
        <v>4</v>
      </c>
      <c r="W286" s="2">
        <f>DAY(Table1[[#This Row],[Date fin]])</f>
        <v>9</v>
      </c>
    </row>
    <row r="287" spans="1:23" ht="15.75" x14ac:dyDescent="0.25">
      <c r="A287" s="1">
        <v>45899999</v>
      </c>
      <c r="B287" s="9" t="s">
        <v>17</v>
      </c>
      <c r="C287" s="9">
        <v>1005</v>
      </c>
      <c r="D287" s="7">
        <v>43601.356134259258</v>
      </c>
      <c r="E287" s="7">
        <v>43601.360138888886</v>
      </c>
      <c r="F287" s="8">
        <v>3.9930555555555561E-3</v>
      </c>
      <c r="G287" s="9" t="s">
        <v>21</v>
      </c>
      <c r="H287" s="9">
        <v>35.9</v>
      </c>
      <c r="I287" s="9" t="s">
        <v>106</v>
      </c>
      <c r="J287" s="9">
        <v>3245</v>
      </c>
      <c r="K287" s="9" t="str">
        <f>IF(AND(J287&gt;=0,J287&lt;750),Table1[[#This Row],[Def max]],"")</f>
        <v/>
      </c>
      <c r="L287" s="9" t="str">
        <f>IF(AND(J287&gt;=750,J287&lt;2042),Table1[[#This Row],[Def max]],"")</f>
        <v/>
      </c>
      <c r="M287" s="9" t="str">
        <f>IF(AND(J287&gt;=2042,J287&lt;2343),Table1[[#This Row],[Def max]],"")</f>
        <v/>
      </c>
      <c r="N287" s="9">
        <f>IF(AND(J287&gt;=2343,J287&lt;3865),Table1[[#This Row],[Def max]],"")</f>
        <v>35.9</v>
      </c>
      <c r="O287" s="9" t="str">
        <f>IF(AND(J287&gt;=3865,J287&lt;4540),Table1[[#This Row],[Def max]],"")</f>
        <v/>
      </c>
      <c r="P287" s="9" t="str">
        <f>IF(AND(J287&gt;=4540,J287&lt;8085),Table1[[#This Row],[Def max]],"")</f>
        <v/>
      </c>
      <c r="Q287" s="9" t="str">
        <f>IF(AND(J287&gt;=8085,J287&lt;9000),Table1[[#This Row],[Def max]],"")</f>
        <v/>
      </c>
      <c r="R287" s="9">
        <v>6.7</v>
      </c>
      <c r="S287" s="9">
        <v>2.4</v>
      </c>
      <c r="T287" s="9">
        <v>13.4</v>
      </c>
      <c r="U287" s="2">
        <f>YEAR(Table1[[#This Row],[Date début]])</f>
        <v>2019</v>
      </c>
      <c r="V287" s="2">
        <f>MONTH(Table1[[#This Row],[Date fin]])</f>
        <v>5</v>
      </c>
      <c r="W287" s="2">
        <f>DAY(Table1[[#This Row],[Date fin]])</f>
        <v>16</v>
      </c>
    </row>
    <row r="288" spans="1:23" ht="15.75" x14ac:dyDescent="0.25">
      <c r="A288" s="1">
        <v>4599989</v>
      </c>
      <c r="B288" s="9" t="s">
        <v>17</v>
      </c>
      <c r="C288" s="9">
        <v>1005</v>
      </c>
      <c r="D288" s="7">
        <v>43601.360578703701</v>
      </c>
      <c r="E288" s="7">
        <v>43602.596307870372</v>
      </c>
      <c r="F288" s="8" t="s">
        <v>628</v>
      </c>
      <c r="G288" s="9" t="s">
        <v>21</v>
      </c>
      <c r="H288" s="9">
        <v>3.8</v>
      </c>
      <c r="I288" s="9" t="s">
        <v>75</v>
      </c>
      <c r="J288" s="9">
        <v>2832</v>
      </c>
      <c r="K288" s="9" t="str">
        <f>IF(AND(J288&gt;=0,J288&lt;750),Table1[[#This Row],[Def max]],"")</f>
        <v/>
      </c>
      <c r="L288" s="9" t="str">
        <f>IF(AND(J288&gt;=750,J288&lt;2042),Table1[[#This Row],[Def max]],"")</f>
        <v/>
      </c>
      <c r="M288" s="9" t="str">
        <f>IF(AND(J288&gt;=2042,J288&lt;2343),Table1[[#This Row],[Def max]],"")</f>
        <v/>
      </c>
      <c r="N288" s="9">
        <f>IF(AND(J288&gt;=2343,J288&lt;3865),Table1[[#This Row],[Def max]],"")</f>
        <v>3.8</v>
      </c>
      <c r="O288" s="9" t="str">
        <f>IF(AND(J288&gt;=3865,J288&lt;4540),Table1[[#This Row],[Def max]],"")</f>
        <v/>
      </c>
      <c r="P288" s="9" t="str">
        <f>IF(AND(J288&gt;=4540,J288&lt;8085),Table1[[#This Row],[Def max]],"")</f>
        <v/>
      </c>
      <c r="Q288" s="9" t="str">
        <f>IF(AND(J288&gt;=8085,J288&lt;9000),Table1[[#This Row],[Def max]],"")</f>
        <v/>
      </c>
      <c r="R288" s="9">
        <v>0.2</v>
      </c>
      <c r="S288" s="9">
        <v>0.1</v>
      </c>
      <c r="T288" s="9">
        <v>2.9</v>
      </c>
      <c r="U288" s="2">
        <f>YEAR(Table1[[#This Row],[Date début]])</f>
        <v>2019</v>
      </c>
      <c r="V288" s="2">
        <f>MONTH(Table1[[#This Row],[Date fin]])</f>
        <v>5</v>
      </c>
      <c r="W288" s="2">
        <f>DAY(Table1[[#This Row],[Date fin]])</f>
        <v>17</v>
      </c>
    </row>
    <row r="289" spans="1:23" ht="15.75" x14ac:dyDescent="0.25">
      <c r="A289" s="1">
        <v>4899996588</v>
      </c>
      <c r="B289" s="9" t="s">
        <v>13</v>
      </c>
      <c r="C289" s="9">
        <v>1001</v>
      </c>
      <c r="D289" s="7">
        <v>43607.611296296294</v>
      </c>
      <c r="E289" s="7">
        <v>43607.767546296294</v>
      </c>
      <c r="F289" s="8">
        <v>0.15625</v>
      </c>
      <c r="G289" s="9" t="s">
        <v>21</v>
      </c>
      <c r="H289" s="9">
        <v>2.2999999999999998</v>
      </c>
      <c r="I289" s="9" t="s">
        <v>34</v>
      </c>
      <c r="J289" s="9">
        <v>6228</v>
      </c>
      <c r="K289" s="9" t="str">
        <f>IF(AND(J289&gt;=0,J289&lt;750),Table1[[#This Row],[Def max]],"")</f>
        <v/>
      </c>
      <c r="L289" s="9" t="str">
        <f>IF(AND(J289&gt;=750,J289&lt;2042),Table1[[#This Row],[Def max]],"")</f>
        <v/>
      </c>
      <c r="M289" s="9" t="str">
        <f>IF(AND(J289&gt;=2042,J289&lt;2343),Table1[[#This Row],[Def max]],"")</f>
        <v/>
      </c>
      <c r="N289" s="9" t="str">
        <f>IF(AND(J289&gt;=2343,J289&lt;3865),Table1[[#This Row],[Def max]],"")</f>
        <v/>
      </c>
      <c r="O289" s="9" t="str">
        <f>IF(AND(J289&gt;=3865,J289&lt;4540),Table1[[#This Row],[Def max]],"")</f>
        <v/>
      </c>
      <c r="P289" s="9">
        <f>IF(AND(J289&gt;=4540,J289&lt;8085),Table1[[#This Row],[Def max]],"")</f>
        <v>2.2999999999999998</v>
      </c>
      <c r="Q289" s="9" t="str">
        <f>IF(AND(J289&gt;=8085,J289&lt;9000),Table1[[#This Row],[Def max]],"")</f>
        <v/>
      </c>
      <c r="R289" s="9">
        <v>0.2</v>
      </c>
      <c r="S289" s="9">
        <v>0.1</v>
      </c>
      <c r="T289" s="9">
        <v>1.3</v>
      </c>
      <c r="U289" s="2">
        <f>YEAR(Table1[[#This Row],[Date début]])</f>
        <v>2019</v>
      </c>
      <c r="V289" s="2">
        <f>MONTH(Table1[[#This Row],[Date fin]])</f>
        <v>5</v>
      </c>
      <c r="W289" s="2">
        <f>DAY(Table1[[#This Row],[Date fin]])</f>
        <v>22</v>
      </c>
    </row>
    <row r="290" spans="1:23" ht="15.75" x14ac:dyDescent="0.25">
      <c r="A290" s="1">
        <v>497424422</v>
      </c>
      <c r="B290" s="9" t="s">
        <v>13</v>
      </c>
      <c r="C290" s="9">
        <v>1004</v>
      </c>
      <c r="D290" s="7">
        <v>43609.265613425923</v>
      </c>
      <c r="E290" s="7">
        <v>43609.422372685185</v>
      </c>
      <c r="F290" s="8">
        <v>0.15675925925925926</v>
      </c>
      <c r="G290" s="9" t="s">
        <v>40</v>
      </c>
      <c r="H290" s="9">
        <v>2.2999999999999998</v>
      </c>
      <c r="I290" s="9" t="s">
        <v>150</v>
      </c>
      <c r="J290" s="9">
        <v>6757</v>
      </c>
      <c r="K290" s="9" t="str">
        <f>IF(AND(J290&gt;=0,J290&lt;750),Table1[[#This Row],[Def max]],"")</f>
        <v/>
      </c>
      <c r="L290" s="9" t="str">
        <f>IF(AND(J290&gt;=750,J290&lt;2042),Table1[[#This Row],[Def max]],"")</f>
        <v/>
      </c>
      <c r="M290" s="9" t="str">
        <f>IF(AND(J290&gt;=2042,J290&lt;2343),Table1[[#This Row],[Def max]],"")</f>
        <v/>
      </c>
      <c r="N290" s="9" t="str">
        <f>IF(AND(J290&gt;=2343,J290&lt;3865),Table1[[#This Row],[Def max]],"")</f>
        <v/>
      </c>
      <c r="O290" s="9" t="str">
        <f>IF(AND(J290&gt;=3865,J290&lt;4540),Table1[[#This Row],[Def max]],"")</f>
        <v/>
      </c>
      <c r="P290" s="9">
        <f>IF(AND(J290&gt;=4540,J290&lt;8085),Table1[[#This Row],[Def max]],"")</f>
        <v>2.2999999999999998</v>
      </c>
      <c r="Q290" s="9" t="str">
        <f>IF(AND(J290&gt;=8085,J290&lt;9000),Table1[[#This Row],[Def max]],"")</f>
        <v/>
      </c>
      <c r="R290" s="9">
        <v>0.2</v>
      </c>
      <c r="S290" s="9">
        <v>0.1</v>
      </c>
      <c r="T290" s="9">
        <v>0.9</v>
      </c>
      <c r="U290" s="2">
        <f>YEAR(Table1[[#This Row],[Date début]])</f>
        <v>2019</v>
      </c>
      <c r="V290" s="2">
        <f>MONTH(Table1[[#This Row],[Date fin]])</f>
        <v>5</v>
      </c>
      <c r="W290" s="2">
        <f>DAY(Table1[[#This Row],[Date fin]])</f>
        <v>24</v>
      </c>
    </row>
    <row r="291" spans="1:23" ht="15.75" x14ac:dyDescent="0.25">
      <c r="A291" s="1">
        <v>488968862</v>
      </c>
      <c r="B291" s="9" t="s">
        <v>13</v>
      </c>
      <c r="C291" s="9">
        <v>1002</v>
      </c>
      <c r="D291" s="7">
        <v>43612.601724537039</v>
      </c>
      <c r="E291" s="7">
        <v>43612.602129629631</v>
      </c>
      <c r="F291" s="8">
        <v>3.9351851851851852E-4</v>
      </c>
      <c r="G291" s="9" t="s">
        <v>40</v>
      </c>
      <c r="H291" s="9">
        <v>0</v>
      </c>
      <c r="I291" s="9"/>
      <c r="J291" s="9">
        <v>0</v>
      </c>
      <c r="K291" s="9">
        <f>IF(AND(J291&gt;=0,J291&lt;750),Table1[[#This Row],[Def max]],"")</f>
        <v>0</v>
      </c>
      <c r="L291" s="9" t="str">
        <f>IF(AND(J291&gt;=750,J291&lt;2042),Table1[[#This Row],[Def max]],"")</f>
        <v/>
      </c>
      <c r="M291" s="9" t="str">
        <f>IF(AND(J291&gt;=2042,J291&lt;2343),Table1[[#This Row],[Def max]],"")</f>
        <v/>
      </c>
      <c r="N291" s="9" t="str">
        <f>IF(AND(J291&gt;=2343,J291&lt;3865),Table1[[#This Row],[Def max]],"")</f>
        <v/>
      </c>
      <c r="O291" s="9" t="str">
        <f>IF(AND(J291&gt;=3865,J291&lt;4540),Table1[[#This Row],[Def max]],"")</f>
        <v/>
      </c>
      <c r="P291" s="9" t="str">
        <f>IF(AND(J291&gt;=4540,J291&lt;8085),Table1[[#This Row],[Def max]],"")</f>
        <v/>
      </c>
      <c r="Q291" s="9" t="str">
        <f>IF(AND(J291&gt;=8085,J291&lt;9000),Table1[[#This Row],[Def max]],"")</f>
        <v/>
      </c>
      <c r="R291" s="9">
        <v>0</v>
      </c>
      <c r="S291" s="9">
        <v>0</v>
      </c>
      <c r="T291" s="9">
        <v>0</v>
      </c>
      <c r="U291" s="2">
        <f>YEAR(Table1[[#This Row],[Date début]])</f>
        <v>2019</v>
      </c>
      <c r="V291" s="2">
        <f>MONTH(Table1[[#This Row],[Date fin]])</f>
        <v>5</v>
      </c>
      <c r="W291" s="2">
        <f>DAY(Table1[[#This Row],[Date fin]])</f>
        <v>27</v>
      </c>
    </row>
    <row r="292" spans="1:23" ht="15.75" x14ac:dyDescent="0.25">
      <c r="A292" s="1">
        <v>4858522</v>
      </c>
      <c r="B292" s="9" t="s">
        <v>13</v>
      </c>
      <c r="C292" s="9">
        <v>55356</v>
      </c>
      <c r="D292" s="7">
        <v>43621.731793981482</v>
      </c>
      <c r="E292" s="7">
        <v>43621.732407407406</v>
      </c>
      <c r="F292" s="8">
        <v>6.018518518518519E-4</v>
      </c>
      <c r="G292" s="9" t="s">
        <v>40</v>
      </c>
      <c r="H292" s="9">
        <v>0</v>
      </c>
      <c r="I292" s="9"/>
      <c r="J292" s="9">
        <v>0</v>
      </c>
      <c r="K292" s="9">
        <f>IF(AND(J292&gt;=0,J292&lt;750),Table1[[#This Row],[Def max]],"")</f>
        <v>0</v>
      </c>
      <c r="L292" s="9" t="str">
        <f>IF(AND(J292&gt;=750,J292&lt;2042),Table1[[#This Row],[Def max]],"")</f>
        <v/>
      </c>
      <c r="M292" s="9" t="str">
        <f>IF(AND(J292&gt;=2042,J292&lt;2343),Table1[[#This Row],[Def max]],"")</f>
        <v/>
      </c>
      <c r="N292" s="9" t="str">
        <f>IF(AND(J292&gt;=2343,J292&lt;3865),Table1[[#This Row],[Def max]],"")</f>
        <v/>
      </c>
      <c r="O292" s="9" t="str">
        <f>IF(AND(J292&gt;=3865,J292&lt;4540),Table1[[#This Row],[Def max]],"")</f>
        <v/>
      </c>
      <c r="P292" s="9" t="str">
        <f>IF(AND(J292&gt;=4540,J292&lt;8085),Table1[[#This Row],[Def max]],"")</f>
        <v/>
      </c>
      <c r="Q292" s="9" t="str">
        <f>IF(AND(J292&gt;=8085,J292&lt;9000),Table1[[#This Row],[Def max]],"")</f>
        <v/>
      </c>
      <c r="R292" s="9">
        <v>0</v>
      </c>
      <c r="S292" s="9">
        <v>0</v>
      </c>
      <c r="T292" s="9">
        <v>0</v>
      </c>
      <c r="U292" s="2">
        <f>YEAR(Table1[[#This Row],[Date début]])</f>
        <v>2019</v>
      </c>
      <c r="V292" s="2">
        <f>MONTH(Table1[[#This Row],[Date fin]])</f>
        <v>6</v>
      </c>
      <c r="W292" s="2">
        <f>DAY(Table1[[#This Row],[Date fin]])</f>
        <v>5</v>
      </c>
    </row>
    <row r="293" spans="1:23" ht="15.75" x14ac:dyDescent="0.25">
      <c r="A293" s="1">
        <v>488688565</v>
      </c>
      <c r="B293" s="9" t="s">
        <v>504</v>
      </c>
      <c r="C293" s="9">
        <v>85585</v>
      </c>
      <c r="D293" s="7">
        <v>43621.732662037037</v>
      </c>
      <c r="E293" s="7">
        <v>43628.65179398148</v>
      </c>
      <c r="F293" s="8" t="s">
        <v>631</v>
      </c>
      <c r="G293" s="9" t="s">
        <v>40</v>
      </c>
      <c r="H293" s="9">
        <v>2.4</v>
      </c>
      <c r="I293" s="9" t="s">
        <v>140</v>
      </c>
      <c r="J293" s="9">
        <v>5794</v>
      </c>
      <c r="K293" s="9" t="str">
        <f>IF(AND(J293&gt;=0,J293&lt;750),Table1[[#This Row],[Def max]],"")</f>
        <v/>
      </c>
      <c r="L293" s="9" t="str">
        <f>IF(AND(J293&gt;=750,J293&lt;2042),Table1[[#This Row],[Def max]],"")</f>
        <v/>
      </c>
      <c r="M293" s="9" t="str">
        <f>IF(AND(J293&gt;=2042,J293&lt;2343),Table1[[#This Row],[Def max]],"")</f>
        <v/>
      </c>
      <c r="N293" s="9" t="str">
        <f>IF(AND(J293&gt;=2343,J293&lt;3865),Table1[[#This Row],[Def max]],"")</f>
        <v/>
      </c>
      <c r="O293" s="9" t="str">
        <f>IF(AND(J293&gt;=3865,J293&lt;4540),Table1[[#This Row],[Def max]],"")</f>
        <v/>
      </c>
      <c r="P293" s="9">
        <f>IF(AND(J293&gt;=4540,J293&lt;8085),Table1[[#This Row],[Def max]],"")</f>
        <v>2.4</v>
      </c>
      <c r="Q293" s="9" t="str">
        <f>IF(AND(J293&gt;=8085,J293&lt;9000),Table1[[#This Row],[Def max]],"")</f>
        <v/>
      </c>
      <c r="R293" s="9">
        <v>0.6</v>
      </c>
      <c r="S293" s="9">
        <v>0.1</v>
      </c>
      <c r="T293" s="9">
        <v>3.5</v>
      </c>
      <c r="U293" s="2">
        <f>YEAR(Table1[[#This Row],[Date début]])</f>
        <v>2019</v>
      </c>
      <c r="V293" s="2">
        <f>MONTH(Table1[[#This Row],[Date fin]])</f>
        <v>6</v>
      </c>
      <c r="W293" s="2">
        <f>DAY(Table1[[#This Row],[Date fin]])</f>
        <v>12</v>
      </c>
    </row>
    <row r="294" spans="1:23" ht="15.75" x14ac:dyDescent="0.25">
      <c r="A294" s="1">
        <v>488969</v>
      </c>
      <c r="B294" s="9" t="s">
        <v>13</v>
      </c>
      <c r="C294" s="9">
        <v>1005</v>
      </c>
      <c r="D294" s="7">
        <v>43629.258576388886</v>
      </c>
      <c r="E294" s="7">
        <v>43629.318113425928</v>
      </c>
      <c r="F294" s="8">
        <v>5.9537037037037034E-2</v>
      </c>
      <c r="G294" s="9" t="s">
        <v>21</v>
      </c>
      <c r="H294" s="9">
        <v>2.4</v>
      </c>
      <c r="I294" s="9" t="s">
        <v>60</v>
      </c>
      <c r="J294" s="9">
        <v>2765</v>
      </c>
      <c r="K294" s="9" t="str">
        <f>IF(AND(J294&gt;=0,J294&lt;750),Table1[[#This Row],[Def max]],"")</f>
        <v/>
      </c>
      <c r="L294" s="9" t="str">
        <f>IF(AND(J294&gt;=750,J294&lt;2042),Table1[[#This Row],[Def max]],"")</f>
        <v/>
      </c>
      <c r="M294" s="9" t="str">
        <f>IF(AND(J294&gt;=2042,J294&lt;2343),Table1[[#This Row],[Def max]],"")</f>
        <v/>
      </c>
      <c r="N294" s="9">
        <f>IF(AND(J294&gt;=2343,J294&lt;3865),Table1[[#This Row],[Def max]],"")</f>
        <v>2.4</v>
      </c>
      <c r="O294" s="9" t="str">
        <f>IF(AND(J294&gt;=3865,J294&lt;4540),Table1[[#This Row],[Def max]],"")</f>
        <v/>
      </c>
      <c r="P294" s="9" t="str">
        <f>IF(AND(J294&gt;=4540,J294&lt;8085),Table1[[#This Row],[Def max]],"")</f>
        <v/>
      </c>
      <c r="Q294" s="9" t="str">
        <f>IF(AND(J294&gt;=8085,J294&lt;9000),Table1[[#This Row],[Def max]],"")</f>
        <v/>
      </c>
      <c r="R294" s="9">
        <v>0.3</v>
      </c>
      <c r="S294" s="9">
        <v>0.1</v>
      </c>
      <c r="T294" s="9">
        <v>2.5</v>
      </c>
      <c r="U294" s="2">
        <f>YEAR(Table1[[#This Row],[Date début]])</f>
        <v>2019</v>
      </c>
      <c r="V294" s="2">
        <f>MONTH(Table1[[#This Row],[Date fin]])</f>
        <v>6</v>
      </c>
      <c r="W294" s="2">
        <f>DAY(Table1[[#This Row],[Date fin]])</f>
        <v>13</v>
      </c>
    </row>
    <row r="295" spans="1:23" ht="15.75" x14ac:dyDescent="0.25">
      <c r="A295" s="1">
        <v>49875412</v>
      </c>
      <c r="B295" s="9" t="s">
        <v>20</v>
      </c>
      <c r="C295" s="9">
        <v>1067</v>
      </c>
      <c r="D295" s="7">
        <v>43641.286168981482</v>
      </c>
      <c r="E295" s="7">
        <v>43641.461354166669</v>
      </c>
      <c r="F295" s="8">
        <v>0.1751736111111111</v>
      </c>
      <c r="G295" s="9" t="s">
        <v>21</v>
      </c>
      <c r="H295" s="9">
        <v>5.3</v>
      </c>
      <c r="I295" s="9" t="s">
        <v>30</v>
      </c>
      <c r="J295" s="9">
        <v>5267</v>
      </c>
      <c r="K295" s="9" t="str">
        <f>IF(AND(J295&gt;=0,J295&lt;750),Table1[[#This Row],[Def max]],"")</f>
        <v/>
      </c>
      <c r="L295" s="9" t="str">
        <f>IF(AND(J295&gt;=750,J295&lt;2042),Table1[[#This Row],[Def max]],"")</f>
        <v/>
      </c>
      <c r="M295" s="9" t="str">
        <f>IF(AND(J295&gt;=2042,J295&lt;2343),Table1[[#This Row],[Def max]],"")</f>
        <v/>
      </c>
      <c r="N295" s="9" t="str">
        <f>IF(AND(J295&gt;=2343,J295&lt;3865),Table1[[#This Row],[Def max]],"")</f>
        <v/>
      </c>
      <c r="O295" s="9" t="str">
        <f>IF(AND(J295&gt;=3865,J295&lt;4540),Table1[[#This Row],[Def max]],"")</f>
        <v/>
      </c>
      <c r="P295" s="9">
        <f>IF(AND(J295&gt;=4540,J295&lt;8085),Table1[[#This Row],[Def max]],"")</f>
        <v>5.3</v>
      </c>
      <c r="Q295" s="9" t="str">
        <f>IF(AND(J295&gt;=8085,J295&lt;9000),Table1[[#This Row],[Def max]],"")</f>
        <v/>
      </c>
      <c r="R295" s="9">
        <v>2</v>
      </c>
      <c r="S295" s="9">
        <v>0.7</v>
      </c>
      <c r="T295" s="9">
        <v>3.1</v>
      </c>
      <c r="U295" s="2">
        <f>YEAR(Table1[[#This Row],[Date début]])</f>
        <v>2019</v>
      </c>
      <c r="V295" s="2">
        <f>MONTH(Table1[[#This Row],[Date fin]])</f>
        <v>6</v>
      </c>
      <c r="W295" s="2">
        <f>DAY(Table1[[#This Row],[Date fin]])</f>
        <v>25</v>
      </c>
    </row>
    <row r="296" spans="1:23" ht="15.75" x14ac:dyDescent="0.25">
      <c r="A296" s="1">
        <v>45999899</v>
      </c>
      <c r="B296" s="9" t="s">
        <v>13</v>
      </c>
      <c r="C296" s="9">
        <v>1006</v>
      </c>
      <c r="D296" s="7">
        <v>43642.946203703701</v>
      </c>
      <c r="E296" s="7">
        <v>43642.974629629629</v>
      </c>
      <c r="F296" s="8">
        <v>2.8414351851851847E-2</v>
      </c>
      <c r="G296" s="9" t="s">
        <v>21</v>
      </c>
      <c r="H296" s="9">
        <v>2.6</v>
      </c>
      <c r="I296" s="9" t="s">
        <v>16</v>
      </c>
      <c r="J296" s="9">
        <v>4776</v>
      </c>
      <c r="K296" s="9" t="str">
        <f>IF(AND(J296&gt;=0,J296&lt;750),Table1[[#This Row],[Def max]],"")</f>
        <v/>
      </c>
      <c r="L296" s="9" t="str">
        <f>IF(AND(J296&gt;=750,J296&lt;2042),Table1[[#This Row],[Def max]],"")</f>
        <v/>
      </c>
      <c r="M296" s="9" t="str">
        <f>IF(AND(J296&gt;=2042,J296&lt;2343),Table1[[#This Row],[Def max]],"")</f>
        <v/>
      </c>
      <c r="N296" s="9" t="str">
        <f>IF(AND(J296&gt;=2343,J296&lt;3865),Table1[[#This Row],[Def max]],"")</f>
        <v/>
      </c>
      <c r="O296" s="9" t="str">
        <f>IF(AND(J296&gt;=3865,J296&lt;4540),Table1[[#This Row],[Def max]],"")</f>
        <v/>
      </c>
      <c r="P296" s="9">
        <f>IF(AND(J296&gt;=4540,J296&lt;8085),Table1[[#This Row],[Def max]],"")</f>
        <v>2.6</v>
      </c>
      <c r="Q296" s="9" t="str">
        <f>IF(AND(J296&gt;=8085,J296&lt;9000),Table1[[#This Row],[Def max]],"")</f>
        <v/>
      </c>
      <c r="R296" s="9">
        <v>0.4</v>
      </c>
      <c r="S296" s="9">
        <v>0.2</v>
      </c>
      <c r="T296" s="9">
        <v>1.2</v>
      </c>
      <c r="U296" s="2">
        <f>YEAR(Table1[[#This Row],[Date début]])</f>
        <v>2019</v>
      </c>
      <c r="V296" s="2">
        <f>MONTH(Table1[[#This Row],[Date fin]])</f>
        <v>6</v>
      </c>
      <c r="W296" s="2">
        <f>DAY(Table1[[#This Row],[Date fin]])</f>
        <v>26</v>
      </c>
    </row>
    <row r="297" spans="1:23" ht="15.75" x14ac:dyDescent="0.25">
      <c r="A297" s="1">
        <v>4888888</v>
      </c>
      <c r="B297" s="9" t="s">
        <v>17</v>
      </c>
      <c r="C297" s="9">
        <v>1009</v>
      </c>
      <c r="D297" s="7">
        <v>43675.607754629629</v>
      </c>
      <c r="E297" s="7">
        <v>43675.610555555555</v>
      </c>
      <c r="F297" s="8">
        <v>2.8009259259259259E-3</v>
      </c>
      <c r="G297" s="9" t="s">
        <v>21</v>
      </c>
      <c r="H297" s="9">
        <v>16.7</v>
      </c>
      <c r="I297" s="9" t="s">
        <v>34</v>
      </c>
      <c r="J297" s="9">
        <v>5756</v>
      </c>
      <c r="K297" s="9" t="str">
        <f>IF(AND(J297&gt;=0,J297&lt;750),Table1[[#This Row],[Def max]],"")</f>
        <v/>
      </c>
      <c r="L297" s="9" t="str">
        <f>IF(AND(J297&gt;=750,J297&lt;2042),Table1[[#This Row],[Def max]],"")</f>
        <v/>
      </c>
      <c r="M297" s="9" t="str">
        <f>IF(AND(J297&gt;=2042,J297&lt;2343),Table1[[#This Row],[Def max]],"")</f>
        <v/>
      </c>
      <c r="N297" s="9" t="str">
        <f>IF(AND(J297&gt;=2343,J297&lt;3865),Table1[[#This Row],[Def max]],"")</f>
        <v/>
      </c>
      <c r="O297" s="9" t="str">
        <f>IF(AND(J297&gt;=3865,J297&lt;4540),Table1[[#This Row],[Def max]],"")</f>
        <v/>
      </c>
      <c r="P297" s="9">
        <f>IF(AND(J297&gt;=4540,J297&lt;8085),Table1[[#This Row],[Def max]],"")</f>
        <v>16.7</v>
      </c>
      <c r="Q297" s="9" t="str">
        <f>IF(AND(J297&gt;=8085,J297&lt;9000),Table1[[#This Row],[Def max]],"")</f>
        <v/>
      </c>
      <c r="R297" s="9">
        <v>0.3</v>
      </c>
      <c r="S297" s="9">
        <v>0.2</v>
      </c>
      <c r="T297" s="9">
        <v>1.6</v>
      </c>
      <c r="U297" s="2">
        <f>YEAR(Table1[[#This Row],[Date début]])</f>
        <v>2019</v>
      </c>
      <c r="V297" s="2">
        <f>MONTH(Table1[[#This Row],[Date fin]])</f>
        <v>7</v>
      </c>
      <c r="W297" s="2">
        <f>DAY(Table1[[#This Row],[Date fin]])</f>
        <v>29</v>
      </c>
    </row>
    <row r="298" spans="1:23" ht="15.75" x14ac:dyDescent="0.25">
      <c r="A298" s="1">
        <v>46579215</v>
      </c>
      <c r="B298" s="9" t="s">
        <v>17</v>
      </c>
      <c r="C298" s="9">
        <v>1009</v>
      </c>
      <c r="D298" s="7">
        <v>43675.61173611111</v>
      </c>
      <c r="E298" s="7">
        <v>43675.612002314818</v>
      </c>
      <c r="F298" s="8">
        <v>2.6620370370370372E-4</v>
      </c>
      <c r="G298" s="9" t="s">
        <v>21</v>
      </c>
      <c r="H298" s="9">
        <v>0</v>
      </c>
      <c r="I298" s="9"/>
      <c r="J298" s="9">
        <v>0</v>
      </c>
      <c r="K298" s="9">
        <f>IF(AND(J298&gt;=0,J298&lt;750),Table1[[#This Row],[Def max]],"")</f>
        <v>0</v>
      </c>
      <c r="L298" s="9" t="str">
        <f>IF(AND(J298&gt;=750,J298&lt;2042),Table1[[#This Row],[Def max]],"")</f>
        <v/>
      </c>
      <c r="M298" s="9" t="str">
        <f>IF(AND(J298&gt;=2042,J298&lt;2343),Table1[[#This Row],[Def max]],"")</f>
        <v/>
      </c>
      <c r="N298" s="9" t="str">
        <f>IF(AND(J298&gt;=2343,J298&lt;3865),Table1[[#This Row],[Def max]],"")</f>
        <v/>
      </c>
      <c r="O298" s="9" t="str">
        <f>IF(AND(J298&gt;=3865,J298&lt;4540),Table1[[#This Row],[Def max]],"")</f>
        <v/>
      </c>
      <c r="P298" s="9" t="str">
        <f>IF(AND(J298&gt;=4540,J298&lt;8085),Table1[[#This Row],[Def max]],"")</f>
        <v/>
      </c>
      <c r="Q298" s="9" t="str">
        <f>IF(AND(J298&gt;=8085,J298&lt;9000),Table1[[#This Row],[Def max]],"")</f>
        <v/>
      </c>
      <c r="R298" s="9">
        <v>0</v>
      </c>
      <c r="S298" s="9">
        <v>0</v>
      </c>
      <c r="T298" s="9">
        <v>0</v>
      </c>
      <c r="U298" s="2">
        <f>YEAR(Table1[[#This Row],[Date début]])</f>
        <v>2019</v>
      </c>
      <c r="V298" s="2">
        <f>MONTH(Table1[[#This Row],[Date fin]])</f>
        <v>7</v>
      </c>
      <c r="W298" s="2">
        <f>DAY(Table1[[#This Row],[Date fin]])</f>
        <v>29</v>
      </c>
    </row>
    <row r="299" spans="1:23" ht="15.75" x14ac:dyDescent="0.25">
      <c r="A299" s="1">
        <v>45887725872</v>
      </c>
      <c r="B299" s="9" t="s">
        <v>17</v>
      </c>
      <c r="C299" s="9">
        <v>1009</v>
      </c>
      <c r="D299" s="7">
        <v>43675.613738425927</v>
      </c>
      <c r="E299" s="7">
        <v>43677.279652777775</v>
      </c>
      <c r="F299" s="8" t="s">
        <v>635</v>
      </c>
      <c r="G299" s="9" t="s">
        <v>21</v>
      </c>
      <c r="H299" s="9">
        <v>2.7</v>
      </c>
      <c r="I299" s="9" t="s">
        <v>116</v>
      </c>
      <c r="J299" s="9">
        <v>6854</v>
      </c>
      <c r="K299" s="9" t="str">
        <f>IF(AND(J299&gt;=0,J299&lt;750),Table1[[#This Row],[Def max]],"")</f>
        <v/>
      </c>
      <c r="L299" s="9" t="str">
        <f>IF(AND(J299&gt;=750,J299&lt;2042),Table1[[#This Row],[Def max]],"")</f>
        <v/>
      </c>
      <c r="M299" s="9" t="str">
        <f>IF(AND(J299&gt;=2042,J299&lt;2343),Table1[[#This Row],[Def max]],"")</f>
        <v/>
      </c>
      <c r="N299" s="9" t="str">
        <f>IF(AND(J299&gt;=2343,J299&lt;3865),Table1[[#This Row],[Def max]],"")</f>
        <v/>
      </c>
      <c r="O299" s="9" t="str">
        <f>IF(AND(J299&gt;=3865,J299&lt;4540),Table1[[#This Row],[Def max]],"")</f>
        <v/>
      </c>
      <c r="P299" s="9">
        <f>IF(AND(J299&gt;=4540,J299&lt;8085),Table1[[#This Row],[Def max]],"")</f>
        <v>2.7</v>
      </c>
      <c r="Q299" s="9" t="str">
        <f>IF(AND(J299&gt;=8085,J299&lt;9000),Table1[[#This Row],[Def max]],"")</f>
        <v/>
      </c>
      <c r="R299" s="9">
        <v>0.6</v>
      </c>
      <c r="S299" s="9">
        <v>0.1</v>
      </c>
      <c r="T299" s="9">
        <v>1</v>
      </c>
      <c r="U299" s="2">
        <f>YEAR(Table1[[#This Row],[Date début]])</f>
        <v>2019</v>
      </c>
      <c r="V299" s="2">
        <f>MONTH(Table1[[#This Row],[Date fin]])</f>
        <v>7</v>
      </c>
      <c r="W299" s="2">
        <f>DAY(Table1[[#This Row],[Date fin]])</f>
        <v>31</v>
      </c>
    </row>
    <row r="300" spans="1:23" ht="15.75" x14ac:dyDescent="0.25">
      <c r="A300" s="1">
        <v>49888888</v>
      </c>
      <c r="B300" s="9" t="s">
        <v>17</v>
      </c>
      <c r="C300" s="9">
        <v>1009</v>
      </c>
      <c r="D300" s="7">
        <v>43710.464120370372</v>
      </c>
      <c r="E300" s="7">
        <v>43711.319710648146</v>
      </c>
      <c r="F300" s="8">
        <v>0.8555787037037037</v>
      </c>
      <c r="G300" s="9" t="s">
        <v>21</v>
      </c>
      <c r="H300" s="9">
        <v>1.9</v>
      </c>
      <c r="I300" s="9" t="s">
        <v>79</v>
      </c>
      <c r="J300" s="9">
        <v>7245</v>
      </c>
      <c r="K300" s="9" t="str">
        <f>IF(AND(J300&gt;=0,J300&lt;750),Table1[[#This Row],[Def max]],"")</f>
        <v/>
      </c>
      <c r="L300" s="9" t="str">
        <f>IF(AND(J300&gt;=750,J300&lt;2042),Table1[[#This Row],[Def max]],"")</f>
        <v/>
      </c>
      <c r="M300" s="9" t="str">
        <f>IF(AND(J300&gt;=2042,J300&lt;2343),Table1[[#This Row],[Def max]],"")</f>
        <v/>
      </c>
      <c r="N300" s="9" t="str">
        <f>IF(AND(J300&gt;=2343,J300&lt;3865),Table1[[#This Row],[Def max]],"")</f>
        <v/>
      </c>
      <c r="O300" s="9" t="str">
        <f>IF(AND(J300&gt;=3865,J300&lt;4540),Table1[[#This Row],[Def max]],"")</f>
        <v/>
      </c>
      <c r="P300" s="9">
        <f>IF(AND(J300&gt;=4540,J300&lt;8085),Table1[[#This Row],[Def max]],"")</f>
        <v>1.9</v>
      </c>
      <c r="Q300" s="9" t="str">
        <f>IF(AND(J300&gt;=8085,J300&lt;9000),Table1[[#This Row],[Def max]],"")</f>
        <v/>
      </c>
      <c r="R300" s="9">
        <v>0.2</v>
      </c>
      <c r="S300" s="9">
        <v>0.1</v>
      </c>
      <c r="T300" s="9">
        <v>1.3</v>
      </c>
      <c r="U300" s="2">
        <f>YEAR(Table1[[#This Row],[Date début]])</f>
        <v>2019</v>
      </c>
      <c r="V300" s="2">
        <f>MONTH(Table1[[#This Row],[Date fin]])</f>
        <v>9</v>
      </c>
      <c r="W300" s="2">
        <f>DAY(Table1[[#This Row],[Date fin]])</f>
        <v>3</v>
      </c>
    </row>
    <row r="301" spans="1:23" ht="15.75" x14ac:dyDescent="0.25">
      <c r="A301" s="1">
        <v>15878763</v>
      </c>
      <c r="B301" s="9" t="s">
        <v>17</v>
      </c>
      <c r="C301" s="9">
        <v>5457545</v>
      </c>
      <c r="D301" s="7">
        <v>43719.98704861111</v>
      </c>
      <c r="E301" s="7">
        <v>43720.548877314817</v>
      </c>
      <c r="F301" s="8">
        <v>0.56178240740740737</v>
      </c>
      <c r="G301" s="9" t="s">
        <v>40</v>
      </c>
      <c r="H301" s="9">
        <v>3.7</v>
      </c>
      <c r="I301" s="9" t="s">
        <v>67</v>
      </c>
      <c r="J301" s="9">
        <v>5673</v>
      </c>
      <c r="K301" s="9" t="str">
        <f>IF(AND(J301&gt;=0,J301&lt;750),Table1[[#This Row],[Def max]],"")</f>
        <v/>
      </c>
      <c r="L301" s="9" t="str">
        <f>IF(AND(J301&gt;=750,J301&lt;2042),Table1[[#This Row],[Def max]],"")</f>
        <v/>
      </c>
      <c r="M301" s="9" t="str">
        <f>IF(AND(J301&gt;=2042,J301&lt;2343),Table1[[#This Row],[Def max]],"")</f>
        <v/>
      </c>
      <c r="N301" s="9" t="str">
        <f>IF(AND(J301&gt;=2343,J301&lt;3865),Table1[[#This Row],[Def max]],"")</f>
        <v/>
      </c>
      <c r="O301" s="9" t="str">
        <f>IF(AND(J301&gt;=3865,J301&lt;4540),Table1[[#This Row],[Def max]],"")</f>
        <v/>
      </c>
      <c r="P301" s="9">
        <f>IF(AND(J301&gt;=4540,J301&lt;8085),Table1[[#This Row],[Def max]],"")</f>
        <v>3.7</v>
      </c>
      <c r="Q301" s="9" t="str">
        <f>IF(AND(J301&gt;=8085,J301&lt;9000),Table1[[#This Row],[Def max]],"")</f>
        <v/>
      </c>
      <c r="R301" s="9">
        <v>0.1</v>
      </c>
      <c r="S301" s="9">
        <v>0.1</v>
      </c>
      <c r="T301" s="9">
        <v>1.5</v>
      </c>
      <c r="U301" s="2">
        <f>YEAR(Table1[[#This Row],[Date début]])</f>
        <v>2019</v>
      </c>
      <c r="V301" s="2">
        <f>MONTH(Table1[[#This Row],[Date fin]])</f>
        <v>9</v>
      </c>
      <c r="W301" s="2">
        <f>DAY(Table1[[#This Row],[Date fin]])</f>
        <v>12</v>
      </c>
    </row>
    <row r="302" spans="1:23" ht="15.75" x14ac:dyDescent="0.25">
      <c r="A302" s="1">
        <v>487965789</v>
      </c>
      <c r="B302" s="9" t="s">
        <v>17</v>
      </c>
      <c r="C302" s="9">
        <v>1023</v>
      </c>
      <c r="D302" s="7">
        <v>43724.780115740738</v>
      </c>
      <c r="E302" s="7">
        <v>43724.833784722221</v>
      </c>
      <c r="F302" s="8">
        <v>5.3657407407407404E-2</v>
      </c>
      <c r="G302" s="9" t="s">
        <v>40</v>
      </c>
      <c r="H302" s="9">
        <v>2</v>
      </c>
      <c r="I302" s="9" t="s">
        <v>106</v>
      </c>
      <c r="J302" s="9">
        <v>3746</v>
      </c>
      <c r="K302" s="9" t="str">
        <f>IF(AND(J302&gt;=0,J302&lt;750),Table1[[#This Row],[Def max]],"")</f>
        <v/>
      </c>
      <c r="L302" s="9" t="str">
        <f>IF(AND(J302&gt;=750,J302&lt;2042),Table1[[#This Row],[Def max]],"")</f>
        <v/>
      </c>
      <c r="M302" s="9" t="str">
        <f>IF(AND(J302&gt;=2042,J302&lt;2343),Table1[[#This Row],[Def max]],"")</f>
        <v/>
      </c>
      <c r="N302" s="9">
        <f>IF(AND(J302&gt;=2343,J302&lt;3865),Table1[[#This Row],[Def max]],"")</f>
        <v>2</v>
      </c>
      <c r="O302" s="9" t="str">
        <f>IF(AND(J302&gt;=3865,J302&lt;4540),Table1[[#This Row],[Def max]],"")</f>
        <v/>
      </c>
      <c r="P302" s="9" t="str">
        <f>IF(AND(J302&gt;=4540,J302&lt;8085),Table1[[#This Row],[Def max]],"")</f>
        <v/>
      </c>
      <c r="Q302" s="9" t="str">
        <f>IF(AND(J302&gt;=8085,J302&lt;9000),Table1[[#This Row],[Def max]],"")</f>
        <v/>
      </c>
      <c r="R302" s="9">
        <v>0.5</v>
      </c>
      <c r="S302" s="9">
        <v>0.1</v>
      </c>
      <c r="T302" s="9">
        <v>0.9</v>
      </c>
      <c r="U302" s="2">
        <f>YEAR(Table1[[#This Row],[Date début]])</f>
        <v>2019</v>
      </c>
      <c r="V302" s="2">
        <f>MONTH(Table1[[#This Row],[Date fin]])</f>
        <v>9</v>
      </c>
      <c r="W302" s="2">
        <f>DAY(Table1[[#This Row],[Date fin]])</f>
        <v>16</v>
      </c>
    </row>
    <row r="303" spans="1:23" ht="15.75" x14ac:dyDescent="0.25">
      <c r="A303" s="1">
        <v>4797456</v>
      </c>
      <c r="B303" s="9" t="s">
        <v>17</v>
      </c>
      <c r="C303" s="9">
        <v>1024</v>
      </c>
      <c r="D303" s="7">
        <v>43724.856469907405</v>
      </c>
      <c r="E303" s="7">
        <v>43724.966168981482</v>
      </c>
      <c r="F303" s="8">
        <v>0.10968749999999999</v>
      </c>
      <c r="G303" s="9" t="s">
        <v>40</v>
      </c>
      <c r="H303" s="9">
        <v>2.5</v>
      </c>
      <c r="I303" s="9" t="s">
        <v>119</v>
      </c>
      <c r="J303" s="9">
        <v>5756</v>
      </c>
      <c r="K303" s="9" t="str">
        <f>IF(AND(J303&gt;=0,J303&lt;750),Table1[[#This Row],[Def max]],"")</f>
        <v/>
      </c>
      <c r="L303" s="9" t="str">
        <f>IF(AND(J303&gt;=750,J303&lt;2042),Table1[[#This Row],[Def max]],"")</f>
        <v/>
      </c>
      <c r="M303" s="9" t="str">
        <f>IF(AND(J303&gt;=2042,J303&lt;2343),Table1[[#This Row],[Def max]],"")</f>
        <v/>
      </c>
      <c r="N303" s="9" t="str">
        <f>IF(AND(J303&gt;=2343,J303&lt;3865),Table1[[#This Row],[Def max]],"")</f>
        <v/>
      </c>
      <c r="O303" s="9" t="str">
        <f>IF(AND(J303&gt;=3865,J303&lt;4540),Table1[[#This Row],[Def max]],"")</f>
        <v/>
      </c>
      <c r="P303" s="9">
        <f>IF(AND(J303&gt;=4540,J303&lt;8085),Table1[[#This Row],[Def max]],"")</f>
        <v>2.5</v>
      </c>
      <c r="Q303" s="9" t="str">
        <f>IF(AND(J303&gt;=8085,J303&lt;9000),Table1[[#This Row],[Def max]],"")</f>
        <v/>
      </c>
      <c r="R303" s="9">
        <v>0.8</v>
      </c>
      <c r="S303" s="9">
        <v>0.4</v>
      </c>
      <c r="T303" s="9">
        <v>1.2</v>
      </c>
      <c r="U303" s="2">
        <f>YEAR(Table1[[#This Row],[Date début]])</f>
        <v>2019</v>
      </c>
      <c r="V303" s="2">
        <f>MONTH(Table1[[#This Row],[Date fin]])</f>
        <v>9</v>
      </c>
      <c r="W303" s="2">
        <f>DAY(Table1[[#This Row],[Date fin]])</f>
        <v>16</v>
      </c>
    </row>
    <row r="304" spans="1:23" ht="15.75" x14ac:dyDescent="0.25">
      <c r="A304" s="1">
        <v>489999565</v>
      </c>
      <c r="B304" s="9" t="s">
        <v>17</v>
      </c>
      <c r="C304" s="9">
        <v>224</v>
      </c>
      <c r="D304" s="7">
        <v>43726.947106481479</v>
      </c>
      <c r="E304" s="7">
        <v>43726.947337962964</v>
      </c>
      <c r="F304" s="8">
        <v>2.199074074074074E-4</v>
      </c>
      <c r="G304" s="9" t="s">
        <v>21</v>
      </c>
      <c r="H304" s="9">
        <v>0</v>
      </c>
      <c r="I304" s="9"/>
      <c r="J304" s="9">
        <v>0</v>
      </c>
      <c r="K304" s="9">
        <f>IF(AND(J304&gt;=0,J304&lt;750),Table1[[#This Row],[Def max]],"")</f>
        <v>0</v>
      </c>
      <c r="L304" s="9" t="str">
        <f>IF(AND(J304&gt;=750,J304&lt;2042),Table1[[#This Row],[Def max]],"")</f>
        <v/>
      </c>
      <c r="M304" s="9" t="str">
        <f>IF(AND(J304&gt;=2042,J304&lt;2343),Table1[[#This Row],[Def max]],"")</f>
        <v/>
      </c>
      <c r="N304" s="9" t="str">
        <f>IF(AND(J304&gt;=2343,J304&lt;3865),Table1[[#This Row],[Def max]],"")</f>
        <v/>
      </c>
      <c r="O304" s="9" t="str">
        <f>IF(AND(J304&gt;=3865,J304&lt;4540),Table1[[#This Row],[Def max]],"")</f>
        <v/>
      </c>
      <c r="P304" s="9" t="str">
        <f>IF(AND(J304&gt;=4540,J304&lt;8085),Table1[[#This Row],[Def max]],"")</f>
        <v/>
      </c>
      <c r="Q304" s="9" t="str">
        <f>IF(AND(J304&gt;=8085,J304&lt;9000),Table1[[#This Row],[Def max]],"")</f>
        <v/>
      </c>
      <c r="R304" s="9">
        <v>0</v>
      </c>
      <c r="S304" s="9">
        <v>0</v>
      </c>
      <c r="T304" s="9">
        <v>0</v>
      </c>
      <c r="U304" s="2">
        <f>YEAR(Table1[[#This Row],[Date début]])</f>
        <v>2019</v>
      </c>
      <c r="V304" s="2">
        <f>MONTH(Table1[[#This Row],[Date fin]])</f>
        <v>9</v>
      </c>
      <c r="W304" s="2">
        <f>DAY(Table1[[#This Row],[Date fin]])</f>
        <v>18</v>
      </c>
    </row>
    <row r="305" spans="1:23" ht="15.75" x14ac:dyDescent="0.25">
      <c r="A305" s="1">
        <v>458999987</v>
      </c>
      <c r="B305" s="9" t="s">
        <v>17</v>
      </c>
      <c r="C305" s="9">
        <v>1125</v>
      </c>
      <c r="D305" s="7">
        <v>43726.948009259257</v>
      </c>
      <c r="E305" s="7">
        <v>43727.087013888886</v>
      </c>
      <c r="F305" s="8">
        <v>0.13899305555555555</v>
      </c>
      <c r="G305" s="9" t="s">
        <v>21</v>
      </c>
      <c r="H305" s="9">
        <v>4</v>
      </c>
      <c r="I305" s="9" t="s">
        <v>208</v>
      </c>
      <c r="J305" s="9">
        <v>5754</v>
      </c>
      <c r="K305" s="9" t="str">
        <f>IF(AND(J305&gt;=0,J305&lt;750),Table1[[#This Row],[Def max]],"")</f>
        <v/>
      </c>
      <c r="L305" s="9" t="str">
        <f>IF(AND(J305&gt;=750,J305&lt;2042),Table1[[#This Row],[Def max]],"")</f>
        <v/>
      </c>
      <c r="M305" s="9" t="str">
        <f>IF(AND(J305&gt;=2042,J305&lt;2343),Table1[[#This Row],[Def max]],"")</f>
        <v/>
      </c>
      <c r="N305" s="9" t="str">
        <f>IF(AND(J305&gt;=2343,J305&lt;3865),Table1[[#This Row],[Def max]],"")</f>
        <v/>
      </c>
      <c r="O305" s="9" t="str">
        <f>IF(AND(J305&gt;=3865,J305&lt;4540),Table1[[#This Row],[Def max]],"")</f>
        <v/>
      </c>
      <c r="P305" s="9">
        <f>IF(AND(J305&gt;=4540,J305&lt;8085),Table1[[#This Row],[Def max]],"")</f>
        <v>4</v>
      </c>
      <c r="Q305" s="9" t="str">
        <f>IF(AND(J305&gt;=8085,J305&lt;9000),Table1[[#This Row],[Def max]],"")</f>
        <v/>
      </c>
      <c r="R305" s="9">
        <v>0.2</v>
      </c>
      <c r="S305" s="9">
        <v>0.1</v>
      </c>
      <c r="T305" s="9">
        <v>2</v>
      </c>
      <c r="U305" s="2">
        <f>YEAR(Table1[[#This Row],[Date début]])</f>
        <v>2019</v>
      </c>
      <c r="V305" s="2">
        <f>MONTH(Table1[[#This Row],[Date fin]])</f>
        <v>9</v>
      </c>
      <c r="W305" s="2">
        <f>DAY(Table1[[#This Row],[Date fin]])</f>
        <v>19</v>
      </c>
    </row>
    <row r="306" spans="1:23" ht="15.75" x14ac:dyDescent="0.25">
      <c r="A306" s="1">
        <v>457575</v>
      </c>
      <c r="B306" s="9" t="s">
        <v>17</v>
      </c>
      <c r="C306" s="9">
        <v>574</v>
      </c>
      <c r="D306" s="7">
        <v>43727.605937499997</v>
      </c>
      <c r="E306" s="7">
        <v>43727.713738425926</v>
      </c>
      <c r="F306" s="8">
        <v>0.10780092592592593</v>
      </c>
      <c r="G306" s="9" t="s">
        <v>21</v>
      </c>
      <c r="H306" s="9">
        <v>2.1</v>
      </c>
      <c r="I306" s="9" t="s">
        <v>208</v>
      </c>
      <c r="J306" s="9">
        <v>7745</v>
      </c>
      <c r="K306" s="9" t="str">
        <f>IF(AND(J306&gt;=0,J306&lt;750),Table1[[#This Row],[Def max]],"")</f>
        <v/>
      </c>
      <c r="L306" s="9" t="str">
        <f>IF(AND(J306&gt;=750,J306&lt;2042),Table1[[#This Row],[Def max]],"")</f>
        <v/>
      </c>
      <c r="M306" s="9" t="str">
        <f>IF(AND(J306&gt;=2042,J306&lt;2343),Table1[[#This Row],[Def max]],"")</f>
        <v/>
      </c>
      <c r="N306" s="9" t="str">
        <f>IF(AND(J306&gt;=2343,J306&lt;3865),Table1[[#This Row],[Def max]],"")</f>
        <v/>
      </c>
      <c r="O306" s="9" t="str">
        <f>IF(AND(J306&gt;=3865,J306&lt;4540),Table1[[#This Row],[Def max]],"")</f>
        <v/>
      </c>
      <c r="P306" s="9">
        <f>IF(AND(J306&gt;=4540,J306&lt;8085),Table1[[#This Row],[Def max]],"")</f>
        <v>2.1</v>
      </c>
      <c r="Q306" s="9" t="str">
        <f>IF(AND(J306&gt;=8085,J306&lt;9000),Table1[[#This Row],[Def max]],"")</f>
        <v/>
      </c>
      <c r="R306" s="9">
        <v>0.2</v>
      </c>
      <c r="S306" s="9">
        <v>0.1</v>
      </c>
      <c r="T306" s="9">
        <v>1</v>
      </c>
      <c r="U306" s="2">
        <f>YEAR(Table1[[#This Row],[Date début]])</f>
        <v>2019</v>
      </c>
      <c r="V306" s="2">
        <f>MONTH(Table1[[#This Row],[Date fin]])</f>
        <v>9</v>
      </c>
      <c r="W306" s="2">
        <f>DAY(Table1[[#This Row],[Date fin]])</f>
        <v>19</v>
      </c>
    </row>
    <row r="307" spans="1:23" ht="15.75" x14ac:dyDescent="0.25">
      <c r="A307" s="1">
        <v>45697332</v>
      </c>
      <c r="B307" s="9" t="s">
        <v>17</v>
      </c>
      <c r="C307" s="9">
        <v>1108</v>
      </c>
      <c r="D307" s="7">
        <v>43738.683252314811</v>
      </c>
      <c r="E307" s="7">
        <v>43738.772951388892</v>
      </c>
      <c r="F307" s="8">
        <v>8.9675925925925923E-2</v>
      </c>
      <c r="G307" s="9" t="s">
        <v>40</v>
      </c>
      <c r="H307" s="9">
        <v>7.5</v>
      </c>
      <c r="I307" s="9" t="s">
        <v>19</v>
      </c>
      <c r="J307" s="9">
        <v>3771</v>
      </c>
      <c r="K307" s="9" t="str">
        <f>IF(AND(J307&gt;=0,J307&lt;750),Table1[[#This Row],[Def max]],"")</f>
        <v/>
      </c>
      <c r="L307" s="9" t="str">
        <f>IF(AND(J307&gt;=750,J307&lt;2042),Table1[[#This Row],[Def max]],"")</f>
        <v/>
      </c>
      <c r="M307" s="9" t="str">
        <f>IF(AND(J307&gt;=2042,J307&lt;2343),Table1[[#This Row],[Def max]],"")</f>
        <v/>
      </c>
      <c r="N307" s="9">
        <f>IF(AND(J307&gt;=2343,J307&lt;3865),Table1[[#This Row],[Def max]],"")</f>
        <v>7.5</v>
      </c>
      <c r="O307" s="9" t="str">
        <f>IF(AND(J307&gt;=3865,J307&lt;4540),Table1[[#This Row],[Def max]],"")</f>
        <v/>
      </c>
      <c r="P307" s="9" t="str">
        <f>IF(AND(J307&gt;=4540,J307&lt;8085),Table1[[#This Row],[Def max]],"")</f>
        <v/>
      </c>
      <c r="Q307" s="9" t="str">
        <f>IF(AND(J307&gt;=8085,J307&lt;9000),Table1[[#This Row],[Def max]],"")</f>
        <v/>
      </c>
      <c r="R307" s="9">
        <v>1.9</v>
      </c>
      <c r="S307" s="9">
        <v>0.8</v>
      </c>
      <c r="T307" s="9">
        <v>2.8</v>
      </c>
      <c r="U307" s="2">
        <f>YEAR(Table1[[#This Row],[Date début]])</f>
        <v>2019</v>
      </c>
      <c r="V307" s="2">
        <f>MONTH(Table1[[#This Row],[Date fin]])</f>
        <v>9</v>
      </c>
      <c r="W307" s="2">
        <f>DAY(Table1[[#This Row],[Date fin]])</f>
        <v>30</v>
      </c>
    </row>
    <row r="308" spans="1:23" ht="15.75" x14ac:dyDescent="0.25">
      <c r="A308" s="1">
        <v>97374156</v>
      </c>
      <c r="B308" s="9" t="s">
        <v>17</v>
      </c>
      <c r="C308" s="9">
        <v>1030</v>
      </c>
      <c r="D308" s="7">
        <v>43746.322314814817</v>
      </c>
      <c r="E308" s="7">
        <v>43746.461261574077</v>
      </c>
      <c r="F308" s="8">
        <v>0.13893518518518519</v>
      </c>
      <c r="G308" s="9" t="s">
        <v>21</v>
      </c>
      <c r="H308" s="9">
        <v>200.5</v>
      </c>
      <c r="I308" s="9" t="s">
        <v>23</v>
      </c>
      <c r="J308" s="9">
        <v>4240</v>
      </c>
      <c r="K308" s="9" t="str">
        <f>IF(AND(J308&gt;=0,J308&lt;750),Table1[[#This Row],[Def max]],"")</f>
        <v/>
      </c>
      <c r="L308" s="9" t="str">
        <f>IF(AND(J308&gt;=750,J308&lt;2042),Table1[[#This Row],[Def max]],"")</f>
        <v/>
      </c>
      <c r="M308" s="9" t="str">
        <f>IF(AND(J308&gt;=2042,J308&lt;2343),Table1[[#This Row],[Def max]],"")</f>
        <v/>
      </c>
      <c r="N308" s="9" t="str">
        <f>IF(AND(J308&gt;=2343,J308&lt;3865),Table1[[#This Row],[Def max]],"")</f>
        <v/>
      </c>
      <c r="O308" s="9">
        <f>IF(AND(J308&gt;=3865,J308&lt;4540),Table1[[#This Row],[Def max]],"")</f>
        <v>200.5</v>
      </c>
      <c r="P308" s="9" t="str">
        <f>IF(AND(J308&gt;=4540,J308&lt;8085),Table1[[#This Row],[Def max]],"")</f>
        <v/>
      </c>
      <c r="Q308" s="9" t="str">
        <f>IF(AND(J308&gt;=8085,J308&lt;9000),Table1[[#This Row],[Def max]],"")</f>
        <v/>
      </c>
      <c r="R308" s="9">
        <v>36.700000000000003</v>
      </c>
      <c r="S308" s="9">
        <v>23.1</v>
      </c>
      <c r="T308" s="9">
        <v>200.7</v>
      </c>
      <c r="U308" s="2">
        <f>YEAR(Table1[[#This Row],[Date début]])</f>
        <v>2019</v>
      </c>
      <c r="V308" s="2">
        <f>MONTH(Table1[[#This Row],[Date fin]])</f>
        <v>10</v>
      </c>
      <c r="W308" s="2">
        <f>DAY(Table1[[#This Row],[Date fin]])</f>
        <v>8</v>
      </c>
    </row>
    <row r="309" spans="1:23" ht="15.75" x14ac:dyDescent="0.25">
      <c r="A309" s="1">
        <v>148888</v>
      </c>
      <c r="B309" s="9" t="s">
        <v>17</v>
      </c>
      <c r="C309" s="9">
        <v>858545</v>
      </c>
      <c r="D309" s="7">
        <v>43746.461550925924</v>
      </c>
      <c r="E309" s="7">
        <v>43746.461828703701</v>
      </c>
      <c r="F309" s="8">
        <v>2.7777777777777778E-4</v>
      </c>
      <c r="G309" s="9" t="s">
        <v>21</v>
      </c>
      <c r="H309" s="9">
        <v>0</v>
      </c>
      <c r="I309" s="9"/>
      <c r="J309" s="9">
        <v>0</v>
      </c>
      <c r="K309" s="9">
        <f>IF(AND(J309&gt;=0,J309&lt;750),Table1[[#This Row],[Def max]],"")</f>
        <v>0</v>
      </c>
      <c r="L309" s="9" t="str">
        <f>IF(AND(J309&gt;=750,J309&lt;2042),Table1[[#This Row],[Def max]],"")</f>
        <v/>
      </c>
      <c r="M309" s="9" t="str">
        <f>IF(AND(J309&gt;=2042,J309&lt;2343),Table1[[#This Row],[Def max]],"")</f>
        <v/>
      </c>
      <c r="N309" s="9" t="str">
        <f>IF(AND(J309&gt;=2343,J309&lt;3865),Table1[[#This Row],[Def max]],"")</f>
        <v/>
      </c>
      <c r="O309" s="9" t="str">
        <f>IF(AND(J309&gt;=3865,J309&lt;4540),Table1[[#This Row],[Def max]],"")</f>
        <v/>
      </c>
      <c r="P309" s="9" t="str">
        <f>IF(AND(J309&gt;=4540,J309&lt;8085),Table1[[#This Row],[Def max]],"")</f>
        <v/>
      </c>
      <c r="Q309" s="9" t="str">
        <f>IF(AND(J309&gt;=8085,J309&lt;9000),Table1[[#This Row],[Def max]],"")</f>
        <v/>
      </c>
      <c r="R309" s="9">
        <v>0</v>
      </c>
      <c r="S309" s="9">
        <v>0</v>
      </c>
      <c r="T309" s="9">
        <v>0</v>
      </c>
      <c r="U309" s="2">
        <f>YEAR(Table1[[#This Row],[Date début]])</f>
        <v>2019</v>
      </c>
      <c r="V309" s="2">
        <f>MONTH(Table1[[#This Row],[Date fin]])</f>
        <v>10</v>
      </c>
      <c r="W309" s="2">
        <f>DAY(Table1[[#This Row],[Date fin]])</f>
        <v>8</v>
      </c>
    </row>
    <row r="310" spans="1:23" ht="15.75" x14ac:dyDescent="0.25">
      <c r="A310" s="1">
        <v>973784235</v>
      </c>
      <c r="B310" s="9" t="s">
        <v>17</v>
      </c>
      <c r="C310" s="9">
        <v>1029</v>
      </c>
      <c r="D310" s="7">
        <v>43746.462083333332</v>
      </c>
      <c r="E310" s="7">
        <v>43746.605995370373</v>
      </c>
      <c r="F310" s="8">
        <v>0.14390046296296297</v>
      </c>
      <c r="G310" s="9" t="s">
        <v>21</v>
      </c>
      <c r="H310" s="9">
        <v>2.5</v>
      </c>
      <c r="I310" s="9" t="s">
        <v>93</v>
      </c>
      <c r="J310" s="9">
        <v>7245</v>
      </c>
      <c r="K310" s="9" t="str">
        <f>IF(AND(J310&gt;=0,J310&lt;750),Table1[[#This Row],[Def max]],"")</f>
        <v/>
      </c>
      <c r="L310" s="9" t="str">
        <f>IF(AND(J310&gt;=750,J310&lt;2042),Table1[[#This Row],[Def max]],"")</f>
        <v/>
      </c>
      <c r="M310" s="9" t="str">
        <f>IF(AND(J310&gt;=2042,J310&lt;2343),Table1[[#This Row],[Def max]],"")</f>
        <v/>
      </c>
      <c r="N310" s="9" t="str">
        <f>IF(AND(J310&gt;=2343,J310&lt;3865),Table1[[#This Row],[Def max]],"")</f>
        <v/>
      </c>
      <c r="O310" s="9" t="str">
        <f>IF(AND(J310&gt;=3865,J310&lt;4540),Table1[[#This Row],[Def max]],"")</f>
        <v/>
      </c>
      <c r="P310" s="9">
        <f>IF(AND(J310&gt;=4540,J310&lt;8085),Table1[[#This Row],[Def max]],"")</f>
        <v>2.5</v>
      </c>
      <c r="Q310" s="9" t="str">
        <f>IF(AND(J310&gt;=8085,J310&lt;9000),Table1[[#This Row],[Def max]],"")</f>
        <v/>
      </c>
      <c r="R310" s="9">
        <v>0.7</v>
      </c>
      <c r="S310" s="9">
        <v>0.1</v>
      </c>
      <c r="T310" s="9">
        <v>1</v>
      </c>
      <c r="U310" s="2">
        <f>YEAR(Table1[[#This Row],[Date début]])</f>
        <v>2019</v>
      </c>
      <c r="V310" s="2">
        <f>MONTH(Table1[[#This Row],[Date fin]])</f>
        <v>10</v>
      </c>
      <c r="W310" s="2">
        <f>DAY(Table1[[#This Row],[Date fin]])</f>
        <v>8</v>
      </c>
    </row>
    <row r="311" spans="1:23" x14ac:dyDescent="0.25">
      <c r="A311" s="1">
        <v>50462001004</v>
      </c>
      <c r="B311" s="2" t="s">
        <v>20</v>
      </c>
      <c r="C311" s="2">
        <v>1214</v>
      </c>
      <c r="D311" s="3">
        <v>43857.932233796295</v>
      </c>
      <c r="E311" s="3">
        <v>43857.933275462965</v>
      </c>
      <c r="F311" s="4">
        <v>1.0300925925925926E-3</v>
      </c>
      <c r="G311" s="2" t="s">
        <v>40</v>
      </c>
      <c r="H311" s="2">
        <v>44.3</v>
      </c>
      <c r="I311" s="2" t="s">
        <v>30</v>
      </c>
      <c r="J311" s="2">
        <v>3078</v>
      </c>
      <c r="K311" s="2" t="str">
        <f>IF(AND(J311&gt;=0,J311&lt;750),Table1[[#This Row],[Def max]],"")</f>
        <v/>
      </c>
      <c r="L311" s="2" t="str">
        <f>IF(AND(J311&gt;=750,J311&lt;2042),Table1[[#This Row],[Def max]],"")</f>
        <v/>
      </c>
      <c r="M311" s="2" t="str">
        <f>IF(AND(J311&gt;=2042,J311&lt;2343),Table1[[#This Row],[Def max]],"")</f>
        <v/>
      </c>
      <c r="N311" s="2">
        <f>IF(AND(J311&gt;=2343,J311&lt;3865),Table1[[#This Row],[Def max]],"")</f>
        <v>44.3</v>
      </c>
      <c r="O311" s="2" t="str">
        <f>IF(AND(J311&gt;=3865,J311&lt;4540),Table1[[#This Row],[Def max]],"")</f>
        <v/>
      </c>
      <c r="P311" s="2" t="str">
        <f>IF(AND(J311&gt;=4540,J311&lt;8085),Table1[[#This Row],[Def max]],"")</f>
        <v/>
      </c>
      <c r="Q311" s="2" t="str">
        <f>IF(AND(J311&gt;=8085,J311&lt;9000),Table1[[#This Row],[Def max]],"")</f>
        <v/>
      </c>
      <c r="R311" s="2">
        <v>7.9</v>
      </c>
      <c r="S311" s="2">
        <v>1.6</v>
      </c>
      <c r="T311" s="2">
        <v>6.1</v>
      </c>
      <c r="U311" s="2">
        <f>YEAR(Table1[[#This Row],[Date début]])</f>
        <v>2020</v>
      </c>
      <c r="V311" s="2">
        <f>MONTH(Table1[[#This Row],[Date fin]])</f>
        <v>1</v>
      </c>
      <c r="W311" s="2">
        <f>DAY(Table1[[#This Row],[Date fin]])</f>
        <v>27</v>
      </c>
    </row>
    <row r="312" spans="1:23" x14ac:dyDescent="0.25">
      <c r="A312" s="1">
        <v>50462001004</v>
      </c>
      <c r="B312" s="2" t="s">
        <v>20</v>
      </c>
      <c r="C312" s="2" t="s">
        <v>44</v>
      </c>
      <c r="D312" s="3">
        <v>43857.934872685182</v>
      </c>
      <c r="E312" s="3">
        <v>43857.939305555556</v>
      </c>
      <c r="F312" s="4">
        <v>4.4212962962962956E-3</v>
      </c>
      <c r="G312" s="2" t="s">
        <v>40</v>
      </c>
      <c r="H312" s="2">
        <v>43.7</v>
      </c>
      <c r="I312" s="2" t="s">
        <v>30</v>
      </c>
      <c r="J312" s="2">
        <v>4248</v>
      </c>
      <c r="K312" s="2" t="str">
        <f>IF(AND(J312&gt;=0,J312&lt;750),Table1[[#This Row],[Def max]],"")</f>
        <v/>
      </c>
      <c r="L312" s="2" t="str">
        <f>IF(AND(J312&gt;=750,J312&lt;2042),Table1[[#This Row],[Def max]],"")</f>
        <v/>
      </c>
      <c r="M312" s="2" t="str">
        <f>IF(AND(J312&gt;=2042,J312&lt;2343),Table1[[#This Row],[Def max]],"")</f>
        <v/>
      </c>
      <c r="N312" s="2" t="str">
        <f>IF(AND(J312&gt;=2343,J312&lt;3865),Table1[[#This Row],[Def max]],"")</f>
        <v/>
      </c>
      <c r="O312" s="2">
        <f>IF(AND(J312&gt;=3865,J312&lt;4540),Table1[[#This Row],[Def max]],"")</f>
        <v>43.7</v>
      </c>
      <c r="P312" s="2" t="str">
        <f>IF(AND(J312&gt;=4540,J312&lt;8085),Table1[[#This Row],[Def max]],"")</f>
        <v/>
      </c>
      <c r="Q312" s="2" t="str">
        <f>IF(AND(J312&gt;=8085,J312&lt;9000),Table1[[#This Row],[Def max]],"")</f>
        <v/>
      </c>
      <c r="R312" s="2">
        <v>1.8</v>
      </c>
      <c r="S312" s="2">
        <v>1.3</v>
      </c>
      <c r="T312" s="2">
        <v>5.6</v>
      </c>
      <c r="U312" s="2">
        <f>YEAR(Table1[[#This Row],[Date début]])</f>
        <v>2020</v>
      </c>
      <c r="V312" s="2">
        <f>MONTH(Table1[[#This Row],[Date fin]])</f>
        <v>1</v>
      </c>
      <c r="W312" s="2">
        <f>DAY(Table1[[#This Row],[Date fin]])</f>
        <v>27</v>
      </c>
    </row>
    <row r="313" spans="1:23" x14ac:dyDescent="0.25">
      <c r="A313" s="1">
        <v>50462001004</v>
      </c>
      <c r="B313" s="2" t="s">
        <v>20</v>
      </c>
      <c r="C313" s="2" t="s">
        <v>48</v>
      </c>
      <c r="D313" s="3">
        <v>43857.942523148151</v>
      </c>
      <c r="E313" s="3">
        <v>43858.003344907411</v>
      </c>
      <c r="F313" s="4">
        <v>6.0810185185185182E-2</v>
      </c>
      <c r="G313" s="2" t="s">
        <v>40</v>
      </c>
      <c r="H313" s="2">
        <v>7.3</v>
      </c>
      <c r="I313" s="2" t="s">
        <v>50</v>
      </c>
      <c r="J313" s="2">
        <v>3243</v>
      </c>
      <c r="K313" s="2" t="str">
        <f>IF(AND(J313&gt;=0,J313&lt;750),Table1[[#This Row],[Def max]],"")</f>
        <v/>
      </c>
      <c r="L313" s="2" t="str">
        <f>IF(AND(J313&gt;=750,J313&lt;2042),Table1[[#This Row],[Def max]],"")</f>
        <v/>
      </c>
      <c r="M313" s="2" t="str">
        <f>IF(AND(J313&gt;=2042,J313&lt;2343),Table1[[#This Row],[Def max]],"")</f>
        <v/>
      </c>
      <c r="N313" s="2">
        <f>IF(AND(J313&gt;=2343,J313&lt;3865),Table1[[#This Row],[Def max]],"")</f>
        <v>7.3</v>
      </c>
      <c r="O313" s="2" t="str">
        <f>IF(AND(J313&gt;=3865,J313&lt;4540),Table1[[#This Row],[Def max]],"")</f>
        <v/>
      </c>
      <c r="P313" s="2" t="str">
        <f>IF(AND(J313&gt;=4540,J313&lt;8085),Table1[[#This Row],[Def max]],"")</f>
        <v/>
      </c>
      <c r="Q313" s="2" t="str">
        <f>IF(AND(J313&gt;=8085,J313&lt;9000),Table1[[#This Row],[Def max]],"")</f>
        <v/>
      </c>
      <c r="R313" s="2">
        <v>2.2999999999999998</v>
      </c>
      <c r="S313" s="2">
        <v>1</v>
      </c>
      <c r="T313" s="2">
        <v>3.5</v>
      </c>
      <c r="U313" s="2">
        <f>YEAR(Table1[[#This Row],[Date début]])</f>
        <v>2020</v>
      </c>
      <c r="V313" s="2">
        <f>MONTH(Table1[[#This Row],[Date fin]])</f>
        <v>1</v>
      </c>
      <c r="W313" s="2">
        <f>DAY(Table1[[#This Row],[Date fin]])</f>
        <v>28</v>
      </c>
    </row>
    <row r="314" spans="1:23" x14ac:dyDescent="0.25">
      <c r="A314" s="1">
        <v>50335001020</v>
      </c>
      <c r="B314" s="2" t="s">
        <v>13</v>
      </c>
      <c r="C314" s="2">
        <v>1223</v>
      </c>
      <c r="D314" s="3">
        <v>43873.727870370371</v>
      </c>
      <c r="E314" s="3">
        <v>43873.731863425928</v>
      </c>
      <c r="F314" s="4">
        <v>3.9814814814814817E-3</v>
      </c>
      <c r="G314" s="2" t="s">
        <v>21</v>
      </c>
      <c r="H314" s="2">
        <v>0</v>
      </c>
      <c r="I314" s="2"/>
      <c r="J314" s="2">
        <v>0</v>
      </c>
      <c r="K314" s="2">
        <f>IF(AND(J314&gt;=0,J314&lt;750),Table1[[#This Row],[Def max]],"")</f>
        <v>0</v>
      </c>
      <c r="L314" s="2" t="str">
        <f>IF(AND(J314&gt;=750,J314&lt;2042),Table1[[#This Row],[Def max]],"")</f>
        <v/>
      </c>
      <c r="M314" s="2" t="str">
        <f>IF(AND(J314&gt;=2042,J314&lt;2343),Table1[[#This Row],[Def max]],"")</f>
        <v/>
      </c>
      <c r="N314" s="2" t="str">
        <f>IF(AND(J314&gt;=2343,J314&lt;3865),Table1[[#This Row],[Def max]],"")</f>
        <v/>
      </c>
      <c r="O314" s="2" t="str">
        <f>IF(AND(J314&gt;=3865,J314&lt;4540),Table1[[#This Row],[Def max]],"")</f>
        <v/>
      </c>
      <c r="P314" s="2" t="str">
        <f>IF(AND(J314&gt;=4540,J314&lt;8085),Table1[[#This Row],[Def max]],"")</f>
        <v/>
      </c>
      <c r="Q314" s="2" t="str">
        <f>IF(AND(J314&gt;=8085,J314&lt;9000),Table1[[#This Row],[Def max]],"")</f>
        <v/>
      </c>
      <c r="R314" s="2">
        <v>0</v>
      </c>
      <c r="S314" s="2">
        <v>0</v>
      </c>
      <c r="T314" s="2">
        <v>0</v>
      </c>
      <c r="U314" s="2">
        <f>YEAR(Table1[[#This Row],[Date début]])</f>
        <v>2020</v>
      </c>
      <c r="V314" s="2">
        <f>MONTH(Table1[[#This Row],[Date fin]])</f>
        <v>2</v>
      </c>
      <c r="W314" s="2">
        <f>DAY(Table1[[#This Row],[Date fin]])</f>
        <v>12</v>
      </c>
    </row>
    <row r="315" spans="1:23" x14ac:dyDescent="0.25">
      <c r="A315" s="1">
        <v>4553433</v>
      </c>
      <c r="B315" s="2" t="s">
        <v>17</v>
      </c>
      <c r="C315" s="2">
        <v>8684386</v>
      </c>
      <c r="D315" s="3">
        <v>43906.454456018517</v>
      </c>
      <c r="E315" s="3">
        <v>43906.532754629632</v>
      </c>
      <c r="F315" s="4">
        <v>7.8287037037037044E-2</v>
      </c>
      <c r="G315" s="2" t="s">
        <v>21</v>
      </c>
      <c r="H315" s="2">
        <v>3.2</v>
      </c>
      <c r="I315" s="2" t="s">
        <v>55</v>
      </c>
      <c r="J315" s="2">
        <v>6740</v>
      </c>
      <c r="K315" s="2" t="str">
        <f>IF(AND(J315&gt;=0,J315&lt;750),Table1[[#This Row],[Def max]],"")</f>
        <v/>
      </c>
      <c r="L315" s="2" t="str">
        <f>IF(AND(J315&gt;=750,J315&lt;2042),Table1[[#This Row],[Def max]],"")</f>
        <v/>
      </c>
      <c r="M315" s="2" t="str">
        <f>IF(AND(J315&gt;=2042,J315&lt;2343),Table1[[#This Row],[Def max]],"")</f>
        <v/>
      </c>
      <c r="N315" s="2" t="str">
        <f>IF(AND(J315&gt;=2343,J315&lt;3865),Table1[[#This Row],[Def max]],"")</f>
        <v/>
      </c>
      <c r="O315" s="2" t="str">
        <f>IF(AND(J315&gt;=3865,J315&lt;4540),Table1[[#This Row],[Def max]],"")</f>
        <v/>
      </c>
      <c r="P315" s="2">
        <f>IF(AND(J315&gt;=4540,J315&lt;8085),Table1[[#This Row],[Def max]],"")</f>
        <v>3.2</v>
      </c>
      <c r="Q315" s="2" t="str">
        <f>IF(AND(J315&gt;=8085,J315&lt;9000),Table1[[#This Row],[Def max]],"")</f>
        <v/>
      </c>
      <c r="R315" s="2">
        <v>0.2</v>
      </c>
      <c r="S315" s="2">
        <v>0.1</v>
      </c>
      <c r="T315" s="2">
        <v>0.8</v>
      </c>
      <c r="U315" s="2">
        <f>YEAR(Table1[[#This Row],[Date début]])</f>
        <v>2020</v>
      </c>
      <c r="V315" s="2">
        <f>MONTH(Table1[[#This Row],[Date fin]])</f>
        <v>3</v>
      </c>
      <c r="W315" s="2">
        <f>DAY(Table1[[#This Row],[Date fin]])</f>
        <v>16</v>
      </c>
    </row>
    <row r="316" spans="1:23" x14ac:dyDescent="0.25">
      <c r="A316" s="1">
        <v>2123333</v>
      </c>
      <c r="B316" s="2" t="s">
        <v>17</v>
      </c>
      <c r="C316" s="2">
        <v>1123</v>
      </c>
      <c r="D316" s="3">
        <v>43927.657534722224</v>
      </c>
      <c r="E316" s="3">
        <v>43927.657789351855</v>
      </c>
      <c r="F316" s="4">
        <v>2.5462962962962961E-4</v>
      </c>
      <c r="G316" s="2" t="s">
        <v>21</v>
      </c>
      <c r="H316" s="2">
        <v>0</v>
      </c>
      <c r="I316" s="2"/>
      <c r="J316" s="2">
        <v>0</v>
      </c>
      <c r="K316" s="2">
        <f>IF(AND(J316&gt;=0,J316&lt;750),Table1[[#This Row],[Def max]],"")</f>
        <v>0</v>
      </c>
      <c r="L316" s="2" t="str">
        <f>IF(AND(J316&gt;=750,J316&lt;2042),Table1[[#This Row],[Def max]],"")</f>
        <v/>
      </c>
      <c r="M316" s="2" t="str">
        <f>IF(AND(J316&gt;=2042,J316&lt;2343),Table1[[#This Row],[Def max]],"")</f>
        <v/>
      </c>
      <c r="N316" s="2" t="str">
        <f>IF(AND(J316&gt;=2343,J316&lt;3865),Table1[[#This Row],[Def max]],"")</f>
        <v/>
      </c>
      <c r="O316" s="2" t="str">
        <f>IF(AND(J316&gt;=3865,J316&lt;4540),Table1[[#This Row],[Def max]],"")</f>
        <v/>
      </c>
      <c r="P316" s="2" t="str">
        <f>IF(AND(J316&gt;=4540,J316&lt;8085),Table1[[#This Row],[Def max]],"")</f>
        <v/>
      </c>
      <c r="Q316" s="2" t="str">
        <f>IF(AND(J316&gt;=8085,J316&lt;9000),Table1[[#This Row],[Def max]],"")</f>
        <v/>
      </c>
      <c r="R316" s="2">
        <v>0</v>
      </c>
      <c r="S316" s="2">
        <v>0</v>
      </c>
      <c r="T316" s="2">
        <v>0</v>
      </c>
      <c r="U316" s="2">
        <f>YEAR(Table1[[#This Row],[Date début]])</f>
        <v>2020</v>
      </c>
      <c r="V316" s="2">
        <f>MONTH(Table1[[#This Row],[Date fin]])</f>
        <v>4</v>
      </c>
      <c r="W316" s="2">
        <f>DAY(Table1[[#This Row],[Date fin]])</f>
        <v>6</v>
      </c>
    </row>
    <row r="317" spans="1:23" x14ac:dyDescent="0.25">
      <c r="A317" s="1">
        <v>50463001004</v>
      </c>
      <c r="B317" s="2" t="s">
        <v>13</v>
      </c>
      <c r="C317" s="2" t="s">
        <v>57</v>
      </c>
      <c r="D317" s="3">
        <v>44000.86928240741</v>
      </c>
      <c r="E317" s="3">
        <v>44000.945289351854</v>
      </c>
      <c r="F317" s="4">
        <v>7.5995370370370366E-2</v>
      </c>
      <c r="G317" s="2" t="s">
        <v>40</v>
      </c>
      <c r="H317" s="2">
        <v>2.4</v>
      </c>
      <c r="I317" s="2" t="s">
        <v>33</v>
      </c>
      <c r="J317" s="2">
        <v>1258</v>
      </c>
      <c r="K317" s="2" t="str">
        <f>IF(AND(J317&gt;=0,J317&lt;750),Table1[[#This Row],[Def max]],"")</f>
        <v/>
      </c>
      <c r="L317" s="2">
        <f>IF(AND(J317&gt;=750,J317&lt;2042),Table1[[#This Row],[Def max]],"")</f>
        <v>2.4</v>
      </c>
      <c r="M317" s="2" t="str">
        <f>IF(AND(J317&gt;=2042,J317&lt;2343),Table1[[#This Row],[Def max]],"")</f>
        <v/>
      </c>
      <c r="N317" s="2" t="str">
        <f>IF(AND(J317&gt;=2343,J317&lt;3865),Table1[[#This Row],[Def max]],"")</f>
        <v/>
      </c>
      <c r="O317" s="2" t="str">
        <f>IF(AND(J317&gt;=3865,J317&lt;4540),Table1[[#This Row],[Def max]],"")</f>
        <v/>
      </c>
      <c r="P317" s="2" t="str">
        <f>IF(AND(J317&gt;=4540,J317&lt;8085),Table1[[#This Row],[Def max]],"")</f>
        <v/>
      </c>
      <c r="Q317" s="2" t="str">
        <f>IF(AND(J317&gt;=8085,J317&lt;9000),Table1[[#This Row],[Def max]],"")</f>
        <v/>
      </c>
      <c r="R317" s="2">
        <v>0.9</v>
      </c>
      <c r="S317" s="2">
        <v>0.1</v>
      </c>
      <c r="T317" s="2">
        <v>1.9</v>
      </c>
      <c r="U317" s="2">
        <f>YEAR(Table1[[#This Row],[Date début]])</f>
        <v>2020</v>
      </c>
      <c r="V317" s="2">
        <f>MONTH(Table1[[#This Row],[Date fin]])</f>
        <v>6</v>
      </c>
      <c r="W317" s="2">
        <f>DAY(Table1[[#This Row],[Date fin]])</f>
        <v>18</v>
      </c>
    </row>
    <row r="318" spans="1:23" x14ac:dyDescent="0.25">
      <c r="A318" s="1">
        <v>50463001005</v>
      </c>
      <c r="B318" s="2" t="s">
        <v>13</v>
      </c>
      <c r="C318" s="2" t="s">
        <v>59</v>
      </c>
      <c r="D318" s="3">
        <v>44000.957384259258</v>
      </c>
      <c r="E318" s="3">
        <v>44001.007835648146</v>
      </c>
      <c r="F318" s="4">
        <v>5.0439814814814819E-2</v>
      </c>
      <c r="G318" s="2" t="s">
        <v>40</v>
      </c>
      <c r="H318" s="2">
        <v>2.2999999999999998</v>
      </c>
      <c r="I318" s="2" t="s">
        <v>60</v>
      </c>
      <c r="J318" s="2">
        <v>4754</v>
      </c>
      <c r="K318" s="2" t="str">
        <f>IF(AND(J318&gt;=0,J318&lt;750),Table1[[#This Row],[Def max]],"")</f>
        <v/>
      </c>
      <c r="L318" s="2" t="str">
        <f>IF(AND(J318&gt;=750,J318&lt;2042),Table1[[#This Row],[Def max]],"")</f>
        <v/>
      </c>
      <c r="M318" s="2" t="str">
        <f>IF(AND(J318&gt;=2042,J318&lt;2343),Table1[[#This Row],[Def max]],"")</f>
        <v/>
      </c>
      <c r="N318" s="2" t="str">
        <f>IF(AND(J318&gt;=2343,J318&lt;3865),Table1[[#This Row],[Def max]],"")</f>
        <v/>
      </c>
      <c r="O318" s="2" t="str">
        <f>IF(AND(J318&gt;=3865,J318&lt;4540),Table1[[#This Row],[Def max]],"")</f>
        <v/>
      </c>
      <c r="P318" s="2">
        <f>IF(AND(J318&gt;=4540,J318&lt;8085),Table1[[#This Row],[Def max]],"")</f>
        <v>2.2999999999999998</v>
      </c>
      <c r="Q318" s="2" t="str">
        <f>IF(AND(J318&gt;=8085,J318&lt;9000),Table1[[#This Row],[Def max]],"")</f>
        <v/>
      </c>
      <c r="R318" s="2">
        <v>0.8</v>
      </c>
      <c r="S318" s="2">
        <v>0.1</v>
      </c>
      <c r="T318" s="2">
        <v>0.9</v>
      </c>
      <c r="U318" s="2">
        <f>YEAR(Table1[[#This Row],[Date début]])</f>
        <v>2020</v>
      </c>
      <c r="V318" s="2">
        <f>MONTH(Table1[[#This Row],[Date fin]])</f>
        <v>6</v>
      </c>
      <c r="W318" s="2">
        <f>DAY(Table1[[#This Row],[Date fin]])</f>
        <v>19</v>
      </c>
    </row>
    <row r="319" spans="1:23" x14ac:dyDescent="0.25">
      <c r="A319" s="1">
        <v>50463001006</v>
      </c>
      <c r="B319" s="2" t="s">
        <v>13</v>
      </c>
      <c r="C319" s="2" t="s">
        <v>63</v>
      </c>
      <c r="D319" s="3">
        <v>44001.009085648147</v>
      </c>
      <c r="E319" s="3">
        <v>44001.063935185186</v>
      </c>
      <c r="F319" s="4">
        <v>5.4849537037037037E-2</v>
      </c>
      <c r="G319" s="2" t="s">
        <v>40</v>
      </c>
      <c r="H319" s="2">
        <v>2.2000000000000002</v>
      </c>
      <c r="I319" s="2" t="s">
        <v>33</v>
      </c>
      <c r="J319" s="2">
        <v>3766</v>
      </c>
      <c r="K319" s="2" t="str">
        <f>IF(AND(J319&gt;=0,J319&lt;750),Table1[[#This Row],[Def max]],"")</f>
        <v/>
      </c>
      <c r="L319" s="2" t="str">
        <f>IF(AND(J319&gt;=750,J319&lt;2042),Table1[[#This Row],[Def max]],"")</f>
        <v/>
      </c>
      <c r="M319" s="2" t="str">
        <f>IF(AND(J319&gt;=2042,J319&lt;2343),Table1[[#This Row],[Def max]],"")</f>
        <v/>
      </c>
      <c r="N319" s="2">
        <f>IF(AND(J319&gt;=2343,J319&lt;3865),Table1[[#This Row],[Def max]],"")</f>
        <v>2.2000000000000002</v>
      </c>
      <c r="O319" s="2" t="str">
        <f>IF(AND(J319&gt;=3865,J319&lt;4540),Table1[[#This Row],[Def max]],"")</f>
        <v/>
      </c>
      <c r="P319" s="2" t="str">
        <f>IF(AND(J319&gt;=4540,J319&lt;8085),Table1[[#This Row],[Def max]],"")</f>
        <v/>
      </c>
      <c r="Q319" s="2" t="str">
        <f>IF(AND(J319&gt;=8085,J319&lt;9000),Table1[[#This Row],[Def max]],"")</f>
        <v/>
      </c>
      <c r="R319" s="2">
        <v>0.4</v>
      </c>
      <c r="S319" s="2">
        <v>0.2</v>
      </c>
      <c r="T319" s="2">
        <v>1.3</v>
      </c>
      <c r="U319" s="2">
        <f>YEAR(Table1[[#This Row],[Date début]])</f>
        <v>2020</v>
      </c>
      <c r="V319" s="2">
        <f>MONTH(Table1[[#This Row],[Date fin]])</f>
        <v>6</v>
      </c>
      <c r="W319" s="2">
        <f>DAY(Table1[[#This Row],[Date fin]])</f>
        <v>19</v>
      </c>
    </row>
    <row r="320" spans="1:23" x14ac:dyDescent="0.25">
      <c r="A320" s="1">
        <v>50462001001</v>
      </c>
      <c r="B320" s="2" t="s">
        <v>17</v>
      </c>
      <c r="C320" s="2" t="s">
        <v>65</v>
      </c>
      <c r="D320" s="3">
        <v>44006.959155092591</v>
      </c>
      <c r="E320" s="3">
        <v>44006.960347222222</v>
      </c>
      <c r="F320" s="4">
        <v>1.1805555555555556E-3</v>
      </c>
      <c r="G320" s="2" t="s">
        <v>40</v>
      </c>
      <c r="H320" s="2">
        <v>0</v>
      </c>
      <c r="I320" s="2"/>
      <c r="J320" s="2">
        <v>0</v>
      </c>
      <c r="K320" s="2">
        <f>IF(AND(J320&gt;=0,J320&lt;750),Table1[[#This Row],[Def max]],"")</f>
        <v>0</v>
      </c>
      <c r="L320" s="2" t="str">
        <f>IF(AND(J320&gt;=750,J320&lt;2042),Table1[[#This Row],[Def max]],"")</f>
        <v/>
      </c>
      <c r="M320" s="2" t="str">
        <f>IF(AND(J320&gt;=2042,J320&lt;2343),Table1[[#This Row],[Def max]],"")</f>
        <v/>
      </c>
      <c r="N320" s="2" t="str">
        <f>IF(AND(J320&gt;=2343,J320&lt;3865),Table1[[#This Row],[Def max]],"")</f>
        <v/>
      </c>
      <c r="O320" s="2" t="str">
        <f>IF(AND(J320&gt;=3865,J320&lt;4540),Table1[[#This Row],[Def max]],"")</f>
        <v/>
      </c>
      <c r="P320" s="2" t="str">
        <f>IF(AND(J320&gt;=4540,J320&lt;8085),Table1[[#This Row],[Def max]],"")</f>
        <v/>
      </c>
      <c r="Q320" s="2" t="str">
        <f>IF(AND(J320&gt;=8085,J320&lt;9000),Table1[[#This Row],[Def max]],"")</f>
        <v/>
      </c>
      <c r="R320" s="2">
        <v>0</v>
      </c>
      <c r="S320" s="2">
        <v>0</v>
      </c>
      <c r="T320" s="2">
        <v>0</v>
      </c>
      <c r="U320" s="2">
        <f>YEAR(Table1[[#This Row],[Date début]])</f>
        <v>2020</v>
      </c>
      <c r="V320" s="2">
        <f>MONTH(Table1[[#This Row],[Date fin]])</f>
        <v>6</v>
      </c>
      <c r="W320" s="2">
        <f>DAY(Table1[[#This Row],[Date fin]])</f>
        <v>24</v>
      </c>
    </row>
    <row r="321" spans="1:23" x14ac:dyDescent="0.25">
      <c r="A321" s="1">
        <v>54602001001</v>
      </c>
      <c r="B321" s="2" t="s">
        <v>17</v>
      </c>
      <c r="C321" s="2" t="s">
        <v>65</v>
      </c>
      <c r="D321" s="3">
        <v>44006.960798611108</v>
      </c>
      <c r="E321" s="3">
        <v>44007.013738425929</v>
      </c>
      <c r="F321" s="4">
        <v>5.2928240740740741E-2</v>
      </c>
      <c r="G321" s="2" t="s">
        <v>40</v>
      </c>
      <c r="H321" s="2">
        <v>2.8</v>
      </c>
      <c r="I321" s="2" t="s">
        <v>67</v>
      </c>
      <c r="J321" s="2">
        <v>6736</v>
      </c>
      <c r="K321" s="2" t="str">
        <f>IF(AND(J321&gt;=0,J321&lt;750),Table1[[#This Row],[Def max]],"")</f>
        <v/>
      </c>
      <c r="L321" s="2" t="str">
        <f>IF(AND(J321&gt;=750,J321&lt;2042),Table1[[#This Row],[Def max]],"")</f>
        <v/>
      </c>
      <c r="M321" s="2" t="str">
        <f>IF(AND(J321&gt;=2042,J321&lt;2343),Table1[[#This Row],[Def max]],"")</f>
        <v/>
      </c>
      <c r="N321" s="2" t="str">
        <f>IF(AND(J321&gt;=2343,J321&lt;3865),Table1[[#This Row],[Def max]],"")</f>
        <v/>
      </c>
      <c r="O321" s="2" t="str">
        <f>IF(AND(J321&gt;=3865,J321&lt;4540),Table1[[#This Row],[Def max]],"")</f>
        <v/>
      </c>
      <c r="P321" s="2">
        <f>IF(AND(J321&gt;=4540,J321&lt;8085),Table1[[#This Row],[Def max]],"")</f>
        <v>2.8</v>
      </c>
      <c r="Q321" s="2" t="str">
        <f>IF(AND(J321&gt;=8085,J321&lt;9000),Table1[[#This Row],[Def max]],"")</f>
        <v/>
      </c>
      <c r="R321" s="2">
        <v>0.5</v>
      </c>
      <c r="S321" s="2">
        <v>0.1</v>
      </c>
      <c r="T321" s="2">
        <v>1.2</v>
      </c>
      <c r="U321" s="2">
        <f>YEAR(Table1[[#This Row],[Date début]])</f>
        <v>2020</v>
      </c>
      <c r="V321" s="2">
        <f>MONTH(Table1[[#This Row],[Date fin]])</f>
        <v>6</v>
      </c>
      <c r="W321" s="2">
        <f>DAY(Table1[[#This Row],[Date fin]])</f>
        <v>25</v>
      </c>
    </row>
    <row r="322" spans="1:23" x14ac:dyDescent="0.25">
      <c r="A322" s="1">
        <v>50462001003</v>
      </c>
      <c r="B322" s="2" t="s">
        <v>17</v>
      </c>
      <c r="C322" s="2" t="s">
        <v>69</v>
      </c>
      <c r="D322" s="3">
        <v>44007.014872685184</v>
      </c>
      <c r="E322" s="3">
        <v>44007.09920138889</v>
      </c>
      <c r="F322" s="4">
        <v>8.4317129629629631E-2</v>
      </c>
      <c r="G322" s="2" t="s">
        <v>40</v>
      </c>
      <c r="H322" s="2">
        <v>2.9</v>
      </c>
      <c r="I322" s="2" t="s">
        <v>28</v>
      </c>
      <c r="J322" s="2">
        <v>5748</v>
      </c>
      <c r="K322" s="2" t="str">
        <f>IF(AND(J322&gt;=0,J322&lt;750),Table1[[#This Row],[Def max]],"")</f>
        <v/>
      </c>
      <c r="L322" s="2" t="str">
        <f>IF(AND(J322&gt;=750,J322&lt;2042),Table1[[#This Row],[Def max]],"")</f>
        <v/>
      </c>
      <c r="M322" s="2" t="str">
        <f>IF(AND(J322&gt;=2042,J322&lt;2343),Table1[[#This Row],[Def max]],"")</f>
        <v/>
      </c>
      <c r="N322" s="2" t="str">
        <f>IF(AND(J322&gt;=2343,J322&lt;3865),Table1[[#This Row],[Def max]],"")</f>
        <v/>
      </c>
      <c r="O322" s="2" t="str">
        <f>IF(AND(J322&gt;=3865,J322&lt;4540),Table1[[#This Row],[Def max]],"")</f>
        <v/>
      </c>
      <c r="P322" s="2">
        <f>IF(AND(J322&gt;=4540,J322&lt;8085),Table1[[#This Row],[Def max]],"")</f>
        <v>2.9</v>
      </c>
      <c r="Q322" s="2" t="str">
        <f>IF(AND(J322&gt;=8085,J322&lt;9000),Table1[[#This Row],[Def max]],"")</f>
        <v/>
      </c>
      <c r="R322" s="2">
        <v>0.7</v>
      </c>
      <c r="S322" s="2">
        <v>0.1</v>
      </c>
      <c r="T322" s="2">
        <v>1.8</v>
      </c>
      <c r="U322" s="2">
        <f>YEAR(Table1[[#This Row],[Date début]])</f>
        <v>2020</v>
      </c>
      <c r="V322" s="2">
        <f>MONTH(Table1[[#This Row],[Date fin]])</f>
        <v>6</v>
      </c>
      <c r="W322" s="2">
        <f>DAY(Table1[[#This Row],[Date fin]])</f>
        <v>25</v>
      </c>
    </row>
    <row r="323" spans="1:23" x14ac:dyDescent="0.25">
      <c r="A323" s="1">
        <v>50462001002</v>
      </c>
      <c r="B323" s="2" t="s">
        <v>17</v>
      </c>
      <c r="C323" s="2" t="s">
        <v>71</v>
      </c>
      <c r="D323" s="3">
        <v>44007.100914351853</v>
      </c>
      <c r="E323" s="3">
        <v>44007.179525462961</v>
      </c>
      <c r="F323" s="4">
        <v>7.8611111111111118E-2</v>
      </c>
      <c r="G323" s="2" t="s">
        <v>40</v>
      </c>
      <c r="H323" s="2">
        <v>2.7</v>
      </c>
      <c r="I323" s="2" t="s">
        <v>16</v>
      </c>
      <c r="J323" s="2">
        <v>5247</v>
      </c>
      <c r="K323" s="2" t="str">
        <f>IF(AND(J323&gt;=0,J323&lt;750),Table1[[#This Row],[Def max]],"")</f>
        <v/>
      </c>
      <c r="L323" s="2" t="str">
        <f>IF(AND(J323&gt;=750,J323&lt;2042),Table1[[#This Row],[Def max]],"")</f>
        <v/>
      </c>
      <c r="M323" s="2" t="str">
        <f>IF(AND(J323&gt;=2042,J323&lt;2343),Table1[[#This Row],[Def max]],"")</f>
        <v/>
      </c>
      <c r="N323" s="2" t="str">
        <f>IF(AND(J323&gt;=2343,J323&lt;3865),Table1[[#This Row],[Def max]],"")</f>
        <v/>
      </c>
      <c r="O323" s="2" t="str">
        <f>IF(AND(J323&gt;=3865,J323&lt;4540),Table1[[#This Row],[Def max]],"")</f>
        <v/>
      </c>
      <c r="P323" s="2">
        <f>IF(AND(J323&gt;=4540,J323&lt;8085),Table1[[#This Row],[Def max]],"")</f>
        <v>2.7</v>
      </c>
      <c r="Q323" s="2" t="str">
        <f>IF(AND(J323&gt;=8085,J323&lt;9000),Table1[[#This Row],[Def max]],"")</f>
        <v/>
      </c>
      <c r="R323" s="2">
        <v>1.6</v>
      </c>
      <c r="S323" s="2">
        <v>0.5</v>
      </c>
      <c r="T323" s="2">
        <v>2.9</v>
      </c>
      <c r="U323" s="2">
        <f>YEAR(Table1[[#This Row],[Date début]])</f>
        <v>2020</v>
      </c>
      <c r="V323" s="2">
        <f>MONTH(Table1[[#This Row],[Date fin]])</f>
        <v>6</v>
      </c>
      <c r="W323" s="2">
        <f>DAY(Table1[[#This Row],[Date fin]])</f>
        <v>25</v>
      </c>
    </row>
    <row r="324" spans="1:23" x14ac:dyDescent="0.25">
      <c r="A324" s="1">
        <v>50588001006</v>
      </c>
      <c r="B324" s="2" t="s">
        <v>20</v>
      </c>
      <c r="C324" s="2" t="s">
        <v>73</v>
      </c>
      <c r="D324" s="3">
        <v>44011.579687500001</v>
      </c>
      <c r="E324" s="3">
        <v>44011.582812499997</v>
      </c>
      <c r="F324" s="4">
        <v>3.1250000000000002E-3</v>
      </c>
      <c r="G324" s="2" t="s">
        <v>40</v>
      </c>
      <c r="H324" s="2">
        <v>30.4</v>
      </c>
      <c r="I324" s="2" t="s">
        <v>75</v>
      </c>
      <c r="J324" s="2">
        <v>3261</v>
      </c>
      <c r="K324" s="2" t="str">
        <f>IF(AND(J324&gt;=0,J324&lt;750),Table1[[#This Row],[Def max]],"")</f>
        <v/>
      </c>
      <c r="L324" s="2" t="str">
        <f>IF(AND(J324&gt;=750,J324&lt;2042),Table1[[#This Row],[Def max]],"")</f>
        <v/>
      </c>
      <c r="M324" s="2" t="str">
        <f>IF(AND(J324&gt;=2042,J324&lt;2343),Table1[[#This Row],[Def max]],"")</f>
        <v/>
      </c>
      <c r="N324" s="2">
        <f>IF(AND(J324&gt;=2343,J324&lt;3865),Table1[[#This Row],[Def max]],"")</f>
        <v>30.4</v>
      </c>
      <c r="O324" s="2" t="str">
        <f>IF(AND(J324&gt;=3865,J324&lt;4540),Table1[[#This Row],[Def max]],"")</f>
        <v/>
      </c>
      <c r="P324" s="2" t="str">
        <f>IF(AND(J324&gt;=4540,J324&lt;8085),Table1[[#This Row],[Def max]],"")</f>
        <v/>
      </c>
      <c r="Q324" s="2" t="str">
        <f>IF(AND(J324&gt;=8085,J324&lt;9000),Table1[[#This Row],[Def max]],"")</f>
        <v/>
      </c>
      <c r="R324" s="2">
        <v>2.2999999999999998</v>
      </c>
      <c r="S324" s="2">
        <v>1</v>
      </c>
      <c r="T324" s="2">
        <v>6.1</v>
      </c>
      <c r="U324" s="2">
        <f>YEAR(Table1[[#This Row],[Date début]])</f>
        <v>2020</v>
      </c>
      <c r="V324" s="2">
        <f>MONTH(Table1[[#This Row],[Date fin]])</f>
        <v>6</v>
      </c>
      <c r="W324" s="2">
        <f>DAY(Table1[[#This Row],[Date fin]])</f>
        <v>29</v>
      </c>
    </row>
    <row r="325" spans="1:23" x14ac:dyDescent="0.25">
      <c r="A325" s="1">
        <v>50588001006</v>
      </c>
      <c r="B325" s="2" t="s">
        <v>20</v>
      </c>
      <c r="C325" s="2" t="s">
        <v>77</v>
      </c>
      <c r="D325" s="3">
        <v>44011.583344907405</v>
      </c>
      <c r="E325" s="3">
        <v>44011.644386574073</v>
      </c>
      <c r="F325" s="4">
        <v>6.1041666666666661E-2</v>
      </c>
      <c r="G325" s="2" t="s">
        <v>40</v>
      </c>
      <c r="H325" s="2">
        <v>6.4</v>
      </c>
      <c r="I325" s="2" t="s">
        <v>79</v>
      </c>
      <c r="J325" s="2">
        <v>6236</v>
      </c>
      <c r="K325" s="2" t="str">
        <f>IF(AND(J325&gt;=0,J325&lt;750),Table1[[#This Row],[Def max]],"")</f>
        <v/>
      </c>
      <c r="L325" s="2" t="str">
        <f>IF(AND(J325&gt;=750,J325&lt;2042),Table1[[#This Row],[Def max]],"")</f>
        <v/>
      </c>
      <c r="M325" s="2" t="str">
        <f>IF(AND(J325&gt;=2042,J325&lt;2343),Table1[[#This Row],[Def max]],"")</f>
        <v/>
      </c>
      <c r="N325" s="2" t="str">
        <f>IF(AND(J325&gt;=2343,J325&lt;3865),Table1[[#This Row],[Def max]],"")</f>
        <v/>
      </c>
      <c r="O325" s="2" t="str">
        <f>IF(AND(J325&gt;=3865,J325&lt;4540),Table1[[#This Row],[Def max]],"")</f>
        <v/>
      </c>
      <c r="P325" s="2">
        <f>IF(AND(J325&gt;=4540,J325&lt;8085),Table1[[#This Row],[Def max]],"")</f>
        <v>6.4</v>
      </c>
      <c r="Q325" s="2" t="str">
        <f>IF(AND(J325&gt;=8085,J325&lt;9000),Table1[[#This Row],[Def max]],"")</f>
        <v/>
      </c>
      <c r="R325" s="2">
        <v>3.4</v>
      </c>
      <c r="S325" s="2">
        <v>0.7</v>
      </c>
      <c r="T325" s="2">
        <v>5.8</v>
      </c>
      <c r="U325" s="2">
        <f>YEAR(Table1[[#This Row],[Date début]])</f>
        <v>2020</v>
      </c>
      <c r="V325" s="2">
        <f>MONTH(Table1[[#This Row],[Date fin]])</f>
        <v>6</v>
      </c>
      <c r="W325" s="2">
        <f>DAY(Table1[[#This Row],[Date fin]])</f>
        <v>29</v>
      </c>
    </row>
    <row r="326" spans="1:23" x14ac:dyDescent="0.25">
      <c r="A326" s="1">
        <v>50588001007</v>
      </c>
      <c r="B326" s="2" t="s">
        <v>20</v>
      </c>
      <c r="C326" s="2" t="s">
        <v>82</v>
      </c>
      <c r="D326" s="3">
        <v>44011.644872685189</v>
      </c>
      <c r="E326" s="3">
        <v>44011.64738425926</v>
      </c>
      <c r="F326" s="4">
        <v>2.5000000000000001E-3</v>
      </c>
      <c r="G326" s="2" t="s">
        <v>40</v>
      </c>
      <c r="H326" s="2">
        <v>54.5</v>
      </c>
      <c r="I326" s="2" t="s">
        <v>23</v>
      </c>
      <c r="J326" s="2">
        <v>3763</v>
      </c>
      <c r="K326" s="2" t="str">
        <f>IF(AND(J326&gt;=0,J326&lt;750),Table1[[#This Row],[Def max]],"")</f>
        <v/>
      </c>
      <c r="L326" s="2" t="str">
        <f>IF(AND(J326&gt;=750,J326&lt;2042),Table1[[#This Row],[Def max]],"")</f>
        <v/>
      </c>
      <c r="M326" s="2" t="str">
        <f>IF(AND(J326&gt;=2042,J326&lt;2343),Table1[[#This Row],[Def max]],"")</f>
        <v/>
      </c>
      <c r="N326" s="2">
        <f>IF(AND(J326&gt;=2343,J326&lt;3865),Table1[[#This Row],[Def max]],"")</f>
        <v>54.5</v>
      </c>
      <c r="O326" s="2" t="str">
        <f>IF(AND(J326&gt;=3865,J326&lt;4540),Table1[[#This Row],[Def max]],"")</f>
        <v/>
      </c>
      <c r="P326" s="2" t="str">
        <f>IF(AND(J326&gt;=4540,J326&lt;8085),Table1[[#This Row],[Def max]],"")</f>
        <v/>
      </c>
      <c r="Q326" s="2" t="str">
        <f>IF(AND(J326&gt;=8085,J326&lt;9000),Table1[[#This Row],[Def max]],"")</f>
        <v/>
      </c>
      <c r="R326" s="2">
        <v>4.4000000000000004</v>
      </c>
      <c r="S326" s="2">
        <v>1.2</v>
      </c>
      <c r="T326" s="2">
        <v>7.7</v>
      </c>
      <c r="U326" s="2">
        <f>YEAR(Table1[[#This Row],[Date début]])</f>
        <v>2020</v>
      </c>
      <c r="V326" s="2">
        <f>MONTH(Table1[[#This Row],[Date fin]])</f>
        <v>6</v>
      </c>
      <c r="W326" s="2">
        <f>DAY(Table1[[#This Row],[Date fin]])</f>
        <v>29</v>
      </c>
    </row>
    <row r="327" spans="1:23" x14ac:dyDescent="0.25">
      <c r="A327" s="1">
        <v>50588001007</v>
      </c>
      <c r="B327" s="2" t="s">
        <v>20</v>
      </c>
      <c r="C327" s="2" t="s">
        <v>87</v>
      </c>
      <c r="D327" s="3">
        <v>44011.647928240738</v>
      </c>
      <c r="E327" s="3">
        <v>44011.711215277777</v>
      </c>
      <c r="F327" s="4">
        <v>6.3275462962962964E-2</v>
      </c>
      <c r="G327" s="2" t="s">
        <v>40</v>
      </c>
      <c r="H327" s="2">
        <v>5</v>
      </c>
      <c r="I327" s="2" t="s">
        <v>23</v>
      </c>
      <c r="J327" s="2">
        <v>7259</v>
      </c>
      <c r="K327" s="2" t="str">
        <f>IF(AND(J327&gt;=0,J327&lt;750),Table1[[#This Row],[Def max]],"")</f>
        <v/>
      </c>
      <c r="L327" s="2" t="str">
        <f>IF(AND(J327&gt;=750,J327&lt;2042),Table1[[#This Row],[Def max]],"")</f>
        <v/>
      </c>
      <c r="M327" s="2" t="str">
        <f>IF(AND(J327&gt;=2042,J327&lt;2343),Table1[[#This Row],[Def max]],"")</f>
        <v/>
      </c>
      <c r="N327" s="2" t="str">
        <f>IF(AND(J327&gt;=2343,J327&lt;3865),Table1[[#This Row],[Def max]],"")</f>
        <v/>
      </c>
      <c r="O327" s="2" t="str">
        <f>IF(AND(J327&gt;=3865,J327&lt;4540),Table1[[#This Row],[Def max]],"")</f>
        <v/>
      </c>
      <c r="P327" s="2">
        <f>IF(AND(J327&gt;=4540,J327&lt;8085),Table1[[#This Row],[Def max]],"")</f>
        <v>5</v>
      </c>
      <c r="Q327" s="2" t="str">
        <f>IF(AND(J327&gt;=8085,J327&lt;9000),Table1[[#This Row],[Def max]],"")</f>
        <v/>
      </c>
      <c r="R327" s="2">
        <v>2.1</v>
      </c>
      <c r="S327" s="2">
        <v>0.7</v>
      </c>
      <c r="T327" s="2">
        <v>3.3</v>
      </c>
      <c r="U327" s="2">
        <f>YEAR(Table1[[#This Row],[Date début]])</f>
        <v>2020</v>
      </c>
      <c r="V327" s="2">
        <f>MONTH(Table1[[#This Row],[Date fin]])</f>
        <v>6</v>
      </c>
      <c r="W327" s="2">
        <f>DAY(Table1[[#This Row],[Date fin]])</f>
        <v>29</v>
      </c>
    </row>
    <row r="328" spans="1:23" x14ac:dyDescent="0.25">
      <c r="A328" s="1">
        <v>50588001010</v>
      </c>
      <c r="B328" s="2" t="s">
        <v>20</v>
      </c>
      <c r="C328" s="2" t="s">
        <v>91</v>
      </c>
      <c r="D328" s="3">
        <v>44011.721851851849</v>
      </c>
      <c r="E328" s="3">
        <v>44011.724224537036</v>
      </c>
      <c r="F328" s="4">
        <v>2.3726851851851851E-3</v>
      </c>
      <c r="G328" s="2" t="s">
        <v>40</v>
      </c>
      <c r="H328" s="2">
        <v>55.6</v>
      </c>
      <c r="I328" s="2" t="s">
        <v>93</v>
      </c>
      <c r="J328" s="2">
        <v>4268</v>
      </c>
      <c r="K328" s="2" t="str">
        <f>IF(AND(J328&gt;=0,J328&lt;750),Table1[[#This Row],[Def max]],"")</f>
        <v/>
      </c>
      <c r="L328" s="2" t="str">
        <f>IF(AND(J328&gt;=750,J328&lt;2042),Table1[[#This Row],[Def max]],"")</f>
        <v/>
      </c>
      <c r="M328" s="2" t="str">
        <f>IF(AND(J328&gt;=2042,J328&lt;2343),Table1[[#This Row],[Def max]],"")</f>
        <v/>
      </c>
      <c r="N328" s="2" t="str">
        <f>IF(AND(J328&gt;=2343,J328&lt;3865),Table1[[#This Row],[Def max]],"")</f>
        <v/>
      </c>
      <c r="O328" s="2">
        <f>IF(AND(J328&gt;=3865,J328&lt;4540),Table1[[#This Row],[Def max]],"")</f>
        <v>55.6</v>
      </c>
      <c r="P328" s="2" t="str">
        <f>IF(AND(J328&gt;=4540,J328&lt;8085),Table1[[#This Row],[Def max]],"")</f>
        <v/>
      </c>
      <c r="Q328" s="2" t="str">
        <f>IF(AND(J328&gt;=8085,J328&lt;9000),Table1[[#This Row],[Def max]],"")</f>
        <v/>
      </c>
      <c r="R328" s="2">
        <v>7.1</v>
      </c>
      <c r="S328" s="2">
        <v>1.5</v>
      </c>
      <c r="T328" s="2">
        <v>7.5</v>
      </c>
      <c r="U328" s="2">
        <f>YEAR(Table1[[#This Row],[Date début]])</f>
        <v>2020</v>
      </c>
      <c r="V328" s="2">
        <f>MONTH(Table1[[#This Row],[Date fin]])</f>
        <v>6</v>
      </c>
      <c r="W328" s="2">
        <f>DAY(Table1[[#This Row],[Date fin]])</f>
        <v>29</v>
      </c>
    </row>
    <row r="329" spans="1:23" x14ac:dyDescent="0.25">
      <c r="A329" s="1">
        <v>50588001010</v>
      </c>
      <c r="B329" s="2" t="s">
        <v>20</v>
      </c>
      <c r="C329" s="2" t="s">
        <v>91</v>
      </c>
      <c r="D329" s="3">
        <v>44011.724745370368</v>
      </c>
      <c r="E329" s="3">
        <v>44011.77065972222</v>
      </c>
      <c r="F329" s="4">
        <v>4.5914351851851852E-2</v>
      </c>
      <c r="G329" s="2" t="s">
        <v>40</v>
      </c>
      <c r="H329" s="2">
        <v>6.9</v>
      </c>
      <c r="I329" s="2" t="s">
        <v>50</v>
      </c>
      <c r="J329" s="2">
        <v>3252</v>
      </c>
      <c r="K329" s="2" t="str">
        <f>IF(AND(J329&gt;=0,J329&lt;750),Table1[[#This Row],[Def max]],"")</f>
        <v/>
      </c>
      <c r="L329" s="2" t="str">
        <f>IF(AND(J329&gt;=750,J329&lt;2042),Table1[[#This Row],[Def max]],"")</f>
        <v/>
      </c>
      <c r="M329" s="2" t="str">
        <f>IF(AND(J329&gt;=2042,J329&lt;2343),Table1[[#This Row],[Def max]],"")</f>
        <v/>
      </c>
      <c r="N329" s="2">
        <f>IF(AND(J329&gt;=2343,J329&lt;3865),Table1[[#This Row],[Def max]],"")</f>
        <v>6.9</v>
      </c>
      <c r="O329" s="2" t="str">
        <f>IF(AND(J329&gt;=3865,J329&lt;4540),Table1[[#This Row],[Def max]],"")</f>
        <v/>
      </c>
      <c r="P329" s="2" t="str">
        <f>IF(AND(J329&gt;=4540,J329&lt;8085),Table1[[#This Row],[Def max]],"")</f>
        <v/>
      </c>
      <c r="Q329" s="2" t="str">
        <f>IF(AND(J329&gt;=8085,J329&lt;9000),Table1[[#This Row],[Def max]],"")</f>
        <v/>
      </c>
      <c r="R329" s="2">
        <v>1.8</v>
      </c>
      <c r="S329" s="2">
        <v>0.7</v>
      </c>
      <c r="T329" s="2">
        <v>1.6</v>
      </c>
      <c r="U329" s="2">
        <f>YEAR(Table1[[#This Row],[Date début]])</f>
        <v>2020</v>
      </c>
      <c r="V329" s="2">
        <f>MONTH(Table1[[#This Row],[Date fin]])</f>
        <v>6</v>
      </c>
      <c r="W329" s="2">
        <f>DAY(Table1[[#This Row],[Date fin]])</f>
        <v>29</v>
      </c>
    </row>
    <row r="330" spans="1:23" x14ac:dyDescent="0.25">
      <c r="A330" s="1">
        <v>50463001001</v>
      </c>
      <c r="B330" s="2" t="s">
        <v>17</v>
      </c>
      <c r="C330" s="2" t="s">
        <v>99</v>
      </c>
      <c r="D330" s="3">
        <v>44015.598425925928</v>
      </c>
      <c r="E330" s="3">
        <v>44015.704594907409</v>
      </c>
      <c r="F330" s="4">
        <v>0.10616898148148148</v>
      </c>
      <c r="G330" s="2" t="s">
        <v>40</v>
      </c>
      <c r="H330" s="2">
        <v>4.8</v>
      </c>
      <c r="I330" s="2" t="s">
        <v>55</v>
      </c>
      <c r="J330" s="2">
        <v>3717</v>
      </c>
      <c r="K330" s="2" t="str">
        <f>IF(AND(J330&gt;=0,J330&lt;750),Table1[[#This Row],[Def max]],"")</f>
        <v/>
      </c>
      <c r="L330" s="2" t="str">
        <f>IF(AND(J330&gt;=750,J330&lt;2042),Table1[[#This Row],[Def max]],"")</f>
        <v/>
      </c>
      <c r="M330" s="2" t="str">
        <f>IF(AND(J330&gt;=2042,J330&lt;2343),Table1[[#This Row],[Def max]],"")</f>
        <v/>
      </c>
      <c r="N330" s="2">
        <f>IF(AND(J330&gt;=2343,J330&lt;3865),Table1[[#This Row],[Def max]],"")</f>
        <v>4.8</v>
      </c>
      <c r="O330" s="2" t="str">
        <f>IF(AND(J330&gt;=3865,J330&lt;4540),Table1[[#This Row],[Def max]],"")</f>
        <v/>
      </c>
      <c r="P330" s="2" t="str">
        <f>IF(AND(J330&gt;=4540,J330&lt;8085),Table1[[#This Row],[Def max]],"")</f>
        <v/>
      </c>
      <c r="Q330" s="2" t="str">
        <f>IF(AND(J330&gt;=8085,J330&lt;9000),Table1[[#This Row],[Def max]],"")</f>
        <v/>
      </c>
      <c r="R330" s="2">
        <v>0.4</v>
      </c>
      <c r="S330" s="2">
        <v>0.2</v>
      </c>
      <c r="T330" s="2">
        <v>1.2</v>
      </c>
      <c r="U330" s="2">
        <f>YEAR(Table1[[#This Row],[Date début]])</f>
        <v>2020</v>
      </c>
      <c r="V330" s="2">
        <f>MONTH(Table1[[#This Row],[Date fin]])</f>
        <v>7</v>
      </c>
      <c r="W330" s="2">
        <f>DAY(Table1[[#This Row],[Date fin]])</f>
        <v>3</v>
      </c>
    </row>
    <row r="331" spans="1:23" x14ac:dyDescent="0.25">
      <c r="A331" s="1">
        <v>50463001001</v>
      </c>
      <c r="B331" s="2" t="s">
        <v>17</v>
      </c>
      <c r="C331" s="2">
        <v>1216</v>
      </c>
      <c r="D331" s="3">
        <v>44015.812280092592</v>
      </c>
      <c r="E331" s="3">
        <v>44015.845231481479</v>
      </c>
      <c r="F331" s="4">
        <v>3.2939814814814811E-2</v>
      </c>
      <c r="G331" s="2" t="s">
        <v>14</v>
      </c>
      <c r="H331" s="2">
        <v>2.4</v>
      </c>
      <c r="I331" s="2" t="s">
        <v>34</v>
      </c>
      <c r="J331" s="2">
        <v>3770</v>
      </c>
      <c r="K331" s="2" t="str">
        <f>IF(AND(J331&gt;=0,J331&lt;750),Table1[[#This Row],[Def max]],"")</f>
        <v/>
      </c>
      <c r="L331" s="2" t="str">
        <f>IF(AND(J331&gt;=750,J331&lt;2042),Table1[[#This Row],[Def max]],"")</f>
        <v/>
      </c>
      <c r="M331" s="2" t="str">
        <f>IF(AND(J331&gt;=2042,J331&lt;2343),Table1[[#This Row],[Def max]],"")</f>
        <v/>
      </c>
      <c r="N331" s="2">
        <f>IF(AND(J331&gt;=2343,J331&lt;3865),Table1[[#This Row],[Def max]],"")</f>
        <v>2.4</v>
      </c>
      <c r="O331" s="2" t="str">
        <f>IF(AND(J331&gt;=3865,J331&lt;4540),Table1[[#This Row],[Def max]],"")</f>
        <v/>
      </c>
      <c r="P331" s="2" t="str">
        <f>IF(AND(J331&gt;=4540,J331&lt;8085),Table1[[#This Row],[Def max]],"")</f>
        <v/>
      </c>
      <c r="Q331" s="2" t="str">
        <f>IF(AND(J331&gt;=8085,J331&lt;9000),Table1[[#This Row],[Def max]],"")</f>
        <v/>
      </c>
      <c r="R331" s="2">
        <v>0.2</v>
      </c>
      <c r="S331" s="2">
        <v>0.1</v>
      </c>
      <c r="T331" s="2">
        <v>1.5</v>
      </c>
      <c r="U331" s="2">
        <f>YEAR(Table1[[#This Row],[Date début]])</f>
        <v>2020</v>
      </c>
      <c r="V331" s="2">
        <f>MONTH(Table1[[#This Row],[Date fin]])</f>
        <v>7</v>
      </c>
      <c r="W331" s="2">
        <f>DAY(Table1[[#This Row],[Date fin]])</f>
        <v>3</v>
      </c>
    </row>
    <row r="332" spans="1:23" x14ac:dyDescent="0.25">
      <c r="A332" s="1">
        <v>50462001004</v>
      </c>
      <c r="B332" s="2" t="s">
        <v>20</v>
      </c>
      <c r="C332" s="2">
        <v>1214</v>
      </c>
      <c r="D332" s="3">
        <v>44015.852187500001</v>
      </c>
      <c r="E332" s="3">
        <v>44015.853900462964</v>
      </c>
      <c r="F332" s="4">
        <v>1.712962962962963E-3</v>
      </c>
      <c r="G332" s="2" t="s">
        <v>14</v>
      </c>
      <c r="H332" s="2">
        <v>0</v>
      </c>
      <c r="I332" s="2"/>
      <c r="J332" s="2">
        <v>0</v>
      </c>
      <c r="K332" s="2">
        <f>IF(AND(J332&gt;=0,J332&lt;750),Table1[[#This Row],[Def max]],"")</f>
        <v>0</v>
      </c>
      <c r="L332" s="2" t="str">
        <f>IF(AND(J332&gt;=750,J332&lt;2042),Table1[[#This Row],[Def max]],"")</f>
        <v/>
      </c>
      <c r="M332" s="2" t="str">
        <f>IF(AND(J332&gt;=2042,J332&lt;2343),Table1[[#This Row],[Def max]],"")</f>
        <v/>
      </c>
      <c r="N332" s="2" t="str">
        <f>IF(AND(J332&gt;=2343,J332&lt;3865),Table1[[#This Row],[Def max]],"")</f>
        <v/>
      </c>
      <c r="O332" s="2" t="str">
        <f>IF(AND(J332&gt;=3865,J332&lt;4540),Table1[[#This Row],[Def max]],"")</f>
        <v/>
      </c>
      <c r="P332" s="2" t="str">
        <f>IF(AND(J332&gt;=4540,J332&lt;8085),Table1[[#This Row],[Def max]],"")</f>
        <v/>
      </c>
      <c r="Q332" s="2" t="str">
        <f>IF(AND(J332&gt;=8085,J332&lt;9000),Table1[[#This Row],[Def max]],"")</f>
        <v/>
      </c>
      <c r="R332" s="2">
        <v>0</v>
      </c>
      <c r="S332" s="2">
        <v>0</v>
      </c>
      <c r="T332" s="2">
        <v>0</v>
      </c>
      <c r="U332" s="2">
        <f>YEAR(Table1[[#This Row],[Date début]])</f>
        <v>2020</v>
      </c>
      <c r="V332" s="2">
        <f>MONTH(Table1[[#This Row],[Date fin]])</f>
        <v>7</v>
      </c>
      <c r="W332" s="2">
        <f>DAY(Table1[[#This Row],[Date fin]])</f>
        <v>3</v>
      </c>
    </row>
    <row r="333" spans="1:23" x14ac:dyDescent="0.25">
      <c r="A333" s="1">
        <v>50462001004</v>
      </c>
      <c r="B333" s="2" t="s">
        <v>17</v>
      </c>
      <c r="C333" s="2">
        <v>1014</v>
      </c>
      <c r="D333" s="3">
        <v>44015.85465277778</v>
      </c>
      <c r="E333" s="3">
        <v>44015.861516203702</v>
      </c>
      <c r="F333" s="4">
        <v>6.851851851851852E-3</v>
      </c>
      <c r="G333" s="2" t="s">
        <v>14</v>
      </c>
      <c r="H333" s="2">
        <v>0</v>
      </c>
      <c r="I333" s="2"/>
      <c r="J333" s="2">
        <v>0</v>
      </c>
      <c r="K333" s="2">
        <f>IF(AND(J333&gt;=0,J333&lt;750),Table1[[#This Row],[Def max]],"")</f>
        <v>0</v>
      </c>
      <c r="L333" s="2" t="str">
        <f>IF(AND(J333&gt;=750,J333&lt;2042),Table1[[#This Row],[Def max]],"")</f>
        <v/>
      </c>
      <c r="M333" s="2" t="str">
        <f>IF(AND(J333&gt;=2042,J333&lt;2343),Table1[[#This Row],[Def max]],"")</f>
        <v/>
      </c>
      <c r="N333" s="2" t="str">
        <f>IF(AND(J333&gt;=2343,J333&lt;3865),Table1[[#This Row],[Def max]],"")</f>
        <v/>
      </c>
      <c r="O333" s="2" t="str">
        <f>IF(AND(J333&gt;=3865,J333&lt;4540),Table1[[#This Row],[Def max]],"")</f>
        <v/>
      </c>
      <c r="P333" s="2" t="str">
        <f>IF(AND(J333&gt;=4540,J333&lt;8085),Table1[[#This Row],[Def max]],"")</f>
        <v/>
      </c>
      <c r="Q333" s="2" t="str">
        <f>IF(AND(J333&gt;=8085,J333&lt;9000),Table1[[#This Row],[Def max]],"")</f>
        <v/>
      </c>
      <c r="R333" s="2">
        <v>0</v>
      </c>
      <c r="S333" s="2">
        <v>0</v>
      </c>
      <c r="T333" s="2">
        <v>0</v>
      </c>
      <c r="U333" s="2">
        <f>YEAR(Table1[[#This Row],[Date début]])</f>
        <v>2020</v>
      </c>
      <c r="V333" s="2">
        <f>MONTH(Table1[[#This Row],[Date fin]])</f>
        <v>7</v>
      </c>
      <c r="W333" s="2">
        <f>DAY(Table1[[#This Row],[Date fin]])</f>
        <v>3</v>
      </c>
    </row>
    <row r="334" spans="1:23" x14ac:dyDescent="0.25">
      <c r="A334" s="1">
        <v>50462001004</v>
      </c>
      <c r="B334" s="2" t="s">
        <v>17</v>
      </c>
      <c r="C334" s="2">
        <v>1014</v>
      </c>
      <c r="D334" s="3">
        <v>44015.862037037034</v>
      </c>
      <c r="E334" s="3">
        <v>44015.964328703703</v>
      </c>
      <c r="F334" s="4">
        <v>0.10224537037037036</v>
      </c>
      <c r="G334" s="2" t="s">
        <v>14</v>
      </c>
      <c r="H334" s="2">
        <v>2.5</v>
      </c>
      <c r="I334" s="2" t="s">
        <v>60</v>
      </c>
      <c r="J334" s="2">
        <v>3486</v>
      </c>
      <c r="K334" s="2" t="str">
        <f>IF(AND(J334&gt;=0,J334&lt;750),Table1[[#This Row],[Def max]],"")</f>
        <v/>
      </c>
      <c r="L334" s="2" t="str">
        <f>IF(AND(J334&gt;=750,J334&lt;2042),Table1[[#This Row],[Def max]],"")</f>
        <v/>
      </c>
      <c r="M334" s="2" t="str">
        <f>IF(AND(J334&gt;=2042,J334&lt;2343),Table1[[#This Row],[Def max]],"")</f>
        <v/>
      </c>
      <c r="N334" s="2">
        <f>IF(AND(J334&gt;=2343,J334&lt;3865),Table1[[#This Row],[Def max]],"")</f>
        <v>2.5</v>
      </c>
      <c r="O334" s="2" t="str">
        <f>IF(AND(J334&gt;=3865,J334&lt;4540),Table1[[#This Row],[Def max]],"")</f>
        <v/>
      </c>
      <c r="P334" s="2" t="str">
        <f>IF(AND(J334&gt;=4540,J334&lt;8085),Table1[[#This Row],[Def max]],"")</f>
        <v/>
      </c>
      <c r="Q334" s="2" t="str">
        <f>IF(AND(J334&gt;=8085,J334&lt;9000),Table1[[#This Row],[Def max]],"")</f>
        <v/>
      </c>
      <c r="R334" s="2">
        <v>1.5</v>
      </c>
      <c r="S334" s="2">
        <v>0.3</v>
      </c>
      <c r="T334" s="2">
        <v>1.3</v>
      </c>
      <c r="U334" s="2">
        <f>YEAR(Table1[[#This Row],[Date début]])</f>
        <v>2020</v>
      </c>
      <c r="V334" s="2">
        <f>MONTH(Table1[[#This Row],[Date fin]])</f>
        <v>7</v>
      </c>
      <c r="W334" s="2">
        <f>DAY(Table1[[#This Row],[Date fin]])</f>
        <v>3</v>
      </c>
    </row>
    <row r="335" spans="1:23" x14ac:dyDescent="0.25">
      <c r="A335" s="1">
        <v>50588001017</v>
      </c>
      <c r="B335" s="2" t="s">
        <v>20</v>
      </c>
      <c r="C335" s="2" t="s">
        <v>104</v>
      </c>
      <c r="D335" s="3">
        <v>44019.445659722223</v>
      </c>
      <c r="E335" s="3">
        <v>44019.4766087963</v>
      </c>
      <c r="F335" s="4">
        <v>3.0949074074074077E-2</v>
      </c>
      <c r="G335" s="2" t="s">
        <v>40</v>
      </c>
      <c r="H335" s="2">
        <v>5.9</v>
      </c>
      <c r="I335" s="2" t="s">
        <v>106</v>
      </c>
      <c r="J335" s="2">
        <v>3759</v>
      </c>
      <c r="K335" s="2" t="str">
        <f>IF(AND(J335&gt;=0,J335&lt;750),Table1[[#This Row],[Def max]],"")</f>
        <v/>
      </c>
      <c r="L335" s="2" t="str">
        <f>IF(AND(J335&gt;=750,J335&lt;2042),Table1[[#This Row],[Def max]],"")</f>
        <v/>
      </c>
      <c r="M335" s="2" t="str">
        <f>IF(AND(J335&gt;=2042,J335&lt;2343),Table1[[#This Row],[Def max]],"")</f>
        <v/>
      </c>
      <c r="N335" s="2">
        <f>IF(AND(J335&gt;=2343,J335&lt;3865),Table1[[#This Row],[Def max]],"")</f>
        <v>5.9</v>
      </c>
      <c r="O335" s="2" t="str">
        <f>IF(AND(J335&gt;=3865,J335&lt;4540),Table1[[#This Row],[Def max]],"")</f>
        <v/>
      </c>
      <c r="P335" s="2" t="str">
        <f>IF(AND(J335&gt;=4540,J335&lt;8085),Table1[[#This Row],[Def max]],"")</f>
        <v/>
      </c>
      <c r="Q335" s="2" t="str">
        <f>IF(AND(J335&gt;=8085,J335&lt;9000),Table1[[#This Row],[Def max]],"")</f>
        <v/>
      </c>
      <c r="R335" s="2">
        <v>2</v>
      </c>
      <c r="S335" s="2">
        <v>2</v>
      </c>
      <c r="T335" s="2">
        <v>3.3</v>
      </c>
      <c r="U335" s="2">
        <f>YEAR(Table1[[#This Row],[Date début]])</f>
        <v>2020</v>
      </c>
      <c r="V335" s="2">
        <f>MONTH(Table1[[#This Row],[Date fin]])</f>
        <v>7</v>
      </c>
      <c r="W335" s="2">
        <f>DAY(Table1[[#This Row],[Date fin]])</f>
        <v>7</v>
      </c>
    </row>
    <row r="336" spans="1:23" x14ac:dyDescent="0.25">
      <c r="A336" s="1">
        <v>50588001018</v>
      </c>
      <c r="B336" s="2" t="s">
        <v>20</v>
      </c>
      <c r="C336" s="2" t="s">
        <v>109</v>
      </c>
      <c r="D336" s="3">
        <v>44019.50409722222</v>
      </c>
      <c r="E336" s="3">
        <v>44019.504537037035</v>
      </c>
      <c r="F336" s="4">
        <v>4.2824074074074075E-4</v>
      </c>
      <c r="G336" s="2" t="s">
        <v>40</v>
      </c>
      <c r="H336" s="2">
        <v>0</v>
      </c>
      <c r="I336" s="2"/>
      <c r="J336" s="2">
        <v>0</v>
      </c>
      <c r="K336" s="2">
        <f>IF(AND(J336&gt;=0,J336&lt;750),Table1[[#This Row],[Def max]],"")</f>
        <v>0</v>
      </c>
      <c r="L336" s="2" t="str">
        <f>IF(AND(J336&gt;=750,J336&lt;2042),Table1[[#This Row],[Def max]],"")</f>
        <v/>
      </c>
      <c r="M336" s="2" t="str">
        <f>IF(AND(J336&gt;=2042,J336&lt;2343),Table1[[#This Row],[Def max]],"")</f>
        <v/>
      </c>
      <c r="N336" s="2" t="str">
        <f>IF(AND(J336&gt;=2343,J336&lt;3865),Table1[[#This Row],[Def max]],"")</f>
        <v/>
      </c>
      <c r="O336" s="2" t="str">
        <f>IF(AND(J336&gt;=3865,J336&lt;4540),Table1[[#This Row],[Def max]],"")</f>
        <v/>
      </c>
      <c r="P336" s="2" t="str">
        <f>IF(AND(J336&gt;=4540,J336&lt;8085),Table1[[#This Row],[Def max]],"")</f>
        <v/>
      </c>
      <c r="Q336" s="2" t="str">
        <f>IF(AND(J336&gt;=8085,J336&lt;9000),Table1[[#This Row],[Def max]],"")</f>
        <v/>
      </c>
      <c r="R336" s="2">
        <v>0</v>
      </c>
      <c r="S336" s="2">
        <v>0</v>
      </c>
      <c r="T336" s="2">
        <v>0</v>
      </c>
      <c r="U336" s="2">
        <f>YEAR(Table1[[#This Row],[Date début]])</f>
        <v>2020</v>
      </c>
      <c r="V336" s="2">
        <f>MONTH(Table1[[#This Row],[Date fin]])</f>
        <v>7</v>
      </c>
      <c r="W336" s="2">
        <f>DAY(Table1[[#This Row],[Date fin]])</f>
        <v>7</v>
      </c>
    </row>
    <row r="337" spans="1:23" x14ac:dyDescent="0.25">
      <c r="A337" s="1">
        <v>50588001018</v>
      </c>
      <c r="B337" s="2" t="s">
        <v>20</v>
      </c>
      <c r="C337" s="2" t="s">
        <v>109</v>
      </c>
      <c r="D337" s="3">
        <v>44019.50503472222</v>
      </c>
      <c r="E337" s="3">
        <v>44019.548194444447</v>
      </c>
      <c r="F337" s="4">
        <v>4.3159722222222224E-2</v>
      </c>
      <c r="G337" s="2" t="s">
        <v>40</v>
      </c>
      <c r="H337" s="2">
        <v>7.4</v>
      </c>
      <c r="I337" s="2" t="s">
        <v>67</v>
      </c>
      <c r="J337" s="2">
        <v>5274</v>
      </c>
      <c r="K337" s="2" t="str">
        <f>IF(AND(J337&gt;=0,J337&lt;750),Table1[[#This Row],[Def max]],"")</f>
        <v/>
      </c>
      <c r="L337" s="2" t="str">
        <f>IF(AND(J337&gt;=750,J337&lt;2042),Table1[[#This Row],[Def max]],"")</f>
        <v/>
      </c>
      <c r="M337" s="2" t="str">
        <f>IF(AND(J337&gt;=2042,J337&lt;2343),Table1[[#This Row],[Def max]],"")</f>
        <v/>
      </c>
      <c r="N337" s="2" t="str">
        <f>IF(AND(J337&gt;=2343,J337&lt;3865),Table1[[#This Row],[Def max]],"")</f>
        <v/>
      </c>
      <c r="O337" s="2" t="str">
        <f>IF(AND(J337&gt;=3865,J337&lt;4540),Table1[[#This Row],[Def max]],"")</f>
        <v/>
      </c>
      <c r="P337" s="2">
        <f>IF(AND(J337&gt;=4540,J337&lt;8085),Table1[[#This Row],[Def max]],"")</f>
        <v>7.4</v>
      </c>
      <c r="Q337" s="2" t="str">
        <f>IF(AND(J337&gt;=8085,J337&lt;9000),Table1[[#This Row],[Def max]],"")</f>
        <v/>
      </c>
      <c r="R337" s="2">
        <v>2.1</v>
      </c>
      <c r="S337" s="2">
        <v>0.7</v>
      </c>
      <c r="T337" s="2">
        <v>2.5</v>
      </c>
      <c r="U337" s="2">
        <f>YEAR(Table1[[#This Row],[Date début]])</f>
        <v>2020</v>
      </c>
      <c r="V337" s="2">
        <f>MONTH(Table1[[#This Row],[Date fin]])</f>
        <v>7</v>
      </c>
      <c r="W337" s="2">
        <f>DAY(Table1[[#This Row],[Date fin]])</f>
        <v>7</v>
      </c>
    </row>
    <row r="338" spans="1:23" x14ac:dyDescent="0.25">
      <c r="A338" s="1">
        <v>50588001014</v>
      </c>
      <c r="B338" s="2" t="s">
        <v>20</v>
      </c>
      <c r="C338" s="2" t="s">
        <v>112</v>
      </c>
      <c r="D338" s="3">
        <v>44020.473761574074</v>
      </c>
      <c r="E338" s="3">
        <v>44020.527557870373</v>
      </c>
      <c r="F338" s="4">
        <v>5.3796296296296293E-2</v>
      </c>
      <c r="G338" s="2" t="s">
        <v>40</v>
      </c>
      <c r="H338" s="2">
        <v>6.5</v>
      </c>
      <c r="I338" s="2" t="s">
        <v>25</v>
      </c>
      <c r="J338" s="2">
        <v>1725</v>
      </c>
      <c r="K338" s="2" t="str">
        <f>IF(AND(J338&gt;=0,J338&lt;750),Table1[[#This Row],[Def max]],"")</f>
        <v/>
      </c>
      <c r="L338" s="2">
        <f>IF(AND(J338&gt;=750,J338&lt;2042),Table1[[#This Row],[Def max]],"")</f>
        <v>6.5</v>
      </c>
      <c r="M338" s="2" t="str">
        <f>IF(AND(J338&gt;=2042,J338&lt;2343),Table1[[#This Row],[Def max]],"")</f>
        <v/>
      </c>
      <c r="N338" s="2" t="str">
        <f>IF(AND(J338&gt;=2343,J338&lt;3865),Table1[[#This Row],[Def max]],"")</f>
        <v/>
      </c>
      <c r="O338" s="2" t="str">
        <f>IF(AND(J338&gt;=3865,J338&lt;4540),Table1[[#This Row],[Def max]],"")</f>
        <v/>
      </c>
      <c r="P338" s="2" t="str">
        <f>IF(AND(J338&gt;=4540,J338&lt;8085),Table1[[#This Row],[Def max]],"")</f>
        <v/>
      </c>
      <c r="Q338" s="2" t="str">
        <f>IF(AND(J338&gt;=8085,J338&lt;9000),Table1[[#This Row],[Def max]],"")</f>
        <v/>
      </c>
      <c r="R338" s="2">
        <v>1.8</v>
      </c>
      <c r="S338" s="2">
        <v>0.9</v>
      </c>
      <c r="T338" s="2">
        <v>2.9</v>
      </c>
      <c r="U338" s="2">
        <f>YEAR(Table1[[#This Row],[Date début]])</f>
        <v>2020</v>
      </c>
      <c r="V338" s="2">
        <f>MONTH(Table1[[#This Row],[Date fin]])</f>
        <v>7</v>
      </c>
      <c r="W338" s="2">
        <f>DAY(Table1[[#This Row],[Date fin]])</f>
        <v>8</v>
      </c>
    </row>
    <row r="339" spans="1:23" x14ac:dyDescent="0.25">
      <c r="A339" s="1">
        <v>50048002042</v>
      </c>
      <c r="B339" s="2" t="s">
        <v>17</v>
      </c>
      <c r="C339" s="2">
        <v>1191</v>
      </c>
      <c r="D339" s="3">
        <v>44021.931817129633</v>
      </c>
      <c r="E339" s="3">
        <v>44021.932187500002</v>
      </c>
      <c r="F339" s="4">
        <v>3.5879629629629635E-4</v>
      </c>
      <c r="G339" s="2" t="s">
        <v>21</v>
      </c>
      <c r="H339" s="2">
        <v>12.4</v>
      </c>
      <c r="I339" s="2" t="s">
        <v>116</v>
      </c>
      <c r="J339" s="2">
        <v>3090</v>
      </c>
      <c r="K339" s="2" t="str">
        <f>IF(AND(J339&gt;=0,J339&lt;750),Table1[[#This Row],[Def max]],"")</f>
        <v/>
      </c>
      <c r="L339" s="2" t="str">
        <f>IF(AND(J339&gt;=750,J339&lt;2042),Table1[[#This Row],[Def max]],"")</f>
        <v/>
      </c>
      <c r="M339" s="2" t="str">
        <f>IF(AND(J339&gt;=2042,J339&lt;2343),Table1[[#This Row],[Def max]],"")</f>
        <v/>
      </c>
      <c r="N339" s="2">
        <f>IF(AND(J339&gt;=2343,J339&lt;3865),Table1[[#This Row],[Def max]],"")</f>
        <v>12.4</v>
      </c>
      <c r="O339" s="2" t="str">
        <f>IF(AND(J339&gt;=3865,J339&lt;4540),Table1[[#This Row],[Def max]],"")</f>
        <v/>
      </c>
      <c r="P339" s="2" t="str">
        <f>IF(AND(J339&gt;=4540,J339&lt;8085),Table1[[#This Row],[Def max]],"")</f>
        <v/>
      </c>
      <c r="Q339" s="2" t="str">
        <f>IF(AND(J339&gt;=8085,J339&lt;9000),Table1[[#This Row],[Def max]],"")</f>
        <v/>
      </c>
      <c r="R339" s="2">
        <v>1.2</v>
      </c>
      <c r="S339" s="2">
        <v>0.1</v>
      </c>
      <c r="T339" s="2">
        <v>1.1000000000000001</v>
      </c>
      <c r="U339" s="2">
        <f>YEAR(Table1[[#This Row],[Date début]])</f>
        <v>2020</v>
      </c>
      <c r="V339" s="2">
        <f>MONTH(Table1[[#This Row],[Date fin]])</f>
        <v>7</v>
      </c>
      <c r="W339" s="2">
        <f>DAY(Table1[[#This Row],[Date fin]])</f>
        <v>9</v>
      </c>
    </row>
    <row r="340" spans="1:23" x14ac:dyDescent="0.25">
      <c r="A340" s="1">
        <v>50048002042</v>
      </c>
      <c r="B340" s="2" t="s">
        <v>17</v>
      </c>
      <c r="C340" s="2">
        <v>1191</v>
      </c>
      <c r="D340" s="3">
        <v>44021.934398148151</v>
      </c>
      <c r="E340" s="3">
        <v>44021.934675925928</v>
      </c>
      <c r="F340" s="4">
        <v>2.6620370370370372E-4</v>
      </c>
      <c r="G340" s="2" t="s">
        <v>21</v>
      </c>
      <c r="H340" s="2">
        <v>0</v>
      </c>
      <c r="I340" s="2"/>
      <c r="J340" s="2">
        <v>0</v>
      </c>
      <c r="K340" s="2">
        <f>IF(AND(J340&gt;=0,J340&lt;750),Table1[[#This Row],[Def max]],"")</f>
        <v>0</v>
      </c>
      <c r="L340" s="2" t="str">
        <f>IF(AND(J340&gt;=750,J340&lt;2042),Table1[[#This Row],[Def max]],"")</f>
        <v/>
      </c>
      <c r="M340" s="2" t="str">
        <f>IF(AND(J340&gt;=2042,J340&lt;2343),Table1[[#This Row],[Def max]],"")</f>
        <v/>
      </c>
      <c r="N340" s="2" t="str">
        <f>IF(AND(J340&gt;=2343,J340&lt;3865),Table1[[#This Row],[Def max]],"")</f>
        <v/>
      </c>
      <c r="O340" s="2" t="str">
        <f>IF(AND(J340&gt;=3865,J340&lt;4540),Table1[[#This Row],[Def max]],"")</f>
        <v/>
      </c>
      <c r="P340" s="2" t="str">
        <f>IF(AND(J340&gt;=4540,J340&lt;8085),Table1[[#This Row],[Def max]],"")</f>
        <v/>
      </c>
      <c r="Q340" s="2" t="str">
        <f>IF(AND(J340&gt;=8085,J340&lt;9000),Table1[[#This Row],[Def max]],"")</f>
        <v/>
      </c>
      <c r="R340" s="2">
        <v>0</v>
      </c>
      <c r="S340" s="2">
        <v>0</v>
      </c>
      <c r="T340" s="2">
        <v>0</v>
      </c>
      <c r="U340" s="2">
        <f>YEAR(Table1[[#This Row],[Date début]])</f>
        <v>2020</v>
      </c>
      <c r="V340" s="2">
        <f>MONTH(Table1[[#This Row],[Date fin]])</f>
        <v>7</v>
      </c>
      <c r="W340" s="2">
        <f>DAY(Table1[[#This Row],[Date fin]])</f>
        <v>9</v>
      </c>
    </row>
    <row r="341" spans="1:23" x14ac:dyDescent="0.25">
      <c r="A341" s="1">
        <v>50463001001</v>
      </c>
      <c r="B341" s="2" t="s">
        <v>13</v>
      </c>
      <c r="C341" s="2" t="s">
        <v>118</v>
      </c>
      <c r="D341" s="3">
        <v>44028.056921296295</v>
      </c>
      <c r="E341" s="3">
        <v>44028.086226851854</v>
      </c>
      <c r="F341" s="4">
        <v>2.929398148148148E-2</v>
      </c>
      <c r="G341" s="2" t="s">
        <v>40</v>
      </c>
      <c r="H341" s="2">
        <v>2.2000000000000002</v>
      </c>
      <c r="I341" s="2" t="s">
        <v>119</v>
      </c>
      <c r="J341" s="2">
        <v>6240</v>
      </c>
      <c r="K341" s="2" t="str">
        <f>IF(AND(J341&gt;=0,J341&lt;750),Table1[[#This Row],[Def max]],"")</f>
        <v/>
      </c>
      <c r="L341" s="2" t="str">
        <f>IF(AND(J341&gt;=750,J341&lt;2042),Table1[[#This Row],[Def max]],"")</f>
        <v/>
      </c>
      <c r="M341" s="2" t="str">
        <f>IF(AND(J341&gt;=2042,J341&lt;2343),Table1[[#This Row],[Def max]],"")</f>
        <v/>
      </c>
      <c r="N341" s="2" t="str">
        <f>IF(AND(J341&gt;=2343,J341&lt;3865),Table1[[#This Row],[Def max]],"")</f>
        <v/>
      </c>
      <c r="O341" s="2" t="str">
        <f>IF(AND(J341&gt;=3865,J341&lt;4540),Table1[[#This Row],[Def max]],"")</f>
        <v/>
      </c>
      <c r="P341" s="2">
        <f>IF(AND(J341&gt;=4540,J341&lt;8085),Table1[[#This Row],[Def max]],"")</f>
        <v>2.2000000000000002</v>
      </c>
      <c r="Q341" s="2" t="str">
        <f>IF(AND(J341&gt;=8085,J341&lt;9000),Table1[[#This Row],[Def max]],"")</f>
        <v/>
      </c>
      <c r="R341" s="2">
        <v>0.3</v>
      </c>
      <c r="S341" s="2">
        <v>0.1</v>
      </c>
      <c r="T341" s="2">
        <v>1.5</v>
      </c>
      <c r="U341" s="2">
        <f>YEAR(Table1[[#This Row],[Date début]])</f>
        <v>2020</v>
      </c>
      <c r="V341" s="2">
        <f>MONTH(Table1[[#This Row],[Date fin]])</f>
        <v>7</v>
      </c>
      <c r="W341" s="2">
        <f>DAY(Table1[[#This Row],[Date fin]])</f>
        <v>16</v>
      </c>
    </row>
    <row r="342" spans="1:23" x14ac:dyDescent="0.25">
      <c r="A342" s="1">
        <v>50463001002</v>
      </c>
      <c r="B342" s="2" t="s">
        <v>13</v>
      </c>
      <c r="C342" s="2" t="s">
        <v>121</v>
      </c>
      <c r="D342" s="3">
        <v>44028.086909722224</v>
      </c>
      <c r="E342" s="3">
        <v>44028.098726851851</v>
      </c>
      <c r="F342" s="4">
        <v>1.1805555555555555E-2</v>
      </c>
      <c r="G342" s="2" t="s">
        <v>40</v>
      </c>
      <c r="H342" s="2">
        <v>2.2999999999999998</v>
      </c>
      <c r="I342" s="2" t="s">
        <v>93</v>
      </c>
      <c r="J342" s="2">
        <v>5263</v>
      </c>
      <c r="K342" s="2" t="str">
        <f>IF(AND(J342&gt;=0,J342&lt;750),Table1[[#This Row],[Def max]],"")</f>
        <v/>
      </c>
      <c r="L342" s="2" t="str">
        <f>IF(AND(J342&gt;=750,J342&lt;2042),Table1[[#This Row],[Def max]],"")</f>
        <v/>
      </c>
      <c r="M342" s="2" t="str">
        <f>IF(AND(J342&gt;=2042,J342&lt;2343),Table1[[#This Row],[Def max]],"")</f>
        <v/>
      </c>
      <c r="N342" s="2" t="str">
        <f>IF(AND(J342&gt;=2343,J342&lt;3865),Table1[[#This Row],[Def max]],"")</f>
        <v/>
      </c>
      <c r="O342" s="2" t="str">
        <f>IF(AND(J342&gt;=3865,J342&lt;4540),Table1[[#This Row],[Def max]],"")</f>
        <v/>
      </c>
      <c r="P342" s="2">
        <f>IF(AND(J342&gt;=4540,J342&lt;8085),Table1[[#This Row],[Def max]],"")</f>
        <v>2.2999999999999998</v>
      </c>
      <c r="Q342" s="2" t="str">
        <f>IF(AND(J342&gt;=8085,J342&lt;9000),Table1[[#This Row],[Def max]],"")</f>
        <v/>
      </c>
      <c r="R342" s="2">
        <v>0.5</v>
      </c>
      <c r="S342" s="2">
        <v>0</v>
      </c>
      <c r="T342" s="2">
        <v>0.8</v>
      </c>
      <c r="U342" s="2">
        <f>YEAR(Table1[[#This Row],[Date début]])</f>
        <v>2020</v>
      </c>
      <c r="V342" s="2">
        <f>MONTH(Table1[[#This Row],[Date fin]])</f>
        <v>7</v>
      </c>
      <c r="W342" s="2">
        <f>DAY(Table1[[#This Row],[Date fin]])</f>
        <v>16</v>
      </c>
    </row>
    <row r="343" spans="1:23" x14ac:dyDescent="0.25">
      <c r="A343" s="1">
        <v>50588001024</v>
      </c>
      <c r="B343" s="2" t="s">
        <v>20</v>
      </c>
      <c r="C343" s="2" t="s">
        <v>123</v>
      </c>
      <c r="D343" s="3">
        <v>44028.99726851852</v>
      </c>
      <c r="E343" s="3">
        <v>44029.036979166667</v>
      </c>
      <c r="F343" s="4">
        <v>3.9699074074074074E-2</v>
      </c>
      <c r="G343" s="2" t="s">
        <v>40</v>
      </c>
      <c r="H343" s="2">
        <v>6.7</v>
      </c>
      <c r="I343" s="2" t="s">
        <v>23</v>
      </c>
      <c r="J343" s="2">
        <v>1270</v>
      </c>
      <c r="K343" s="2" t="str">
        <f>IF(AND(J343&gt;=0,J343&lt;750),Table1[[#This Row],[Def max]],"")</f>
        <v/>
      </c>
      <c r="L343" s="2">
        <f>IF(AND(J343&gt;=750,J343&lt;2042),Table1[[#This Row],[Def max]],"")</f>
        <v>6.7</v>
      </c>
      <c r="M343" s="2" t="str">
        <f>IF(AND(J343&gt;=2042,J343&lt;2343),Table1[[#This Row],[Def max]],"")</f>
        <v/>
      </c>
      <c r="N343" s="2" t="str">
        <f>IF(AND(J343&gt;=2343,J343&lt;3865),Table1[[#This Row],[Def max]],"")</f>
        <v/>
      </c>
      <c r="O343" s="2" t="str">
        <f>IF(AND(J343&gt;=3865,J343&lt;4540),Table1[[#This Row],[Def max]],"")</f>
        <v/>
      </c>
      <c r="P343" s="2" t="str">
        <f>IF(AND(J343&gt;=4540,J343&lt;8085),Table1[[#This Row],[Def max]],"")</f>
        <v/>
      </c>
      <c r="Q343" s="2" t="str">
        <f>IF(AND(J343&gt;=8085,J343&lt;9000),Table1[[#This Row],[Def max]],"")</f>
        <v/>
      </c>
      <c r="R343" s="2">
        <v>0.5</v>
      </c>
      <c r="S343" s="2">
        <v>0.7</v>
      </c>
      <c r="T343" s="2">
        <v>1.7</v>
      </c>
      <c r="U343" s="2">
        <f>YEAR(Table1[[#This Row],[Date début]])</f>
        <v>2020</v>
      </c>
      <c r="V343" s="2">
        <f>MONTH(Table1[[#This Row],[Date fin]])</f>
        <v>7</v>
      </c>
      <c r="W343" s="2">
        <f>DAY(Table1[[#This Row],[Date fin]])</f>
        <v>17</v>
      </c>
    </row>
    <row r="344" spans="1:23" x14ac:dyDescent="0.25">
      <c r="A344" s="1">
        <v>50588001020</v>
      </c>
      <c r="B344" s="2" t="s">
        <v>20</v>
      </c>
      <c r="C344" s="2" t="s">
        <v>126</v>
      </c>
      <c r="D344" s="3">
        <v>44029.576655092591</v>
      </c>
      <c r="E344" s="3">
        <v>44029.614212962966</v>
      </c>
      <c r="F344" s="4">
        <v>3.7511574074074072E-2</v>
      </c>
      <c r="G344" s="2" t="s">
        <v>40</v>
      </c>
      <c r="H344" s="2">
        <v>6.8</v>
      </c>
      <c r="I344" s="2" t="s">
        <v>116</v>
      </c>
      <c r="J344" s="2">
        <v>2733</v>
      </c>
      <c r="K344" s="2" t="str">
        <f>IF(AND(J344&gt;=0,J344&lt;750),Table1[[#This Row],[Def max]],"")</f>
        <v/>
      </c>
      <c r="L344" s="2" t="str">
        <f>IF(AND(J344&gt;=750,J344&lt;2042),Table1[[#This Row],[Def max]],"")</f>
        <v/>
      </c>
      <c r="M344" s="2" t="str">
        <f>IF(AND(J344&gt;=2042,J344&lt;2343),Table1[[#This Row],[Def max]],"")</f>
        <v/>
      </c>
      <c r="N344" s="2">
        <f>IF(AND(J344&gt;=2343,J344&lt;3865),Table1[[#This Row],[Def max]],"")</f>
        <v>6.8</v>
      </c>
      <c r="O344" s="2" t="str">
        <f>IF(AND(J344&gt;=3865,J344&lt;4540),Table1[[#This Row],[Def max]],"")</f>
        <v/>
      </c>
      <c r="P344" s="2" t="str">
        <f>IF(AND(J344&gt;=4540,J344&lt;8085),Table1[[#This Row],[Def max]],"")</f>
        <v/>
      </c>
      <c r="Q344" s="2" t="str">
        <f>IF(AND(J344&gt;=8085,J344&lt;9000),Table1[[#This Row],[Def max]],"")</f>
        <v/>
      </c>
      <c r="R344" s="2">
        <v>1.1000000000000001</v>
      </c>
      <c r="S344" s="2">
        <v>0.7</v>
      </c>
      <c r="T344" s="2">
        <v>2.2999999999999998</v>
      </c>
      <c r="U344" s="2">
        <f>YEAR(Table1[[#This Row],[Date début]])</f>
        <v>2020</v>
      </c>
      <c r="V344" s="2">
        <f>MONTH(Table1[[#This Row],[Date fin]])</f>
        <v>7</v>
      </c>
      <c r="W344" s="2">
        <f>DAY(Table1[[#This Row],[Date fin]])</f>
        <v>17</v>
      </c>
    </row>
    <row r="345" spans="1:23" x14ac:dyDescent="0.25">
      <c r="A345" s="1">
        <v>5088001023</v>
      </c>
      <c r="B345" s="2" t="s">
        <v>20</v>
      </c>
      <c r="C345" s="2" t="s">
        <v>129</v>
      </c>
      <c r="D345" s="3">
        <v>44029.680590277778</v>
      </c>
      <c r="E345" s="3">
        <v>44029.724363425928</v>
      </c>
      <c r="F345" s="4">
        <v>4.3761574074074078E-2</v>
      </c>
      <c r="G345" s="2" t="s">
        <v>40</v>
      </c>
      <c r="H345" s="2">
        <v>5.6</v>
      </c>
      <c r="I345" s="2" t="s">
        <v>75</v>
      </c>
      <c r="J345" s="2">
        <v>4733</v>
      </c>
      <c r="K345" s="2" t="str">
        <f>IF(AND(J345&gt;=0,J345&lt;750),Table1[[#This Row],[Def max]],"")</f>
        <v/>
      </c>
      <c r="L345" s="2" t="str">
        <f>IF(AND(J345&gt;=750,J345&lt;2042),Table1[[#This Row],[Def max]],"")</f>
        <v/>
      </c>
      <c r="M345" s="2" t="str">
        <f>IF(AND(J345&gt;=2042,J345&lt;2343),Table1[[#This Row],[Def max]],"")</f>
        <v/>
      </c>
      <c r="N345" s="2" t="str">
        <f>IF(AND(J345&gt;=2343,J345&lt;3865),Table1[[#This Row],[Def max]],"")</f>
        <v/>
      </c>
      <c r="O345" s="2" t="str">
        <f>IF(AND(J345&gt;=3865,J345&lt;4540),Table1[[#This Row],[Def max]],"")</f>
        <v/>
      </c>
      <c r="P345" s="2">
        <f>IF(AND(J345&gt;=4540,J345&lt;8085),Table1[[#This Row],[Def max]],"")</f>
        <v>5.6</v>
      </c>
      <c r="Q345" s="2" t="str">
        <f>IF(AND(J345&gt;=8085,J345&lt;9000),Table1[[#This Row],[Def max]],"")</f>
        <v/>
      </c>
      <c r="R345" s="2">
        <v>1.9</v>
      </c>
      <c r="S345" s="2">
        <v>0.7</v>
      </c>
      <c r="T345" s="2">
        <v>2.5</v>
      </c>
      <c r="U345" s="2">
        <f>YEAR(Table1[[#This Row],[Date début]])</f>
        <v>2020</v>
      </c>
      <c r="V345" s="2">
        <f>MONTH(Table1[[#This Row],[Date fin]])</f>
        <v>7</v>
      </c>
      <c r="W345" s="2">
        <f>DAY(Table1[[#This Row],[Date fin]])</f>
        <v>17</v>
      </c>
    </row>
    <row r="346" spans="1:23" x14ac:dyDescent="0.25">
      <c r="A346" s="1">
        <v>50461001012</v>
      </c>
      <c r="B346" s="2" t="s">
        <v>17</v>
      </c>
      <c r="C346" s="2" t="s">
        <v>133</v>
      </c>
      <c r="D346" s="3">
        <v>44035.921134259261</v>
      </c>
      <c r="E346" s="3">
        <v>44035.986516203702</v>
      </c>
      <c r="F346" s="4">
        <v>6.537037037037037E-2</v>
      </c>
      <c r="G346" s="2" t="s">
        <v>40</v>
      </c>
      <c r="H346" s="2">
        <v>2.9</v>
      </c>
      <c r="I346" s="2" t="s">
        <v>60</v>
      </c>
      <c r="J346" s="2">
        <v>6729</v>
      </c>
      <c r="K346" s="2" t="str">
        <f>IF(AND(J346&gt;=0,J346&lt;750),Table1[[#This Row],[Def max]],"")</f>
        <v/>
      </c>
      <c r="L346" s="2" t="str">
        <f>IF(AND(J346&gt;=750,J346&lt;2042),Table1[[#This Row],[Def max]],"")</f>
        <v/>
      </c>
      <c r="M346" s="2" t="str">
        <f>IF(AND(J346&gt;=2042,J346&lt;2343),Table1[[#This Row],[Def max]],"")</f>
        <v/>
      </c>
      <c r="N346" s="2" t="str">
        <f>IF(AND(J346&gt;=2343,J346&lt;3865),Table1[[#This Row],[Def max]],"")</f>
        <v/>
      </c>
      <c r="O346" s="2" t="str">
        <f>IF(AND(J346&gt;=3865,J346&lt;4540),Table1[[#This Row],[Def max]],"")</f>
        <v/>
      </c>
      <c r="P346" s="2">
        <f>IF(AND(J346&gt;=4540,J346&lt;8085),Table1[[#This Row],[Def max]],"")</f>
        <v>2.9</v>
      </c>
      <c r="Q346" s="2" t="str">
        <f>IF(AND(J346&gt;=8085,J346&lt;9000),Table1[[#This Row],[Def max]],"")</f>
        <v/>
      </c>
      <c r="R346" s="2">
        <v>0.7</v>
      </c>
      <c r="S346" s="2">
        <v>0.2</v>
      </c>
      <c r="T346" s="2">
        <v>1.8</v>
      </c>
      <c r="U346" s="2">
        <f>YEAR(Table1[[#This Row],[Date début]])</f>
        <v>2020</v>
      </c>
      <c r="V346" s="2">
        <f>MONTH(Table1[[#This Row],[Date fin]])</f>
        <v>7</v>
      </c>
      <c r="W346" s="2">
        <f>DAY(Table1[[#This Row],[Date fin]])</f>
        <v>23</v>
      </c>
    </row>
    <row r="347" spans="1:23" x14ac:dyDescent="0.25">
      <c r="A347" s="1">
        <v>50461001011</v>
      </c>
      <c r="B347" s="2" t="s">
        <v>17</v>
      </c>
      <c r="C347" s="2" t="s">
        <v>135</v>
      </c>
      <c r="D347" s="3">
        <v>44035.999351851853</v>
      </c>
      <c r="E347" s="3">
        <v>44036.042141203703</v>
      </c>
      <c r="F347" s="4">
        <v>4.2777777777777776E-2</v>
      </c>
      <c r="G347" s="2" t="s">
        <v>40</v>
      </c>
      <c r="H347" s="2">
        <v>2.2000000000000002</v>
      </c>
      <c r="I347" s="2" t="s">
        <v>30</v>
      </c>
      <c r="J347" s="2">
        <v>5763</v>
      </c>
      <c r="K347" s="2" t="str">
        <f>IF(AND(J347&gt;=0,J347&lt;750),Table1[[#This Row],[Def max]],"")</f>
        <v/>
      </c>
      <c r="L347" s="2" t="str">
        <f>IF(AND(J347&gt;=750,J347&lt;2042),Table1[[#This Row],[Def max]],"")</f>
        <v/>
      </c>
      <c r="M347" s="2" t="str">
        <f>IF(AND(J347&gt;=2042,J347&lt;2343),Table1[[#This Row],[Def max]],"")</f>
        <v/>
      </c>
      <c r="N347" s="2" t="str">
        <f>IF(AND(J347&gt;=2343,J347&lt;3865),Table1[[#This Row],[Def max]],"")</f>
        <v/>
      </c>
      <c r="O347" s="2" t="str">
        <f>IF(AND(J347&gt;=3865,J347&lt;4540),Table1[[#This Row],[Def max]],"")</f>
        <v/>
      </c>
      <c r="P347" s="2">
        <f>IF(AND(J347&gt;=4540,J347&lt;8085),Table1[[#This Row],[Def max]],"")</f>
        <v>2.2000000000000002</v>
      </c>
      <c r="Q347" s="2" t="str">
        <f>IF(AND(J347&gt;=8085,J347&lt;9000),Table1[[#This Row],[Def max]],"")</f>
        <v/>
      </c>
      <c r="R347" s="2">
        <v>0.4</v>
      </c>
      <c r="S347" s="2">
        <v>0.1</v>
      </c>
      <c r="T347" s="2">
        <v>1.4</v>
      </c>
      <c r="U347" s="2">
        <f>YEAR(Table1[[#This Row],[Date début]])</f>
        <v>2020</v>
      </c>
      <c r="V347" s="2">
        <f>MONTH(Table1[[#This Row],[Date fin]])</f>
        <v>7</v>
      </c>
      <c r="W347" s="2">
        <f>DAY(Table1[[#This Row],[Date fin]])</f>
        <v>24</v>
      </c>
    </row>
    <row r="348" spans="1:23" x14ac:dyDescent="0.25">
      <c r="A348" s="1">
        <v>50611001001</v>
      </c>
      <c r="B348" s="2" t="s">
        <v>13</v>
      </c>
      <c r="C348" s="2" t="s">
        <v>137</v>
      </c>
      <c r="D348" s="3">
        <v>44039.655891203707</v>
      </c>
      <c r="E348" s="3">
        <v>44039.656192129631</v>
      </c>
      <c r="F348" s="4">
        <v>3.0092592592592595E-4</v>
      </c>
      <c r="G348" s="2" t="s">
        <v>40</v>
      </c>
      <c r="H348" s="2">
        <v>0</v>
      </c>
      <c r="I348" s="2"/>
      <c r="J348" s="2">
        <v>0</v>
      </c>
      <c r="K348" s="2">
        <f>IF(AND(J348&gt;=0,J348&lt;750),Table1[[#This Row],[Def max]],"")</f>
        <v>0</v>
      </c>
      <c r="L348" s="2" t="str">
        <f>IF(AND(J348&gt;=750,J348&lt;2042),Table1[[#This Row],[Def max]],"")</f>
        <v/>
      </c>
      <c r="M348" s="2" t="str">
        <f>IF(AND(J348&gt;=2042,J348&lt;2343),Table1[[#This Row],[Def max]],"")</f>
        <v/>
      </c>
      <c r="N348" s="2" t="str">
        <f>IF(AND(J348&gt;=2343,J348&lt;3865),Table1[[#This Row],[Def max]],"")</f>
        <v/>
      </c>
      <c r="O348" s="2" t="str">
        <f>IF(AND(J348&gt;=3865,J348&lt;4540),Table1[[#This Row],[Def max]],"")</f>
        <v/>
      </c>
      <c r="P348" s="2" t="str">
        <f>IF(AND(J348&gt;=4540,J348&lt;8085),Table1[[#This Row],[Def max]],"")</f>
        <v/>
      </c>
      <c r="Q348" s="2" t="str">
        <f>IF(AND(J348&gt;=8085,J348&lt;9000),Table1[[#This Row],[Def max]],"")</f>
        <v/>
      </c>
      <c r="R348" s="2">
        <v>0</v>
      </c>
      <c r="S348" s="2">
        <v>0</v>
      </c>
      <c r="T348" s="2">
        <v>0</v>
      </c>
      <c r="U348" s="2">
        <f>YEAR(Table1[[#This Row],[Date début]])</f>
        <v>2020</v>
      </c>
      <c r="V348" s="2">
        <f>MONTH(Table1[[#This Row],[Date fin]])</f>
        <v>7</v>
      </c>
      <c r="W348" s="2">
        <f>DAY(Table1[[#This Row],[Date fin]])</f>
        <v>27</v>
      </c>
    </row>
    <row r="349" spans="1:23" x14ac:dyDescent="0.25">
      <c r="A349" s="1">
        <v>50461001011</v>
      </c>
      <c r="B349" s="2" t="s">
        <v>13</v>
      </c>
      <c r="C349" s="2" t="s">
        <v>138</v>
      </c>
      <c r="D349" s="3">
        <v>44041.581875000003</v>
      </c>
      <c r="E349" s="3">
        <v>44041.582256944443</v>
      </c>
      <c r="F349" s="4">
        <v>3.8194444444444446E-4</v>
      </c>
      <c r="G349" s="2" t="s">
        <v>40</v>
      </c>
      <c r="H349" s="2">
        <v>0</v>
      </c>
      <c r="I349" s="2"/>
      <c r="J349" s="2">
        <v>0</v>
      </c>
      <c r="K349" s="2">
        <f>IF(AND(J349&gt;=0,J349&lt;750),Table1[[#This Row],[Def max]],"")</f>
        <v>0</v>
      </c>
      <c r="L349" s="2" t="str">
        <f>IF(AND(J349&gt;=750,J349&lt;2042),Table1[[#This Row],[Def max]],"")</f>
        <v/>
      </c>
      <c r="M349" s="2" t="str">
        <f>IF(AND(J349&gt;=2042,J349&lt;2343),Table1[[#This Row],[Def max]],"")</f>
        <v/>
      </c>
      <c r="N349" s="2" t="str">
        <f>IF(AND(J349&gt;=2343,J349&lt;3865),Table1[[#This Row],[Def max]],"")</f>
        <v/>
      </c>
      <c r="O349" s="2" t="str">
        <f>IF(AND(J349&gt;=3865,J349&lt;4540),Table1[[#This Row],[Def max]],"")</f>
        <v/>
      </c>
      <c r="P349" s="2" t="str">
        <f>IF(AND(J349&gt;=4540,J349&lt;8085),Table1[[#This Row],[Def max]],"")</f>
        <v/>
      </c>
      <c r="Q349" s="2" t="str">
        <f>IF(AND(J349&gt;=8085,J349&lt;9000),Table1[[#This Row],[Def max]],"")</f>
        <v/>
      </c>
      <c r="R349" s="2">
        <v>0</v>
      </c>
      <c r="S349" s="2">
        <v>0</v>
      </c>
      <c r="T349" s="2">
        <v>0</v>
      </c>
      <c r="U349" s="2">
        <f>YEAR(Table1[[#This Row],[Date début]])</f>
        <v>2020</v>
      </c>
      <c r="V349" s="2">
        <f>MONTH(Table1[[#This Row],[Date fin]])</f>
        <v>7</v>
      </c>
      <c r="W349" s="2">
        <f>DAY(Table1[[#This Row],[Date fin]])</f>
        <v>29</v>
      </c>
    </row>
    <row r="350" spans="1:23" x14ac:dyDescent="0.25">
      <c r="A350" s="1">
        <v>50461001011</v>
      </c>
      <c r="B350" s="2" t="s">
        <v>13</v>
      </c>
      <c r="C350" s="2" t="s">
        <v>138</v>
      </c>
      <c r="D350" s="3">
        <v>44041.582696759258</v>
      </c>
      <c r="E350" s="3">
        <v>44041.595856481479</v>
      </c>
      <c r="F350" s="4">
        <v>1.315972222222222E-2</v>
      </c>
      <c r="G350" s="2" t="s">
        <v>40</v>
      </c>
      <c r="H350" s="2">
        <v>6.3</v>
      </c>
      <c r="I350" s="2" t="s">
        <v>140</v>
      </c>
      <c r="J350" s="2">
        <v>4763</v>
      </c>
      <c r="K350" s="2" t="str">
        <f>IF(AND(J350&gt;=0,J350&lt;750),Table1[[#This Row],[Def max]],"")</f>
        <v/>
      </c>
      <c r="L350" s="2" t="str">
        <f>IF(AND(J350&gt;=750,J350&lt;2042),Table1[[#This Row],[Def max]],"")</f>
        <v/>
      </c>
      <c r="M350" s="2" t="str">
        <f>IF(AND(J350&gt;=2042,J350&lt;2343),Table1[[#This Row],[Def max]],"")</f>
        <v/>
      </c>
      <c r="N350" s="2" t="str">
        <f>IF(AND(J350&gt;=2343,J350&lt;3865),Table1[[#This Row],[Def max]],"")</f>
        <v/>
      </c>
      <c r="O350" s="2" t="str">
        <f>IF(AND(J350&gt;=3865,J350&lt;4540),Table1[[#This Row],[Def max]],"")</f>
        <v/>
      </c>
      <c r="P350" s="2">
        <f>IF(AND(J350&gt;=4540,J350&lt;8085),Table1[[#This Row],[Def max]],"")</f>
        <v>6.3</v>
      </c>
      <c r="Q350" s="2" t="str">
        <f>IF(AND(J350&gt;=8085,J350&lt;9000),Table1[[#This Row],[Def max]],"")</f>
        <v/>
      </c>
      <c r="R350" s="2">
        <v>0.8</v>
      </c>
      <c r="S350" s="2">
        <v>0.2</v>
      </c>
      <c r="T350" s="2">
        <v>4.8</v>
      </c>
      <c r="U350" s="2">
        <f>YEAR(Table1[[#This Row],[Date début]])</f>
        <v>2020</v>
      </c>
      <c r="V350" s="2">
        <f>MONTH(Table1[[#This Row],[Date fin]])</f>
        <v>7</v>
      </c>
      <c r="W350" s="2">
        <f>DAY(Table1[[#This Row],[Date fin]])</f>
        <v>29</v>
      </c>
    </row>
    <row r="351" spans="1:23" x14ac:dyDescent="0.25">
      <c r="A351" s="1">
        <v>50461001011</v>
      </c>
      <c r="B351" s="2" t="s">
        <v>13</v>
      </c>
      <c r="C351" s="2" t="s">
        <v>142</v>
      </c>
      <c r="D351" s="3">
        <v>44041.596782407411</v>
      </c>
      <c r="E351" s="3">
        <v>44041.597245370373</v>
      </c>
      <c r="F351" s="4">
        <v>4.6296296296296293E-4</v>
      </c>
      <c r="G351" s="2" t="s">
        <v>40</v>
      </c>
      <c r="H351" s="2">
        <v>0</v>
      </c>
      <c r="I351" s="2"/>
      <c r="J351" s="2">
        <v>0</v>
      </c>
      <c r="K351" s="2">
        <f>IF(AND(J351&gt;=0,J351&lt;750),Table1[[#This Row],[Def max]],"")</f>
        <v>0</v>
      </c>
      <c r="L351" s="2" t="str">
        <f>IF(AND(J351&gt;=750,J351&lt;2042),Table1[[#This Row],[Def max]],"")</f>
        <v/>
      </c>
      <c r="M351" s="2" t="str">
        <f>IF(AND(J351&gt;=2042,J351&lt;2343),Table1[[#This Row],[Def max]],"")</f>
        <v/>
      </c>
      <c r="N351" s="2" t="str">
        <f>IF(AND(J351&gt;=2343,J351&lt;3865),Table1[[#This Row],[Def max]],"")</f>
        <v/>
      </c>
      <c r="O351" s="2" t="str">
        <f>IF(AND(J351&gt;=3865,J351&lt;4540),Table1[[#This Row],[Def max]],"")</f>
        <v/>
      </c>
      <c r="P351" s="2" t="str">
        <f>IF(AND(J351&gt;=4540,J351&lt;8085),Table1[[#This Row],[Def max]],"")</f>
        <v/>
      </c>
      <c r="Q351" s="2" t="str">
        <f>IF(AND(J351&gt;=8085,J351&lt;9000),Table1[[#This Row],[Def max]],"")</f>
        <v/>
      </c>
      <c r="R351" s="2">
        <v>0</v>
      </c>
      <c r="S351" s="2">
        <v>0</v>
      </c>
      <c r="T351" s="2">
        <v>0</v>
      </c>
      <c r="U351" s="2">
        <f>YEAR(Table1[[#This Row],[Date début]])</f>
        <v>2020</v>
      </c>
      <c r="V351" s="2">
        <f>MONTH(Table1[[#This Row],[Date fin]])</f>
        <v>7</v>
      </c>
      <c r="W351" s="2">
        <f>DAY(Table1[[#This Row],[Date fin]])</f>
        <v>29</v>
      </c>
    </row>
    <row r="352" spans="1:23" x14ac:dyDescent="0.25">
      <c r="A352" s="1">
        <v>50461001011</v>
      </c>
      <c r="B352" s="2" t="s">
        <v>13</v>
      </c>
      <c r="C352" s="2" t="s">
        <v>138</v>
      </c>
      <c r="D352" s="3">
        <v>44041.598587962966</v>
      </c>
      <c r="E352" s="3">
        <v>44041.625011574077</v>
      </c>
      <c r="F352" s="4">
        <v>2.6412037037037036E-2</v>
      </c>
      <c r="G352" s="2" t="s">
        <v>40</v>
      </c>
      <c r="H352" s="2">
        <v>2.2999999999999998</v>
      </c>
      <c r="I352" s="2" t="s">
        <v>106</v>
      </c>
      <c r="J352" s="2">
        <v>1729</v>
      </c>
      <c r="K352" s="2" t="str">
        <f>IF(AND(J352&gt;=0,J352&lt;750),Table1[[#This Row],[Def max]],"")</f>
        <v/>
      </c>
      <c r="L352" s="2">
        <f>IF(AND(J352&gt;=750,J352&lt;2042),Table1[[#This Row],[Def max]],"")</f>
        <v>2.2999999999999998</v>
      </c>
      <c r="M352" s="2" t="str">
        <f>IF(AND(J352&gt;=2042,J352&lt;2343),Table1[[#This Row],[Def max]],"")</f>
        <v/>
      </c>
      <c r="N352" s="2" t="str">
        <f>IF(AND(J352&gt;=2343,J352&lt;3865),Table1[[#This Row],[Def max]],"")</f>
        <v/>
      </c>
      <c r="O352" s="2" t="str">
        <f>IF(AND(J352&gt;=3865,J352&lt;4540),Table1[[#This Row],[Def max]],"")</f>
        <v/>
      </c>
      <c r="P352" s="2" t="str">
        <f>IF(AND(J352&gt;=4540,J352&lt;8085),Table1[[#This Row],[Def max]],"")</f>
        <v/>
      </c>
      <c r="Q352" s="2" t="str">
        <f>IF(AND(J352&gt;=8085,J352&lt;9000),Table1[[#This Row],[Def max]],"")</f>
        <v/>
      </c>
      <c r="R352" s="2">
        <v>0.2</v>
      </c>
      <c r="S352" s="2">
        <v>0.2</v>
      </c>
      <c r="T352" s="2">
        <v>1.3</v>
      </c>
      <c r="U352" s="2">
        <f>YEAR(Table1[[#This Row],[Date début]])</f>
        <v>2020</v>
      </c>
      <c r="V352" s="2">
        <f>MONTH(Table1[[#This Row],[Date fin]])</f>
        <v>7</v>
      </c>
      <c r="W352" s="2">
        <f>DAY(Table1[[#This Row],[Date fin]])</f>
        <v>29</v>
      </c>
    </row>
    <row r="353" spans="1:23" x14ac:dyDescent="0.25">
      <c r="A353" s="1">
        <v>50461001012</v>
      </c>
      <c r="B353" s="2" t="s">
        <v>13</v>
      </c>
      <c r="C353" s="2" t="s">
        <v>144</v>
      </c>
      <c r="D353" s="3">
        <v>44041.69358796296</v>
      </c>
      <c r="E353" s="3">
        <v>44041.761018518519</v>
      </c>
      <c r="F353" s="4">
        <v>6.7418981481481483E-2</v>
      </c>
      <c r="G353" s="2" t="s">
        <v>40</v>
      </c>
      <c r="H353" s="2">
        <v>2.4</v>
      </c>
      <c r="I353" s="2" t="s">
        <v>145</v>
      </c>
      <c r="J353" s="2">
        <v>6748</v>
      </c>
      <c r="K353" s="2" t="str">
        <f>IF(AND(J353&gt;=0,J353&lt;750),Table1[[#This Row],[Def max]],"")</f>
        <v/>
      </c>
      <c r="L353" s="2" t="str">
        <f>IF(AND(J353&gt;=750,J353&lt;2042),Table1[[#This Row],[Def max]],"")</f>
        <v/>
      </c>
      <c r="M353" s="2" t="str">
        <f>IF(AND(J353&gt;=2042,J353&lt;2343),Table1[[#This Row],[Def max]],"")</f>
        <v/>
      </c>
      <c r="N353" s="2" t="str">
        <f>IF(AND(J353&gt;=2343,J353&lt;3865),Table1[[#This Row],[Def max]],"")</f>
        <v/>
      </c>
      <c r="O353" s="2" t="str">
        <f>IF(AND(J353&gt;=3865,J353&lt;4540),Table1[[#This Row],[Def max]],"")</f>
        <v/>
      </c>
      <c r="P353" s="2">
        <f>IF(AND(J353&gt;=4540,J353&lt;8085),Table1[[#This Row],[Def max]],"")</f>
        <v>2.4</v>
      </c>
      <c r="Q353" s="2" t="str">
        <f>IF(AND(J353&gt;=8085,J353&lt;9000),Table1[[#This Row],[Def max]],"")</f>
        <v/>
      </c>
      <c r="R353" s="2">
        <v>0.9</v>
      </c>
      <c r="S353" s="2">
        <v>0.2</v>
      </c>
      <c r="T353" s="2">
        <v>1.4</v>
      </c>
      <c r="U353" s="2">
        <f>YEAR(Table1[[#This Row],[Date début]])</f>
        <v>2020</v>
      </c>
      <c r="V353" s="2">
        <f>MONTH(Table1[[#This Row],[Date fin]])</f>
        <v>7</v>
      </c>
      <c r="W353" s="2">
        <f>DAY(Table1[[#This Row],[Date fin]])</f>
        <v>29</v>
      </c>
    </row>
    <row r="354" spans="1:23" x14ac:dyDescent="0.25">
      <c r="A354" s="1">
        <v>0</v>
      </c>
      <c r="B354" s="2" t="s">
        <v>17</v>
      </c>
      <c r="C354" s="2">
        <v>0</v>
      </c>
      <c r="D354" s="3">
        <v>44042.815104166664</v>
      </c>
      <c r="E354" s="3">
        <v>44042.815578703703</v>
      </c>
      <c r="F354" s="4">
        <v>4.7453703703703704E-4</v>
      </c>
      <c r="G354" s="2" t="s">
        <v>40</v>
      </c>
      <c r="H354" s="2">
        <v>5.5</v>
      </c>
      <c r="I354" s="2" t="s">
        <v>119</v>
      </c>
      <c r="J354" s="2">
        <v>1275</v>
      </c>
      <c r="K354" s="2" t="str">
        <f>IF(AND(J354&gt;=0,J354&lt;750),Table1[[#This Row],[Def max]],"")</f>
        <v/>
      </c>
      <c r="L354" s="2">
        <f>IF(AND(J354&gt;=750,J354&lt;2042),Table1[[#This Row],[Def max]],"")</f>
        <v>5.5</v>
      </c>
      <c r="M354" s="2" t="str">
        <f>IF(AND(J354&gt;=2042,J354&lt;2343),Table1[[#This Row],[Def max]],"")</f>
        <v/>
      </c>
      <c r="N354" s="2" t="str">
        <f>IF(AND(J354&gt;=2343,J354&lt;3865),Table1[[#This Row],[Def max]],"")</f>
        <v/>
      </c>
      <c r="O354" s="2" t="str">
        <f>IF(AND(J354&gt;=3865,J354&lt;4540),Table1[[#This Row],[Def max]],"")</f>
        <v/>
      </c>
      <c r="P354" s="2" t="str">
        <f>IF(AND(J354&gt;=4540,J354&lt;8085),Table1[[#This Row],[Def max]],"")</f>
        <v/>
      </c>
      <c r="Q354" s="2" t="str">
        <f>IF(AND(J354&gt;=8085,J354&lt;9000),Table1[[#This Row],[Def max]],"")</f>
        <v/>
      </c>
      <c r="R354" s="2">
        <v>4.0999999999999996</v>
      </c>
      <c r="S354" s="2">
        <v>1.1000000000000001</v>
      </c>
      <c r="T354" s="2">
        <v>4.5999999999999996</v>
      </c>
      <c r="U354" s="2">
        <f>YEAR(Table1[[#This Row],[Date début]])</f>
        <v>2020</v>
      </c>
      <c r="V354" s="2">
        <f>MONTH(Table1[[#This Row],[Date fin]])</f>
        <v>7</v>
      </c>
      <c r="W354" s="2">
        <f>DAY(Table1[[#This Row],[Date fin]])</f>
        <v>30</v>
      </c>
    </row>
    <row r="355" spans="1:23" x14ac:dyDescent="0.25">
      <c r="A355" s="1">
        <v>0</v>
      </c>
      <c r="B355" s="2" t="s">
        <v>17</v>
      </c>
      <c r="C355" s="2">
        <v>0</v>
      </c>
      <c r="D355" s="3">
        <v>44042.815891203703</v>
      </c>
      <c r="E355" s="3">
        <v>44042.859722222223</v>
      </c>
      <c r="F355" s="4">
        <v>4.3819444444444446E-2</v>
      </c>
      <c r="G355" s="2" t="s">
        <v>40</v>
      </c>
      <c r="H355" s="2">
        <v>3.4</v>
      </c>
      <c r="I355" s="2" t="s">
        <v>150</v>
      </c>
      <c r="J355" s="2">
        <v>5673</v>
      </c>
      <c r="K355" s="2" t="str">
        <f>IF(AND(J355&gt;=0,J355&lt;750),Table1[[#This Row],[Def max]],"")</f>
        <v/>
      </c>
      <c r="L355" s="2" t="str">
        <f>IF(AND(J355&gt;=750,J355&lt;2042),Table1[[#This Row],[Def max]],"")</f>
        <v/>
      </c>
      <c r="M355" s="2" t="str">
        <f>IF(AND(J355&gt;=2042,J355&lt;2343),Table1[[#This Row],[Def max]],"")</f>
        <v/>
      </c>
      <c r="N355" s="2" t="str">
        <f>IF(AND(J355&gt;=2343,J355&lt;3865),Table1[[#This Row],[Def max]],"")</f>
        <v/>
      </c>
      <c r="O355" s="2" t="str">
        <f>IF(AND(J355&gt;=3865,J355&lt;4540),Table1[[#This Row],[Def max]],"")</f>
        <v/>
      </c>
      <c r="P355" s="2">
        <f>IF(AND(J355&gt;=4540,J355&lt;8085),Table1[[#This Row],[Def max]],"")</f>
        <v>3.4</v>
      </c>
      <c r="Q355" s="2" t="str">
        <f>IF(AND(J355&gt;=8085,J355&lt;9000),Table1[[#This Row],[Def max]],"")</f>
        <v/>
      </c>
      <c r="R355" s="2">
        <v>0.4</v>
      </c>
      <c r="S355" s="2">
        <v>0.1</v>
      </c>
      <c r="T355" s="2">
        <v>2.2999999999999998</v>
      </c>
      <c r="U355" s="2">
        <f>YEAR(Table1[[#This Row],[Date début]])</f>
        <v>2020</v>
      </c>
      <c r="V355" s="2">
        <f>MONTH(Table1[[#This Row],[Date fin]])</f>
        <v>7</v>
      </c>
      <c r="W355" s="2">
        <f>DAY(Table1[[#This Row],[Date fin]])</f>
        <v>30</v>
      </c>
    </row>
    <row r="356" spans="1:23" x14ac:dyDescent="0.25">
      <c r="A356" s="1">
        <v>0</v>
      </c>
      <c r="B356" s="2" t="s">
        <v>17</v>
      </c>
      <c r="C356" s="2">
        <v>0</v>
      </c>
      <c r="D356" s="3">
        <v>44043.549699074072</v>
      </c>
      <c r="E356" s="3">
        <v>44043.708634259259</v>
      </c>
      <c r="F356" s="4">
        <v>0.15892361111111111</v>
      </c>
      <c r="G356" s="2" t="s">
        <v>14</v>
      </c>
      <c r="H356" s="2">
        <v>15.4</v>
      </c>
      <c r="I356" s="2" t="s">
        <v>34</v>
      </c>
      <c r="J356" s="2">
        <v>6702</v>
      </c>
      <c r="K356" s="2" t="str">
        <f>IF(AND(J356&gt;=0,J356&lt;750),Table1[[#This Row],[Def max]],"")</f>
        <v/>
      </c>
      <c r="L356" s="2" t="str">
        <f>IF(AND(J356&gt;=750,J356&lt;2042),Table1[[#This Row],[Def max]],"")</f>
        <v/>
      </c>
      <c r="M356" s="2" t="str">
        <f>IF(AND(J356&gt;=2042,J356&lt;2343),Table1[[#This Row],[Def max]],"")</f>
        <v/>
      </c>
      <c r="N356" s="2" t="str">
        <f>IF(AND(J356&gt;=2343,J356&lt;3865),Table1[[#This Row],[Def max]],"")</f>
        <v/>
      </c>
      <c r="O356" s="2" t="str">
        <f>IF(AND(J356&gt;=3865,J356&lt;4540),Table1[[#This Row],[Def max]],"")</f>
        <v/>
      </c>
      <c r="P356" s="2">
        <f>IF(AND(J356&gt;=4540,J356&lt;8085),Table1[[#This Row],[Def max]],"")</f>
        <v>15.4</v>
      </c>
      <c r="Q356" s="2" t="str">
        <f>IF(AND(J356&gt;=8085,J356&lt;9000),Table1[[#This Row],[Def max]],"")</f>
        <v/>
      </c>
      <c r="R356" s="2">
        <v>0.8</v>
      </c>
      <c r="S356" s="2">
        <v>0.2</v>
      </c>
      <c r="T356" s="2">
        <v>18.100000000000001</v>
      </c>
      <c r="U356" s="2">
        <f>YEAR(Table1[[#This Row],[Date début]])</f>
        <v>2020</v>
      </c>
      <c r="V356" s="2">
        <f>MONTH(Table1[[#This Row],[Date fin]])</f>
        <v>7</v>
      </c>
      <c r="W356" s="2">
        <f>DAY(Table1[[#This Row],[Date fin]])</f>
        <v>31</v>
      </c>
    </row>
    <row r="357" spans="1:23" x14ac:dyDescent="0.25">
      <c r="A357" s="1">
        <v>45558999</v>
      </c>
      <c r="B357" s="2" t="s">
        <v>17</v>
      </c>
      <c r="C357" s="2">
        <v>1282</v>
      </c>
      <c r="D357" s="3">
        <v>44071.271747685183</v>
      </c>
      <c r="E357" s="3">
        <v>44071.386689814812</v>
      </c>
      <c r="F357" s="4">
        <v>0.11493055555555555</v>
      </c>
      <c r="G357" s="2" t="s">
        <v>21</v>
      </c>
      <c r="H357" s="2">
        <v>15.3</v>
      </c>
      <c r="I357" s="2" t="s">
        <v>30</v>
      </c>
      <c r="J357" s="2">
        <v>1777</v>
      </c>
      <c r="K357" s="2" t="str">
        <f>IF(AND(J357&gt;=0,J357&lt;750),Table1[[#This Row],[Def max]],"")</f>
        <v/>
      </c>
      <c r="L357" s="2">
        <f>IF(AND(J357&gt;=750,J357&lt;2042),Table1[[#This Row],[Def max]],"")</f>
        <v>15.3</v>
      </c>
      <c r="M357" s="2" t="str">
        <f>IF(AND(J357&gt;=2042,J357&lt;2343),Table1[[#This Row],[Def max]],"")</f>
        <v/>
      </c>
      <c r="N357" s="2" t="str">
        <f>IF(AND(J357&gt;=2343,J357&lt;3865),Table1[[#This Row],[Def max]],"")</f>
        <v/>
      </c>
      <c r="O357" s="2" t="str">
        <f>IF(AND(J357&gt;=3865,J357&lt;4540),Table1[[#This Row],[Def max]],"")</f>
        <v/>
      </c>
      <c r="P357" s="2" t="str">
        <f>IF(AND(J357&gt;=4540,J357&lt;8085),Table1[[#This Row],[Def max]],"")</f>
        <v/>
      </c>
      <c r="Q357" s="2" t="str">
        <f>IF(AND(J357&gt;=8085,J357&lt;9000),Table1[[#This Row],[Def max]],"")</f>
        <v/>
      </c>
      <c r="R357" s="2">
        <v>1.2</v>
      </c>
      <c r="S357" s="2">
        <v>0.4</v>
      </c>
      <c r="T357" s="2">
        <v>1.6</v>
      </c>
      <c r="U357" s="2">
        <f>YEAR(Table1[[#This Row],[Date début]])</f>
        <v>2020</v>
      </c>
      <c r="V357" s="2">
        <f>MONTH(Table1[[#This Row],[Date fin]])</f>
        <v>8</v>
      </c>
      <c r="W357" s="2">
        <f>DAY(Table1[[#This Row],[Date fin]])</f>
        <v>28</v>
      </c>
    </row>
    <row r="358" spans="1:23" x14ac:dyDescent="0.25">
      <c r="A358" s="1">
        <v>50602001007</v>
      </c>
      <c r="B358" s="2" t="s">
        <v>13</v>
      </c>
      <c r="C358" s="2" t="s">
        <v>156</v>
      </c>
      <c r="D358" s="3">
        <v>44075.040462962963</v>
      </c>
      <c r="E358" s="3">
        <v>44075.06521990741</v>
      </c>
      <c r="F358" s="4">
        <v>2.4756944444444443E-2</v>
      </c>
      <c r="G358" s="2" t="s">
        <v>14</v>
      </c>
      <c r="H358" s="2">
        <v>2.2999999999999998</v>
      </c>
      <c r="I358" s="2" t="s">
        <v>38</v>
      </c>
      <c r="J358" s="2">
        <v>5031</v>
      </c>
      <c r="K358" s="2" t="str">
        <f>IF(AND(J358&gt;=0,J358&lt;750),Table1[[#This Row],[Def max]],"")</f>
        <v/>
      </c>
      <c r="L358" s="2" t="str">
        <f>IF(AND(J358&gt;=750,J358&lt;2042),Table1[[#This Row],[Def max]],"")</f>
        <v/>
      </c>
      <c r="M358" s="2" t="str">
        <f>IF(AND(J358&gt;=2042,J358&lt;2343),Table1[[#This Row],[Def max]],"")</f>
        <v/>
      </c>
      <c r="N358" s="2" t="str">
        <f>IF(AND(J358&gt;=2343,J358&lt;3865),Table1[[#This Row],[Def max]],"")</f>
        <v/>
      </c>
      <c r="O358" s="2" t="str">
        <f>IF(AND(J358&gt;=3865,J358&lt;4540),Table1[[#This Row],[Def max]],"")</f>
        <v/>
      </c>
      <c r="P358" s="2">
        <f>IF(AND(J358&gt;=4540,J358&lt;8085),Table1[[#This Row],[Def max]],"")</f>
        <v>2.2999999999999998</v>
      </c>
      <c r="Q358" s="2" t="str">
        <f>IF(AND(J358&gt;=8085,J358&lt;9000),Table1[[#This Row],[Def max]],"")</f>
        <v/>
      </c>
      <c r="R358" s="2">
        <v>0.2</v>
      </c>
      <c r="S358" s="2">
        <v>0.1</v>
      </c>
      <c r="T358" s="2">
        <v>2.7</v>
      </c>
      <c r="U358" s="2">
        <f>YEAR(Table1[[#This Row],[Date début]])</f>
        <v>2020</v>
      </c>
      <c r="V358" s="2">
        <f>MONTH(Table1[[#This Row],[Date fin]])</f>
        <v>9</v>
      </c>
      <c r="W358" s="2">
        <f>DAY(Table1[[#This Row],[Date fin]])</f>
        <v>1</v>
      </c>
    </row>
    <row r="359" spans="1:23" x14ac:dyDescent="0.25">
      <c r="A359" s="1">
        <v>50461001005</v>
      </c>
      <c r="B359" s="2" t="s">
        <v>17</v>
      </c>
      <c r="C359" s="2" t="s">
        <v>158</v>
      </c>
      <c r="D359" s="3">
        <v>44075.436608796299</v>
      </c>
      <c r="E359" s="3">
        <v>44075.497395833336</v>
      </c>
      <c r="F359" s="4">
        <v>6.0775462962962962E-2</v>
      </c>
      <c r="G359" s="2" t="s">
        <v>40</v>
      </c>
      <c r="H359" s="2">
        <v>3</v>
      </c>
      <c r="I359" s="2" t="s">
        <v>119</v>
      </c>
      <c r="J359" s="2">
        <v>4253</v>
      </c>
      <c r="K359" s="2" t="str">
        <f>IF(AND(J359&gt;=0,J359&lt;750),Table1[[#This Row],[Def max]],"")</f>
        <v/>
      </c>
      <c r="L359" s="2" t="str">
        <f>IF(AND(J359&gt;=750,J359&lt;2042),Table1[[#This Row],[Def max]],"")</f>
        <v/>
      </c>
      <c r="M359" s="2" t="str">
        <f>IF(AND(J359&gt;=2042,J359&lt;2343),Table1[[#This Row],[Def max]],"")</f>
        <v/>
      </c>
      <c r="N359" s="2" t="str">
        <f>IF(AND(J359&gt;=2343,J359&lt;3865),Table1[[#This Row],[Def max]],"")</f>
        <v/>
      </c>
      <c r="O359" s="2">
        <f>IF(AND(J359&gt;=3865,J359&lt;4540),Table1[[#This Row],[Def max]],"")</f>
        <v>3</v>
      </c>
      <c r="P359" s="2" t="str">
        <f>IF(AND(J359&gt;=4540,J359&lt;8085),Table1[[#This Row],[Def max]],"")</f>
        <v/>
      </c>
      <c r="Q359" s="2" t="str">
        <f>IF(AND(J359&gt;=8085,J359&lt;9000),Table1[[#This Row],[Def max]],"")</f>
        <v/>
      </c>
      <c r="R359" s="2">
        <v>0.4</v>
      </c>
      <c r="S359" s="2">
        <v>0.1</v>
      </c>
      <c r="T359" s="2">
        <v>1</v>
      </c>
      <c r="U359" s="2">
        <f>YEAR(Table1[[#This Row],[Date début]])</f>
        <v>2020</v>
      </c>
      <c r="V359" s="2">
        <f>MONTH(Table1[[#This Row],[Date fin]])</f>
        <v>9</v>
      </c>
      <c r="W359" s="2">
        <f>DAY(Table1[[#This Row],[Date fin]])</f>
        <v>1</v>
      </c>
    </row>
    <row r="360" spans="1:23" x14ac:dyDescent="0.25">
      <c r="A360" s="1">
        <v>50602001001</v>
      </c>
      <c r="B360" s="2" t="s">
        <v>13</v>
      </c>
      <c r="C360" s="2" t="s">
        <v>161</v>
      </c>
      <c r="D360" s="3">
        <v>44076.145451388889</v>
      </c>
      <c r="E360" s="3">
        <v>44076.155717592592</v>
      </c>
      <c r="F360" s="4">
        <v>1.0254629629629629E-2</v>
      </c>
      <c r="G360" s="2" t="s">
        <v>14</v>
      </c>
      <c r="H360" s="2">
        <v>2.2999999999999998</v>
      </c>
      <c r="I360" s="2" t="s">
        <v>34</v>
      </c>
      <c r="J360" s="2">
        <v>2712</v>
      </c>
      <c r="K360" s="2" t="str">
        <f>IF(AND(J360&gt;=0,J360&lt;750),Table1[[#This Row],[Def max]],"")</f>
        <v/>
      </c>
      <c r="L360" s="2" t="str">
        <f>IF(AND(J360&gt;=750,J360&lt;2042),Table1[[#This Row],[Def max]],"")</f>
        <v/>
      </c>
      <c r="M360" s="2" t="str">
        <f>IF(AND(J360&gt;=2042,J360&lt;2343),Table1[[#This Row],[Def max]],"")</f>
        <v/>
      </c>
      <c r="N360" s="2">
        <f>IF(AND(J360&gt;=2343,J360&lt;3865),Table1[[#This Row],[Def max]],"")</f>
        <v>2.2999999999999998</v>
      </c>
      <c r="O360" s="2" t="str">
        <f>IF(AND(J360&gt;=3865,J360&lt;4540),Table1[[#This Row],[Def max]],"")</f>
        <v/>
      </c>
      <c r="P360" s="2" t="str">
        <f>IF(AND(J360&gt;=4540,J360&lt;8085),Table1[[#This Row],[Def max]],"")</f>
        <v/>
      </c>
      <c r="Q360" s="2" t="str">
        <f>IF(AND(J360&gt;=8085,J360&lt;9000),Table1[[#This Row],[Def max]],"")</f>
        <v/>
      </c>
      <c r="R360" s="2">
        <v>0.6</v>
      </c>
      <c r="S360" s="2">
        <v>0.3</v>
      </c>
      <c r="T360" s="2">
        <v>1.3</v>
      </c>
      <c r="U360" s="2">
        <f>YEAR(Table1[[#This Row],[Date début]])</f>
        <v>2020</v>
      </c>
      <c r="V360" s="2">
        <f>MONTH(Table1[[#This Row],[Date fin]])</f>
        <v>9</v>
      </c>
      <c r="W360" s="2">
        <f>DAY(Table1[[#This Row],[Date fin]])</f>
        <v>2</v>
      </c>
    </row>
    <row r="361" spans="1:23" x14ac:dyDescent="0.25">
      <c r="A361" s="1">
        <v>50463001009</v>
      </c>
      <c r="B361" s="2" t="s">
        <v>17</v>
      </c>
      <c r="C361" s="2" t="s">
        <v>163</v>
      </c>
      <c r="D361" s="3">
        <v>44076.272245370368</v>
      </c>
      <c r="E361" s="3">
        <v>44076.314814814818</v>
      </c>
      <c r="F361" s="4">
        <v>4.2557870370370371E-2</v>
      </c>
      <c r="G361" s="2" t="s">
        <v>40</v>
      </c>
      <c r="H361" s="2">
        <v>2.2999999999999998</v>
      </c>
      <c r="I361" s="2" t="s">
        <v>106</v>
      </c>
      <c r="J361" s="2">
        <v>4240</v>
      </c>
      <c r="K361" s="2" t="str">
        <f>IF(AND(J361&gt;=0,J361&lt;750),Table1[[#This Row],[Def max]],"")</f>
        <v/>
      </c>
      <c r="L361" s="2" t="str">
        <f>IF(AND(J361&gt;=750,J361&lt;2042),Table1[[#This Row],[Def max]],"")</f>
        <v/>
      </c>
      <c r="M361" s="2" t="str">
        <f>IF(AND(J361&gt;=2042,J361&lt;2343),Table1[[#This Row],[Def max]],"")</f>
        <v/>
      </c>
      <c r="N361" s="2" t="str">
        <f>IF(AND(J361&gt;=2343,J361&lt;3865),Table1[[#This Row],[Def max]],"")</f>
        <v/>
      </c>
      <c r="O361" s="2">
        <f>IF(AND(J361&gt;=3865,J361&lt;4540),Table1[[#This Row],[Def max]],"")</f>
        <v>2.2999999999999998</v>
      </c>
      <c r="P361" s="2" t="str">
        <f>IF(AND(J361&gt;=4540,J361&lt;8085),Table1[[#This Row],[Def max]],"")</f>
        <v/>
      </c>
      <c r="Q361" s="2" t="str">
        <f>IF(AND(J361&gt;=8085,J361&lt;9000),Table1[[#This Row],[Def max]],"")</f>
        <v/>
      </c>
      <c r="R361" s="2">
        <v>0.4</v>
      </c>
      <c r="S361" s="2">
        <v>0.1</v>
      </c>
      <c r="T361" s="2">
        <v>0.6</v>
      </c>
      <c r="U361" s="2">
        <f>YEAR(Table1[[#This Row],[Date début]])</f>
        <v>2020</v>
      </c>
      <c r="V361" s="2">
        <f>MONTH(Table1[[#This Row],[Date fin]])</f>
        <v>9</v>
      </c>
      <c r="W361" s="2">
        <f>DAY(Table1[[#This Row],[Date fin]])</f>
        <v>2</v>
      </c>
    </row>
    <row r="362" spans="1:23" x14ac:dyDescent="0.25">
      <c r="A362" s="1">
        <v>50463001013</v>
      </c>
      <c r="B362" s="2" t="s">
        <v>17</v>
      </c>
      <c r="C362" s="2" t="s">
        <v>165</v>
      </c>
      <c r="D362" s="3">
        <v>44076.351817129631</v>
      </c>
      <c r="E362" s="3">
        <v>44076.401759259257</v>
      </c>
      <c r="F362" s="4">
        <v>4.9942129629629628E-2</v>
      </c>
      <c r="G362" s="2" t="s">
        <v>40</v>
      </c>
      <c r="H362" s="2">
        <v>2.1</v>
      </c>
      <c r="I362" s="2" t="s">
        <v>119</v>
      </c>
      <c r="J362" s="2">
        <v>7245</v>
      </c>
      <c r="K362" s="2" t="str">
        <f>IF(AND(J362&gt;=0,J362&lt;750),Table1[[#This Row],[Def max]],"")</f>
        <v/>
      </c>
      <c r="L362" s="2" t="str">
        <f>IF(AND(J362&gt;=750,J362&lt;2042),Table1[[#This Row],[Def max]],"")</f>
        <v/>
      </c>
      <c r="M362" s="2" t="str">
        <f>IF(AND(J362&gt;=2042,J362&lt;2343),Table1[[#This Row],[Def max]],"")</f>
        <v/>
      </c>
      <c r="N362" s="2" t="str">
        <f>IF(AND(J362&gt;=2343,J362&lt;3865),Table1[[#This Row],[Def max]],"")</f>
        <v/>
      </c>
      <c r="O362" s="2" t="str">
        <f>IF(AND(J362&gt;=3865,J362&lt;4540),Table1[[#This Row],[Def max]],"")</f>
        <v/>
      </c>
      <c r="P362" s="2">
        <f>IF(AND(J362&gt;=4540,J362&lt;8085),Table1[[#This Row],[Def max]],"")</f>
        <v>2.1</v>
      </c>
      <c r="Q362" s="2" t="str">
        <f>IF(AND(J362&gt;=8085,J362&lt;9000),Table1[[#This Row],[Def max]],"")</f>
        <v/>
      </c>
      <c r="R362" s="2">
        <v>0.2</v>
      </c>
      <c r="S362" s="2">
        <v>0.1</v>
      </c>
      <c r="T362" s="2">
        <v>0.6</v>
      </c>
      <c r="U362" s="2">
        <f>YEAR(Table1[[#This Row],[Date début]])</f>
        <v>2020</v>
      </c>
      <c r="V362" s="2">
        <f>MONTH(Table1[[#This Row],[Date fin]])</f>
        <v>9</v>
      </c>
      <c r="W362" s="2">
        <f>DAY(Table1[[#This Row],[Date fin]])</f>
        <v>2</v>
      </c>
    </row>
    <row r="363" spans="1:23" x14ac:dyDescent="0.25">
      <c r="A363" s="1">
        <v>50463001010</v>
      </c>
      <c r="B363" s="2" t="s">
        <v>17</v>
      </c>
      <c r="C363" s="2" t="s">
        <v>167</v>
      </c>
      <c r="D363" s="3">
        <v>44076.420428240737</v>
      </c>
      <c r="E363" s="3">
        <v>44076.445856481485</v>
      </c>
      <c r="F363" s="4">
        <v>2.5428240740740741E-2</v>
      </c>
      <c r="G363" s="2" t="s">
        <v>40</v>
      </c>
      <c r="H363" s="2">
        <v>2.7</v>
      </c>
      <c r="I363" s="2" t="s">
        <v>19</v>
      </c>
      <c r="J363" s="2">
        <v>1739</v>
      </c>
      <c r="K363" s="2" t="str">
        <f>IF(AND(J363&gt;=0,J363&lt;750),Table1[[#This Row],[Def max]],"")</f>
        <v/>
      </c>
      <c r="L363" s="2">
        <f>IF(AND(J363&gt;=750,J363&lt;2042),Table1[[#This Row],[Def max]],"")</f>
        <v>2.7</v>
      </c>
      <c r="M363" s="2" t="str">
        <f>IF(AND(J363&gt;=2042,J363&lt;2343),Table1[[#This Row],[Def max]],"")</f>
        <v/>
      </c>
      <c r="N363" s="2" t="str">
        <f>IF(AND(J363&gt;=2343,J363&lt;3865),Table1[[#This Row],[Def max]],"")</f>
        <v/>
      </c>
      <c r="O363" s="2" t="str">
        <f>IF(AND(J363&gt;=3865,J363&lt;4540),Table1[[#This Row],[Def max]],"")</f>
        <v/>
      </c>
      <c r="P363" s="2" t="str">
        <f>IF(AND(J363&gt;=4540,J363&lt;8085),Table1[[#This Row],[Def max]],"")</f>
        <v/>
      </c>
      <c r="Q363" s="2" t="str">
        <f>IF(AND(J363&gt;=8085,J363&lt;9000),Table1[[#This Row],[Def max]],"")</f>
        <v/>
      </c>
      <c r="R363" s="2">
        <v>2.2999999999999998</v>
      </c>
      <c r="S363" s="2">
        <v>0.4</v>
      </c>
      <c r="T363" s="2">
        <v>2.1</v>
      </c>
      <c r="U363" s="2">
        <f>YEAR(Table1[[#This Row],[Date début]])</f>
        <v>2020</v>
      </c>
      <c r="V363" s="2">
        <f>MONTH(Table1[[#This Row],[Date fin]])</f>
        <v>9</v>
      </c>
      <c r="W363" s="2">
        <f>DAY(Table1[[#This Row],[Date fin]])</f>
        <v>2</v>
      </c>
    </row>
    <row r="364" spans="1:23" x14ac:dyDescent="0.25">
      <c r="A364" s="1">
        <v>50463001010</v>
      </c>
      <c r="B364" s="2" t="s">
        <v>13</v>
      </c>
      <c r="C364" s="2" t="s">
        <v>167</v>
      </c>
      <c r="D364" s="3">
        <v>44082.911076388889</v>
      </c>
      <c r="E364" s="3">
        <v>44082.960902777777</v>
      </c>
      <c r="F364" s="4">
        <v>4.9826388888888885E-2</v>
      </c>
      <c r="G364" s="2" t="s">
        <v>40</v>
      </c>
      <c r="H364" s="2">
        <v>2.2999999999999998</v>
      </c>
      <c r="I364" s="2" t="s">
        <v>19</v>
      </c>
      <c r="J364" s="2">
        <v>1743</v>
      </c>
      <c r="K364" s="2" t="str">
        <f>IF(AND(J364&gt;=0,J364&lt;750),Table1[[#This Row],[Def max]],"")</f>
        <v/>
      </c>
      <c r="L364" s="2">
        <f>IF(AND(J364&gt;=750,J364&lt;2042),Table1[[#This Row],[Def max]],"")</f>
        <v>2.2999999999999998</v>
      </c>
      <c r="M364" s="2" t="str">
        <f>IF(AND(J364&gt;=2042,J364&lt;2343),Table1[[#This Row],[Def max]],"")</f>
        <v/>
      </c>
      <c r="N364" s="2" t="str">
        <f>IF(AND(J364&gt;=2343,J364&lt;3865),Table1[[#This Row],[Def max]],"")</f>
        <v/>
      </c>
      <c r="O364" s="2" t="str">
        <f>IF(AND(J364&gt;=3865,J364&lt;4540),Table1[[#This Row],[Def max]],"")</f>
        <v/>
      </c>
      <c r="P364" s="2" t="str">
        <f>IF(AND(J364&gt;=4540,J364&lt;8085),Table1[[#This Row],[Def max]],"")</f>
        <v/>
      </c>
      <c r="Q364" s="2" t="str">
        <f>IF(AND(J364&gt;=8085,J364&lt;9000),Table1[[#This Row],[Def max]],"")</f>
        <v/>
      </c>
      <c r="R364" s="2">
        <v>0.3</v>
      </c>
      <c r="S364" s="2">
        <v>0.1</v>
      </c>
      <c r="T364" s="2">
        <v>1.5</v>
      </c>
      <c r="U364" s="2">
        <f>YEAR(Table1[[#This Row],[Date début]])</f>
        <v>2020</v>
      </c>
      <c r="V364" s="2">
        <f>MONTH(Table1[[#This Row],[Date fin]])</f>
        <v>9</v>
      </c>
      <c r="W364" s="2">
        <f>DAY(Table1[[#This Row],[Date fin]])</f>
        <v>8</v>
      </c>
    </row>
    <row r="365" spans="1:23" x14ac:dyDescent="0.25">
      <c r="A365" s="1">
        <v>50463001013</v>
      </c>
      <c r="B365" s="2" t="s">
        <v>13</v>
      </c>
      <c r="C365" s="2" t="s">
        <v>165</v>
      </c>
      <c r="D365" s="3">
        <v>44082.962013888886</v>
      </c>
      <c r="E365" s="3">
        <v>44082.962557870371</v>
      </c>
      <c r="F365" s="4">
        <v>5.3240740740740744E-4</v>
      </c>
      <c r="G365" s="2" t="s">
        <v>40</v>
      </c>
      <c r="H365" s="2">
        <v>0</v>
      </c>
      <c r="I365" s="2"/>
      <c r="J365" s="2">
        <v>0</v>
      </c>
      <c r="K365" s="2">
        <f>IF(AND(J365&gt;=0,J365&lt;750),Table1[[#This Row],[Def max]],"")</f>
        <v>0</v>
      </c>
      <c r="L365" s="2" t="str">
        <f>IF(AND(J365&gt;=750,J365&lt;2042),Table1[[#This Row],[Def max]],"")</f>
        <v/>
      </c>
      <c r="M365" s="2" t="str">
        <f>IF(AND(J365&gt;=2042,J365&lt;2343),Table1[[#This Row],[Def max]],"")</f>
        <v/>
      </c>
      <c r="N365" s="2" t="str">
        <f>IF(AND(J365&gt;=2343,J365&lt;3865),Table1[[#This Row],[Def max]],"")</f>
        <v/>
      </c>
      <c r="O365" s="2" t="str">
        <f>IF(AND(J365&gt;=3865,J365&lt;4540),Table1[[#This Row],[Def max]],"")</f>
        <v/>
      </c>
      <c r="P365" s="2" t="str">
        <f>IF(AND(J365&gt;=4540,J365&lt;8085),Table1[[#This Row],[Def max]],"")</f>
        <v/>
      </c>
      <c r="Q365" s="2" t="str">
        <f>IF(AND(J365&gt;=8085,J365&lt;9000),Table1[[#This Row],[Def max]],"")</f>
        <v/>
      </c>
      <c r="R365" s="2">
        <v>0</v>
      </c>
      <c r="S365" s="2">
        <v>0</v>
      </c>
      <c r="T365" s="2">
        <v>0</v>
      </c>
      <c r="U365" s="2">
        <f>YEAR(Table1[[#This Row],[Date début]])</f>
        <v>2020</v>
      </c>
      <c r="V365" s="2">
        <f>MONTH(Table1[[#This Row],[Date fin]])</f>
        <v>9</v>
      </c>
      <c r="W365" s="2">
        <f>DAY(Table1[[#This Row],[Date fin]])</f>
        <v>8</v>
      </c>
    </row>
    <row r="366" spans="1:23" x14ac:dyDescent="0.25">
      <c r="A366" s="1">
        <v>50463001013</v>
      </c>
      <c r="B366" s="2" t="s">
        <v>13</v>
      </c>
      <c r="C366" s="2" t="s">
        <v>165</v>
      </c>
      <c r="D366" s="3">
        <v>44082.96298611111</v>
      </c>
      <c r="E366" s="3">
        <v>44082.963275462964</v>
      </c>
      <c r="F366" s="4">
        <v>2.7777777777777778E-4</v>
      </c>
      <c r="G366" s="2" t="s">
        <v>40</v>
      </c>
      <c r="H366" s="2">
        <v>0</v>
      </c>
      <c r="I366" s="2"/>
      <c r="J366" s="2">
        <v>0</v>
      </c>
      <c r="K366" s="2">
        <f>IF(AND(J366&gt;=0,J366&lt;750),Table1[[#This Row],[Def max]],"")</f>
        <v>0</v>
      </c>
      <c r="L366" s="2" t="str">
        <f>IF(AND(J366&gt;=750,J366&lt;2042),Table1[[#This Row],[Def max]],"")</f>
        <v/>
      </c>
      <c r="M366" s="2" t="str">
        <f>IF(AND(J366&gt;=2042,J366&lt;2343),Table1[[#This Row],[Def max]],"")</f>
        <v/>
      </c>
      <c r="N366" s="2" t="str">
        <f>IF(AND(J366&gt;=2343,J366&lt;3865),Table1[[#This Row],[Def max]],"")</f>
        <v/>
      </c>
      <c r="O366" s="2" t="str">
        <f>IF(AND(J366&gt;=3865,J366&lt;4540),Table1[[#This Row],[Def max]],"")</f>
        <v/>
      </c>
      <c r="P366" s="2" t="str">
        <f>IF(AND(J366&gt;=4540,J366&lt;8085),Table1[[#This Row],[Def max]],"")</f>
        <v/>
      </c>
      <c r="Q366" s="2" t="str">
        <f>IF(AND(J366&gt;=8085,J366&lt;9000),Table1[[#This Row],[Def max]],"")</f>
        <v/>
      </c>
      <c r="R366" s="2">
        <v>0</v>
      </c>
      <c r="S366" s="2">
        <v>0</v>
      </c>
      <c r="T366" s="2">
        <v>0</v>
      </c>
      <c r="U366" s="2">
        <f>YEAR(Table1[[#This Row],[Date début]])</f>
        <v>2020</v>
      </c>
      <c r="V366" s="2">
        <f>MONTH(Table1[[#This Row],[Date fin]])</f>
        <v>9</v>
      </c>
      <c r="W366" s="2">
        <f>DAY(Table1[[#This Row],[Date fin]])</f>
        <v>8</v>
      </c>
    </row>
    <row r="367" spans="1:23" x14ac:dyDescent="0.25">
      <c r="A367" s="1">
        <v>50463001013</v>
      </c>
      <c r="B367" s="2" t="s">
        <v>13</v>
      </c>
      <c r="C367" s="2" t="s">
        <v>165</v>
      </c>
      <c r="D367" s="3">
        <v>44082.963634259257</v>
      </c>
      <c r="E367" s="3">
        <v>44082.970949074072</v>
      </c>
      <c r="F367" s="4">
        <v>7.3032407407407412E-3</v>
      </c>
      <c r="G367" s="2" t="s">
        <v>40</v>
      </c>
      <c r="H367" s="2">
        <v>2.4</v>
      </c>
      <c r="I367" s="2" t="s">
        <v>55</v>
      </c>
      <c r="J367" s="2">
        <v>1243</v>
      </c>
      <c r="K367" s="2" t="str">
        <f>IF(AND(J367&gt;=0,J367&lt;750),Table1[[#This Row],[Def max]],"")</f>
        <v/>
      </c>
      <c r="L367" s="2">
        <f>IF(AND(J367&gt;=750,J367&lt;2042),Table1[[#This Row],[Def max]],"")</f>
        <v>2.4</v>
      </c>
      <c r="M367" s="2" t="str">
        <f>IF(AND(J367&gt;=2042,J367&lt;2343),Table1[[#This Row],[Def max]],"")</f>
        <v/>
      </c>
      <c r="N367" s="2" t="str">
        <f>IF(AND(J367&gt;=2343,J367&lt;3865),Table1[[#This Row],[Def max]],"")</f>
        <v/>
      </c>
      <c r="O367" s="2" t="str">
        <f>IF(AND(J367&gt;=3865,J367&lt;4540),Table1[[#This Row],[Def max]],"")</f>
        <v/>
      </c>
      <c r="P367" s="2" t="str">
        <f>IF(AND(J367&gt;=4540,J367&lt;8085),Table1[[#This Row],[Def max]],"")</f>
        <v/>
      </c>
      <c r="Q367" s="2" t="str">
        <f>IF(AND(J367&gt;=8085,J367&lt;9000),Table1[[#This Row],[Def max]],"")</f>
        <v/>
      </c>
      <c r="R367" s="2">
        <v>0.2</v>
      </c>
      <c r="S367" s="2">
        <v>0.4</v>
      </c>
      <c r="T367" s="2">
        <v>0.8</v>
      </c>
      <c r="U367" s="2">
        <f>YEAR(Table1[[#This Row],[Date début]])</f>
        <v>2020</v>
      </c>
      <c r="V367" s="2">
        <f>MONTH(Table1[[#This Row],[Date fin]])</f>
        <v>9</v>
      </c>
      <c r="W367" s="2">
        <f>DAY(Table1[[#This Row],[Date fin]])</f>
        <v>8</v>
      </c>
    </row>
    <row r="368" spans="1:23" x14ac:dyDescent="0.25">
      <c r="A368" s="1">
        <v>50463001011</v>
      </c>
      <c r="B368" s="2" t="s">
        <v>13</v>
      </c>
      <c r="C368" s="2" t="s">
        <v>171</v>
      </c>
      <c r="D368" s="3">
        <v>44089.993020833332</v>
      </c>
      <c r="E368" s="3">
        <v>44090.005428240744</v>
      </c>
      <c r="F368" s="4">
        <v>1.2407407407407409E-2</v>
      </c>
      <c r="G368" s="2" t="s">
        <v>40</v>
      </c>
      <c r="H368" s="2">
        <v>2.2000000000000002</v>
      </c>
      <c r="I368" s="2" t="s">
        <v>55</v>
      </c>
      <c r="J368" s="2">
        <v>5233</v>
      </c>
      <c r="K368" s="2" t="str">
        <f>IF(AND(J368&gt;=0,J368&lt;750),Table1[[#This Row],[Def max]],"")</f>
        <v/>
      </c>
      <c r="L368" s="2" t="str">
        <f>IF(AND(J368&gt;=750,J368&lt;2042),Table1[[#This Row],[Def max]],"")</f>
        <v/>
      </c>
      <c r="M368" s="2" t="str">
        <f>IF(AND(J368&gt;=2042,J368&lt;2343),Table1[[#This Row],[Def max]],"")</f>
        <v/>
      </c>
      <c r="N368" s="2" t="str">
        <f>IF(AND(J368&gt;=2343,J368&lt;3865),Table1[[#This Row],[Def max]],"")</f>
        <v/>
      </c>
      <c r="O368" s="2" t="str">
        <f>IF(AND(J368&gt;=3865,J368&lt;4540),Table1[[#This Row],[Def max]],"")</f>
        <v/>
      </c>
      <c r="P368" s="2">
        <f>IF(AND(J368&gt;=4540,J368&lt;8085),Table1[[#This Row],[Def max]],"")</f>
        <v>2.2000000000000002</v>
      </c>
      <c r="Q368" s="2" t="str">
        <f>IF(AND(J368&gt;=8085,J368&lt;9000),Table1[[#This Row],[Def max]],"")</f>
        <v/>
      </c>
      <c r="R368" s="2">
        <v>0.4</v>
      </c>
      <c r="S368" s="2">
        <v>0.1</v>
      </c>
      <c r="T368" s="2">
        <v>0.8</v>
      </c>
      <c r="U368" s="2">
        <f>YEAR(Table1[[#This Row],[Date début]])</f>
        <v>2020</v>
      </c>
      <c r="V368" s="2">
        <f>MONTH(Table1[[#This Row],[Date fin]])</f>
        <v>9</v>
      </c>
      <c r="W368" s="2">
        <f>DAY(Table1[[#This Row],[Date fin]])</f>
        <v>16</v>
      </c>
    </row>
    <row r="369" spans="1:23" x14ac:dyDescent="0.25">
      <c r="A369" s="1">
        <v>50588001006</v>
      </c>
      <c r="B369" s="2" t="s">
        <v>13</v>
      </c>
      <c r="C369" s="2" t="s">
        <v>173</v>
      </c>
      <c r="D369" s="3">
        <v>44090.006585648145</v>
      </c>
      <c r="E369" s="3">
        <v>44090.047986111109</v>
      </c>
      <c r="F369" s="4">
        <v>4.1400462962962965E-2</v>
      </c>
      <c r="G369" s="2" t="s">
        <v>40</v>
      </c>
      <c r="H369" s="2">
        <v>10</v>
      </c>
      <c r="I369" s="2" t="s">
        <v>150</v>
      </c>
      <c r="J369" s="2">
        <v>951</v>
      </c>
      <c r="K369" s="2" t="str">
        <f>IF(AND(J369&gt;=0,J369&lt;750),Table1[[#This Row],[Def max]],"")</f>
        <v/>
      </c>
      <c r="L369" s="2">
        <f>IF(AND(J369&gt;=750,J369&lt;2042),Table1[[#This Row],[Def max]],"")</f>
        <v>10</v>
      </c>
      <c r="M369" s="2" t="str">
        <f>IF(AND(J369&gt;=2042,J369&lt;2343),Table1[[#This Row],[Def max]],"")</f>
        <v/>
      </c>
      <c r="N369" s="2" t="str">
        <f>IF(AND(J369&gt;=2343,J369&lt;3865),Table1[[#This Row],[Def max]],"")</f>
        <v/>
      </c>
      <c r="O369" s="2" t="str">
        <f>IF(AND(J369&gt;=3865,J369&lt;4540),Table1[[#This Row],[Def max]],"")</f>
        <v/>
      </c>
      <c r="P369" s="2" t="str">
        <f>IF(AND(J369&gt;=4540,J369&lt;8085),Table1[[#This Row],[Def max]],"")</f>
        <v/>
      </c>
      <c r="Q369" s="2" t="str">
        <f>IF(AND(J369&gt;=8085,J369&lt;9000),Table1[[#This Row],[Def max]],"")</f>
        <v/>
      </c>
      <c r="R369" s="2">
        <v>0.1</v>
      </c>
      <c r="S369" s="2">
        <v>0.2</v>
      </c>
      <c r="T369" s="2">
        <v>3.1</v>
      </c>
      <c r="U369" s="2">
        <f>YEAR(Table1[[#This Row],[Date début]])</f>
        <v>2020</v>
      </c>
      <c r="V369" s="2">
        <f>MONTH(Table1[[#This Row],[Date fin]])</f>
        <v>9</v>
      </c>
      <c r="W369" s="2">
        <f>DAY(Table1[[#This Row],[Date fin]])</f>
        <v>16</v>
      </c>
    </row>
    <row r="370" spans="1:23" x14ac:dyDescent="0.25">
      <c r="A370" s="1">
        <v>50588001002</v>
      </c>
      <c r="B370" s="2" t="s">
        <v>13</v>
      </c>
      <c r="C370" s="2" t="s">
        <v>176</v>
      </c>
      <c r="D370" s="3">
        <v>44102.311157407406</v>
      </c>
      <c r="E370" s="3">
        <v>44102.507245370369</v>
      </c>
      <c r="F370" s="4">
        <v>0.19568287037037035</v>
      </c>
      <c r="G370" s="2" t="s">
        <v>40</v>
      </c>
      <c r="H370" s="2">
        <v>2.2999999999999998</v>
      </c>
      <c r="I370" s="2" t="s">
        <v>93</v>
      </c>
      <c r="J370" s="2">
        <v>2240</v>
      </c>
      <c r="K370" s="2" t="str">
        <f>IF(AND(J370&gt;=0,J370&lt;750),Table1[[#This Row],[Def max]],"")</f>
        <v/>
      </c>
      <c r="L370" s="2" t="str">
        <f>IF(AND(J370&gt;=750,J370&lt;2042),Table1[[#This Row],[Def max]],"")</f>
        <v/>
      </c>
      <c r="M370" s="2">
        <f>IF(AND(J370&gt;=2042,J370&lt;2343),Table1[[#This Row],[Def max]],"")</f>
        <v>2.2999999999999998</v>
      </c>
      <c r="N370" s="2" t="str">
        <f>IF(AND(J370&gt;=2343,J370&lt;3865),Table1[[#This Row],[Def max]],"")</f>
        <v/>
      </c>
      <c r="O370" s="2" t="str">
        <f>IF(AND(J370&gt;=3865,J370&lt;4540),Table1[[#This Row],[Def max]],"")</f>
        <v/>
      </c>
      <c r="P370" s="2" t="str">
        <f>IF(AND(J370&gt;=4540,J370&lt;8085),Table1[[#This Row],[Def max]],"")</f>
        <v/>
      </c>
      <c r="Q370" s="2" t="str">
        <f>IF(AND(J370&gt;=8085,J370&lt;9000),Table1[[#This Row],[Def max]],"")</f>
        <v/>
      </c>
      <c r="R370" s="2">
        <v>1.2</v>
      </c>
      <c r="S370" s="2">
        <v>0.1</v>
      </c>
      <c r="T370" s="2">
        <v>1.8</v>
      </c>
      <c r="U370" s="2">
        <f>YEAR(Table1[[#This Row],[Date début]])</f>
        <v>2020</v>
      </c>
      <c r="V370" s="2">
        <f>MONTH(Table1[[#This Row],[Date fin]])</f>
        <v>9</v>
      </c>
      <c r="W370" s="2">
        <f>DAY(Table1[[#This Row],[Date fin]])</f>
        <v>28</v>
      </c>
    </row>
    <row r="371" spans="1:23" x14ac:dyDescent="0.25">
      <c r="A371" s="1">
        <v>52554545</v>
      </c>
      <c r="B371" s="2" t="s">
        <v>17</v>
      </c>
      <c r="C371" s="2">
        <v>4545</v>
      </c>
      <c r="D371" s="3">
        <v>44118.951458333337</v>
      </c>
      <c r="E371" s="3">
        <v>44118.951793981483</v>
      </c>
      <c r="F371" s="4">
        <v>3.1250000000000001E-4</v>
      </c>
      <c r="G371" s="2" t="s">
        <v>14</v>
      </c>
      <c r="H371" s="2">
        <v>0</v>
      </c>
      <c r="I371" s="2"/>
      <c r="J371" s="2">
        <v>0</v>
      </c>
      <c r="K371" s="2">
        <f>IF(AND(J371&gt;=0,J371&lt;750),Table1[[#This Row],[Def max]],"")</f>
        <v>0</v>
      </c>
      <c r="L371" s="2" t="str">
        <f>IF(AND(J371&gt;=750,J371&lt;2042),Table1[[#This Row],[Def max]],"")</f>
        <v/>
      </c>
      <c r="M371" s="2" t="str">
        <f>IF(AND(J371&gt;=2042,J371&lt;2343),Table1[[#This Row],[Def max]],"")</f>
        <v/>
      </c>
      <c r="N371" s="2" t="str">
        <f>IF(AND(J371&gt;=2343,J371&lt;3865),Table1[[#This Row],[Def max]],"")</f>
        <v/>
      </c>
      <c r="O371" s="2" t="str">
        <f>IF(AND(J371&gt;=3865,J371&lt;4540),Table1[[#This Row],[Def max]],"")</f>
        <v/>
      </c>
      <c r="P371" s="2" t="str">
        <f>IF(AND(J371&gt;=4540,J371&lt;8085),Table1[[#This Row],[Def max]],"")</f>
        <v/>
      </c>
      <c r="Q371" s="2" t="str">
        <f>IF(AND(J371&gt;=8085,J371&lt;9000),Table1[[#This Row],[Def max]],"")</f>
        <v/>
      </c>
      <c r="R371" s="2">
        <v>0</v>
      </c>
      <c r="S371" s="2">
        <v>0</v>
      </c>
      <c r="T371" s="2">
        <v>0</v>
      </c>
      <c r="U371" s="2">
        <f>YEAR(Table1[[#This Row],[Date début]])</f>
        <v>2020</v>
      </c>
      <c r="V371" s="2">
        <f>MONTH(Table1[[#This Row],[Date fin]])</f>
        <v>10</v>
      </c>
      <c r="W371" s="2">
        <f>DAY(Table1[[#This Row],[Date fin]])</f>
        <v>14</v>
      </c>
    </row>
    <row r="372" spans="1:23" x14ac:dyDescent="0.25">
      <c r="A372" s="1">
        <v>55554</v>
      </c>
      <c r="B372" s="2" t="s">
        <v>20</v>
      </c>
      <c r="C372" s="2">
        <v>789</v>
      </c>
      <c r="D372" s="3">
        <v>44119.098217592589</v>
      </c>
      <c r="E372" s="3">
        <v>44119.119270833333</v>
      </c>
      <c r="F372" s="4">
        <v>2.1041666666666667E-2</v>
      </c>
      <c r="G372" s="2" t="s">
        <v>14</v>
      </c>
      <c r="H372" s="2">
        <v>0</v>
      </c>
      <c r="I372" s="2"/>
      <c r="J372" s="2">
        <v>0</v>
      </c>
      <c r="K372" s="2">
        <f>IF(AND(J372&gt;=0,J372&lt;750),Table1[[#This Row],[Def max]],"")</f>
        <v>0</v>
      </c>
      <c r="L372" s="2" t="str">
        <f>IF(AND(J372&gt;=750,J372&lt;2042),Table1[[#This Row],[Def max]],"")</f>
        <v/>
      </c>
      <c r="M372" s="2" t="str">
        <f>IF(AND(J372&gt;=2042,J372&lt;2343),Table1[[#This Row],[Def max]],"")</f>
        <v/>
      </c>
      <c r="N372" s="2" t="str">
        <f>IF(AND(J372&gt;=2343,J372&lt;3865),Table1[[#This Row],[Def max]],"")</f>
        <v/>
      </c>
      <c r="O372" s="2" t="str">
        <f>IF(AND(J372&gt;=3865,J372&lt;4540),Table1[[#This Row],[Def max]],"")</f>
        <v/>
      </c>
      <c r="P372" s="2" t="str">
        <f>IF(AND(J372&gt;=4540,J372&lt;8085),Table1[[#This Row],[Def max]],"")</f>
        <v/>
      </c>
      <c r="Q372" s="2" t="str">
        <f>IF(AND(J372&gt;=8085,J372&lt;9000),Table1[[#This Row],[Def max]],"")</f>
        <v/>
      </c>
      <c r="R372" s="2">
        <v>0</v>
      </c>
      <c r="S372" s="2">
        <v>0</v>
      </c>
      <c r="T372" s="2">
        <v>0</v>
      </c>
      <c r="U372" s="2">
        <f>YEAR(Table1[[#This Row],[Date début]])</f>
        <v>2020</v>
      </c>
      <c r="V372" s="2">
        <f>MONTH(Table1[[#This Row],[Date fin]])</f>
        <v>10</v>
      </c>
      <c r="W372" s="2">
        <f>DAY(Table1[[#This Row],[Date fin]])</f>
        <v>15</v>
      </c>
    </row>
    <row r="373" spans="1:23" x14ac:dyDescent="0.25">
      <c r="A373" s="1">
        <v>48655312345642</v>
      </c>
      <c r="B373" s="2" t="s">
        <v>17</v>
      </c>
      <c r="C373" s="2">
        <v>456453123456456</v>
      </c>
      <c r="D373" s="3">
        <v>44119.407129629632</v>
      </c>
      <c r="E373" s="3">
        <v>44119.409050925926</v>
      </c>
      <c r="F373" s="4">
        <v>1.9212962962962962E-3</v>
      </c>
      <c r="G373" s="2" t="s">
        <v>178</v>
      </c>
      <c r="H373" s="2">
        <v>2.4</v>
      </c>
      <c r="I373" s="2" t="s">
        <v>16</v>
      </c>
      <c r="J373" s="2">
        <v>2088</v>
      </c>
      <c r="K373" s="2" t="str">
        <f>IF(AND(J373&gt;=0,J373&lt;750),Table1[[#This Row],[Def max]],"")</f>
        <v/>
      </c>
      <c r="L373" s="2" t="str">
        <f>IF(AND(J373&gt;=750,J373&lt;2042),Table1[[#This Row],[Def max]],"")</f>
        <v/>
      </c>
      <c r="M373" s="2">
        <f>IF(AND(J373&gt;=2042,J373&lt;2343),Table1[[#This Row],[Def max]],"")</f>
        <v>2.4</v>
      </c>
      <c r="N373" s="2" t="str">
        <f>IF(AND(J373&gt;=2343,J373&lt;3865),Table1[[#This Row],[Def max]],"")</f>
        <v/>
      </c>
      <c r="O373" s="2" t="str">
        <f>IF(AND(J373&gt;=3865,J373&lt;4540),Table1[[#This Row],[Def max]],"")</f>
        <v/>
      </c>
      <c r="P373" s="2" t="str">
        <f>IF(AND(J373&gt;=4540,J373&lt;8085),Table1[[#This Row],[Def max]],"")</f>
        <v/>
      </c>
      <c r="Q373" s="2" t="str">
        <f>IF(AND(J373&gt;=8085,J373&lt;9000),Table1[[#This Row],[Def max]],"")</f>
        <v/>
      </c>
      <c r="R373" s="2">
        <v>0.1</v>
      </c>
      <c r="S373" s="2">
        <v>0.1</v>
      </c>
      <c r="T373" s="2">
        <v>1.2</v>
      </c>
      <c r="U373" s="2">
        <f>YEAR(Table1[[#This Row],[Date début]])</f>
        <v>2020</v>
      </c>
      <c r="V373" s="2">
        <f>MONTH(Table1[[#This Row],[Date fin]])</f>
        <v>10</v>
      </c>
      <c r="W373" s="2">
        <f>DAY(Table1[[#This Row],[Date fin]])</f>
        <v>15</v>
      </c>
    </row>
    <row r="374" spans="1:23" x14ac:dyDescent="0.25">
      <c r="A374" s="1">
        <v>45345645356</v>
      </c>
      <c r="B374" s="2" t="s">
        <v>17</v>
      </c>
      <c r="C374" s="2">
        <v>4531233456</v>
      </c>
      <c r="D374" s="3">
        <v>44119.459050925929</v>
      </c>
      <c r="E374" s="3">
        <v>44119.460925925923</v>
      </c>
      <c r="F374" s="4">
        <v>1.8634259259259261E-3</v>
      </c>
      <c r="G374" s="2" t="s">
        <v>178</v>
      </c>
      <c r="H374" s="2">
        <v>1.5</v>
      </c>
      <c r="I374" s="2" t="s">
        <v>106</v>
      </c>
      <c r="J374" s="2">
        <v>3074</v>
      </c>
      <c r="K374" s="2" t="str">
        <f>IF(AND(J374&gt;=0,J374&lt;750),Table1[[#This Row],[Def max]],"")</f>
        <v/>
      </c>
      <c r="L374" s="2" t="str">
        <f>IF(AND(J374&gt;=750,J374&lt;2042),Table1[[#This Row],[Def max]],"")</f>
        <v/>
      </c>
      <c r="M374" s="2" t="str">
        <f>IF(AND(J374&gt;=2042,J374&lt;2343),Table1[[#This Row],[Def max]],"")</f>
        <v/>
      </c>
      <c r="N374" s="2">
        <f>IF(AND(J374&gt;=2343,J374&lt;3865),Table1[[#This Row],[Def max]],"")</f>
        <v>1.5</v>
      </c>
      <c r="O374" s="2" t="str">
        <f>IF(AND(J374&gt;=3865,J374&lt;4540),Table1[[#This Row],[Def max]],"")</f>
        <v/>
      </c>
      <c r="P374" s="2" t="str">
        <f>IF(AND(J374&gt;=4540,J374&lt;8085),Table1[[#This Row],[Def max]],"")</f>
        <v/>
      </c>
      <c r="Q374" s="2" t="str">
        <f>IF(AND(J374&gt;=8085,J374&lt;9000),Table1[[#This Row],[Def max]],"")</f>
        <v/>
      </c>
      <c r="R374" s="2">
        <v>0.1</v>
      </c>
      <c r="S374" s="2">
        <v>0.2</v>
      </c>
      <c r="T374" s="2">
        <v>1</v>
      </c>
      <c r="U374" s="2">
        <f>YEAR(Table1[[#This Row],[Date début]])</f>
        <v>2020</v>
      </c>
      <c r="V374" s="2">
        <f>MONTH(Table1[[#This Row],[Date fin]])</f>
        <v>10</v>
      </c>
      <c r="W374" s="2">
        <f>DAY(Table1[[#This Row],[Date fin]])</f>
        <v>15</v>
      </c>
    </row>
    <row r="375" spans="1:23" x14ac:dyDescent="0.25">
      <c r="A375" s="1">
        <v>453456453453</v>
      </c>
      <c r="B375" s="2" t="s">
        <v>17</v>
      </c>
      <c r="C375" s="2">
        <v>7867865</v>
      </c>
      <c r="D375" s="3">
        <v>44119.461226851854</v>
      </c>
      <c r="E375" s="3">
        <v>44119.461724537039</v>
      </c>
      <c r="F375" s="4">
        <v>4.8611111111111104E-4</v>
      </c>
      <c r="G375" s="2" t="s">
        <v>178</v>
      </c>
      <c r="H375" s="2">
        <v>0</v>
      </c>
      <c r="I375" s="2"/>
      <c r="J375" s="2">
        <v>0</v>
      </c>
      <c r="K375" s="2">
        <f>IF(AND(J375&gt;=0,J375&lt;750),Table1[[#This Row],[Def max]],"")</f>
        <v>0</v>
      </c>
      <c r="L375" s="2" t="str">
        <f>IF(AND(J375&gt;=750,J375&lt;2042),Table1[[#This Row],[Def max]],"")</f>
        <v/>
      </c>
      <c r="M375" s="2" t="str">
        <f>IF(AND(J375&gt;=2042,J375&lt;2343),Table1[[#This Row],[Def max]],"")</f>
        <v/>
      </c>
      <c r="N375" s="2" t="str">
        <f>IF(AND(J375&gt;=2343,J375&lt;3865),Table1[[#This Row],[Def max]],"")</f>
        <v/>
      </c>
      <c r="O375" s="2" t="str">
        <f>IF(AND(J375&gt;=3865,J375&lt;4540),Table1[[#This Row],[Def max]],"")</f>
        <v/>
      </c>
      <c r="P375" s="2" t="str">
        <f>IF(AND(J375&gt;=4540,J375&lt;8085),Table1[[#This Row],[Def max]],"")</f>
        <v/>
      </c>
      <c r="Q375" s="2" t="str">
        <f>IF(AND(J375&gt;=8085,J375&lt;9000),Table1[[#This Row],[Def max]],"")</f>
        <v/>
      </c>
      <c r="R375" s="2">
        <v>0</v>
      </c>
      <c r="S375" s="2">
        <v>0</v>
      </c>
      <c r="T375" s="2">
        <v>0</v>
      </c>
      <c r="U375" s="2">
        <f>YEAR(Table1[[#This Row],[Date début]])</f>
        <v>2020</v>
      </c>
      <c r="V375" s="2">
        <f>MONTH(Table1[[#This Row],[Date fin]])</f>
        <v>10</v>
      </c>
      <c r="W375" s="2">
        <f>DAY(Table1[[#This Row],[Date fin]])</f>
        <v>15</v>
      </c>
    </row>
    <row r="376" spans="1:23" x14ac:dyDescent="0.25">
      <c r="A376" s="1">
        <v>7.8986486453153095E+22</v>
      </c>
      <c r="B376" s="2" t="s">
        <v>17</v>
      </c>
      <c r="C376" s="2">
        <v>4867786456453</v>
      </c>
      <c r="D376" s="3">
        <v>44119.461967592593</v>
      </c>
      <c r="E376" s="3">
        <v>44119.462824074071</v>
      </c>
      <c r="F376" s="4">
        <v>8.564814814814815E-4</v>
      </c>
      <c r="G376" s="2" t="s">
        <v>178</v>
      </c>
      <c r="H376" s="2">
        <v>1</v>
      </c>
      <c r="I376" s="2" t="s">
        <v>38</v>
      </c>
      <c r="J376" s="2">
        <v>3135</v>
      </c>
      <c r="K376" s="2" t="str">
        <f>IF(AND(J376&gt;=0,J376&lt;750),Table1[[#This Row],[Def max]],"")</f>
        <v/>
      </c>
      <c r="L376" s="2" t="str">
        <f>IF(AND(J376&gt;=750,J376&lt;2042),Table1[[#This Row],[Def max]],"")</f>
        <v/>
      </c>
      <c r="M376" s="2" t="str">
        <f>IF(AND(J376&gt;=2042,J376&lt;2343),Table1[[#This Row],[Def max]],"")</f>
        <v/>
      </c>
      <c r="N376" s="2">
        <f>IF(AND(J376&gt;=2343,J376&lt;3865),Table1[[#This Row],[Def max]],"")</f>
        <v>1</v>
      </c>
      <c r="O376" s="2" t="str">
        <f>IF(AND(J376&gt;=3865,J376&lt;4540),Table1[[#This Row],[Def max]],"")</f>
        <v/>
      </c>
      <c r="P376" s="2" t="str">
        <f>IF(AND(J376&gt;=4540,J376&lt;8085),Table1[[#This Row],[Def max]],"")</f>
        <v/>
      </c>
      <c r="Q376" s="2" t="str">
        <f>IF(AND(J376&gt;=8085,J376&lt;9000),Table1[[#This Row],[Def max]],"")</f>
        <v/>
      </c>
      <c r="R376" s="2">
        <v>0.3</v>
      </c>
      <c r="S376" s="2">
        <v>0.1</v>
      </c>
      <c r="T376" s="2">
        <v>0.6</v>
      </c>
      <c r="U376" s="2">
        <f>YEAR(Table1[[#This Row],[Date début]])</f>
        <v>2020</v>
      </c>
      <c r="V376" s="2">
        <f>MONTH(Table1[[#This Row],[Date fin]])</f>
        <v>10</v>
      </c>
      <c r="W376" s="2">
        <f>DAY(Table1[[#This Row],[Date fin]])</f>
        <v>15</v>
      </c>
    </row>
    <row r="377" spans="1:23" x14ac:dyDescent="0.25">
      <c r="A377" s="1">
        <v>2122254858</v>
      </c>
      <c r="B377" s="2" t="s">
        <v>17</v>
      </c>
      <c r="C377" s="2">
        <v>1325</v>
      </c>
      <c r="D377" s="3">
        <v>44144.92292824074</v>
      </c>
      <c r="E377" s="3">
        <v>44145.018738425926</v>
      </c>
      <c r="F377" s="4">
        <v>9.5601851851851841E-2</v>
      </c>
      <c r="G377" s="2" t="s">
        <v>21</v>
      </c>
      <c r="H377" s="2">
        <v>3.1</v>
      </c>
      <c r="I377" s="2" t="s">
        <v>33</v>
      </c>
      <c r="J377" s="2">
        <v>4760</v>
      </c>
      <c r="K377" s="2" t="str">
        <f>IF(AND(J377&gt;=0,J377&lt;750),Table1[[#This Row],[Def max]],"")</f>
        <v/>
      </c>
      <c r="L377" s="2" t="str">
        <f>IF(AND(J377&gt;=750,J377&lt;2042),Table1[[#This Row],[Def max]],"")</f>
        <v/>
      </c>
      <c r="M377" s="2" t="str">
        <f>IF(AND(J377&gt;=2042,J377&lt;2343),Table1[[#This Row],[Def max]],"")</f>
        <v/>
      </c>
      <c r="N377" s="2" t="str">
        <f>IF(AND(J377&gt;=2343,J377&lt;3865),Table1[[#This Row],[Def max]],"")</f>
        <v/>
      </c>
      <c r="O377" s="2" t="str">
        <f>IF(AND(J377&gt;=3865,J377&lt;4540),Table1[[#This Row],[Def max]],"")</f>
        <v/>
      </c>
      <c r="P377" s="2">
        <f>IF(AND(J377&gt;=4540,J377&lt;8085),Table1[[#This Row],[Def max]],"")</f>
        <v>3.1</v>
      </c>
      <c r="Q377" s="2" t="str">
        <f>IF(AND(J377&gt;=8085,J377&lt;9000),Table1[[#This Row],[Def max]],"")</f>
        <v/>
      </c>
      <c r="R377" s="2">
        <v>0.2</v>
      </c>
      <c r="S377" s="2">
        <v>0.1</v>
      </c>
      <c r="T377" s="2">
        <v>1.2</v>
      </c>
      <c r="U377" s="2">
        <f>YEAR(Table1[[#This Row],[Date début]])</f>
        <v>2020</v>
      </c>
      <c r="V377" s="2">
        <f>MONTH(Table1[[#This Row],[Date fin]])</f>
        <v>11</v>
      </c>
      <c r="W377" s="2">
        <f>DAY(Table1[[#This Row],[Date fin]])</f>
        <v>10</v>
      </c>
    </row>
    <row r="378" spans="1:23" x14ac:dyDescent="0.25">
      <c r="A378" s="1">
        <v>235566689</v>
      </c>
      <c r="B378" s="2" t="s">
        <v>17</v>
      </c>
      <c r="C378" s="2">
        <v>11254</v>
      </c>
      <c r="D378" s="3">
        <v>44151.58792824074</v>
      </c>
      <c r="E378" s="3">
        <v>44151.764444444445</v>
      </c>
      <c r="F378" s="4">
        <v>0.17640046296296297</v>
      </c>
      <c r="G378" s="2" t="s">
        <v>21</v>
      </c>
      <c r="H378" s="2">
        <v>10.3</v>
      </c>
      <c r="I378" s="2" t="s">
        <v>185</v>
      </c>
      <c r="J378" s="2">
        <v>6203</v>
      </c>
      <c r="K378" s="2" t="str">
        <f>IF(AND(J378&gt;=0,J378&lt;750),Table1[[#This Row],[Def max]],"")</f>
        <v/>
      </c>
      <c r="L378" s="2" t="str">
        <f>IF(AND(J378&gt;=750,J378&lt;2042),Table1[[#This Row],[Def max]],"")</f>
        <v/>
      </c>
      <c r="M378" s="2" t="str">
        <f>IF(AND(J378&gt;=2042,J378&lt;2343),Table1[[#This Row],[Def max]],"")</f>
        <v/>
      </c>
      <c r="N378" s="2" t="str">
        <f>IF(AND(J378&gt;=2343,J378&lt;3865),Table1[[#This Row],[Def max]],"")</f>
        <v/>
      </c>
      <c r="O378" s="2" t="str">
        <f>IF(AND(J378&gt;=3865,J378&lt;4540),Table1[[#This Row],[Def max]],"")</f>
        <v/>
      </c>
      <c r="P378" s="2">
        <f>IF(AND(J378&gt;=4540,J378&lt;8085),Table1[[#This Row],[Def max]],"")</f>
        <v>10.3</v>
      </c>
      <c r="Q378" s="2" t="str">
        <f>IF(AND(J378&gt;=8085,J378&lt;9000),Table1[[#This Row],[Def max]],"")</f>
        <v/>
      </c>
      <c r="R378" s="2">
        <v>0.3</v>
      </c>
      <c r="S378" s="2">
        <v>0.2</v>
      </c>
      <c r="T378" s="2">
        <v>1.9</v>
      </c>
      <c r="U378" s="2">
        <f>YEAR(Table1[[#This Row],[Date début]])</f>
        <v>2020</v>
      </c>
      <c r="V378" s="2">
        <f>MONTH(Table1[[#This Row],[Date fin]])</f>
        <v>11</v>
      </c>
      <c r="W378" s="2">
        <f>DAY(Table1[[#This Row],[Date fin]])</f>
        <v>16</v>
      </c>
    </row>
    <row r="379" spans="1:23" x14ac:dyDescent="0.25">
      <c r="A379" s="1">
        <v>21225254</v>
      </c>
      <c r="B379" s="2" t="s">
        <v>20</v>
      </c>
      <c r="C379" s="2">
        <v>22524</v>
      </c>
      <c r="D379" s="3">
        <v>44153.666851851849</v>
      </c>
      <c r="E379" s="3">
        <v>44153.725081018521</v>
      </c>
      <c r="F379" s="4">
        <v>5.8217592592592592E-2</v>
      </c>
      <c r="G379" s="2" t="s">
        <v>21</v>
      </c>
      <c r="H379" s="2">
        <v>7.9</v>
      </c>
      <c r="I379" s="2" t="s">
        <v>38</v>
      </c>
      <c r="J379" s="2">
        <v>3226</v>
      </c>
      <c r="K379" s="2" t="str">
        <f>IF(AND(J379&gt;=0,J379&lt;750),Table1[[#This Row],[Def max]],"")</f>
        <v/>
      </c>
      <c r="L379" s="2" t="str">
        <f>IF(AND(J379&gt;=750,J379&lt;2042),Table1[[#This Row],[Def max]],"")</f>
        <v/>
      </c>
      <c r="M379" s="2" t="str">
        <f>IF(AND(J379&gt;=2042,J379&lt;2343),Table1[[#This Row],[Def max]],"")</f>
        <v/>
      </c>
      <c r="N379" s="2">
        <f>IF(AND(J379&gt;=2343,J379&lt;3865),Table1[[#This Row],[Def max]],"")</f>
        <v>7.9</v>
      </c>
      <c r="O379" s="2" t="str">
        <f>IF(AND(J379&gt;=3865,J379&lt;4540),Table1[[#This Row],[Def max]],"")</f>
        <v/>
      </c>
      <c r="P379" s="2" t="str">
        <f>IF(AND(J379&gt;=4540,J379&lt;8085),Table1[[#This Row],[Def max]],"")</f>
        <v/>
      </c>
      <c r="Q379" s="2" t="str">
        <f>IF(AND(J379&gt;=8085,J379&lt;9000),Table1[[#This Row],[Def max]],"")</f>
        <v/>
      </c>
      <c r="R379" s="2">
        <v>3.2</v>
      </c>
      <c r="S379" s="2">
        <v>0.8</v>
      </c>
      <c r="T379" s="2">
        <v>5.7</v>
      </c>
      <c r="U379" s="2">
        <f>YEAR(Table1[[#This Row],[Date début]])</f>
        <v>2020</v>
      </c>
      <c r="V379" s="2">
        <f>MONTH(Table1[[#This Row],[Date fin]])</f>
        <v>11</v>
      </c>
      <c r="W379" s="2">
        <f>DAY(Table1[[#This Row],[Date fin]])</f>
        <v>18</v>
      </c>
    </row>
    <row r="380" spans="1:23" x14ac:dyDescent="0.25">
      <c r="A380" s="1">
        <v>50602001027</v>
      </c>
      <c r="B380" s="2" t="s">
        <v>13</v>
      </c>
      <c r="C380" s="2">
        <v>1301</v>
      </c>
      <c r="D380" s="3">
        <v>44159.935358796298</v>
      </c>
      <c r="E380" s="3">
        <v>44159.939201388886</v>
      </c>
      <c r="F380" s="4">
        <v>3.8310185185185183E-3</v>
      </c>
      <c r="G380" s="2" t="s">
        <v>14</v>
      </c>
      <c r="H380" s="2">
        <v>2.2999999999999998</v>
      </c>
      <c r="I380" s="2" t="s">
        <v>67</v>
      </c>
      <c r="J380" s="2">
        <v>6603</v>
      </c>
      <c r="K380" s="2" t="str">
        <f>IF(AND(J380&gt;=0,J380&lt;750),Table1[[#This Row],[Def max]],"")</f>
        <v/>
      </c>
      <c r="L380" s="2" t="str">
        <f>IF(AND(J380&gt;=750,J380&lt;2042),Table1[[#This Row],[Def max]],"")</f>
        <v/>
      </c>
      <c r="M380" s="2" t="str">
        <f>IF(AND(J380&gt;=2042,J380&lt;2343),Table1[[#This Row],[Def max]],"")</f>
        <v/>
      </c>
      <c r="N380" s="2" t="str">
        <f>IF(AND(J380&gt;=2343,J380&lt;3865),Table1[[#This Row],[Def max]],"")</f>
        <v/>
      </c>
      <c r="O380" s="2" t="str">
        <f>IF(AND(J380&gt;=3865,J380&lt;4540),Table1[[#This Row],[Def max]],"")</f>
        <v/>
      </c>
      <c r="P380" s="2">
        <f>IF(AND(J380&gt;=4540,J380&lt;8085),Table1[[#This Row],[Def max]],"")</f>
        <v>2.2999999999999998</v>
      </c>
      <c r="Q380" s="2" t="str">
        <f>IF(AND(J380&gt;=8085,J380&lt;9000),Table1[[#This Row],[Def max]],"")</f>
        <v/>
      </c>
      <c r="R380" s="2">
        <v>0.1</v>
      </c>
      <c r="S380" s="2">
        <v>0.4</v>
      </c>
      <c r="T380" s="2">
        <v>1.3</v>
      </c>
      <c r="U380" s="2">
        <f>YEAR(Table1[[#This Row],[Date début]])</f>
        <v>2020</v>
      </c>
      <c r="V380" s="2">
        <f>MONTH(Table1[[#This Row],[Date fin]])</f>
        <v>11</v>
      </c>
      <c r="W380" s="2">
        <f>DAY(Table1[[#This Row],[Date fin]])</f>
        <v>24</v>
      </c>
    </row>
    <row r="381" spans="1:23" x14ac:dyDescent="0.25">
      <c r="A381" s="1">
        <v>50612001005</v>
      </c>
      <c r="B381" s="2" t="s">
        <v>13</v>
      </c>
      <c r="C381" s="2">
        <v>1188</v>
      </c>
      <c r="D381" s="3">
        <v>44159.948194444441</v>
      </c>
      <c r="E381" s="3">
        <v>44159.948622685188</v>
      </c>
      <c r="F381" s="4">
        <v>4.1666666666666669E-4</v>
      </c>
      <c r="G381" s="2" t="s">
        <v>14</v>
      </c>
      <c r="H381" s="2">
        <v>1</v>
      </c>
      <c r="I381" s="2" t="s">
        <v>185</v>
      </c>
      <c r="J381" s="2">
        <v>2310</v>
      </c>
      <c r="K381" s="2" t="str">
        <f>IF(AND(J381&gt;=0,J381&lt;750),Table1[[#This Row],[Def max]],"")</f>
        <v/>
      </c>
      <c r="L381" s="2" t="str">
        <f>IF(AND(J381&gt;=750,J381&lt;2042),Table1[[#This Row],[Def max]],"")</f>
        <v/>
      </c>
      <c r="M381" s="2">
        <f>IF(AND(J381&gt;=2042,J381&lt;2343),Table1[[#This Row],[Def max]],"")</f>
        <v>1</v>
      </c>
      <c r="N381" s="2" t="str">
        <f>IF(AND(J381&gt;=2343,J381&lt;3865),Table1[[#This Row],[Def max]],"")</f>
        <v/>
      </c>
      <c r="O381" s="2" t="str">
        <f>IF(AND(J381&gt;=3865,J381&lt;4540),Table1[[#This Row],[Def max]],"")</f>
        <v/>
      </c>
      <c r="P381" s="2" t="str">
        <f>IF(AND(J381&gt;=4540,J381&lt;8085),Table1[[#This Row],[Def max]],"")</f>
        <v/>
      </c>
      <c r="Q381" s="2" t="str">
        <f>IF(AND(J381&gt;=8085,J381&lt;9000),Table1[[#This Row],[Def max]],"")</f>
        <v/>
      </c>
      <c r="R381" s="2">
        <v>1.2</v>
      </c>
      <c r="S381" s="2">
        <v>0.2</v>
      </c>
      <c r="T381" s="2">
        <v>0.3</v>
      </c>
      <c r="U381" s="2">
        <f>YEAR(Table1[[#This Row],[Date début]])</f>
        <v>2020</v>
      </c>
      <c r="V381" s="2">
        <f>MONTH(Table1[[#This Row],[Date fin]])</f>
        <v>11</v>
      </c>
      <c r="W381" s="2">
        <f>DAY(Table1[[#This Row],[Date fin]])</f>
        <v>24</v>
      </c>
    </row>
    <row r="382" spans="1:23" x14ac:dyDescent="0.25">
      <c r="A382" s="1">
        <v>50612001005</v>
      </c>
      <c r="B382" s="2" t="s">
        <v>13</v>
      </c>
      <c r="C382" s="2">
        <v>1188</v>
      </c>
      <c r="D382" s="3">
        <v>44159.949259259258</v>
      </c>
      <c r="E382" s="3">
        <v>44159.959583333337</v>
      </c>
      <c r="F382" s="4">
        <v>1.03125E-2</v>
      </c>
      <c r="G382" s="2" t="s">
        <v>14</v>
      </c>
      <c r="H382" s="2">
        <v>1.5</v>
      </c>
      <c r="I382" s="2" t="s">
        <v>106</v>
      </c>
      <c r="J382" s="2">
        <v>7252</v>
      </c>
      <c r="K382" s="2" t="str">
        <f>IF(AND(J382&gt;=0,J382&lt;750),Table1[[#This Row],[Def max]],"")</f>
        <v/>
      </c>
      <c r="L382" s="2" t="str">
        <f>IF(AND(J382&gt;=750,J382&lt;2042),Table1[[#This Row],[Def max]],"")</f>
        <v/>
      </c>
      <c r="M382" s="2" t="str">
        <f>IF(AND(J382&gt;=2042,J382&lt;2343),Table1[[#This Row],[Def max]],"")</f>
        <v/>
      </c>
      <c r="N382" s="2" t="str">
        <f>IF(AND(J382&gt;=2343,J382&lt;3865),Table1[[#This Row],[Def max]],"")</f>
        <v/>
      </c>
      <c r="O382" s="2" t="str">
        <f>IF(AND(J382&gt;=3865,J382&lt;4540),Table1[[#This Row],[Def max]],"")</f>
        <v/>
      </c>
      <c r="P382" s="2">
        <f>IF(AND(J382&gt;=4540,J382&lt;8085),Table1[[#This Row],[Def max]],"")</f>
        <v>1.5</v>
      </c>
      <c r="Q382" s="2" t="str">
        <f>IF(AND(J382&gt;=8085,J382&lt;9000),Table1[[#This Row],[Def max]],"")</f>
        <v/>
      </c>
      <c r="R382" s="2">
        <v>0.1</v>
      </c>
      <c r="S382" s="2">
        <v>0.3</v>
      </c>
      <c r="T382" s="2">
        <v>0.6</v>
      </c>
      <c r="U382" s="2">
        <f>YEAR(Table1[[#This Row],[Date début]])</f>
        <v>2020</v>
      </c>
      <c r="V382" s="2">
        <f>MONTH(Table1[[#This Row],[Date fin]])</f>
        <v>11</v>
      </c>
      <c r="W382" s="2">
        <f>DAY(Table1[[#This Row],[Date fin]])</f>
        <v>24</v>
      </c>
    </row>
    <row r="383" spans="1:23" x14ac:dyDescent="0.25">
      <c r="A383" s="1">
        <v>50602001021</v>
      </c>
      <c r="B383" s="2" t="s">
        <v>13</v>
      </c>
      <c r="C383" s="2">
        <v>1275</v>
      </c>
      <c r="D383" s="3">
        <v>44159.961886574078</v>
      </c>
      <c r="E383" s="3">
        <v>44160.02076388889</v>
      </c>
      <c r="F383" s="4">
        <v>5.8877314814814813E-2</v>
      </c>
      <c r="G383" s="2" t="s">
        <v>14</v>
      </c>
      <c r="H383" s="2">
        <v>2.8</v>
      </c>
      <c r="I383" s="2" t="s">
        <v>55</v>
      </c>
      <c r="J383" s="2">
        <v>4771</v>
      </c>
      <c r="K383" s="2" t="str">
        <f>IF(AND(J383&gt;=0,J383&lt;750),Table1[[#This Row],[Def max]],"")</f>
        <v/>
      </c>
      <c r="L383" s="2" t="str">
        <f>IF(AND(J383&gt;=750,J383&lt;2042),Table1[[#This Row],[Def max]],"")</f>
        <v/>
      </c>
      <c r="M383" s="2" t="str">
        <f>IF(AND(J383&gt;=2042,J383&lt;2343),Table1[[#This Row],[Def max]],"")</f>
        <v/>
      </c>
      <c r="N383" s="2" t="str">
        <f>IF(AND(J383&gt;=2343,J383&lt;3865),Table1[[#This Row],[Def max]],"")</f>
        <v/>
      </c>
      <c r="O383" s="2" t="str">
        <f>IF(AND(J383&gt;=3865,J383&lt;4540),Table1[[#This Row],[Def max]],"")</f>
        <v/>
      </c>
      <c r="P383" s="2">
        <f>IF(AND(J383&gt;=4540,J383&lt;8085),Table1[[#This Row],[Def max]],"")</f>
        <v>2.8</v>
      </c>
      <c r="Q383" s="2" t="str">
        <f>IF(AND(J383&gt;=8085,J383&lt;9000),Table1[[#This Row],[Def max]],"")</f>
        <v/>
      </c>
      <c r="R383" s="2">
        <v>0.2</v>
      </c>
      <c r="S383" s="2">
        <v>0.3</v>
      </c>
      <c r="T383" s="2">
        <v>0.9</v>
      </c>
      <c r="U383" s="2">
        <f>YEAR(Table1[[#This Row],[Date début]])</f>
        <v>2020</v>
      </c>
      <c r="V383" s="2">
        <f>MONTH(Table1[[#This Row],[Date fin]])</f>
        <v>11</v>
      </c>
      <c r="W383" s="2">
        <f>DAY(Table1[[#This Row],[Date fin]])</f>
        <v>25</v>
      </c>
    </row>
    <row r="384" spans="1:23" x14ac:dyDescent="0.25">
      <c r="A384" s="1">
        <v>50588001020</v>
      </c>
      <c r="B384" s="2" t="s">
        <v>13</v>
      </c>
      <c r="C384" s="2">
        <v>1344</v>
      </c>
      <c r="D384" s="3">
        <v>44160.023796296293</v>
      </c>
      <c r="E384" s="3">
        <v>44160.068425925929</v>
      </c>
      <c r="F384" s="4">
        <v>4.462962962962963E-2</v>
      </c>
      <c r="G384" s="2" t="s">
        <v>14</v>
      </c>
      <c r="H384" s="2">
        <v>1.9</v>
      </c>
      <c r="I384" s="2" t="s">
        <v>50</v>
      </c>
      <c r="J384" s="2">
        <v>1608</v>
      </c>
      <c r="K384" s="2" t="str">
        <f>IF(AND(J384&gt;=0,J384&lt;750),Table1[[#This Row],[Def max]],"")</f>
        <v/>
      </c>
      <c r="L384" s="2">
        <f>IF(AND(J384&gt;=750,J384&lt;2042),Table1[[#This Row],[Def max]],"")</f>
        <v>1.9</v>
      </c>
      <c r="M384" s="2" t="str">
        <f>IF(AND(J384&gt;=2042,J384&lt;2343),Table1[[#This Row],[Def max]],"")</f>
        <v/>
      </c>
      <c r="N384" s="2" t="str">
        <f>IF(AND(J384&gt;=2343,J384&lt;3865),Table1[[#This Row],[Def max]],"")</f>
        <v/>
      </c>
      <c r="O384" s="2" t="str">
        <f>IF(AND(J384&gt;=3865,J384&lt;4540),Table1[[#This Row],[Def max]],"")</f>
        <v/>
      </c>
      <c r="P384" s="2" t="str">
        <f>IF(AND(J384&gt;=4540,J384&lt;8085),Table1[[#This Row],[Def max]],"")</f>
        <v/>
      </c>
      <c r="Q384" s="2" t="str">
        <f>IF(AND(J384&gt;=8085,J384&lt;9000),Table1[[#This Row],[Def max]],"")</f>
        <v/>
      </c>
      <c r="R384" s="2">
        <v>0.2</v>
      </c>
      <c r="S384" s="2">
        <v>0.1</v>
      </c>
      <c r="T384" s="2">
        <v>2.1</v>
      </c>
      <c r="U384" s="2">
        <f>YEAR(Table1[[#This Row],[Date début]])</f>
        <v>2020</v>
      </c>
      <c r="V384" s="2">
        <f>MONTH(Table1[[#This Row],[Date fin]])</f>
        <v>11</v>
      </c>
      <c r="W384" s="2">
        <f>DAY(Table1[[#This Row],[Date fin]])</f>
        <v>25</v>
      </c>
    </row>
    <row r="385" spans="1:23" x14ac:dyDescent="0.25">
      <c r="A385" s="1">
        <v>50588001013</v>
      </c>
      <c r="B385" s="2" t="s">
        <v>13</v>
      </c>
      <c r="C385" s="2">
        <v>1335</v>
      </c>
      <c r="D385" s="3">
        <v>44160.069675925923</v>
      </c>
      <c r="E385" s="3">
        <v>44160.112662037034</v>
      </c>
      <c r="F385" s="4">
        <v>4.2986111111111114E-2</v>
      </c>
      <c r="G385" s="2" t="s">
        <v>14</v>
      </c>
      <c r="H385" s="2">
        <v>2.5</v>
      </c>
      <c r="I385" s="2" t="s">
        <v>140</v>
      </c>
      <c r="J385" s="2">
        <v>4776</v>
      </c>
      <c r="K385" s="2" t="str">
        <f>IF(AND(J385&gt;=0,J385&lt;750),Table1[[#This Row],[Def max]],"")</f>
        <v/>
      </c>
      <c r="L385" s="2" t="str">
        <f>IF(AND(J385&gt;=750,J385&lt;2042),Table1[[#This Row],[Def max]],"")</f>
        <v/>
      </c>
      <c r="M385" s="2" t="str">
        <f>IF(AND(J385&gt;=2042,J385&lt;2343),Table1[[#This Row],[Def max]],"")</f>
        <v/>
      </c>
      <c r="N385" s="2" t="str">
        <f>IF(AND(J385&gt;=2343,J385&lt;3865),Table1[[#This Row],[Def max]],"")</f>
        <v/>
      </c>
      <c r="O385" s="2" t="str">
        <f>IF(AND(J385&gt;=3865,J385&lt;4540),Table1[[#This Row],[Def max]],"")</f>
        <v/>
      </c>
      <c r="P385" s="2">
        <f>IF(AND(J385&gt;=4540,J385&lt;8085),Table1[[#This Row],[Def max]],"")</f>
        <v>2.5</v>
      </c>
      <c r="Q385" s="2" t="str">
        <f>IF(AND(J385&gt;=8085,J385&lt;9000),Table1[[#This Row],[Def max]],"")</f>
        <v/>
      </c>
      <c r="R385" s="2">
        <v>0.1</v>
      </c>
      <c r="S385" s="2">
        <v>0.2</v>
      </c>
      <c r="T385" s="2">
        <v>1.7</v>
      </c>
      <c r="U385" s="2">
        <f>YEAR(Table1[[#This Row],[Date début]])</f>
        <v>2020</v>
      </c>
      <c r="V385" s="2">
        <f>MONTH(Table1[[#This Row],[Date fin]])</f>
        <v>11</v>
      </c>
      <c r="W385" s="2">
        <f>DAY(Table1[[#This Row],[Date fin]])</f>
        <v>25</v>
      </c>
    </row>
    <row r="386" spans="1:23" x14ac:dyDescent="0.25">
      <c r="A386" s="1">
        <v>50588001016</v>
      </c>
      <c r="B386" s="2" t="s">
        <v>13</v>
      </c>
      <c r="C386" s="2">
        <v>1338</v>
      </c>
      <c r="D386" s="3">
        <v>44160.115694444445</v>
      </c>
      <c r="E386" s="3">
        <v>44160.11619212963</v>
      </c>
      <c r="F386" s="4">
        <v>4.9768518518518521E-4</v>
      </c>
      <c r="G386" s="2" t="s">
        <v>14</v>
      </c>
      <c r="H386" s="2">
        <v>3.1</v>
      </c>
      <c r="I386" s="2" t="s">
        <v>106</v>
      </c>
      <c r="J386" s="2">
        <v>1274</v>
      </c>
      <c r="K386" s="2" t="str">
        <f>IF(AND(J386&gt;=0,J386&lt;750),Table1[[#This Row],[Def max]],"")</f>
        <v/>
      </c>
      <c r="L386" s="2">
        <f>IF(AND(J386&gt;=750,J386&lt;2042),Table1[[#This Row],[Def max]],"")</f>
        <v>3.1</v>
      </c>
      <c r="M386" s="2" t="str">
        <f>IF(AND(J386&gt;=2042,J386&lt;2343),Table1[[#This Row],[Def max]],"")</f>
        <v/>
      </c>
      <c r="N386" s="2" t="str">
        <f>IF(AND(J386&gt;=2343,J386&lt;3865),Table1[[#This Row],[Def max]],"")</f>
        <v/>
      </c>
      <c r="O386" s="2" t="str">
        <f>IF(AND(J386&gt;=3865,J386&lt;4540),Table1[[#This Row],[Def max]],"")</f>
        <v/>
      </c>
      <c r="P386" s="2" t="str">
        <f>IF(AND(J386&gt;=4540,J386&lt;8085),Table1[[#This Row],[Def max]],"")</f>
        <v/>
      </c>
      <c r="Q386" s="2" t="str">
        <f>IF(AND(J386&gt;=8085,J386&lt;9000),Table1[[#This Row],[Def max]],"")</f>
        <v/>
      </c>
      <c r="R386" s="2">
        <v>0.2</v>
      </c>
      <c r="S386" s="2">
        <v>0.1</v>
      </c>
      <c r="T386" s="2">
        <v>2.2999999999999998</v>
      </c>
      <c r="U386" s="2">
        <f>YEAR(Table1[[#This Row],[Date début]])</f>
        <v>2020</v>
      </c>
      <c r="V386" s="2">
        <f>MONTH(Table1[[#This Row],[Date fin]])</f>
        <v>11</v>
      </c>
      <c r="W386" s="2">
        <f>DAY(Table1[[#This Row],[Date fin]])</f>
        <v>25</v>
      </c>
    </row>
    <row r="387" spans="1:23" x14ac:dyDescent="0.25">
      <c r="A387" s="1">
        <v>50588001016</v>
      </c>
      <c r="B387" s="2" t="s">
        <v>13</v>
      </c>
      <c r="C387" s="2">
        <v>1338</v>
      </c>
      <c r="D387" s="3">
        <v>44160.116712962961</v>
      </c>
      <c r="E387" s="3">
        <v>44160.180798611109</v>
      </c>
      <c r="F387" s="4">
        <v>6.4074074074074075E-2</v>
      </c>
      <c r="G387" s="2" t="s">
        <v>14</v>
      </c>
      <c r="H387" s="2">
        <v>2.1</v>
      </c>
      <c r="I387" s="2" t="s">
        <v>30</v>
      </c>
      <c r="J387" s="2">
        <v>7255</v>
      </c>
      <c r="K387" s="2" t="str">
        <f>IF(AND(J387&gt;=0,J387&lt;750),Table1[[#This Row],[Def max]],"")</f>
        <v/>
      </c>
      <c r="L387" s="2" t="str">
        <f>IF(AND(J387&gt;=750,J387&lt;2042),Table1[[#This Row],[Def max]],"")</f>
        <v/>
      </c>
      <c r="M387" s="2" t="str">
        <f>IF(AND(J387&gt;=2042,J387&lt;2343),Table1[[#This Row],[Def max]],"")</f>
        <v/>
      </c>
      <c r="N387" s="2" t="str">
        <f>IF(AND(J387&gt;=2343,J387&lt;3865),Table1[[#This Row],[Def max]],"")</f>
        <v/>
      </c>
      <c r="O387" s="2" t="str">
        <f>IF(AND(J387&gt;=3865,J387&lt;4540),Table1[[#This Row],[Def max]],"")</f>
        <v/>
      </c>
      <c r="P387" s="2">
        <f>IF(AND(J387&gt;=4540,J387&lt;8085),Table1[[#This Row],[Def max]],"")</f>
        <v>2.1</v>
      </c>
      <c r="Q387" s="2" t="str">
        <f>IF(AND(J387&gt;=8085,J387&lt;9000),Table1[[#This Row],[Def max]],"")</f>
        <v/>
      </c>
      <c r="R387" s="2">
        <v>2</v>
      </c>
      <c r="S387" s="2">
        <v>0.4</v>
      </c>
      <c r="T387" s="2">
        <v>2.1</v>
      </c>
      <c r="U387" s="2">
        <f>YEAR(Table1[[#This Row],[Date début]])</f>
        <v>2020</v>
      </c>
      <c r="V387" s="2">
        <f>MONTH(Table1[[#This Row],[Date fin]])</f>
        <v>11</v>
      </c>
      <c r="W387" s="2">
        <f>DAY(Table1[[#This Row],[Date fin]])</f>
        <v>25</v>
      </c>
    </row>
    <row r="388" spans="1:23" x14ac:dyDescent="0.25">
      <c r="A388" s="1">
        <v>50588001018</v>
      </c>
      <c r="B388" s="2" t="s">
        <v>13</v>
      </c>
      <c r="C388" s="2">
        <v>1340</v>
      </c>
      <c r="D388" s="3">
        <v>44160.934930555559</v>
      </c>
      <c r="E388" s="3">
        <v>44161.023946759262</v>
      </c>
      <c r="F388" s="4">
        <v>8.9004629629629628E-2</v>
      </c>
      <c r="G388" s="2" t="s">
        <v>14</v>
      </c>
      <c r="H388" s="2">
        <v>2.2000000000000002</v>
      </c>
      <c r="I388" s="2" t="s">
        <v>106</v>
      </c>
      <c r="J388" s="2">
        <v>1707</v>
      </c>
      <c r="K388" s="2" t="str">
        <f>IF(AND(J388&gt;=0,J388&lt;750),Table1[[#This Row],[Def max]],"")</f>
        <v/>
      </c>
      <c r="L388" s="2">
        <f>IF(AND(J388&gt;=750,J388&lt;2042),Table1[[#This Row],[Def max]],"")</f>
        <v>2.2000000000000002</v>
      </c>
      <c r="M388" s="2" t="str">
        <f>IF(AND(J388&gt;=2042,J388&lt;2343),Table1[[#This Row],[Def max]],"")</f>
        <v/>
      </c>
      <c r="N388" s="2" t="str">
        <f>IF(AND(J388&gt;=2343,J388&lt;3865),Table1[[#This Row],[Def max]],"")</f>
        <v/>
      </c>
      <c r="O388" s="2" t="str">
        <f>IF(AND(J388&gt;=3865,J388&lt;4540),Table1[[#This Row],[Def max]],"")</f>
        <v/>
      </c>
      <c r="P388" s="2" t="str">
        <f>IF(AND(J388&gt;=4540,J388&lt;8085),Table1[[#This Row],[Def max]],"")</f>
        <v/>
      </c>
      <c r="Q388" s="2" t="str">
        <f>IF(AND(J388&gt;=8085,J388&lt;9000),Table1[[#This Row],[Def max]],"")</f>
        <v/>
      </c>
      <c r="R388" s="2">
        <v>0.3</v>
      </c>
      <c r="S388" s="2">
        <v>0.1</v>
      </c>
      <c r="T388" s="2">
        <v>1.2</v>
      </c>
      <c r="U388" s="2">
        <f>YEAR(Table1[[#This Row],[Date début]])</f>
        <v>2020</v>
      </c>
      <c r="V388" s="2">
        <f>MONTH(Table1[[#This Row],[Date fin]])</f>
        <v>11</v>
      </c>
      <c r="W388" s="2">
        <f>DAY(Table1[[#This Row],[Date fin]])</f>
        <v>26</v>
      </c>
    </row>
    <row r="389" spans="1:23" x14ac:dyDescent="0.25">
      <c r="A389" s="1">
        <v>50588001023</v>
      </c>
      <c r="B389" s="2" t="s">
        <v>13</v>
      </c>
      <c r="C389" s="2">
        <v>1347</v>
      </c>
      <c r="D389" s="3">
        <v>44161.026435185187</v>
      </c>
      <c r="E389" s="3">
        <v>44161.026759259257</v>
      </c>
      <c r="F389" s="4">
        <v>3.1250000000000001E-4</v>
      </c>
      <c r="G389" s="2" t="s">
        <v>14</v>
      </c>
      <c r="H389" s="2">
        <v>0</v>
      </c>
      <c r="I389" s="2"/>
      <c r="J389" s="2">
        <v>0</v>
      </c>
      <c r="K389" s="2">
        <f>IF(AND(J389&gt;=0,J389&lt;750),Table1[[#This Row],[Def max]],"")</f>
        <v>0</v>
      </c>
      <c r="L389" s="2" t="str">
        <f>IF(AND(J389&gt;=750,J389&lt;2042),Table1[[#This Row],[Def max]],"")</f>
        <v/>
      </c>
      <c r="M389" s="2" t="str">
        <f>IF(AND(J389&gt;=2042,J389&lt;2343),Table1[[#This Row],[Def max]],"")</f>
        <v/>
      </c>
      <c r="N389" s="2" t="str">
        <f>IF(AND(J389&gt;=2343,J389&lt;3865),Table1[[#This Row],[Def max]],"")</f>
        <v/>
      </c>
      <c r="O389" s="2" t="str">
        <f>IF(AND(J389&gt;=3865,J389&lt;4540),Table1[[#This Row],[Def max]],"")</f>
        <v/>
      </c>
      <c r="P389" s="2" t="str">
        <f>IF(AND(J389&gt;=4540,J389&lt;8085),Table1[[#This Row],[Def max]],"")</f>
        <v/>
      </c>
      <c r="Q389" s="2" t="str">
        <f>IF(AND(J389&gt;=8085,J389&lt;9000),Table1[[#This Row],[Def max]],"")</f>
        <v/>
      </c>
      <c r="R389" s="2">
        <v>0</v>
      </c>
      <c r="S389" s="2">
        <v>0</v>
      </c>
      <c r="T389" s="2">
        <v>0</v>
      </c>
      <c r="U389" s="2">
        <f>YEAR(Table1[[#This Row],[Date début]])</f>
        <v>2020</v>
      </c>
      <c r="V389" s="2">
        <f>MONTH(Table1[[#This Row],[Date fin]])</f>
        <v>11</v>
      </c>
      <c r="W389" s="2">
        <f>DAY(Table1[[#This Row],[Date fin]])</f>
        <v>26</v>
      </c>
    </row>
    <row r="390" spans="1:23" x14ac:dyDescent="0.25">
      <c r="A390" s="1">
        <v>50588001023</v>
      </c>
      <c r="B390" s="2" t="s">
        <v>13</v>
      </c>
      <c r="C390" s="2">
        <v>1347</v>
      </c>
      <c r="D390" s="3">
        <v>44161.027118055557</v>
      </c>
      <c r="E390" s="3">
        <v>44161.07471064815</v>
      </c>
      <c r="F390" s="4">
        <v>4.6458333333333331E-2</v>
      </c>
      <c r="G390" s="2" t="s">
        <v>14</v>
      </c>
      <c r="H390" s="2">
        <v>5</v>
      </c>
      <c r="I390" s="2" t="s">
        <v>145</v>
      </c>
      <c r="J390" s="2">
        <v>103</v>
      </c>
      <c r="K390" s="2">
        <f>IF(AND(J390&gt;=0,J390&lt;750),Table1[[#This Row],[Def max]],"")</f>
        <v>5</v>
      </c>
      <c r="L390" s="2" t="str">
        <f>IF(AND(J390&gt;=750,J390&lt;2042),Table1[[#This Row],[Def max]],"")</f>
        <v/>
      </c>
      <c r="M390" s="2" t="str">
        <f>IF(AND(J390&gt;=2042,J390&lt;2343),Table1[[#This Row],[Def max]],"")</f>
        <v/>
      </c>
      <c r="N390" s="2" t="str">
        <f>IF(AND(J390&gt;=2343,J390&lt;3865),Table1[[#This Row],[Def max]],"")</f>
        <v/>
      </c>
      <c r="O390" s="2" t="str">
        <f>IF(AND(J390&gt;=3865,J390&lt;4540),Table1[[#This Row],[Def max]],"")</f>
        <v/>
      </c>
      <c r="P390" s="2" t="str">
        <f>IF(AND(J390&gt;=4540,J390&lt;8085),Table1[[#This Row],[Def max]],"")</f>
        <v/>
      </c>
      <c r="Q390" s="2" t="str">
        <f>IF(AND(J390&gt;=8085,J390&lt;9000),Table1[[#This Row],[Def max]],"")</f>
        <v/>
      </c>
      <c r="R390" s="2">
        <v>1.7</v>
      </c>
      <c r="S390" s="2">
        <v>0.7</v>
      </c>
      <c r="T390" s="2">
        <v>2.7</v>
      </c>
      <c r="U390" s="2">
        <f>YEAR(Table1[[#This Row],[Date début]])</f>
        <v>2020</v>
      </c>
      <c r="V390" s="2">
        <f>MONTH(Table1[[#This Row],[Date fin]])</f>
        <v>11</v>
      </c>
      <c r="W390" s="2">
        <f>DAY(Table1[[#This Row],[Date fin]])</f>
        <v>26</v>
      </c>
    </row>
    <row r="391" spans="1:23" x14ac:dyDescent="0.25">
      <c r="A391" s="1">
        <v>50588001010</v>
      </c>
      <c r="B391" s="2" t="s">
        <v>13</v>
      </c>
      <c r="C391" s="2">
        <v>1332</v>
      </c>
      <c r="D391" s="3">
        <v>44161.077326388891</v>
      </c>
      <c r="E391" s="3">
        <v>44161.077569444446</v>
      </c>
      <c r="F391" s="4">
        <v>2.4305555555555552E-4</v>
      </c>
      <c r="G391" s="2" t="s">
        <v>14</v>
      </c>
      <c r="H391" s="2">
        <v>0</v>
      </c>
      <c r="I391" s="2"/>
      <c r="J391" s="2">
        <v>0</v>
      </c>
      <c r="K391" s="2">
        <f>IF(AND(J391&gt;=0,J391&lt;750),Table1[[#This Row],[Def max]],"")</f>
        <v>0</v>
      </c>
      <c r="L391" s="2" t="str">
        <f>IF(AND(J391&gt;=750,J391&lt;2042),Table1[[#This Row],[Def max]],"")</f>
        <v/>
      </c>
      <c r="M391" s="2" t="str">
        <f>IF(AND(J391&gt;=2042,J391&lt;2343),Table1[[#This Row],[Def max]],"")</f>
        <v/>
      </c>
      <c r="N391" s="2" t="str">
        <f>IF(AND(J391&gt;=2343,J391&lt;3865),Table1[[#This Row],[Def max]],"")</f>
        <v/>
      </c>
      <c r="O391" s="2" t="str">
        <f>IF(AND(J391&gt;=3865,J391&lt;4540),Table1[[#This Row],[Def max]],"")</f>
        <v/>
      </c>
      <c r="P391" s="2" t="str">
        <f>IF(AND(J391&gt;=4540,J391&lt;8085),Table1[[#This Row],[Def max]],"")</f>
        <v/>
      </c>
      <c r="Q391" s="2" t="str">
        <f>IF(AND(J391&gt;=8085,J391&lt;9000),Table1[[#This Row],[Def max]],"")</f>
        <v/>
      </c>
      <c r="R391" s="2">
        <v>0</v>
      </c>
      <c r="S391" s="2">
        <v>0</v>
      </c>
      <c r="T391" s="2">
        <v>0</v>
      </c>
      <c r="U391" s="2">
        <f>YEAR(Table1[[#This Row],[Date début]])</f>
        <v>2020</v>
      </c>
      <c r="V391" s="2">
        <f>MONTH(Table1[[#This Row],[Date fin]])</f>
        <v>11</v>
      </c>
      <c r="W391" s="2">
        <f>DAY(Table1[[#This Row],[Date fin]])</f>
        <v>26</v>
      </c>
    </row>
    <row r="392" spans="1:23" x14ac:dyDescent="0.25">
      <c r="A392" s="1">
        <v>50588001010</v>
      </c>
      <c r="B392" s="2" t="s">
        <v>13</v>
      </c>
      <c r="C392" s="2">
        <v>1332</v>
      </c>
      <c r="D392" s="3">
        <v>44161.077997685185</v>
      </c>
      <c r="E392" s="3">
        <v>44161.122939814813</v>
      </c>
      <c r="F392" s="4">
        <v>4.4930555555555557E-2</v>
      </c>
      <c r="G392" s="2" t="s">
        <v>14</v>
      </c>
      <c r="H392" s="2">
        <v>2.5</v>
      </c>
      <c r="I392" s="2" t="s">
        <v>185</v>
      </c>
      <c r="J392" s="2">
        <v>4385</v>
      </c>
      <c r="K392" s="2" t="str">
        <f>IF(AND(J392&gt;=0,J392&lt;750),Table1[[#This Row],[Def max]],"")</f>
        <v/>
      </c>
      <c r="L392" s="2" t="str">
        <f>IF(AND(J392&gt;=750,J392&lt;2042),Table1[[#This Row],[Def max]],"")</f>
        <v/>
      </c>
      <c r="M392" s="2" t="str">
        <f>IF(AND(J392&gt;=2042,J392&lt;2343),Table1[[#This Row],[Def max]],"")</f>
        <v/>
      </c>
      <c r="N392" s="2" t="str">
        <f>IF(AND(J392&gt;=2343,J392&lt;3865),Table1[[#This Row],[Def max]],"")</f>
        <v/>
      </c>
      <c r="O392" s="2">
        <f>IF(AND(J392&gt;=3865,J392&lt;4540),Table1[[#This Row],[Def max]],"")</f>
        <v>2.5</v>
      </c>
      <c r="P392" s="2" t="str">
        <f>IF(AND(J392&gt;=4540,J392&lt;8085),Table1[[#This Row],[Def max]],"")</f>
        <v/>
      </c>
      <c r="Q392" s="2" t="str">
        <f>IF(AND(J392&gt;=8085,J392&lt;9000),Table1[[#This Row],[Def max]],"")</f>
        <v/>
      </c>
      <c r="R392" s="2">
        <v>0.5</v>
      </c>
      <c r="S392" s="2">
        <v>0.1</v>
      </c>
      <c r="T392" s="2">
        <v>0.9</v>
      </c>
      <c r="U392" s="2">
        <f>YEAR(Table1[[#This Row],[Date début]])</f>
        <v>2020</v>
      </c>
      <c r="V392" s="2">
        <f>MONTH(Table1[[#This Row],[Date fin]])</f>
        <v>11</v>
      </c>
      <c r="W392" s="2">
        <f>DAY(Table1[[#This Row],[Date fin]])</f>
        <v>26</v>
      </c>
    </row>
    <row r="393" spans="1:23" x14ac:dyDescent="0.25">
      <c r="A393" s="1">
        <v>0</v>
      </c>
      <c r="B393" s="2" t="s">
        <v>13</v>
      </c>
      <c r="C393" s="2">
        <v>1325</v>
      </c>
      <c r="D393" s="3">
        <v>44166.696215277778</v>
      </c>
      <c r="E393" s="3">
        <v>44166.697256944448</v>
      </c>
      <c r="F393" s="4">
        <v>1.0300925925925926E-3</v>
      </c>
      <c r="G393" s="2" t="s">
        <v>14</v>
      </c>
      <c r="H393" s="2">
        <v>0</v>
      </c>
      <c r="I393" s="2"/>
      <c r="J393" s="2">
        <v>0</v>
      </c>
      <c r="K393" s="2">
        <f>IF(AND(J393&gt;=0,J393&lt;750),Table1[[#This Row],[Def max]],"")</f>
        <v>0</v>
      </c>
      <c r="L393" s="2" t="str">
        <f>IF(AND(J393&gt;=750,J393&lt;2042),Table1[[#This Row],[Def max]],"")</f>
        <v/>
      </c>
      <c r="M393" s="2" t="str">
        <f>IF(AND(J393&gt;=2042,J393&lt;2343),Table1[[#This Row],[Def max]],"")</f>
        <v/>
      </c>
      <c r="N393" s="2" t="str">
        <f>IF(AND(J393&gt;=2343,J393&lt;3865),Table1[[#This Row],[Def max]],"")</f>
        <v/>
      </c>
      <c r="O393" s="2" t="str">
        <f>IF(AND(J393&gt;=3865,J393&lt;4540),Table1[[#This Row],[Def max]],"")</f>
        <v/>
      </c>
      <c r="P393" s="2" t="str">
        <f>IF(AND(J393&gt;=4540,J393&lt;8085),Table1[[#This Row],[Def max]],"")</f>
        <v/>
      </c>
      <c r="Q393" s="2" t="str">
        <f>IF(AND(J393&gt;=8085,J393&lt;9000),Table1[[#This Row],[Def max]],"")</f>
        <v/>
      </c>
      <c r="R393" s="2">
        <v>0</v>
      </c>
      <c r="S393" s="2">
        <v>0</v>
      </c>
      <c r="T393" s="2">
        <v>0</v>
      </c>
      <c r="U393" s="2">
        <f>YEAR(Table1[[#This Row],[Date début]])</f>
        <v>2020</v>
      </c>
      <c r="V393" s="2">
        <f>MONTH(Table1[[#This Row],[Date fin]])</f>
        <v>12</v>
      </c>
      <c r="W393" s="2">
        <f>DAY(Table1[[#This Row],[Date fin]])</f>
        <v>1</v>
      </c>
    </row>
    <row r="394" spans="1:23" x14ac:dyDescent="0.25">
      <c r="A394" s="1">
        <v>0</v>
      </c>
      <c r="B394" s="2" t="s">
        <v>13</v>
      </c>
      <c r="C394" s="2">
        <v>0</v>
      </c>
      <c r="D394" s="3">
        <v>44166.699895833335</v>
      </c>
      <c r="E394" s="3">
        <v>44166.700196759259</v>
      </c>
      <c r="F394" s="4">
        <v>2.8935185185185189E-4</v>
      </c>
      <c r="G394" s="2" t="s">
        <v>14</v>
      </c>
      <c r="H394" s="2">
        <v>0</v>
      </c>
      <c r="I394" s="2"/>
      <c r="J394" s="2">
        <v>0</v>
      </c>
      <c r="K394" s="2">
        <f>IF(AND(J394&gt;=0,J394&lt;750),Table1[[#This Row],[Def max]],"")</f>
        <v>0</v>
      </c>
      <c r="L394" s="2" t="str">
        <f>IF(AND(J394&gt;=750,J394&lt;2042),Table1[[#This Row],[Def max]],"")</f>
        <v/>
      </c>
      <c r="M394" s="2" t="str">
        <f>IF(AND(J394&gt;=2042,J394&lt;2343),Table1[[#This Row],[Def max]],"")</f>
        <v/>
      </c>
      <c r="N394" s="2" t="str">
        <f>IF(AND(J394&gt;=2343,J394&lt;3865),Table1[[#This Row],[Def max]],"")</f>
        <v/>
      </c>
      <c r="O394" s="2" t="str">
        <f>IF(AND(J394&gt;=3865,J394&lt;4540),Table1[[#This Row],[Def max]],"")</f>
        <v/>
      </c>
      <c r="P394" s="2" t="str">
        <f>IF(AND(J394&gt;=4540,J394&lt;8085),Table1[[#This Row],[Def max]],"")</f>
        <v/>
      </c>
      <c r="Q394" s="2" t="str">
        <f>IF(AND(J394&gt;=8085,J394&lt;9000),Table1[[#This Row],[Def max]],"")</f>
        <v/>
      </c>
      <c r="R394" s="2">
        <v>0</v>
      </c>
      <c r="S394" s="2">
        <v>0</v>
      </c>
      <c r="T394" s="2">
        <v>0</v>
      </c>
      <c r="U394" s="2">
        <f>YEAR(Table1[[#This Row],[Date début]])</f>
        <v>2020</v>
      </c>
      <c r="V394" s="2">
        <f>MONTH(Table1[[#This Row],[Date fin]])</f>
        <v>12</v>
      </c>
      <c r="W394" s="2">
        <f>DAY(Table1[[#This Row],[Date fin]])</f>
        <v>1</v>
      </c>
    </row>
    <row r="395" spans="1:23" x14ac:dyDescent="0.25">
      <c r="A395" s="1">
        <v>0</v>
      </c>
      <c r="B395" s="2" t="s">
        <v>13</v>
      </c>
      <c r="C395" s="2">
        <v>0</v>
      </c>
      <c r="D395" s="3">
        <v>44166.700486111113</v>
      </c>
      <c r="E395" s="3">
        <v>44166.759432870371</v>
      </c>
      <c r="F395" s="4">
        <v>5.8935185185185181E-2</v>
      </c>
      <c r="G395" s="2" t="s">
        <v>14</v>
      </c>
      <c r="H395" s="2">
        <v>2.1</v>
      </c>
      <c r="I395" s="2" t="s">
        <v>75</v>
      </c>
      <c r="J395" s="2">
        <v>6137</v>
      </c>
      <c r="K395" s="2" t="str">
        <f>IF(AND(J395&gt;=0,J395&lt;750),Table1[[#This Row],[Def max]],"")</f>
        <v/>
      </c>
      <c r="L395" s="2" t="str">
        <f>IF(AND(J395&gt;=750,J395&lt;2042),Table1[[#This Row],[Def max]],"")</f>
        <v/>
      </c>
      <c r="M395" s="2" t="str">
        <f>IF(AND(J395&gt;=2042,J395&lt;2343),Table1[[#This Row],[Def max]],"")</f>
        <v/>
      </c>
      <c r="N395" s="2" t="str">
        <f>IF(AND(J395&gt;=2343,J395&lt;3865),Table1[[#This Row],[Def max]],"")</f>
        <v/>
      </c>
      <c r="O395" s="2" t="str">
        <f>IF(AND(J395&gt;=3865,J395&lt;4540),Table1[[#This Row],[Def max]],"")</f>
        <v/>
      </c>
      <c r="P395" s="2">
        <f>IF(AND(J395&gt;=4540,J395&lt;8085),Table1[[#This Row],[Def max]],"")</f>
        <v>2.1</v>
      </c>
      <c r="Q395" s="2" t="str">
        <f>IF(AND(J395&gt;=8085,J395&lt;9000),Table1[[#This Row],[Def max]],"")</f>
        <v/>
      </c>
      <c r="R395" s="2">
        <v>0.3</v>
      </c>
      <c r="S395" s="2">
        <v>0.1</v>
      </c>
      <c r="T395" s="2">
        <v>1</v>
      </c>
      <c r="U395" s="2">
        <f>YEAR(Table1[[#This Row],[Date début]])</f>
        <v>2020</v>
      </c>
      <c r="V395" s="2">
        <f>MONTH(Table1[[#This Row],[Date fin]])</f>
        <v>12</v>
      </c>
      <c r="W395" s="2">
        <f>DAY(Table1[[#This Row],[Date fin]])</f>
        <v>1</v>
      </c>
    </row>
    <row r="396" spans="1:23" x14ac:dyDescent="0.25">
      <c r="A396" s="1">
        <v>0</v>
      </c>
      <c r="B396" s="2" t="s">
        <v>17</v>
      </c>
      <c r="C396" s="2">
        <v>0</v>
      </c>
      <c r="D396" s="3">
        <v>44168.629155092596</v>
      </c>
      <c r="E396" s="3">
        <v>44168.629652777781</v>
      </c>
      <c r="F396" s="4">
        <v>4.9768518518518521E-4</v>
      </c>
      <c r="G396" s="2" t="s">
        <v>14</v>
      </c>
      <c r="H396" s="2">
        <v>2.5</v>
      </c>
      <c r="I396" s="2" t="s">
        <v>60</v>
      </c>
      <c r="J396" s="2">
        <v>1075</v>
      </c>
      <c r="K396" s="2" t="str">
        <f>IF(AND(J396&gt;=0,J396&lt;750),Table1[[#This Row],[Def max]],"")</f>
        <v/>
      </c>
      <c r="L396" s="2">
        <f>IF(AND(J396&gt;=750,J396&lt;2042),Table1[[#This Row],[Def max]],"")</f>
        <v>2.5</v>
      </c>
      <c r="M396" s="2" t="str">
        <f>IF(AND(J396&gt;=2042,J396&lt;2343),Table1[[#This Row],[Def max]],"")</f>
        <v/>
      </c>
      <c r="N396" s="2" t="str">
        <f>IF(AND(J396&gt;=2343,J396&lt;3865),Table1[[#This Row],[Def max]],"")</f>
        <v/>
      </c>
      <c r="O396" s="2" t="str">
        <f>IF(AND(J396&gt;=3865,J396&lt;4540),Table1[[#This Row],[Def max]],"")</f>
        <v/>
      </c>
      <c r="P396" s="2" t="str">
        <f>IF(AND(J396&gt;=4540,J396&lt;8085),Table1[[#This Row],[Def max]],"")</f>
        <v/>
      </c>
      <c r="Q396" s="2" t="str">
        <f>IF(AND(J396&gt;=8085,J396&lt;9000),Table1[[#This Row],[Def max]],"")</f>
        <v/>
      </c>
      <c r="R396" s="2">
        <v>0.1</v>
      </c>
      <c r="S396" s="2">
        <v>0.3</v>
      </c>
      <c r="T396" s="2">
        <v>1.2</v>
      </c>
      <c r="U396" s="2">
        <f>YEAR(Table1[[#This Row],[Date début]])</f>
        <v>2020</v>
      </c>
      <c r="V396" s="2">
        <f>MONTH(Table1[[#This Row],[Date fin]])</f>
        <v>12</v>
      </c>
      <c r="W396" s="2">
        <f>DAY(Table1[[#This Row],[Date fin]])</f>
        <v>3</v>
      </c>
    </row>
    <row r="397" spans="1:23" x14ac:dyDescent="0.25">
      <c r="A397" s="1">
        <v>0</v>
      </c>
      <c r="B397" s="2" t="s">
        <v>17</v>
      </c>
      <c r="C397" s="2">
        <v>0</v>
      </c>
      <c r="D397" s="3">
        <v>44168.63013888889</v>
      </c>
      <c r="E397" s="3">
        <v>44168.688877314817</v>
      </c>
      <c r="F397" s="4">
        <v>5.873842592592593E-2</v>
      </c>
      <c r="G397" s="2" t="s">
        <v>14</v>
      </c>
      <c r="H397" s="2">
        <v>1.5</v>
      </c>
      <c r="I397" s="2" t="s">
        <v>16</v>
      </c>
      <c r="J397" s="2">
        <v>2888</v>
      </c>
      <c r="K397" s="2" t="str">
        <f>IF(AND(J397&gt;=0,J397&lt;750),Table1[[#This Row],[Def max]],"")</f>
        <v/>
      </c>
      <c r="L397" s="2" t="str">
        <f>IF(AND(J397&gt;=750,J397&lt;2042),Table1[[#This Row],[Def max]],"")</f>
        <v/>
      </c>
      <c r="M397" s="2" t="str">
        <f>IF(AND(J397&gt;=2042,J397&lt;2343),Table1[[#This Row],[Def max]],"")</f>
        <v/>
      </c>
      <c r="N397" s="2">
        <f>IF(AND(J397&gt;=2343,J397&lt;3865),Table1[[#This Row],[Def max]],"")</f>
        <v>1.5</v>
      </c>
      <c r="O397" s="2" t="str">
        <f>IF(AND(J397&gt;=3865,J397&lt;4540),Table1[[#This Row],[Def max]],"")</f>
        <v/>
      </c>
      <c r="P397" s="2" t="str">
        <f>IF(AND(J397&gt;=4540,J397&lt;8085),Table1[[#This Row],[Def max]],"")</f>
        <v/>
      </c>
      <c r="Q397" s="2" t="str">
        <f>IF(AND(J397&gt;=8085,J397&lt;9000),Table1[[#This Row],[Def max]],"")</f>
        <v/>
      </c>
      <c r="R397" s="2">
        <v>0.2</v>
      </c>
      <c r="S397" s="2">
        <v>0.2</v>
      </c>
      <c r="T397" s="2">
        <v>1.9</v>
      </c>
      <c r="U397" s="2">
        <f>YEAR(Table1[[#This Row],[Date début]])</f>
        <v>2020</v>
      </c>
      <c r="V397" s="2">
        <f>MONTH(Table1[[#This Row],[Date fin]])</f>
        <v>12</v>
      </c>
      <c r="W397" s="2">
        <f>DAY(Table1[[#This Row],[Date fin]])</f>
        <v>3</v>
      </c>
    </row>
    <row r="398" spans="1:23" x14ac:dyDescent="0.25">
      <c r="A398" s="1">
        <v>0</v>
      </c>
      <c r="B398" s="2" t="s">
        <v>17</v>
      </c>
      <c r="C398" s="2">
        <v>0</v>
      </c>
      <c r="D398" s="3">
        <v>44168.689942129633</v>
      </c>
      <c r="E398" s="3">
        <v>44168.690370370372</v>
      </c>
      <c r="F398" s="4">
        <v>4.1666666666666669E-4</v>
      </c>
      <c r="G398" s="2" t="s">
        <v>14</v>
      </c>
      <c r="H398" s="2">
        <v>0</v>
      </c>
      <c r="I398" s="2"/>
      <c r="J398" s="2">
        <v>0</v>
      </c>
      <c r="K398" s="2">
        <f>IF(AND(J398&gt;=0,J398&lt;750),Table1[[#This Row],[Def max]],"")</f>
        <v>0</v>
      </c>
      <c r="L398" s="2" t="str">
        <f>IF(AND(J398&gt;=750,J398&lt;2042),Table1[[#This Row],[Def max]],"")</f>
        <v/>
      </c>
      <c r="M398" s="2" t="str">
        <f>IF(AND(J398&gt;=2042,J398&lt;2343),Table1[[#This Row],[Def max]],"")</f>
        <v/>
      </c>
      <c r="N398" s="2" t="str">
        <f>IF(AND(J398&gt;=2343,J398&lt;3865),Table1[[#This Row],[Def max]],"")</f>
        <v/>
      </c>
      <c r="O398" s="2" t="str">
        <f>IF(AND(J398&gt;=3865,J398&lt;4540),Table1[[#This Row],[Def max]],"")</f>
        <v/>
      </c>
      <c r="P398" s="2" t="str">
        <f>IF(AND(J398&gt;=4540,J398&lt;8085),Table1[[#This Row],[Def max]],"")</f>
        <v/>
      </c>
      <c r="Q398" s="2" t="str">
        <f>IF(AND(J398&gt;=8085,J398&lt;9000),Table1[[#This Row],[Def max]],"")</f>
        <v/>
      </c>
      <c r="R398" s="2">
        <v>0</v>
      </c>
      <c r="S398" s="2">
        <v>0</v>
      </c>
      <c r="T398" s="2">
        <v>0</v>
      </c>
      <c r="U398" s="2">
        <f>YEAR(Table1[[#This Row],[Date début]])</f>
        <v>2020</v>
      </c>
      <c r="V398" s="2">
        <f>MONTH(Table1[[#This Row],[Date fin]])</f>
        <v>12</v>
      </c>
      <c r="W398" s="2">
        <f>DAY(Table1[[#This Row],[Date fin]])</f>
        <v>3</v>
      </c>
    </row>
    <row r="399" spans="1:23" x14ac:dyDescent="0.25">
      <c r="A399" s="1">
        <v>0</v>
      </c>
      <c r="B399" s="2" t="s">
        <v>17</v>
      </c>
      <c r="C399" s="2">
        <v>0</v>
      </c>
      <c r="D399" s="3">
        <v>44168.690578703703</v>
      </c>
      <c r="E399" s="3">
        <v>44168.756215277775</v>
      </c>
      <c r="F399" s="4">
        <v>6.5625000000000003E-2</v>
      </c>
      <c r="G399" s="2" t="s">
        <v>14</v>
      </c>
      <c r="H399" s="2">
        <v>1.5</v>
      </c>
      <c r="I399" s="2" t="s">
        <v>33</v>
      </c>
      <c r="J399" s="2">
        <v>2546</v>
      </c>
      <c r="K399" s="2" t="str">
        <f>IF(AND(J399&gt;=0,J399&lt;750),Table1[[#This Row],[Def max]],"")</f>
        <v/>
      </c>
      <c r="L399" s="2" t="str">
        <f>IF(AND(J399&gt;=750,J399&lt;2042),Table1[[#This Row],[Def max]],"")</f>
        <v/>
      </c>
      <c r="M399" s="2" t="str">
        <f>IF(AND(J399&gt;=2042,J399&lt;2343),Table1[[#This Row],[Def max]],"")</f>
        <v/>
      </c>
      <c r="N399" s="2">
        <f>IF(AND(J399&gt;=2343,J399&lt;3865),Table1[[#This Row],[Def max]],"")</f>
        <v>1.5</v>
      </c>
      <c r="O399" s="2" t="str">
        <f>IF(AND(J399&gt;=3865,J399&lt;4540),Table1[[#This Row],[Def max]],"")</f>
        <v/>
      </c>
      <c r="P399" s="2" t="str">
        <f>IF(AND(J399&gt;=4540,J399&lt;8085),Table1[[#This Row],[Def max]],"")</f>
        <v/>
      </c>
      <c r="Q399" s="2" t="str">
        <f>IF(AND(J399&gt;=8085,J399&lt;9000),Table1[[#This Row],[Def max]],"")</f>
        <v/>
      </c>
      <c r="R399" s="2">
        <v>0.1</v>
      </c>
      <c r="S399" s="2">
        <v>0.2</v>
      </c>
      <c r="T399" s="2">
        <v>1.5</v>
      </c>
      <c r="U399" s="2">
        <f>YEAR(Table1[[#This Row],[Date début]])</f>
        <v>2020</v>
      </c>
      <c r="V399" s="2">
        <f>MONTH(Table1[[#This Row],[Date fin]])</f>
        <v>12</v>
      </c>
      <c r="W399" s="2">
        <f>DAY(Table1[[#This Row],[Date fin]])</f>
        <v>3</v>
      </c>
    </row>
    <row r="400" spans="1:23" x14ac:dyDescent="0.25">
      <c r="A400" s="1">
        <v>0</v>
      </c>
      <c r="B400" s="2" t="s">
        <v>20</v>
      </c>
      <c r="C400" s="2">
        <v>0</v>
      </c>
      <c r="D400" s="3">
        <v>44243.014467592591</v>
      </c>
      <c r="E400" s="3">
        <v>44243.162291666667</v>
      </c>
      <c r="F400" s="4">
        <v>0.14782407407407408</v>
      </c>
      <c r="G400" s="2" t="s">
        <v>14</v>
      </c>
      <c r="H400" s="2">
        <v>7.1</v>
      </c>
      <c r="I400" s="2" t="s">
        <v>25</v>
      </c>
      <c r="J400" s="2">
        <v>6064</v>
      </c>
      <c r="K400" s="2" t="str">
        <f>IF(AND(J400&gt;=0,J400&lt;750),Table1[[#This Row],[Def max]],"")</f>
        <v/>
      </c>
      <c r="L400" s="2" t="str">
        <f>IF(AND(J400&gt;=750,J400&lt;2042),Table1[[#This Row],[Def max]],"")</f>
        <v/>
      </c>
      <c r="M400" s="2" t="str">
        <f>IF(AND(J400&gt;=2042,J400&lt;2343),Table1[[#This Row],[Def max]],"")</f>
        <v/>
      </c>
      <c r="N400" s="2" t="str">
        <f>IF(AND(J400&gt;=2343,J400&lt;3865),Table1[[#This Row],[Def max]],"")</f>
        <v/>
      </c>
      <c r="O400" s="2" t="str">
        <f>IF(AND(J400&gt;=3865,J400&lt;4540),Table1[[#This Row],[Def max]],"")</f>
        <v/>
      </c>
      <c r="P400" s="2">
        <f>IF(AND(J400&gt;=4540,J400&lt;8085),Table1[[#This Row],[Def max]],"")</f>
        <v>7.1</v>
      </c>
      <c r="Q400" s="2" t="str">
        <f>IF(AND(J400&gt;=8085,J400&lt;9000),Table1[[#This Row],[Def max]],"")</f>
        <v/>
      </c>
      <c r="R400" s="2">
        <v>6.1</v>
      </c>
      <c r="S400" s="2">
        <v>3.2</v>
      </c>
      <c r="T400" s="2">
        <v>2.9</v>
      </c>
      <c r="U400" s="2">
        <f>YEAR(Table1[[#This Row],[Date début]])</f>
        <v>2021</v>
      </c>
      <c r="V400" s="2">
        <f>MONTH(Table1[[#This Row],[Date fin]])</f>
        <v>2</v>
      </c>
      <c r="W400" s="2">
        <f>DAY(Table1[[#This Row],[Date fin]])</f>
        <v>16</v>
      </c>
    </row>
    <row r="401" spans="1:23" x14ac:dyDescent="0.25">
      <c r="A401" s="1">
        <v>0</v>
      </c>
      <c r="B401" s="2" t="s">
        <v>20</v>
      </c>
      <c r="C401" s="2">
        <v>0</v>
      </c>
      <c r="D401" s="3">
        <v>44244.080671296295</v>
      </c>
      <c r="E401" s="3">
        <v>44244.133842592593</v>
      </c>
      <c r="F401" s="4">
        <v>5.28587962962963E-2</v>
      </c>
      <c r="G401" s="2" t="s">
        <v>14</v>
      </c>
      <c r="H401" s="2">
        <v>7.3</v>
      </c>
      <c r="I401" s="2" t="s">
        <v>150</v>
      </c>
      <c r="J401" s="2">
        <v>3219</v>
      </c>
      <c r="K401" s="2" t="str">
        <f>IF(AND(J401&gt;=0,J401&lt;750),Table1[[#This Row],[Def max]],"")</f>
        <v/>
      </c>
      <c r="L401" s="2" t="str">
        <f>IF(AND(J401&gt;=750,J401&lt;2042),Table1[[#This Row],[Def max]],"")</f>
        <v/>
      </c>
      <c r="M401" s="2" t="str">
        <f>IF(AND(J401&gt;=2042,J401&lt;2343),Table1[[#This Row],[Def max]],"")</f>
        <v/>
      </c>
      <c r="N401" s="2">
        <f>IF(AND(J401&gt;=2343,J401&lt;3865),Table1[[#This Row],[Def max]],"")</f>
        <v>7.3</v>
      </c>
      <c r="O401" s="2" t="str">
        <f>IF(AND(J401&gt;=3865,J401&lt;4540),Table1[[#This Row],[Def max]],"")</f>
        <v/>
      </c>
      <c r="P401" s="2" t="str">
        <f>IF(AND(J401&gt;=4540,J401&lt;8085),Table1[[#This Row],[Def max]],"")</f>
        <v/>
      </c>
      <c r="Q401" s="2" t="str">
        <f>IF(AND(J401&gt;=8085,J401&lt;9000),Table1[[#This Row],[Def max]],"")</f>
        <v/>
      </c>
      <c r="R401" s="2">
        <v>1</v>
      </c>
      <c r="S401" s="2">
        <v>0.3</v>
      </c>
      <c r="T401" s="2">
        <v>3.1</v>
      </c>
      <c r="U401" s="2">
        <f>YEAR(Table1[[#This Row],[Date début]])</f>
        <v>2021</v>
      </c>
      <c r="V401" s="2">
        <f>MONTH(Table1[[#This Row],[Date fin]])</f>
        <v>2</v>
      </c>
      <c r="W401" s="2">
        <f>DAY(Table1[[#This Row],[Date fin]])</f>
        <v>17</v>
      </c>
    </row>
    <row r="402" spans="1:23" x14ac:dyDescent="0.25">
      <c r="A402" s="1">
        <v>0</v>
      </c>
      <c r="B402" s="2" t="s">
        <v>17</v>
      </c>
      <c r="C402" s="2">
        <v>0</v>
      </c>
      <c r="D402" s="3">
        <v>44294.674143518518</v>
      </c>
      <c r="E402" s="3">
        <v>44294.757870370369</v>
      </c>
      <c r="F402" s="4">
        <v>8.3726851851851858E-2</v>
      </c>
      <c r="G402" s="2" t="s">
        <v>14</v>
      </c>
      <c r="H402" s="2">
        <v>2.4</v>
      </c>
      <c r="I402" s="2" t="s">
        <v>60</v>
      </c>
      <c r="J402" s="2">
        <v>6714</v>
      </c>
      <c r="K402" s="2" t="str">
        <f>IF(AND(J402&gt;=0,J402&lt;750),Table1[[#This Row],[Def max]],"")</f>
        <v/>
      </c>
      <c r="L402" s="2" t="str">
        <f>IF(AND(J402&gt;=750,J402&lt;2042),Table1[[#This Row],[Def max]],"")</f>
        <v/>
      </c>
      <c r="M402" s="2" t="str">
        <f>IF(AND(J402&gt;=2042,J402&lt;2343),Table1[[#This Row],[Def max]],"")</f>
        <v/>
      </c>
      <c r="N402" s="2" t="str">
        <f>IF(AND(J402&gt;=2343,J402&lt;3865),Table1[[#This Row],[Def max]],"")</f>
        <v/>
      </c>
      <c r="O402" s="2" t="str">
        <f>IF(AND(J402&gt;=3865,J402&lt;4540),Table1[[#This Row],[Def max]],"")</f>
        <v/>
      </c>
      <c r="P402" s="2">
        <f>IF(AND(J402&gt;=4540,J402&lt;8085),Table1[[#This Row],[Def max]],"")</f>
        <v>2.4</v>
      </c>
      <c r="Q402" s="2" t="str">
        <f>IF(AND(J402&gt;=8085,J402&lt;9000),Table1[[#This Row],[Def max]],"")</f>
        <v/>
      </c>
      <c r="R402" s="2">
        <v>0.3</v>
      </c>
      <c r="S402" s="2">
        <v>0.1</v>
      </c>
      <c r="T402" s="2">
        <v>1.3</v>
      </c>
      <c r="U402" s="2">
        <f>YEAR(Table1[[#This Row],[Date début]])</f>
        <v>2021</v>
      </c>
      <c r="V402" s="2">
        <f>MONTH(Table1[[#This Row],[Date fin]])</f>
        <v>4</v>
      </c>
      <c r="W402" s="2">
        <f>DAY(Table1[[#This Row],[Date fin]])</f>
        <v>8</v>
      </c>
    </row>
    <row r="403" spans="1:23" x14ac:dyDescent="0.25">
      <c r="A403" s="1">
        <v>0</v>
      </c>
      <c r="B403" s="2" t="s">
        <v>13</v>
      </c>
      <c r="C403" s="2">
        <v>0</v>
      </c>
      <c r="D403" s="3">
        <v>44314.785057870373</v>
      </c>
      <c r="E403" s="3">
        <v>44314.788946759261</v>
      </c>
      <c r="F403" s="4">
        <v>3.8888888888888883E-3</v>
      </c>
      <c r="G403" s="2" t="s">
        <v>14</v>
      </c>
      <c r="H403" s="2">
        <v>1.9</v>
      </c>
      <c r="I403" s="2" t="s">
        <v>33</v>
      </c>
      <c r="J403" s="2">
        <v>2710</v>
      </c>
      <c r="K403" s="2" t="str">
        <f>IF(AND(J403&gt;=0,J403&lt;750),Table1[[#This Row],[Def max]],"")</f>
        <v/>
      </c>
      <c r="L403" s="2" t="str">
        <f>IF(AND(J403&gt;=750,J403&lt;2042),Table1[[#This Row],[Def max]],"")</f>
        <v/>
      </c>
      <c r="M403" s="2" t="str">
        <f>IF(AND(J403&gt;=2042,J403&lt;2343),Table1[[#This Row],[Def max]],"")</f>
        <v/>
      </c>
      <c r="N403" s="2">
        <f>IF(AND(J403&gt;=2343,J403&lt;3865),Table1[[#This Row],[Def max]],"")</f>
        <v>1.9</v>
      </c>
      <c r="O403" s="2" t="str">
        <f>IF(AND(J403&gt;=3865,J403&lt;4540),Table1[[#This Row],[Def max]],"")</f>
        <v/>
      </c>
      <c r="P403" s="2" t="str">
        <f>IF(AND(J403&gt;=4540,J403&lt;8085),Table1[[#This Row],[Def max]],"")</f>
        <v/>
      </c>
      <c r="Q403" s="2" t="str">
        <f>IF(AND(J403&gt;=8085,J403&lt;9000),Table1[[#This Row],[Def max]],"")</f>
        <v/>
      </c>
      <c r="R403" s="2">
        <v>0.3</v>
      </c>
      <c r="S403" s="2">
        <v>0.1</v>
      </c>
      <c r="T403" s="2">
        <v>3.1</v>
      </c>
      <c r="U403" s="2">
        <f>YEAR(Table1[[#This Row],[Date début]])</f>
        <v>2021</v>
      </c>
      <c r="V403" s="2">
        <f>MONTH(Table1[[#This Row],[Date fin]])</f>
        <v>4</v>
      </c>
      <c r="W403" s="2">
        <f>DAY(Table1[[#This Row],[Date fin]])</f>
        <v>28</v>
      </c>
    </row>
    <row r="404" spans="1:23" x14ac:dyDescent="0.25">
      <c r="A404" s="1">
        <v>458887885525221</v>
      </c>
      <c r="B404" s="2" t="s">
        <v>17</v>
      </c>
      <c r="C404" s="2">
        <v>1488</v>
      </c>
      <c r="D404" s="3">
        <v>44356.947233796294</v>
      </c>
      <c r="E404" s="3">
        <v>44357.009768518517</v>
      </c>
      <c r="F404" s="4">
        <v>6.2511574074074081E-2</v>
      </c>
      <c r="G404" s="2" t="s">
        <v>21</v>
      </c>
      <c r="H404" s="2">
        <v>2.9</v>
      </c>
      <c r="I404" s="2" t="s">
        <v>208</v>
      </c>
      <c r="J404" s="2">
        <v>5765</v>
      </c>
      <c r="K404" s="2" t="str">
        <f>IF(AND(J404&gt;=0,J404&lt;750),Table1[[#This Row],[Def max]],"")</f>
        <v/>
      </c>
      <c r="L404" s="2" t="str">
        <f>IF(AND(J404&gt;=750,J404&lt;2042),Table1[[#This Row],[Def max]],"")</f>
        <v/>
      </c>
      <c r="M404" s="2" t="str">
        <f>IF(AND(J404&gt;=2042,J404&lt;2343),Table1[[#This Row],[Def max]],"")</f>
        <v/>
      </c>
      <c r="N404" s="2" t="str">
        <f>IF(AND(J404&gt;=2343,J404&lt;3865),Table1[[#This Row],[Def max]],"")</f>
        <v/>
      </c>
      <c r="O404" s="2" t="str">
        <f>IF(AND(J404&gt;=3865,J404&lt;4540),Table1[[#This Row],[Def max]],"")</f>
        <v/>
      </c>
      <c r="P404" s="2">
        <f>IF(AND(J404&gt;=4540,J404&lt;8085),Table1[[#This Row],[Def max]],"")</f>
        <v>2.9</v>
      </c>
      <c r="Q404" s="2" t="str">
        <f>IF(AND(J404&gt;=8085,J404&lt;9000),Table1[[#This Row],[Def max]],"")</f>
        <v/>
      </c>
      <c r="R404" s="2">
        <v>0.4</v>
      </c>
      <c r="S404" s="2">
        <v>0.1</v>
      </c>
      <c r="T404" s="2">
        <v>1.3</v>
      </c>
      <c r="U404" s="2">
        <f>YEAR(Table1[[#This Row],[Date début]])</f>
        <v>2021</v>
      </c>
      <c r="V404" s="2">
        <f>MONTH(Table1[[#This Row],[Date fin]])</f>
        <v>6</v>
      </c>
      <c r="W404" s="2">
        <f>DAY(Table1[[#This Row],[Date fin]])</f>
        <v>10</v>
      </c>
    </row>
    <row r="405" spans="1:23" x14ac:dyDescent="0.25">
      <c r="A405" s="1">
        <v>122254558</v>
      </c>
      <c r="B405" s="2" t="s">
        <v>17</v>
      </c>
      <c r="C405" s="2">
        <v>1423</v>
      </c>
      <c r="D405" s="3">
        <v>44357.010520833333</v>
      </c>
      <c r="E405" s="3">
        <v>44357.010763888888</v>
      </c>
      <c r="F405" s="4">
        <v>2.3148148148148146E-4</v>
      </c>
      <c r="G405" s="2" t="s">
        <v>21</v>
      </c>
      <c r="H405" s="2">
        <v>0</v>
      </c>
      <c r="I405" s="2"/>
      <c r="J405" s="2">
        <v>0</v>
      </c>
      <c r="K405" s="2">
        <f>IF(AND(J405&gt;=0,J405&lt;750),Table1[[#This Row],[Def max]],"")</f>
        <v>0</v>
      </c>
      <c r="L405" s="2" t="str">
        <f>IF(AND(J405&gt;=750,J405&lt;2042),Table1[[#This Row],[Def max]],"")</f>
        <v/>
      </c>
      <c r="M405" s="2" t="str">
        <f>IF(AND(J405&gt;=2042,J405&lt;2343),Table1[[#This Row],[Def max]],"")</f>
        <v/>
      </c>
      <c r="N405" s="2" t="str">
        <f>IF(AND(J405&gt;=2343,J405&lt;3865),Table1[[#This Row],[Def max]],"")</f>
        <v/>
      </c>
      <c r="O405" s="2" t="str">
        <f>IF(AND(J405&gt;=3865,J405&lt;4540),Table1[[#This Row],[Def max]],"")</f>
        <v/>
      </c>
      <c r="P405" s="2" t="str">
        <f>IF(AND(J405&gt;=4540,J405&lt;8085),Table1[[#This Row],[Def max]],"")</f>
        <v/>
      </c>
      <c r="Q405" s="2" t="str">
        <f>IF(AND(J405&gt;=8085,J405&lt;9000),Table1[[#This Row],[Def max]],"")</f>
        <v/>
      </c>
      <c r="R405" s="2">
        <v>0</v>
      </c>
      <c r="S405" s="2">
        <v>0</v>
      </c>
      <c r="T405" s="2">
        <v>0</v>
      </c>
      <c r="U405" s="2">
        <f>YEAR(Table1[[#This Row],[Date début]])</f>
        <v>2021</v>
      </c>
      <c r="V405" s="2">
        <f>MONTH(Table1[[#This Row],[Date fin]])</f>
        <v>6</v>
      </c>
      <c r="W405" s="2">
        <f>DAY(Table1[[#This Row],[Date fin]])</f>
        <v>10</v>
      </c>
    </row>
    <row r="406" spans="1:23" x14ac:dyDescent="0.25">
      <c r="A406" s="1">
        <v>4555878454555</v>
      </c>
      <c r="B406" s="2" t="s">
        <v>17</v>
      </c>
      <c r="C406" s="2">
        <v>1423</v>
      </c>
      <c r="D406" s="3">
        <v>44357.011296296296</v>
      </c>
      <c r="E406" s="3">
        <v>44357.079837962963</v>
      </c>
      <c r="F406" s="4">
        <v>6.8530092592592587E-2</v>
      </c>
      <c r="G406" s="2" t="s">
        <v>21</v>
      </c>
      <c r="H406" s="2">
        <v>2.8</v>
      </c>
      <c r="I406" s="2" t="s">
        <v>19</v>
      </c>
      <c r="J406" s="2">
        <v>5749</v>
      </c>
      <c r="K406" s="2" t="str">
        <f>IF(AND(J406&gt;=0,J406&lt;750),Table1[[#This Row],[Def max]],"")</f>
        <v/>
      </c>
      <c r="L406" s="2" t="str">
        <f>IF(AND(J406&gt;=750,J406&lt;2042),Table1[[#This Row],[Def max]],"")</f>
        <v/>
      </c>
      <c r="M406" s="2" t="str">
        <f>IF(AND(J406&gt;=2042,J406&lt;2343),Table1[[#This Row],[Def max]],"")</f>
        <v/>
      </c>
      <c r="N406" s="2" t="str">
        <f>IF(AND(J406&gt;=2343,J406&lt;3865),Table1[[#This Row],[Def max]],"")</f>
        <v/>
      </c>
      <c r="O406" s="2" t="str">
        <f>IF(AND(J406&gt;=3865,J406&lt;4540),Table1[[#This Row],[Def max]],"")</f>
        <v/>
      </c>
      <c r="P406" s="2">
        <f>IF(AND(J406&gt;=4540,J406&lt;8085),Table1[[#This Row],[Def max]],"")</f>
        <v>2.8</v>
      </c>
      <c r="Q406" s="2" t="str">
        <f>IF(AND(J406&gt;=8085,J406&lt;9000),Table1[[#This Row],[Def max]],"")</f>
        <v/>
      </c>
      <c r="R406" s="2">
        <v>0.3</v>
      </c>
      <c r="S406" s="2">
        <v>0.1</v>
      </c>
      <c r="T406" s="2">
        <v>1.6</v>
      </c>
      <c r="U406" s="2">
        <f>YEAR(Table1[[#This Row],[Date début]])</f>
        <v>2021</v>
      </c>
      <c r="V406" s="2">
        <f>MONTH(Table1[[#This Row],[Date fin]])</f>
        <v>6</v>
      </c>
      <c r="W406" s="2">
        <f>DAY(Table1[[#This Row],[Date fin]])</f>
        <v>10</v>
      </c>
    </row>
    <row r="407" spans="1:23" x14ac:dyDescent="0.25">
      <c r="A407" s="1">
        <v>455584558</v>
      </c>
      <c r="B407" s="2" t="s">
        <v>17</v>
      </c>
      <c r="C407" s="2">
        <v>1565</v>
      </c>
      <c r="D407" s="3">
        <v>44357.080972222226</v>
      </c>
      <c r="E407" s="3">
        <v>44357.151261574072</v>
      </c>
      <c r="F407" s="4">
        <v>7.0277777777777786E-2</v>
      </c>
      <c r="G407" s="2" t="s">
        <v>21</v>
      </c>
      <c r="H407" s="2">
        <v>2.1</v>
      </c>
      <c r="I407" s="2" t="s">
        <v>116</v>
      </c>
      <c r="J407" s="2">
        <v>2249</v>
      </c>
      <c r="K407" s="2" t="str">
        <f>IF(AND(J407&gt;=0,J407&lt;750),Table1[[#This Row],[Def max]],"")</f>
        <v/>
      </c>
      <c r="L407" s="2" t="str">
        <f>IF(AND(J407&gt;=750,J407&lt;2042),Table1[[#This Row],[Def max]],"")</f>
        <v/>
      </c>
      <c r="M407" s="2">
        <f>IF(AND(J407&gt;=2042,J407&lt;2343),Table1[[#This Row],[Def max]],"")</f>
        <v>2.1</v>
      </c>
      <c r="N407" s="2" t="str">
        <f>IF(AND(J407&gt;=2343,J407&lt;3865),Table1[[#This Row],[Def max]],"")</f>
        <v/>
      </c>
      <c r="O407" s="2" t="str">
        <f>IF(AND(J407&gt;=3865,J407&lt;4540),Table1[[#This Row],[Def max]],"")</f>
        <v/>
      </c>
      <c r="P407" s="2" t="str">
        <f>IF(AND(J407&gt;=4540,J407&lt;8085),Table1[[#This Row],[Def max]],"")</f>
        <v/>
      </c>
      <c r="Q407" s="2" t="str">
        <f>IF(AND(J407&gt;=8085,J407&lt;9000),Table1[[#This Row],[Def max]],"")</f>
        <v/>
      </c>
      <c r="R407" s="2">
        <v>0.7</v>
      </c>
      <c r="S407" s="2">
        <v>0.1</v>
      </c>
      <c r="T407" s="2">
        <v>0.5</v>
      </c>
      <c r="U407" s="2">
        <f>YEAR(Table1[[#This Row],[Date début]])</f>
        <v>2021</v>
      </c>
      <c r="V407" s="2">
        <f>MONTH(Table1[[#This Row],[Date fin]])</f>
        <v>6</v>
      </c>
      <c r="W407" s="2">
        <f>DAY(Table1[[#This Row],[Date fin]])</f>
        <v>10</v>
      </c>
    </row>
    <row r="408" spans="1:23" x14ac:dyDescent="0.25">
      <c r="A408" s="1">
        <v>0</v>
      </c>
      <c r="B408" s="2" t="s">
        <v>17</v>
      </c>
      <c r="C408" s="2">
        <v>0</v>
      </c>
      <c r="D408" s="3">
        <v>44358.62809027778</v>
      </c>
      <c r="E408" s="3">
        <v>44358.662986111114</v>
      </c>
      <c r="F408" s="4">
        <v>3.4884259259259261E-2</v>
      </c>
      <c r="G408" s="2" t="s">
        <v>14</v>
      </c>
      <c r="H408" s="2">
        <v>2.4</v>
      </c>
      <c r="I408" s="2" t="s">
        <v>208</v>
      </c>
      <c r="J408" s="2">
        <v>1170</v>
      </c>
      <c r="K408" s="2" t="str">
        <f>IF(AND(J408&gt;=0,J408&lt;750),Table1[[#This Row],[Def max]],"")</f>
        <v/>
      </c>
      <c r="L408" s="2">
        <f>IF(AND(J408&gt;=750,J408&lt;2042),Table1[[#This Row],[Def max]],"")</f>
        <v>2.4</v>
      </c>
      <c r="M408" s="2" t="str">
        <f>IF(AND(J408&gt;=2042,J408&lt;2343),Table1[[#This Row],[Def max]],"")</f>
        <v/>
      </c>
      <c r="N408" s="2" t="str">
        <f>IF(AND(J408&gt;=2343,J408&lt;3865),Table1[[#This Row],[Def max]],"")</f>
        <v/>
      </c>
      <c r="O408" s="2" t="str">
        <f>IF(AND(J408&gt;=3865,J408&lt;4540),Table1[[#This Row],[Def max]],"")</f>
        <v/>
      </c>
      <c r="P408" s="2" t="str">
        <f>IF(AND(J408&gt;=4540,J408&lt;8085),Table1[[#This Row],[Def max]],"")</f>
        <v/>
      </c>
      <c r="Q408" s="2" t="str">
        <f>IF(AND(J408&gt;=8085,J408&lt;9000),Table1[[#This Row],[Def max]],"")</f>
        <v/>
      </c>
      <c r="R408" s="2">
        <v>0.4</v>
      </c>
      <c r="S408" s="2">
        <v>0.1</v>
      </c>
      <c r="T408" s="2">
        <v>0.9</v>
      </c>
      <c r="U408" s="2">
        <f>YEAR(Table1[[#This Row],[Date début]])</f>
        <v>2021</v>
      </c>
      <c r="V408" s="2">
        <f>MONTH(Table1[[#This Row],[Date fin]])</f>
        <v>6</v>
      </c>
      <c r="W408" s="2">
        <f>DAY(Table1[[#This Row],[Date fin]])</f>
        <v>11</v>
      </c>
    </row>
    <row r="409" spans="1:23" x14ac:dyDescent="0.25">
      <c r="A409" s="1">
        <v>0</v>
      </c>
      <c r="B409" s="2" t="s">
        <v>17</v>
      </c>
      <c r="C409" s="2">
        <v>0</v>
      </c>
      <c r="D409" s="3">
        <v>44358.664687500001</v>
      </c>
      <c r="E409" s="3">
        <v>44358.717789351853</v>
      </c>
      <c r="F409" s="4">
        <v>5.3090277777777778E-2</v>
      </c>
      <c r="G409" s="2" t="s">
        <v>14</v>
      </c>
      <c r="H409" s="2">
        <v>2</v>
      </c>
      <c r="I409" s="2" t="s">
        <v>75</v>
      </c>
      <c r="J409" s="2">
        <v>3324</v>
      </c>
      <c r="K409" s="2" t="str">
        <f>IF(AND(J409&gt;=0,J409&lt;750),Table1[[#This Row],[Def max]],"")</f>
        <v/>
      </c>
      <c r="L409" s="2" t="str">
        <f>IF(AND(J409&gt;=750,J409&lt;2042),Table1[[#This Row],[Def max]],"")</f>
        <v/>
      </c>
      <c r="M409" s="2" t="str">
        <f>IF(AND(J409&gt;=2042,J409&lt;2343),Table1[[#This Row],[Def max]],"")</f>
        <v/>
      </c>
      <c r="N409" s="2">
        <f>IF(AND(J409&gt;=2343,J409&lt;3865),Table1[[#This Row],[Def max]],"")</f>
        <v>2</v>
      </c>
      <c r="O409" s="2" t="str">
        <f>IF(AND(J409&gt;=3865,J409&lt;4540),Table1[[#This Row],[Def max]],"")</f>
        <v/>
      </c>
      <c r="P409" s="2" t="str">
        <f>IF(AND(J409&gt;=4540,J409&lt;8085),Table1[[#This Row],[Def max]],"")</f>
        <v/>
      </c>
      <c r="Q409" s="2" t="str">
        <f>IF(AND(J409&gt;=8085,J409&lt;9000),Table1[[#This Row],[Def max]],"")</f>
        <v/>
      </c>
      <c r="R409" s="2">
        <v>0.5</v>
      </c>
      <c r="S409" s="2">
        <v>0.1</v>
      </c>
      <c r="T409" s="2">
        <v>0.8</v>
      </c>
      <c r="U409" s="2">
        <f>YEAR(Table1[[#This Row],[Date début]])</f>
        <v>2021</v>
      </c>
      <c r="V409" s="2">
        <f>MONTH(Table1[[#This Row],[Date fin]])</f>
        <v>6</v>
      </c>
      <c r="W409" s="2">
        <f>DAY(Table1[[#This Row],[Date fin]])</f>
        <v>11</v>
      </c>
    </row>
    <row r="410" spans="1:23" x14ac:dyDescent="0.25">
      <c r="A410" s="1">
        <v>0</v>
      </c>
      <c r="B410" s="2" t="s">
        <v>17</v>
      </c>
      <c r="C410" s="2">
        <v>0</v>
      </c>
      <c r="D410" s="3">
        <v>44358.719710648147</v>
      </c>
      <c r="E410" s="3">
        <v>44358.759467592594</v>
      </c>
      <c r="F410" s="4">
        <v>3.9756944444444449E-2</v>
      </c>
      <c r="G410" s="2" t="s">
        <v>14</v>
      </c>
      <c r="H410" s="2">
        <v>2.2000000000000002</v>
      </c>
      <c r="I410" s="2" t="s">
        <v>75</v>
      </c>
      <c r="J410" s="2">
        <v>3503</v>
      </c>
      <c r="K410" s="2" t="str">
        <f>IF(AND(J410&gt;=0,J410&lt;750),Table1[[#This Row],[Def max]],"")</f>
        <v/>
      </c>
      <c r="L410" s="2" t="str">
        <f>IF(AND(J410&gt;=750,J410&lt;2042),Table1[[#This Row],[Def max]],"")</f>
        <v/>
      </c>
      <c r="M410" s="2" t="str">
        <f>IF(AND(J410&gt;=2042,J410&lt;2343),Table1[[#This Row],[Def max]],"")</f>
        <v/>
      </c>
      <c r="N410" s="2">
        <f>IF(AND(J410&gt;=2343,J410&lt;3865),Table1[[#This Row],[Def max]],"")</f>
        <v>2.2000000000000002</v>
      </c>
      <c r="O410" s="2" t="str">
        <f>IF(AND(J410&gt;=3865,J410&lt;4540),Table1[[#This Row],[Def max]],"")</f>
        <v/>
      </c>
      <c r="P410" s="2" t="str">
        <f>IF(AND(J410&gt;=4540,J410&lt;8085),Table1[[#This Row],[Def max]],"")</f>
        <v/>
      </c>
      <c r="Q410" s="2" t="str">
        <f>IF(AND(J410&gt;=8085,J410&lt;9000),Table1[[#This Row],[Def max]],"")</f>
        <v/>
      </c>
      <c r="R410" s="2">
        <v>0.7</v>
      </c>
      <c r="S410" s="2">
        <v>0.4</v>
      </c>
      <c r="T410" s="2">
        <v>1.3</v>
      </c>
      <c r="U410" s="2">
        <f>YEAR(Table1[[#This Row],[Date début]])</f>
        <v>2021</v>
      </c>
      <c r="V410" s="2">
        <f>MONTH(Table1[[#This Row],[Date fin]])</f>
        <v>6</v>
      </c>
      <c r="W410" s="2">
        <f>DAY(Table1[[#This Row],[Date fin]])</f>
        <v>11</v>
      </c>
    </row>
    <row r="411" spans="1:23" x14ac:dyDescent="0.25">
      <c r="A411" s="1">
        <v>0</v>
      </c>
      <c r="B411" s="2" t="s">
        <v>17</v>
      </c>
      <c r="C411" s="2">
        <v>0</v>
      </c>
      <c r="D411" s="3">
        <v>44369.981724537036</v>
      </c>
      <c r="E411" s="3">
        <v>44370.017638888887</v>
      </c>
      <c r="F411" s="4">
        <v>3.5914351851851857E-2</v>
      </c>
      <c r="G411" s="2" t="s">
        <v>14</v>
      </c>
      <c r="H411" s="2">
        <v>1.4</v>
      </c>
      <c r="I411" s="2" t="s">
        <v>33</v>
      </c>
      <c r="J411" s="2">
        <v>1187</v>
      </c>
      <c r="K411" s="2" t="str">
        <f>IF(AND(J411&gt;=0,J411&lt;750),Table1[[#This Row],[Def max]],"")</f>
        <v/>
      </c>
      <c r="L411" s="2">
        <f>IF(AND(J411&gt;=750,J411&lt;2042),Table1[[#This Row],[Def max]],"")</f>
        <v>1.4</v>
      </c>
      <c r="M411" s="2" t="str">
        <f>IF(AND(J411&gt;=2042,J411&lt;2343),Table1[[#This Row],[Def max]],"")</f>
        <v/>
      </c>
      <c r="N411" s="2" t="str">
        <f>IF(AND(J411&gt;=2343,J411&lt;3865),Table1[[#This Row],[Def max]],"")</f>
        <v/>
      </c>
      <c r="O411" s="2" t="str">
        <f>IF(AND(J411&gt;=3865,J411&lt;4540),Table1[[#This Row],[Def max]],"")</f>
        <v/>
      </c>
      <c r="P411" s="2" t="str">
        <f>IF(AND(J411&gt;=4540,J411&lt;8085),Table1[[#This Row],[Def max]],"")</f>
        <v/>
      </c>
      <c r="Q411" s="2" t="str">
        <f>IF(AND(J411&gt;=8085,J411&lt;9000),Table1[[#This Row],[Def max]],"")</f>
        <v/>
      </c>
      <c r="R411" s="2">
        <v>0.6</v>
      </c>
      <c r="S411" s="2">
        <v>0.1</v>
      </c>
      <c r="T411" s="2">
        <v>0.9</v>
      </c>
      <c r="U411" s="2">
        <f>YEAR(Table1[[#This Row],[Date début]])</f>
        <v>2021</v>
      </c>
      <c r="V411" s="2">
        <f>MONTH(Table1[[#This Row],[Date fin]])</f>
        <v>6</v>
      </c>
      <c r="W411" s="2">
        <f>DAY(Table1[[#This Row],[Date fin]])</f>
        <v>23</v>
      </c>
    </row>
    <row r="412" spans="1:23" x14ac:dyDescent="0.25">
      <c r="A412" s="1">
        <v>0</v>
      </c>
      <c r="B412" s="2" t="s">
        <v>17</v>
      </c>
      <c r="C412" s="2">
        <v>0</v>
      </c>
      <c r="D412" s="3">
        <v>44370.018043981479</v>
      </c>
      <c r="E412" s="3">
        <v>44370.070335648146</v>
      </c>
      <c r="F412" s="4">
        <v>5.229166666666666E-2</v>
      </c>
      <c r="G412" s="2" t="s">
        <v>14</v>
      </c>
      <c r="H412" s="2">
        <v>1.6</v>
      </c>
      <c r="I412" s="2" t="s">
        <v>25</v>
      </c>
      <c r="J412" s="2">
        <v>4929</v>
      </c>
      <c r="K412" s="2" t="str">
        <f>IF(AND(J412&gt;=0,J412&lt;750),Table1[[#This Row],[Def max]],"")</f>
        <v/>
      </c>
      <c r="L412" s="2" t="str">
        <f>IF(AND(J412&gt;=750,J412&lt;2042),Table1[[#This Row],[Def max]],"")</f>
        <v/>
      </c>
      <c r="M412" s="2" t="str">
        <f>IF(AND(J412&gt;=2042,J412&lt;2343),Table1[[#This Row],[Def max]],"")</f>
        <v/>
      </c>
      <c r="N412" s="2" t="str">
        <f>IF(AND(J412&gt;=2343,J412&lt;3865),Table1[[#This Row],[Def max]],"")</f>
        <v/>
      </c>
      <c r="O412" s="2" t="str">
        <f>IF(AND(J412&gt;=3865,J412&lt;4540),Table1[[#This Row],[Def max]],"")</f>
        <v/>
      </c>
      <c r="P412" s="2">
        <f>IF(AND(J412&gt;=4540,J412&lt;8085),Table1[[#This Row],[Def max]],"")</f>
        <v>1.6</v>
      </c>
      <c r="Q412" s="2" t="str">
        <f>IF(AND(J412&gt;=8085,J412&lt;9000),Table1[[#This Row],[Def max]],"")</f>
        <v/>
      </c>
      <c r="R412" s="2">
        <v>0.7</v>
      </c>
      <c r="S412" s="2">
        <v>0.3</v>
      </c>
      <c r="T412" s="2">
        <v>1.1000000000000001</v>
      </c>
      <c r="U412" s="2">
        <f>YEAR(Table1[[#This Row],[Date début]])</f>
        <v>2021</v>
      </c>
      <c r="V412" s="2">
        <f>MONTH(Table1[[#This Row],[Date fin]])</f>
        <v>6</v>
      </c>
      <c r="W412" s="2">
        <f>DAY(Table1[[#This Row],[Date fin]])</f>
        <v>23</v>
      </c>
    </row>
    <row r="413" spans="1:23" x14ac:dyDescent="0.25">
      <c r="A413" s="1">
        <v>0</v>
      </c>
      <c r="B413" s="2" t="s">
        <v>13</v>
      </c>
      <c r="C413" s="2">
        <v>0</v>
      </c>
      <c r="D413" s="3">
        <v>44370.070752314816</v>
      </c>
      <c r="E413" s="3">
        <v>44370.142974537041</v>
      </c>
      <c r="F413" s="4">
        <v>7.2210648148148149E-2</v>
      </c>
      <c r="G413" s="2" t="s">
        <v>14</v>
      </c>
      <c r="H413" s="2">
        <v>2.2000000000000002</v>
      </c>
      <c r="I413" s="2" t="s">
        <v>30</v>
      </c>
      <c r="J413" s="2">
        <v>2752</v>
      </c>
      <c r="K413" s="2" t="str">
        <f>IF(AND(J413&gt;=0,J413&lt;750),Table1[[#This Row],[Def max]],"")</f>
        <v/>
      </c>
      <c r="L413" s="2" t="str">
        <f>IF(AND(J413&gt;=750,J413&lt;2042),Table1[[#This Row],[Def max]],"")</f>
        <v/>
      </c>
      <c r="M413" s="2" t="str">
        <f>IF(AND(J413&gt;=2042,J413&lt;2343),Table1[[#This Row],[Def max]],"")</f>
        <v/>
      </c>
      <c r="N413" s="2">
        <f>IF(AND(J413&gt;=2343,J413&lt;3865),Table1[[#This Row],[Def max]],"")</f>
        <v>2.2000000000000002</v>
      </c>
      <c r="O413" s="2" t="str">
        <f>IF(AND(J413&gt;=3865,J413&lt;4540),Table1[[#This Row],[Def max]],"")</f>
        <v/>
      </c>
      <c r="P413" s="2" t="str">
        <f>IF(AND(J413&gt;=4540,J413&lt;8085),Table1[[#This Row],[Def max]],"")</f>
        <v/>
      </c>
      <c r="Q413" s="2" t="str">
        <f>IF(AND(J413&gt;=8085,J413&lt;9000),Table1[[#This Row],[Def max]],"")</f>
        <v/>
      </c>
      <c r="R413" s="2">
        <v>0.3</v>
      </c>
      <c r="S413" s="2">
        <v>0.2</v>
      </c>
      <c r="T413" s="2">
        <v>1.7</v>
      </c>
      <c r="U413" s="2">
        <f>YEAR(Table1[[#This Row],[Date début]])</f>
        <v>2021</v>
      </c>
      <c r="V413" s="2">
        <f>MONTH(Table1[[#This Row],[Date fin]])</f>
        <v>6</v>
      </c>
      <c r="W413" s="2">
        <f>DAY(Table1[[#This Row],[Date fin]])</f>
        <v>23</v>
      </c>
    </row>
    <row r="414" spans="1:23" x14ac:dyDescent="0.25">
      <c r="A414" s="1">
        <v>0</v>
      </c>
      <c r="B414" s="2" t="s">
        <v>13</v>
      </c>
      <c r="C414" s="2">
        <v>1553</v>
      </c>
      <c r="D414" s="3">
        <v>44370.638194444444</v>
      </c>
      <c r="E414" s="3">
        <v>44370.681701388887</v>
      </c>
      <c r="F414" s="4">
        <v>4.3506944444444445E-2</v>
      </c>
      <c r="G414" s="2" t="s">
        <v>218</v>
      </c>
      <c r="H414" s="2">
        <v>1.7</v>
      </c>
      <c r="I414" s="2" t="s">
        <v>106</v>
      </c>
      <c r="J414" s="2">
        <v>4688</v>
      </c>
      <c r="K414" s="2" t="str">
        <f>IF(AND(J414&gt;=0,J414&lt;750),Table1[[#This Row],[Def max]],"")</f>
        <v/>
      </c>
      <c r="L414" s="2" t="str">
        <f>IF(AND(J414&gt;=750,J414&lt;2042),Table1[[#This Row],[Def max]],"")</f>
        <v/>
      </c>
      <c r="M414" s="2" t="str">
        <f>IF(AND(J414&gt;=2042,J414&lt;2343),Table1[[#This Row],[Def max]],"")</f>
        <v/>
      </c>
      <c r="N414" s="2" t="str">
        <f>IF(AND(J414&gt;=2343,J414&lt;3865),Table1[[#This Row],[Def max]],"")</f>
        <v/>
      </c>
      <c r="O414" s="2" t="str">
        <f>IF(AND(J414&gt;=3865,J414&lt;4540),Table1[[#This Row],[Def max]],"")</f>
        <v/>
      </c>
      <c r="P414" s="2">
        <f>IF(AND(J414&gt;=4540,J414&lt;8085),Table1[[#This Row],[Def max]],"")</f>
        <v>1.7</v>
      </c>
      <c r="Q414" s="2" t="str">
        <f>IF(AND(J414&gt;=8085,J414&lt;9000),Table1[[#This Row],[Def max]],"")</f>
        <v/>
      </c>
      <c r="R414" s="2">
        <v>0.3</v>
      </c>
      <c r="S414" s="2">
        <v>0.2</v>
      </c>
      <c r="T414" s="2">
        <v>1.3</v>
      </c>
      <c r="U414" s="2">
        <f>YEAR(Table1[[#This Row],[Date début]])</f>
        <v>2021</v>
      </c>
      <c r="V414" s="2">
        <f>MONTH(Table1[[#This Row],[Date fin]])</f>
        <v>6</v>
      </c>
      <c r="W414" s="2">
        <f>DAY(Table1[[#This Row],[Date fin]])</f>
        <v>23</v>
      </c>
    </row>
    <row r="415" spans="1:23" x14ac:dyDescent="0.25">
      <c r="A415" s="1">
        <v>0</v>
      </c>
      <c r="B415" s="2" t="s">
        <v>17</v>
      </c>
      <c r="C415" s="2">
        <v>0</v>
      </c>
      <c r="D415" s="3">
        <v>44371.037280092591</v>
      </c>
      <c r="E415" s="3">
        <v>44371.154444444444</v>
      </c>
      <c r="F415" s="4">
        <v>0.11716435185185185</v>
      </c>
      <c r="G415" s="2" t="s">
        <v>14</v>
      </c>
      <c r="H415" s="2">
        <v>2.4</v>
      </c>
      <c r="I415" s="2" t="s">
        <v>55</v>
      </c>
      <c r="J415" s="2">
        <v>1447</v>
      </c>
      <c r="K415" s="2" t="str">
        <f>IF(AND(J415&gt;=0,J415&lt;750),Table1[[#This Row],[Def max]],"")</f>
        <v/>
      </c>
      <c r="L415" s="2">
        <f>IF(AND(J415&gt;=750,J415&lt;2042),Table1[[#This Row],[Def max]],"")</f>
        <v>2.4</v>
      </c>
      <c r="M415" s="2" t="str">
        <f>IF(AND(J415&gt;=2042,J415&lt;2343),Table1[[#This Row],[Def max]],"")</f>
        <v/>
      </c>
      <c r="N415" s="2" t="str">
        <f>IF(AND(J415&gt;=2343,J415&lt;3865),Table1[[#This Row],[Def max]],"")</f>
        <v/>
      </c>
      <c r="O415" s="2" t="str">
        <f>IF(AND(J415&gt;=3865,J415&lt;4540),Table1[[#This Row],[Def max]],"")</f>
        <v/>
      </c>
      <c r="P415" s="2" t="str">
        <f>IF(AND(J415&gt;=4540,J415&lt;8085),Table1[[#This Row],[Def max]],"")</f>
        <v/>
      </c>
      <c r="Q415" s="2" t="str">
        <f>IF(AND(J415&gt;=8085,J415&lt;9000),Table1[[#This Row],[Def max]],"")</f>
        <v/>
      </c>
      <c r="R415" s="2">
        <v>0.7</v>
      </c>
      <c r="S415" s="2">
        <v>0.2</v>
      </c>
      <c r="T415" s="2">
        <v>0.8</v>
      </c>
      <c r="U415" s="2">
        <f>YEAR(Table1[[#This Row],[Date début]])</f>
        <v>2021</v>
      </c>
      <c r="V415" s="2">
        <f>MONTH(Table1[[#This Row],[Date fin]])</f>
        <v>6</v>
      </c>
      <c r="W415" s="2">
        <f>DAY(Table1[[#This Row],[Date fin]])</f>
        <v>24</v>
      </c>
    </row>
    <row r="416" spans="1:23" x14ac:dyDescent="0.25">
      <c r="A416" s="1">
        <v>0</v>
      </c>
      <c r="B416" s="2" t="s">
        <v>17</v>
      </c>
      <c r="C416" s="2">
        <v>0</v>
      </c>
      <c r="D416" s="3">
        <v>44372.85869212963</v>
      </c>
      <c r="E416" s="3">
        <v>44372.85900462963</v>
      </c>
      <c r="F416" s="4">
        <v>3.0092592592592595E-4</v>
      </c>
      <c r="G416" s="2" t="s">
        <v>14</v>
      </c>
      <c r="H416" s="2">
        <v>0</v>
      </c>
      <c r="I416" s="2"/>
      <c r="J416" s="2">
        <v>0</v>
      </c>
      <c r="K416" s="2">
        <f>IF(AND(J416&gt;=0,J416&lt;750),Table1[[#This Row],[Def max]],"")</f>
        <v>0</v>
      </c>
      <c r="L416" s="2" t="str">
        <f>IF(AND(J416&gt;=750,J416&lt;2042),Table1[[#This Row],[Def max]],"")</f>
        <v/>
      </c>
      <c r="M416" s="2" t="str">
        <f>IF(AND(J416&gt;=2042,J416&lt;2343),Table1[[#This Row],[Def max]],"")</f>
        <v/>
      </c>
      <c r="N416" s="2" t="str">
        <f>IF(AND(J416&gt;=2343,J416&lt;3865),Table1[[#This Row],[Def max]],"")</f>
        <v/>
      </c>
      <c r="O416" s="2" t="str">
        <f>IF(AND(J416&gt;=3865,J416&lt;4540),Table1[[#This Row],[Def max]],"")</f>
        <v/>
      </c>
      <c r="P416" s="2" t="str">
        <f>IF(AND(J416&gt;=4540,J416&lt;8085),Table1[[#This Row],[Def max]],"")</f>
        <v/>
      </c>
      <c r="Q416" s="2" t="str">
        <f>IF(AND(J416&gt;=8085,J416&lt;9000),Table1[[#This Row],[Def max]],"")</f>
        <v/>
      </c>
      <c r="R416" s="2">
        <v>0</v>
      </c>
      <c r="S416" s="2">
        <v>0</v>
      </c>
      <c r="T416" s="2">
        <v>0</v>
      </c>
      <c r="U416" s="2">
        <f>YEAR(Table1[[#This Row],[Date début]])</f>
        <v>2021</v>
      </c>
      <c r="V416" s="2">
        <f>MONTH(Table1[[#This Row],[Date fin]])</f>
        <v>6</v>
      </c>
      <c r="W416" s="2">
        <f>DAY(Table1[[#This Row],[Date fin]])</f>
        <v>25</v>
      </c>
    </row>
    <row r="417" spans="1:23" x14ac:dyDescent="0.25">
      <c r="A417" s="1">
        <v>0</v>
      </c>
      <c r="B417" s="2" t="s">
        <v>17</v>
      </c>
      <c r="C417" s="2">
        <v>0</v>
      </c>
      <c r="D417" s="3">
        <v>44372.859236111108</v>
      </c>
      <c r="E417" s="3">
        <v>44372.917638888888</v>
      </c>
      <c r="F417" s="4">
        <v>5.8391203703703702E-2</v>
      </c>
      <c r="G417" s="2" t="s">
        <v>14</v>
      </c>
      <c r="H417" s="2">
        <v>2.9</v>
      </c>
      <c r="I417" s="2" t="s">
        <v>93</v>
      </c>
      <c r="J417" s="2">
        <v>7233</v>
      </c>
      <c r="K417" s="2" t="str">
        <f>IF(AND(J417&gt;=0,J417&lt;750),Table1[[#This Row],[Def max]],"")</f>
        <v/>
      </c>
      <c r="L417" s="2" t="str">
        <f>IF(AND(J417&gt;=750,J417&lt;2042),Table1[[#This Row],[Def max]],"")</f>
        <v/>
      </c>
      <c r="M417" s="2" t="str">
        <f>IF(AND(J417&gt;=2042,J417&lt;2343),Table1[[#This Row],[Def max]],"")</f>
        <v/>
      </c>
      <c r="N417" s="2" t="str">
        <f>IF(AND(J417&gt;=2343,J417&lt;3865),Table1[[#This Row],[Def max]],"")</f>
        <v/>
      </c>
      <c r="O417" s="2" t="str">
        <f>IF(AND(J417&gt;=3865,J417&lt;4540),Table1[[#This Row],[Def max]],"")</f>
        <v/>
      </c>
      <c r="P417" s="2">
        <f>IF(AND(J417&gt;=4540,J417&lt;8085),Table1[[#This Row],[Def max]],"")</f>
        <v>2.9</v>
      </c>
      <c r="Q417" s="2" t="str">
        <f>IF(AND(J417&gt;=8085,J417&lt;9000),Table1[[#This Row],[Def max]],"")</f>
        <v/>
      </c>
      <c r="R417" s="2">
        <v>1.1000000000000001</v>
      </c>
      <c r="S417" s="2">
        <v>0.5</v>
      </c>
      <c r="T417" s="2">
        <v>2.1</v>
      </c>
      <c r="U417" s="2">
        <f>YEAR(Table1[[#This Row],[Date début]])</f>
        <v>2021</v>
      </c>
      <c r="V417" s="2">
        <f>MONTH(Table1[[#This Row],[Date fin]])</f>
        <v>6</v>
      </c>
      <c r="W417" s="2">
        <f>DAY(Table1[[#This Row],[Date fin]])</f>
        <v>25</v>
      </c>
    </row>
    <row r="418" spans="1:23" x14ac:dyDescent="0.25">
      <c r="A418" s="1">
        <v>0</v>
      </c>
      <c r="B418" s="2" t="s">
        <v>17</v>
      </c>
      <c r="C418" s="2">
        <v>0</v>
      </c>
      <c r="D418" s="3">
        <v>44383.946076388886</v>
      </c>
      <c r="E418" s="3">
        <v>44383.996331018519</v>
      </c>
      <c r="F418" s="4">
        <v>5.0254629629629628E-2</v>
      </c>
      <c r="G418" s="2" t="s">
        <v>14</v>
      </c>
      <c r="H418" s="2">
        <v>2</v>
      </c>
      <c r="I418" s="2" t="s">
        <v>50</v>
      </c>
      <c r="J418" s="2">
        <v>2025</v>
      </c>
      <c r="K418" s="2" t="str">
        <f>IF(AND(J418&gt;=0,J418&lt;750),Table1[[#This Row],[Def max]],"")</f>
        <v/>
      </c>
      <c r="L418" s="2">
        <f>IF(AND(J418&gt;=750,J418&lt;2042),Table1[[#This Row],[Def max]],"")</f>
        <v>2</v>
      </c>
      <c r="M418" s="2" t="str">
        <f>IF(AND(J418&gt;=2042,J418&lt;2343),Table1[[#This Row],[Def max]],"")</f>
        <v/>
      </c>
      <c r="N418" s="2" t="str">
        <f>IF(AND(J418&gt;=2343,J418&lt;3865),Table1[[#This Row],[Def max]],"")</f>
        <v/>
      </c>
      <c r="O418" s="2" t="str">
        <f>IF(AND(J418&gt;=3865,J418&lt;4540),Table1[[#This Row],[Def max]],"")</f>
        <v/>
      </c>
      <c r="P418" s="2" t="str">
        <f>IF(AND(J418&gt;=4540,J418&lt;8085),Table1[[#This Row],[Def max]],"")</f>
        <v/>
      </c>
      <c r="Q418" s="2" t="str">
        <f>IF(AND(J418&gt;=8085,J418&lt;9000),Table1[[#This Row],[Def max]],"")</f>
        <v/>
      </c>
      <c r="R418" s="2">
        <v>0.4</v>
      </c>
      <c r="S418" s="2">
        <v>0.2</v>
      </c>
      <c r="T418" s="2">
        <v>0.6</v>
      </c>
      <c r="U418" s="2">
        <f>YEAR(Table1[[#This Row],[Date début]])</f>
        <v>2021</v>
      </c>
      <c r="V418" s="2">
        <f>MONTH(Table1[[#This Row],[Date fin]])</f>
        <v>7</v>
      </c>
      <c r="W418" s="2">
        <f>DAY(Table1[[#This Row],[Date fin]])</f>
        <v>6</v>
      </c>
    </row>
    <row r="419" spans="1:23" x14ac:dyDescent="0.25">
      <c r="A419" s="1">
        <v>0</v>
      </c>
      <c r="B419" s="2" t="s">
        <v>17</v>
      </c>
      <c r="C419" s="2">
        <v>0</v>
      </c>
      <c r="D419" s="3">
        <v>44384.004594907405</v>
      </c>
      <c r="E419" s="3">
        <v>44384.071458333332</v>
      </c>
      <c r="F419" s="4">
        <v>6.6851851851851843E-2</v>
      </c>
      <c r="G419" s="2" t="s">
        <v>14</v>
      </c>
      <c r="H419" s="2">
        <v>1.8</v>
      </c>
      <c r="I419" s="2" t="s">
        <v>75</v>
      </c>
      <c r="J419" s="2">
        <v>2257</v>
      </c>
      <c r="K419" s="2" t="str">
        <f>IF(AND(J419&gt;=0,J419&lt;750),Table1[[#This Row],[Def max]],"")</f>
        <v/>
      </c>
      <c r="L419" s="2" t="str">
        <f>IF(AND(J419&gt;=750,J419&lt;2042),Table1[[#This Row],[Def max]],"")</f>
        <v/>
      </c>
      <c r="M419" s="2">
        <f>IF(AND(J419&gt;=2042,J419&lt;2343),Table1[[#This Row],[Def max]],"")</f>
        <v>1.8</v>
      </c>
      <c r="N419" s="2" t="str">
        <f>IF(AND(J419&gt;=2343,J419&lt;3865),Table1[[#This Row],[Def max]],"")</f>
        <v/>
      </c>
      <c r="O419" s="2" t="str">
        <f>IF(AND(J419&gt;=3865,J419&lt;4540),Table1[[#This Row],[Def max]],"")</f>
        <v/>
      </c>
      <c r="P419" s="2" t="str">
        <f>IF(AND(J419&gt;=4540,J419&lt;8085),Table1[[#This Row],[Def max]],"")</f>
        <v/>
      </c>
      <c r="Q419" s="2" t="str">
        <f>IF(AND(J419&gt;=8085,J419&lt;9000),Table1[[#This Row],[Def max]],"")</f>
        <v/>
      </c>
      <c r="R419" s="2">
        <v>0.3</v>
      </c>
      <c r="S419" s="2">
        <v>0.1</v>
      </c>
      <c r="T419" s="2">
        <v>0.8</v>
      </c>
      <c r="U419" s="2">
        <f>YEAR(Table1[[#This Row],[Date début]])</f>
        <v>2021</v>
      </c>
      <c r="V419" s="2">
        <f>MONTH(Table1[[#This Row],[Date fin]])</f>
        <v>7</v>
      </c>
      <c r="W419" s="2">
        <f>DAY(Table1[[#This Row],[Date fin]])</f>
        <v>7</v>
      </c>
    </row>
    <row r="420" spans="1:23" x14ac:dyDescent="0.25">
      <c r="A420" s="1">
        <v>0</v>
      </c>
      <c r="B420" s="2" t="s">
        <v>17</v>
      </c>
      <c r="C420" s="2">
        <v>0</v>
      </c>
      <c r="D420" s="3">
        <v>44384.071736111109</v>
      </c>
      <c r="E420" s="3">
        <v>44384.124837962961</v>
      </c>
      <c r="F420" s="4">
        <v>5.3090277777777778E-2</v>
      </c>
      <c r="G420" s="2" t="s">
        <v>14</v>
      </c>
      <c r="H420" s="2">
        <v>1.9</v>
      </c>
      <c r="I420" s="2" t="s">
        <v>185</v>
      </c>
      <c r="J420" s="2">
        <v>3339</v>
      </c>
      <c r="K420" s="2" t="str">
        <f>IF(AND(J420&gt;=0,J420&lt;750),Table1[[#This Row],[Def max]],"")</f>
        <v/>
      </c>
      <c r="L420" s="2" t="str">
        <f>IF(AND(J420&gt;=750,J420&lt;2042),Table1[[#This Row],[Def max]],"")</f>
        <v/>
      </c>
      <c r="M420" s="2" t="str">
        <f>IF(AND(J420&gt;=2042,J420&lt;2343),Table1[[#This Row],[Def max]],"")</f>
        <v/>
      </c>
      <c r="N420" s="2">
        <f>IF(AND(J420&gt;=2343,J420&lt;3865),Table1[[#This Row],[Def max]],"")</f>
        <v>1.9</v>
      </c>
      <c r="O420" s="2" t="str">
        <f>IF(AND(J420&gt;=3865,J420&lt;4540),Table1[[#This Row],[Def max]],"")</f>
        <v/>
      </c>
      <c r="P420" s="2" t="str">
        <f>IF(AND(J420&gt;=4540,J420&lt;8085),Table1[[#This Row],[Def max]],"")</f>
        <v/>
      </c>
      <c r="Q420" s="2" t="str">
        <f>IF(AND(J420&gt;=8085,J420&lt;9000),Table1[[#This Row],[Def max]],"")</f>
        <v/>
      </c>
      <c r="R420" s="2">
        <v>0.1</v>
      </c>
      <c r="S420" s="2">
        <v>0.1</v>
      </c>
      <c r="T420" s="2">
        <v>0.8</v>
      </c>
      <c r="U420" s="2">
        <f>YEAR(Table1[[#This Row],[Date début]])</f>
        <v>2021</v>
      </c>
      <c r="V420" s="2">
        <f>MONTH(Table1[[#This Row],[Date fin]])</f>
        <v>7</v>
      </c>
      <c r="W420" s="2">
        <f>DAY(Table1[[#This Row],[Date fin]])</f>
        <v>7</v>
      </c>
    </row>
    <row r="421" spans="1:23" x14ac:dyDescent="0.25">
      <c r="A421" s="1">
        <v>0</v>
      </c>
      <c r="B421" s="2" t="s">
        <v>17</v>
      </c>
      <c r="C421" s="2">
        <v>0</v>
      </c>
      <c r="D421" s="3">
        <v>44389.946701388886</v>
      </c>
      <c r="E421" s="3">
        <v>44390.002627314818</v>
      </c>
      <c r="F421" s="4">
        <v>5.5914351851851847E-2</v>
      </c>
      <c r="G421" s="2" t="s">
        <v>14</v>
      </c>
      <c r="H421" s="2">
        <v>2.7</v>
      </c>
      <c r="I421" s="2" t="s">
        <v>34</v>
      </c>
      <c r="J421" s="2">
        <v>1746</v>
      </c>
      <c r="K421" s="2" t="str">
        <f>IF(AND(J421&gt;=0,J421&lt;750),Table1[[#This Row],[Def max]],"")</f>
        <v/>
      </c>
      <c r="L421" s="2">
        <f>IF(AND(J421&gt;=750,J421&lt;2042),Table1[[#This Row],[Def max]],"")</f>
        <v>2.7</v>
      </c>
      <c r="M421" s="2" t="str">
        <f>IF(AND(J421&gt;=2042,J421&lt;2343),Table1[[#This Row],[Def max]],"")</f>
        <v/>
      </c>
      <c r="N421" s="2" t="str">
        <f>IF(AND(J421&gt;=2343,J421&lt;3865),Table1[[#This Row],[Def max]],"")</f>
        <v/>
      </c>
      <c r="O421" s="2" t="str">
        <f>IF(AND(J421&gt;=3865,J421&lt;4540),Table1[[#This Row],[Def max]],"")</f>
        <v/>
      </c>
      <c r="P421" s="2" t="str">
        <f>IF(AND(J421&gt;=4540,J421&lt;8085),Table1[[#This Row],[Def max]],"")</f>
        <v/>
      </c>
      <c r="Q421" s="2" t="str">
        <f>IF(AND(J421&gt;=8085,J421&lt;9000),Table1[[#This Row],[Def max]],"")</f>
        <v/>
      </c>
      <c r="R421" s="2">
        <v>0.4</v>
      </c>
      <c r="S421" s="2">
        <v>0.1</v>
      </c>
      <c r="T421" s="2">
        <v>1</v>
      </c>
      <c r="U421" s="2">
        <f>YEAR(Table1[[#This Row],[Date début]])</f>
        <v>2021</v>
      </c>
      <c r="V421" s="2">
        <f>MONTH(Table1[[#This Row],[Date fin]])</f>
        <v>7</v>
      </c>
      <c r="W421" s="2">
        <f>DAY(Table1[[#This Row],[Date fin]])</f>
        <v>13</v>
      </c>
    </row>
    <row r="422" spans="1:23" x14ac:dyDescent="0.25">
      <c r="A422" s="1">
        <v>0</v>
      </c>
      <c r="B422" s="2" t="s">
        <v>17</v>
      </c>
      <c r="C422" s="2">
        <v>0</v>
      </c>
      <c r="D422" s="3">
        <v>44390.003067129626</v>
      </c>
      <c r="E422" s="3">
        <v>44390.066087962965</v>
      </c>
      <c r="F422" s="4">
        <v>6.3009259259259265E-2</v>
      </c>
      <c r="G422" s="2" t="s">
        <v>14</v>
      </c>
      <c r="H422" s="2">
        <v>2.9</v>
      </c>
      <c r="I422" s="2" t="s">
        <v>50</v>
      </c>
      <c r="J422" s="2">
        <v>4076</v>
      </c>
      <c r="K422" s="2" t="str">
        <f>IF(AND(J422&gt;=0,J422&lt;750),Table1[[#This Row],[Def max]],"")</f>
        <v/>
      </c>
      <c r="L422" s="2" t="str">
        <f>IF(AND(J422&gt;=750,J422&lt;2042),Table1[[#This Row],[Def max]],"")</f>
        <v/>
      </c>
      <c r="M422" s="2" t="str">
        <f>IF(AND(J422&gt;=2042,J422&lt;2343),Table1[[#This Row],[Def max]],"")</f>
        <v/>
      </c>
      <c r="N422" s="2" t="str">
        <f>IF(AND(J422&gt;=2343,J422&lt;3865),Table1[[#This Row],[Def max]],"")</f>
        <v/>
      </c>
      <c r="O422" s="2">
        <f>IF(AND(J422&gt;=3865,J422&lt;4540),Table1[[#This Row],[Def max]],"")</f>
        <v>2.9</v>
      </c>
      <c r="P422" s="2" t="str">
        <f>IF(AND(J422&gt;=4540,J422&lt;8085),Table1[[#This Row],[Def max]],"")</f>
        <v/>
      </c>
      <c r="Q422" s="2" t="str">
        <f>IF(AND(J422&gt;=8085,J422&lt;9000),Table1[[#This Row],[Def max]],"")</f>
        <v/>
      </c>
      <c r="R422" s="2">
        <v>0.2</v>
      </c>
      <c r="S422" s="2">
        <v>0.1</v>
      </c>
      <c r="T422" s="2">
        <v>1.3</v>
      </c>
      <c r="U422" s="2">
        <f>YEAR(Table1[[#This Row],[Date début]])</f>
        <v>2021</v>
      </c>
      <c r="V422" s="2">
        <f>MONTH(Table1[[#This Row],[Date fin]])</f>
        <v>7</v>
      </c>
      <c r="W422" s="2">
        <f>DAY(Table1[[#This Row],[Date fin]])</f>
        <v>13</v>
      </c>
    </row>
    <row r="423" spans="1:23" x14ac:dyDescent="0.25">
      <c r="A423" s="1">
        <v>0</v>
      </c>
      <c r="B423" s="2" t="s">
        <v>17</v>
      </c>
      <c r="C423" s="2">
        <v>0</v>
      </c>
      <c r="D423" s="3">
        <v>44390.067141203705</v>
      </c>
      <c r="E423" s="3">
        <v>44390.125937500001</v>
      </c>
      <c r="F423" s="4">
        <v>5.8784722222222224E-2</v>
      </c>
      <c r="G423" s="2" t="s">
        <v>14</v>
      </c>
      <c r="H423" s="2">
        <v>13.9</v>
      </c>
      <c r="I423" s="2" t="s">
        <v>67</v>
      </c>
      <c r="J423" s="2">
        <v>905</v>
      </c>
      <c r="K423" s="2" t="str">
        <f>IF(AND(J423&gt;=0,J423&lt;750),Table1[[#This Row],[Def max]],"")</f>
        <v/>
      </c>
      <c r="L423" s="2">
        <f>IF(AND(J423&gt;=750,J423&lt;2042),Table1[[#This Row],[Def max]],"")</f>
        <v>13.9</v>
      </c>
      <c r="M423" s="2" t="str">
        <f>IF(AND(J423&gt;=2042,J423&lt;2343),Table1[[#This Row],[Def max]],"")</f>
        <v/>
      </c>
      <c r="N423" s="2" t="str">
        <f>IF(AND(J423&gt;=2343,J423&lt;3865),Table1[[#This Row],[Def max]],"")</f>
        <v/>
      </c>
      <c r="O423" s="2" t="str">
        <f>IF(AND(J423&gt;=3865,J423&lt;4540),Table1[[#This Row],[Def max]],"")</f>
        <v/>
      </c>
      <c r="P423" s="2" t="str">
        <f>IF(AND(J423&gt;=4540,J423&lt;8085),Table1[[#This Row],[Def max]],"")</f>
        <v/>
      </c>
      <c r="Q423" s="2" t="str">
        <f>IF(AND(J423&gt;=8085,J423&lt;9000),Table1[[#This Row],[Def max]],"")</f>
        <v/>
      </c>
      <c r="R423" s="2">
        <v>0.3</v>
      </c>
      <c r="S423" s="2">
        <v>0.4</v>
      </c>
      <c r="T423" s="2">
        <v>6.9</v>
      </c>
      <c r="U423" s="2">
        <f>YEAR(Table1[[#This Row],[Date début]])</f>
        <v>2021</v>
      </c>
      <c r="V423" s="2">
        <f>MONTH(Table1[[#This Row],[Date fin]])</f>
        <v>7</v>
      </c>
      <c r="W423" s="2">
        <f>DAY(Table1[[#This Row],[Date fin]])</f>
        <v>13</v>
      </c>
    </row>
    <row r="424" spans="1:23" x14ac:dyDescent="0.25">
      <c r="A424" s="1">
        <v>0</v>
      </c>
      <c r="B424" s="2" t="s">
        <v>13</v>
      </c>
      <c r="C424" s="2">
        <v>0</v>
      </c>
      <c r="D424" s="3">
        <v>44390.126354166663</v>
      </c>
      <c r="E424" s="3">
        <v>44390.126898148148</v>
      </c>
      <c r="F424" s="4">
        <v>5.3240740740740744E-4</v>
      </c>
      <c r="G424" s="2" t="s">
        <v>14</v>
      </c>
      <c r="H424" s="2">
        <v>1.8</v>
      </c>
      <c r="I424" s="2" t="s">
        <v>19</v>
      </c>
      <c r="J424" s="2">
        <v>1075</v>
      </c>
      <c r="K424" s="2" t="str">
        <f>IF(AND(J424&gt;=0,J424&lt;750),Table1[[#This Row],[Def max]],"")</f>
        <v/>
      </c>
      <c r="L424" s="2">
        <f>IF(AND(J424&gt;=750,J424&lt;2042),Table1[[#This Row],[Def max]],"")</f>
        <v>1.8</v>
      </c>
      <c r="M424" s="2" t="str">
        <f>IF(AND(J424&gt;=2042,J424&lt;2343),Table1[[#This Row],[Def max]],"")</f>
        <v/>
      </c>
      <c r="N424" s="2" t="str">
        <f>IF(AND(J424&gt;=2343,J424&lt;3865),Table1[[#This Row],[Def max]],"")</f>
        <v/>
      </c>
      <c r="O424" s="2" t="str">
        <f>IF(AND(J424&gt;=3865,J424&lt;4540),Table1[[#This Row],[Def max]],"")</f>
        <v/>
      </c>
      <c r="P424" s="2" t="str">
        <f>IF(AND(J424&gt;=4540,J424&lt;8085),Table1[[#This Row],[Def max]],"")</f>
        <v/>
      </c>
      <c r="Q424" s="2" t="str">
        <f>IF(AND(J424&gt;=8085,J424&lt;9000),Table1[[#This Row],[Def max]],"")</f>
        <v/>
      </c>
      <c r="R424" s="2">
        <v>1.5</v>
      </c>
      <c r="S424" s="2">
        <v>0.6</v>
      </c>
      <c r="T424" s="2">
        <v>0.8</v>
      </c>
      <c r="U424" s="2">
        <f>YEAR(Table1[[#This Row],[Date début]])</f>
        <v>2021</v>
      </c>
      <c r="V424" s="2">
        <f>MONTH(Table1[[#This Row],[Date fin]])</f>
        <v>7</v>
      </c>
      <c r="W424" s="2">
        <f>DAY(Table1[[#This Row],[Date fin]])</f>
        <v>13</v>
      </c>
    </row>
    <row r="425" spans="1:23" x14ac:dyDescent="0.25">
      <c r="A425" s="1">
        <v>0</v>
      </c>
      <c r="B425" s="2" t="s">
        <v>13</v>
      </c>
      <c r="C425" s="2">
        <v>0</v>
      </c>
      <c r="D425" s="3">
        <v>44390.127152777779</v>
      </c>
      <c r="E425" s="3">
        <v>44390.177974537037</v>
      </c>
      <c r="F425" s="4">
        <v>5.0810185185185187E-2</v>
      </c>
      <c r="G425" s="2" t="s">
        <v>14</v>
      </c>
      <c r="H425" s="2">
        <v>2.2999999999999998</v>
      </c>
      <c r="I425" s="2" t="s">
        <v>34</v>
      </c>
      <c r="J425" s="2">
        <v>7060</v>
      </c>
      <c r="K425" s="2" t="str">
        <f>IF(AND(J425&gt;=0,J425&lt;750),Table1[[#This Row],[Def max]],"")</f>
        <v/>
      </c>
      <c r="L425" s="2" t="str">
        <f>IF(AND(J425&gt;=750,J425&lt;2042),Table1[[#This Row],[Def max]],"")</f>
        <v/>
      </c>
      <c r="M425" s="2" t="str">
        <f>IF(AND(J425&gt;=2042,J425&lt;2343),Table1[[#This Row],[Def max]],"")</f>
        <v/>
      </c>
      <c r="N425" s="2" t="str">
        <f>IF(AND(J425&gt;=2343,J425&lt;3865),Table1[[#This Row],[Def max]],"")</f>
        <v/>
      </c>
      <c r="O425" s="2" t="str">
        <f>IF(AND(J425&gt;=3865,J425&lt;4540),Table1[[#This Row],[Def max]],"")</f>
        <v/>
      </c>
      <c r="P425" s="2">
        <f>IF(AND(J425&gt;=4540,J425&lt;8085),Table1[[#This Row],[Def max]],"")</f>
        <v>2.2999999999999998</v>
      </c>
      <c r="Q425" s="2" t="str">
        <f>IF(AND(J425&gt;=8085,J425&lt;9000),Table1[[#This Row],[Def max]],"")</f>
        <v/>
      </c>
      <c r="R425" s="2">
        <v>0.9</v>
      </c>
      <c r="S425" s="2">
        <v>0.1</v>
      </c>
      <c r="T425" s="2">
        <v>1.4</v>
      </c>
      <c r="U425" s="2">
        <f>YEAR(Table1[[#This Row],[Date début]])</f>
        <v>2021</v>
      </c>
      <c r="V425" s="2">
        <f>MONTH(Table1[[#This Row],[Date fin]])</f>
        <v>7</v>
      </c>
      <c r="W425" s="2">
        <f>DAY(Table1[[#This Row],[Date fin]])</f>
        <v>13</v>
      </c>
    </row>
    <row r="426" spans="1:23" x14ac:dyDescent="0.25">
      <c r="A426" s="1">
        <v>0</v>
      </c>
      <c r="B426" s="2" t="s">
        <v>13</v>
      </c>
      <c r="C426" s="2">
        <v>0</v>
      </c>
      <c r="D426" s="3">
        <v>44393.039780092593</v>
      </c>
      <c r="E426" s="3">
        <v>44393.054583333331</v>
      </c>
      <c r="F426" s="4">
        <v>1.4791666666666668E-2</v>
      </c>
      <c r="G426" s="2" t="s">
        <v>14</v>
      </c>
      <c r="H426" s="2">
        <v>2.2999999999999998</v>
      </c>
      <c r="I426" s="2" t="s">
        <v>79</v>
      </c>
      <c r="J426" s="2">
        <v>6734</v>
      </c>
      <c r="K426" s="2" t="str">
        <f>IF(AND(J426&gt;=0,J426&lt;750),Table1[[#This Row],[Def max]],"")</f>
        <v/>
      </c>
      <c r="L426" s="2" t="str">
        <f>IF(AND(J426&gt;=750,J426&lt;2042),Table1[[#This Row],[Def max]],"")</f>
        <v/>
      </c>
      <c r="M426" s="2" t="str">
        <f>IF(AND(J426&gt;=2042,J426&lt;2343),Table1[[#This Row],[Def max]],"")</f>
        <v/>
      </c>
      <c r="N426" s="2" t="str">
        <f>IF(AND(J426&gt;=2343,J426&lt;3865),Table1[[#This Row],[Def max]],"")</f>
        <v/>
      </c>
      <c r="O426" s="2" t="str">
        <f>IF(AND(J426&gt;=3865,J426&lt;4540),Table1[[#This Row],[Def max]],"")</f>
        <v/>
      </c>
      <c r="P426" s="2">
        <f>IF(AND(J426&gt;=4540,J426&lt;8085),Table1[[#This Row],[Def max]],"")</f>
        <v>2.2999999999999998</v>
      </c>
      <c r="Q426" s="2" t="str">
        <f>IF(AND(J426&gt;=8085,J426&lt;9000),Table1[[#This Row],[Def max]],"")</f>
        <v/>
      </c>
      <c r="R426" s="2">
        <v>0.3</v>
      </c>
      <c r="S426" s="2">
        <v>0.1</v>
      </c>
      <c r="T426" s="2">
        <v>1.4</v>
      </c>
      <c r="U426" s="2">
        <f>YEAR(Table1[[#This Row],[Date début]])</f>
        <v>2021</v>
      </c>
      <c r="V426" s="2">
        <f>MONTH(Table1[[#This Row],[Date fin]])</f>
        <v>7</v>
      </c>
      <c r="W426" s="2">
        <f>DAY(Table1[[#This Row],[Date fin]])</f>
        <v>16</v>
      </c>
    </row>
    <row r="427" spans="1:23" x14ac:dyDescent="0.25">
      <c r="A427" s="1">
        <v>0</v>
      </c>
      <c r="B427" s="2" t="s">
        <v>13</v>
      </c>
      <c r="C427" s="2">
        <v>0</v>
      </c>
      <c r="D427" s="3">
        <v>44396.732395833336</v>
      </c>
      <c r="E427" s="3">
        <v>44396.732673611114</v>
      </c>
      <c r="F427" s="4">
        <v>2.6620370370370372E-4</v>
      </c>
      <c r="G427" s="2" t="s">
        <v>14</v>
      </c>
      <c r="H427" s="2">
        <v>0</v>
      </c>
      <c r="I427" s="2"/>
      <c r="J427" s="2">
        <v>0</v>
      </c>
      <c r="K427" s="2">
        <f>IF(AND(J427&gt;=0,J427&lt;750),Table1[[#This Row],[Def max]],"")</f>
        <v>0</v>
      </c>
      <c r="L427" s="2" t="str">
        <f>IF(AND(J427&gt;=750,J427&lt;2042),Table1[[#This Row],[Def max]],"")</f>
        <v/>
      </c>
      <c r="M427" s="2" t="str">
        <f>IF(AND(J427&gt;=2042,J427&lt;2343),Table1[[#This Row],[Def max]],"")</f>
        <v/>
      </c>
      <c r="N427" s="2" t="str">
        <f>IF(AND(J427&gt;=2343,J427&lt;3865),Table1[[#This Row],[Def max]],"")</f>
        <v/>
      </c>
      <c r="O427" s="2" t="str">
        <f>IF(AND(J427&gt;=3865,J427&lt;4540),Table1[[#This Row],[Def max]],"")</f>
        <v/>
      </c>
      <c r="P427" s="2" t="str">
        <f>IF(AND(J427&gt;=4540,J427&lt;8085),Table1[[#This Row],[Def max]],"")</f>
        <v/>
      </c>
      <c r="Q427" s="2" t="str">
        <f>IF(AND(J427&gt;=8085,J427&lt;9000),Table1[[#This Row],[Def max]],"")</f>
        <v/>
      </c>
      <c r="R427" s="2">
        <v>0</v>
      </c>
      <c r="S427" s="2">
        <v>0</v>
      </c>
      <c r="T427" s="2">
        <v>0</v>
      </c>
      <c r="U427" s="2">
        <f>YEAR(Table1[[#This Row],[Date début]])</f>
        <v>2021</v>
      </c>
      <c r="V427" s="2">
        <f>MONTH(Table1[[#This Row],[Date fin]])</f>
        <v>7</v>
      </c>
      <c r="W427" s="2">
        <f>DAY(Table1[[#This Row],[Date fin]])</f>
        <v>19</v>
      </c>
    </row>
    <row r="428" spans="1:23" x14ac:dyDescent="0.25">
      <c r="A428" s="1">
        <v>0</v>
      </c>
      <c r="B428" s="2" t="s">
        <v>13</v>
      </c>
      <c r="C428" s="2">
        <v>0</v>
      </c>
      <c r="D428" s="3">
        <v>44396.732893518521</v>
      </c>
      <c r="E428" s="3">
        <v>44396.831122685187</v>
      </c>
      <c r="F428" s="4">
        <v>9.8217592592592592E-2</v>
      </c>
      <c r="G428" s="2" t="s">
        <v>14</v>
      </c>
      <c r="H428" s="2">
        <v>2.1</v>
      </c>
      <c r="I428" s="2" t="s">
        <v>60</v>
      </c>
      <c r="J428" s="2">
        <v>1213</v>
      </c>
      <c r="K428" s="2" t="str">
        <f>IF(AND(J428&gt;=0,J428&lt;750),Table1[[#This Row],[Def max]],"")</f>
        <v/>
      </c>
      <c r="L428" s="2">
        <f>IF(AND(J428&gt;=750,J428&lt;2042),Table1[[#This Row],[Def max]],"")</f>
        <v>2.1</v>
      </c>
      <c r="M428" s="2" t="str">
        <f>IF(AND(J428&gt;=2042,J428&lt;2343),Table1[[#This Row],[Def max]],"")</f>
        <v/>
      </c>
      <c r="N428" s="2" t="str">
        <f>IF(AND(J428&gt;=2343,J428&lt;3865),Table1[[#This Row],[Def max]],"")</f>
        <v/>
      </c>
      <c r="O428" s="2" t="str">
        <f>IF(AND(J428&gt;=3865,J428&lt;4540),Table1[[#This Row],[Def max]],"")</f>
        <v/>
      </c>
      <c r="P428" s="2" t="str">
        <f>IF(AND(J428&gt;=4540,J428&lt;8085),Table1[[#This Row],[Def max]],"")</f>
        <v/>
      </c>
      <c r="Q428" s="2" t="str">
        <f>IF(AND(J428&gt;=8085,J428&lt;9000),Table1[[#This Row],[Def max]],"")</f>
        <v/>
      </c>
      <c r="R428" s="2">
        <v>0.2</v>
      </c>
      <c r="S428" s="2">
        <v>0.2</v>
      </c>
      <c r="T428" s="2">
        <v>1</v>
      </c>
      <c r="U428" s="2">
        <f>YEAR(Table1[[#This Row],[Date début]])</f>
        <v>2021</v>
      </c>
      <c r="V428" s="2">
        <f>MONTH(Table1[[#This Row],[Date fin]])</f>
        <v>7</v>
      </c>
      <c r="W428" s="2">
        <f>DAY(Table1[[#This Row],[Date fin]])</f>
        <v>19</v>
      </c>
    </row>
    <row r="429" spans="1:23" x14ac:dyDescent="0.25">
      <c r="A429" s="1">
        <v>0</v>
      </c>
      <c r="B429" s="2" t="s">
        <v>13</v>
      </c>
      <c r="C429" s="2">
        <v>0</v>
      </c>
      <c r="D429" s="3">
        <v>44440.740868055553</v>
      </c>
      <c r="E429" s="3">
        <v>44440.810787037037</v>
      </c>
      <c r="F429" s="4">
        <v>6.9918981481481471E-2</v>
      </c>
      <c r="G429" s="2" t="s">
        <v>14</v>
      </c>
      <c r="H429" s="2">
        <v>2.2000000000000002</v>
      </c>
      <c r="I429" s="2" t="s">
        <v>79</v>
      </c>
      <c r="J429" s="2">
        <v>2914</v>
      </c>
      <c r="K429" s="2" t="str">
        <f>IF(AND(J429&gt;=0,J429&lt;750),Table1[[#This Row],[Def max]],"")</f>
        <v/>
      </c>
      <c r="L429" s="2" t="str">
        <f>IF(AND(J429&gt;=750,J429&lt;2042),Table1[[#This Row],[Def max]],"")</f>
        <v/>
      </c>
      <c r="M429" s="2" t="str">
        <f>IF(AND(J429&gt;=2042,J429&lt;2343),Table1[[#This Row],[Def max]],"")</f>
        <v/>
      </c>
      <c r="N429" s="2">
        <f>IF(AND(J429&gt;=2343,J429&lt;3865),Table1[[#This Row],[Def max]],"")</f>
        <v>2.2000000000000002</v>
      </c>
      <c r="O429" s="2" t="str">
        <f>IF(AND(J429&gt;=3865,J429&lt;4540),Table1[[#This Row],[Def max]],"")</f>
        <v/>
      </c>
      <c r="P429" s="2" t="str">
        <f>IF(AND(J429&gt;=4540,J429&lt;8085),Table1[[#This Row],[Def max]],"")</f>
        <v/>
      </c>
      <c r="Q429" s="2" t="str">
        <f>IF(AND(J429&gt;=8085,J429&lt;9000),Table1[[#This Row],[Def max]],"")</f>
        <v/>
      </c>
      <c r="R429" s="2">
        <v>0.3</v>
      </c>
      <c r="S429" s="2">
        <v>0.1</v>
      </c>
      <c r="T429" s="2">
        <v>0.8</v>
      </c>
      <c r="U429" s="2">
        <f>YEAR(Table1[[#This Row],[Date début]])</f>
        <v>2021</v>
      </c>
      <c r="V429" s="2">
        <f>MONTH(Table1[[#This Row],[Date fin]])</f>
        <v>9</v>
      </c>
      <c r="W429" s="2">
        <f>DAY(Table1[[#This Row],[Date fin]])</f>
        <v>1</v>
      </c>
    </row>
    <row r="430" spans="1:23" x14ac:dyDescent="0.25">
      <c r="A430" s="1">
        <v>0</v>
      </c>
      <c r="B430" s="2" t="s">
        <v>17</v>
      </c>
      <c r="C430" s="2">
        <v>0</v>
      </c>
      <c r="D430" s="3">
        <v>44442.597407407404</v>
      </c>
      <c r="E430" s="3">
        <v>44442.597881944443</v>
      </c>
      <c r="F430" s="4">
        <v>4.7453703703703704E-4</v>
      </c>
      <c r="G430" s="2" t="s">
        <v>14</v>
      </c>
      <c r="H430" s="2">
        <v>78.3</v>
      </c>
      <c r="I430" s="2" t="s">
        <v>145</v>
      </c>
      <c r="J430" s="2">
        <v>3067</v>
      </c>
      <c r="K430" s="2" t="str">
        <f>IF(AND(J430&gt;=0,J430&lt;750),Table1[[#This Row],[Def max]],"")</f>
        <v/>
      </c>
      <c r="L430" s="2" t="str">
        <f>IF(AND(J430&gt;=750,J430&lt;2042),Table1[[#This Row],[Def max]],"")</f>
        <v/>
      </c>
      <c r="M430" s="2" t="str">
        <f>IF(AND(J430&gt;=2042,J430&lt;2343),Table1[[#This Row],[Def max]],"")</f>
        <v/>
      </c>
      <c r="N430" s="2">
        <f>IF(AND(J430&gt;=2343,J430&lt;3865),Table1[[#This Row],[Def max]],"")</f>
        <v>78.3</v>
      </c>
      <c r="O430" s="2" t="str">
        <f>IF(AND(J430&gt;=3865,J430&lt;4540),Table1[[#This Row],[Def max]],"")</f>
        <v/>
      </c>
      <c r="P430" s="2" t="str">
        <f>IF(AND(J430&gt;=4540,J430&lt;8085),Table1[[#This Row],[Def max]],"")</f>
        <v/>
      </c>
      <c r="Q430" s="2" t="str">
        <f>IF(AND(J430&gt;=8085,J430&lt;9000),Table1[[#This Row],[Def max]],"")</f>
        <v/>
      </c>
      <c r="R430" s="2">
        <v>72.8</v>
      </c>
      <c r="S430" s="2">
        <v>12</v>
      </c>
      <c r="T430" s="2">
        <v>11.5</v>
      </c>
      <c r="U430" s="2">
        <f>YEAR(Table1[[#This Row],[Date début]])</f>
        <v>2021</v>
      </c>
      <c r="V430" s="2">
        <f>MONTH(Table1[[#This Row],[Date fin]])</f>
        <v>9</v>
      </c>
      <c r="W430" s="2">
        <f>DAY(Table1[[#This Row],[Date fin]])</f>
        <v>3</v>
      </c>
    </row>
    <row r="431" spans="1:23" x14ac:dyDescent="0.25">
      <c r="A431" s="1">
        <v>0</v>
      </c>
      <c r="B431" s="2" t="s">
        <v>17</v>
      </c>
      <c r="C431" s="2">
        <v>0</v>
      </c>
      <c r="D431" s="3">
        <v>44442.598101851851</v>
      </c>
      <c r="E431" s="3">
        <v>44442.711527777778</v>
      </c>
      <c r="F431" s="4">
        <v>0.11341435185185185</v>
      </c>
      <c r="G431" s="2" t="s">
        <v>14</v>
      </c>
      <c r="H431" s="2">
        <v>2.9</v>
      </c>
      <c r="I431" s="2" t="s">
        <v>55</v>
      </c>
      <c r="J431" s="2">
        <v>6466</v>
      </c>
      <c r="K431" s="2" t="str">
        <f>IF(AND(J431&gt;=0,J431&lt;750),Table1[[#This Row],[Def max]],"")</f>
        <v/>
      </c>
      <c r="L431" s="2" t="str">
        <f>IF(AND(J431&gt;=750,J431&lt;2042),Table1[[#This Row],[Def max]],"")</f>
        <v/>
      </c>
      <c r="M431" s="2" t="str">
        <f>IF(AND(J431&gt;=2042,J431&lt;2343),Table1[[#This Row],[Def max]],"")</f>
        <v/>
      </c>
      <c r="N431" s="2" t="str">
        <f>IF(AND(J431&gt;=2343,J431&lt;3865),Table1[[#This Row],[Def max]],"")</f>
        <v/>
      </c>
      <c r="O431" s="2" t="str">
        <f>IF(AND(J431&gt;=3865,J431&lt;4540),Table1[[#This Row],[Def max]],"")</f>
        <v/>
      </c>
      <c r="P431" s="2">
        <f>IF(AND(J431&gt;=4540,J431&lt;8085),Table1[[#This Row],[Def max]],"")</f>
        <v>2.9</v>
      </c>
      <c r="Q431" s="2" t="str">
        <f>IF(AND(J431&gt;=8085,J431&lt;9000),Table1[[#This Row],[Def max]],"")</f>
        <v/>
      </c>
      <c r="R431" s="2">
        <v>0.9</v>
      </c>
      <c r="S431" s="2">
        <v>0.3</v>
      </c>
      <c r="T431" s="2">
        <v>1.2</v>
      </c>
      <c r="U431" s="2">
        <f>YEAR(Table1[[#This Row],[Date début]])</f>
        <v>2021</v>
      </c>
      <c r="V431" s="2">
        <f>MONTH(Table1[[#This Row],[Date fin]])</f>
        <v>9</v>
      </c>
      <c r="W431" s="2">
        <f>DAY(Table1[[#This Row],[Date fin]])</f>
        <v>3</v>
      </c>
    </row>
    <row r="432" spans="1:23" x14ac:dyDescent="0.25">
      <c r="A432" s="1">
        <v>0</v>
      </c>
      <c r="B432" s="2" t="s">
        <v>20</v>
      </c>
      <c r="C432" s="2">
        <v>1592</v>
      </c>
      <c r="D432" s="3">
        <v>44462.646863425929</v>
      </c>
      <c r="E432" s="3">
        <v>44462.71634259259</v>
      </c>
      <c r="F432" s="4">
        <v>6.9467592592592595E-2</v>
      </c>
      <c r="G432" s="2" t="s">
        <v>14</v>
      </c>
      <c r="H432" s="2">
        <v>6.4</v>
      </c>
      <c r="I432" s="2" t="s">
        <v>106</v>
      </c>
      <c r="J432" s="2">
        <v>2705</v>
      </c>
      <c r="K432" s="2" t="str">
        <f>IF(AND(J432&gt;=0,J432&lt;750),Table1[[#This Row],[Def max]],"")</f>
        <v/>
      </c>
      <c r="L432" s="2" t="str">
        <f>IF(AND(J432&gt;=750,J432&lt;2042),Table1[[#This Row],[Def max]],"")</f>
        <v/>
      </c>
      <c r="M432" s="2" t="str">
        <f>IF(AND(J432&gt;=2042,J432&lt;2343),Table1[[#This Row],[Def max]],"")</f>
        <v/>
      </c>
      <c r="N432" s="2">
        <f>IF(AND(J432&gt;=2343,J432&lt;3865),Table1[[#This Row],[Def max]],"")</f>
        <v>6.4</v>
      </c>
      <c r="O432" s="2" t="str">
        <f>IF(AND(J432&gt;=3865,J432&lt;4540),Table1[[#This Row],[Def max]],"")</f>
        <v/>
      </c>
      <c r="P432" s="2" t="str">
        <f>IF(AND(J432&gt;=4540,J432&lt;8085),Table1[[#This Row],[Def max]],"")</f>
        <v/>
      </c>
      <c r="Q432" s="2" t="str">
        <f>IF(AND(J432&gt;=8085,J432&lt;9000),Table1[[#This Row],[Def max]],"")</f>
        <v/>
      </c>
      <c r="R432" s="2">
        <v>3.1</v>
      </c>
      <c r="S432" s="2">
        <v>0.8</v>
      </c>
      <c r="T432" s="2">
        <v>4.2</v>
      </c>
      <c r="U432" s="2">
        <f>YEAR(Table1[[#This Row],[Date début]])</f>
        <v>2021</v>
      </c>
      <c r="V432" s="2">
        <f>MONTH(Table1[[#This Row],[Date fin]])</f>
        <v>9</v>
      </c>
      <c r="W432" s="2">
        <f>DAY(Table1[[#This Row],[Date fin]])</f>
        <v>23</v>
      </c>
    </row>
    <row r="433" spans="1:23" x14ac:dyDescent="0.25">
      <c r="A433" s="1">
        <v>0</v>
      </c>
      <c r="B433" s="2" t="s">
        <v>20</v>
      </c>
      <c r="C433" s="2">
        <v>1581</v>
      </c>
      <c r="D433" s="3">
        <v>44462.718124999999</v>
      </c>
      <c r="E433" s="3">
        <v>44462.757962962962</v>
      </c>
      <c r="F433" s="4">
        <v>3.9837962962962964E-2</v>
      </c>
      <c r="G433" s="2" t="s">
        <v>14</v>
      </c>
      <c r="H433" s="2">
        <v>6.6</v>
      </c>
      <c r="I433" s="2" t="s">
        <v>50</v>
      </c>
      <c r="J433" s="2">
        <v>1269</v>
      </c>
      <c r="K433" s="2" t="str">
        <f>IF(AND(J433&gt;=0,J433&lt;750),Table1[[#This Row],[Def max]],"")</f>
        <v/>
      </c>
      <c r="L433" s="2">
        <f>IF(AND(J433&gt;=750,J433&lt;2042),Table1[[#This Row],[Def max]],"")</f>
        <v>6.6</v>
      </c>
      <c r="M433" s="2" t="str">
        <f>IF(AND(J433&gt;=2042,J433&lt;2343),Table1[[#This Row],[Def max]],"")</f>
        <v/>
      </c>
      <c r="N433" s="2" t="str">
        <f>IF(AND(J433&gt;=2343,J433&lt;3865),Table1[[#This Row],[Def max]],"")</f>
        <v/>
      </c>
      <c r="O433" s="2" t="str">
        <f>IF(AND(J433&gt;=3865,J433&lt;4540),Table1[[#This Row],[Def max]],"")</f>
        <v/>
      </c>
      <c r="P433" s="2" t="str">
        <f>IF(AND(J433&gt;=4540,J433&lt;8085),Table1[[#This Row],[Def max]],"")</f>
        <v/>
      </c>
      <c r="Q433" s="2" t="str">
        <f>IF(AND(J433&gt;=8085,J433&lt;9000),Table1[[#This Row],[Def max]],"")</f>
        <v/>
      </c>
      <c r="R433" s="2">
        <v>2.2000000000000002</v>
      </c>
      <c r="S433" s="2">
        <v>1</v>
      </c>
      <c r="T433" s="2">
        <v>2.6</v>
      </c>
      <c r="U433" s="2">
        <f>YEAR(Table1[[#This Row],[Date début]])</f>
        <v>2021</v>
      </c>
      <c r="V433" s="2">
        <f>MONTH(Table1[[#This Row],[Date fin]])</f>
        <v>9</v>
      </c>
      <c r="W433" s="2">
        <f>DAY(Table1[[#This Row],[Date fin]])</f>
        <v>23</v>
      </c>
    </row>
    <row r="434" spans="1:23" x14ac:dyDescent="0.25">
      <c r="A434" s="1">
        <v>0</v>
      </c>
      <c r="B434" s="2" t="s">
        <v>20</v>
      </c>
      <c r="C434" s="2">
        <v>1582</v>
      </c>
      <c r="D434" s="3">
        <v>44462.758657407408</v>
      </c>
      <c r="E434" s="3">
        <v>44462.790150462963</v>
      </c>
      <c r="F434" s="4">
        <v>3.1481481481481485E-2</v>
      </c>
      <c r="G434" s="2" t="s">
        <v>14</v>
      </c>
      <c r="H434" s="2">
        <v>7.4</v>
      </c>
      <c r="I434" s="2" t="s">
        <v>55</v>
      </c>
      <c r="J434" s="2">
        <v>5234</v>
      </c>
      <c r="K434" s="2" t="str">
        <f>IF(AND(J434&gt;=0,J434&lt;750),Table1[[#This Row],[Def max]],"")</f>
        <v/>
      </c>
      <c r="L434" s="2" t="str">
        <f>IF(AND(J434&gt;=750,J434&lt;2042),Table1[[#This Row],[Def max]],"")</f>
        <v/>
      </c>
      <c r="M434" s="2" t="str">
        <f>IF(AND(J434&gt;=2042,J434&lt;2343),Table1[[#This Row],[Def max]],"")</f>
        <v/>
      </c>
      <c r="N434" s="2" t="str">
        <f>IF(AND(J434&gt;=2343,J434&lt;3865),Table1[[#This Row],[Def max]],"")</f>
        <v/>
      </c>
      <c r="O434" s="2" t="str">
        <f>IF(AND(J434&gt;=3865,J434&lt;4540),Table1[[#This Row],[Def max]],"")</f>
        <v/>
      </c>
      <c r="P434" s="2">
        <f>IF(AND(J434&gt;=4540,J434&lt;8085),Table1[[#This Row],[Def max]],"")</f>
        <v>7.4</v>
      </c>
      <c r="Q434" s="2" t="str">
        <f>IF(AND(J434&gt;=8085,J434&lt;9000),Table1[[#This Row],[Def max]],"")</f>
        <v/>
      </c>
      <c r="R434" s="2">
        <v>1.2</v>
      </c>
      <c r="S434" s="2">
        <v>0.7</v>
      </c>
      <c r="T434" s="2">
        <v>3.9</v>
      </c>
      <c r="U434" s="2">
        <f>YEAR(Table1[[#This Row],[Date début]])</f>
        <v>2021</v>
      </c>
      <c r="V434" s="2">
        <f>MONTH(Table1[[#This Row],[Date fin]])</f>
        <v>9</v>
      </c>
      <c r="W434" s="2">
        <f>DAY(Table1[[#This Row],[Date fin]])</f>
        <v>23</v>
      </c>
    </row>
    <row r="435" spans="1:23" x14ac:dyDescent="0.25">
      <c r="A435" s="1">
        <v>0</v>
      </c>
      <c r="B435" s="2" t="s">
        <v>20</v>
      </c>
      <c r="C435" s="2">
        <v>1588</v>
      </c>
      <c r="D435" s="3">
        <v>44462.849710648145</v>
      </c>
      <c r="E435" s="3">
        <v>44462.860821759263</v>
      </c>
      <c r="F435" s="4">
        <v>1.1111111111111112E-2</v>
      </c>
      <c r="G435" s="2" t="s">
        <v>14</v>
      </c>
      <c r="H435" s="2">
        <v>7.2</v>
      </c>
      <c r="I435" s="2" t="s">
        <v>38</v>
      </c>
      <c r="J435" s="2">
        <v>5371</v>
      </c>
      <c r="K435" s="2" t="str">
        <f>IF(AND(J435&gt;=0,J435&lt;750),Table1[[#This Row],[Def max]],"")</f>
        <v/>
      </c>
      <c r="L435" s="2" t="str">
        <f>IF(AND(J435&gt;=750,J435&lt;2042),Table1[[#This Row],[Def max]],"")</f>
        <v/>
      </c>
      <c r="M435" s="2" t="str">
        <f>IF(AND(J435&gt;=2042,J435&lt;2343),Table1[[#This Row],[Def max]],"")</f>
        <v/>
      </c>
      <c r="N435" s="2" t="str">
        <f>IF(AND(J435&gt;=2343,J435&lt;3865),Table1[[#This Row],[Def max]],"")</f>
        <v/>
      </c>
      <c r="O435" s="2" t="str">
        <f>IF(AND(J435&gt;=3865,J435&lt;4540),Table1[[#This Row],[Def max]],"")</f>
        <v/>
      </c>
      <c r="P435" s="2">
        <f>IF(AND(J435&gt;=4540,J435&lt;8085),Table1[[#This Row],[Def max]],"")</f>
        <v>7.2</v>
      </c>
      <c r="Q435" s="2" t="str">
        <f>IF(AND(J435&gt;=8085,J435&lt;9000),Table1[[#This Row],[Def max]],"")</f>
        <v/>
      </c>
      <c r="R435" s="2">
        <v>2.5</v>
      </c>
      <c r="S435" s="2">
        <v>0.9</v>
      </c>
      <c r="T435" s="2">
        <v>2.9</v>
      </c>
      <c r="U435" s="2">
        <f>YEAR(Table1[[#This Row],[Date début]])</f>
        <v>2021</v>
      </c>
      <c r="V435" s="2">
        <f>MONTH(Table1[[#This Row],[Date fin]])</f>
        <v>9</v>
      </c>
      <c r="W435" s="2">
        <f>DAY(Table1[[#This Row],[Date fin]])</f>
        <v>23</v>
      </c>
    </row>
    <row r="436" spans="1:23" x14ac:dyDescent="0.25">
      <c r="A436" s="1">
        <v>0</v>
      </c>
      <c r="B436" s="2" t="s">
        <v>17</v>
      </c>
      <c r="C436" s="2">
        <v>0</v>
      </c>
      <c r="D436" s="3">
        <v>44581.043067129627</v>
      </c>
      <c r="E436" s="3">
        <v>44581.179976851854</v>
      </c>
      <c r="F436" s="4">
        <v>0.13688657407407409</v>
      </c>
      <c r="G436" s="2" t="s">
        <v>14</v>
      </c>
      <c r="H436" s="2">
        <v>1.9</v>
      </c>
      <c r="I436" s="2" t="s">
        <v>185</v>
      </c>
      <c r="J436" s="2">
        <v>1723</v>
      </c>
      <c r="K436" s="2" t="str">
        <f>IF(AND(J436&gt;=0,J436&lt;750),Table1[[#This Row],[Def max]],"")</f>
        <v/>
      </c>
      <c r="L436" s="2">
        <f>IF(AND(J436&gt;=750,J436&lt;2042),Table1[[#This Row],[Def max]],"")</f>
        <v>1.9</v>
      </c>
      <c r="M436" s="2" t="str">
        <f>IF(AND(J436&gt;=2042,J436&lt;2343),Table1[[#This Row],[Def max]],"")</f>
        <v/>
      </c>
      <c r="N436" s="2" t="str">
        <f>IF(AND(J436&gt;=2343,J436&lt;3865),Table1[[#This Row],[Def max]],"")</f>
        <v/>
      </c>
      <c r="O436" s="2" t="str">
        <f>IF(AND(J436&gt;=3865,J436&lt;4540),Table1[[#This Row],[Def max]],"")</f>
        <v/>
      </c>
      <c r="P436" s="2" t="str">
        <f>IF(AND(J436&gt;=4540,J436&lt;8085),Table1[[#This Row],[Def max]],"")</f>
        <v/>
      </c>
      <c r="Q436" s="2" t="str">
        <f>IF(AND(J436&gt;=8085,J436&lt;9000),Table1[[#This Row],[Def max]],"")</f>
        <v/>
      </c>
      <c r="R436" s="2">
        <v>0.4</v>
      </c>
      <c r="S436" s="2">
        <v>0.1</v>
      </c>
      <c r="T436" s="2">
        <v>0.9</v>
      </c>
      <c r="U436" s="2">
        <f>YEAR(Table1[[#This Row],[Date début]])</f>
        <v>2022</v>
      </c>
      <c r="V436" s="2">
        <f>MONTH(Table1[[#This Row],[Date fin]])</f>
        <v>1</v>
      </c>
      <c r="W436" s="2">
        <f>DAY(Table1[[#This Row],[Date fin]])</f>
        <v>20</v>
      </c>
    </row>
    <row r="437" spans="1:23" x14ac:dyDescent="0.25">
      <c r="A437" s="1">
        <v>0</v>
      </c>
      <c r="B437" s="2" t="s">
        <v>20</v>
      </c>
      <c r="C437" s="2">
        <v>0</v>
      </c>
      <c r="D437" s="3">
        <v>44673.275335648148</v>
      </c>
      <c r="E437" s="3">
        <v>44673.276365740741</v>
      </c>
      <c r="F437" s="4">
        <v>1.0185185185185186E-3</v>
      </c>
      <c r="G437" s="2" t="s">
        <v>40</v>
      </c>
      <c r="H437" s="2">
        <v>0</v>
      </c>
      <c r="I437" s="2"/>
      <c r="J437" s="2">
        <v>0</v>
      </c>
      <c r="K437" s="2">
        <f>IF(AND(J437&gt;=0,J437&lt;750),Table1[[#This Row],[Def max]],"")</f>
        <v>0</v>
      </c>
      <c r="L437" s="2" t="str">
        <f>IF(AND(J437&gt;=750,J437&lt;2042),Table1[[#This Row],[Def max]],"")</f>
        <v/>
      </c>
      <c r="M437" s="2" t="str">
        <f>IF(AND(J437&gt;=2042,J437&lt;2343),Table1[[#This Row],[Def max]],"")</f>
        <v/>
      </c>
      <c r="N437" s="2" t="str">
        <f>IF(AND(J437&gt;=2343,J437&lt;3865),Table1[[#This Row],[Def max]],"")</f>
        <v/>
      </c>
      <c r="O437" s="2" t="str">
        <f>IF(AND(J437&gt;=3865,J437&lt;4540),Table1[[#This Row],[Def max]],"")</f>
        <v/>
      </c>
      <c r="P437" s="2" t="str">
        <f>IF(AND(J437&gt;=4540,J437&lt;8085),Table1[[#This Row],[Def max]],"")</f>
        <v/>
      </c>
      <c r="Q437" s="2" t="str">
        <f>IF(AND(J437&gt;=8085,J437&lt;9000),Table1[[#This Row],[Def max]],"")</f>
        <v/>
      </c>
      <c r="R437" s="2">
        <v>0</v>
      </c>
      <c r="S437" s="2">
        <v>0</v>
      </c>
      <c r="T437" s="2">
        <v>0</v>
      </c>
      <c r="U437" s="2">
        <f>YEAR(Table1[[#This Row],[Date début]])</f>
        <v>2022</v>
      </c>
      <c r="V437" s="2">
        <f>MONTH(Table1[[#This Row],[Date fin]])</f>
        <v>4</v>
      </c>
      <c r="W437" s="2">
        <f>DAY(Table1[[#This Row],[Date fin]])</f>
        <v>22</v>
      </c>
    </row>
    <row r="438" spans="1:23" x14ac:dyDescent="0.25">
      <c r="A438" s="1">
        <v>0</v>
      </c>
      <c r="B438" s="2" t="s">
        <v>17</v>
      </c>
      <c r="C438" s="2">
        <v>0</v>
      </c>
      <c r="D438" s="3">
        <v>44673.290925925925</v>
      </c>
      <c r="E438" s="3">
        <v>44673.291539351849</v>
      </c>
      <c r="F438" s="4">
        <v>6.018518518518519E-4</v>
      </c>
      <c r="G438" s="2" t="s">
        <v>40</v>
      </c>
      <c r="H438" s="2">
        <v>56.7</v>
      </c>
      <c r="I438" s="2" t="s">
        <v>116</v>
      </c>
      <c r="J438" s="2">
        <v>3075</v>
      </c>
      <c r="K438" s="2" t="str">
        <f>IF(AND(J438&gt;=0,J438&lt;750),Table1[[#This Row],[Def max]],"")</f>
        <v/>
      </c>
      <c r="L438" s="2" t="str">
        <f>IF(AND(J438&gt;=750,J438&lt;2042),Table1[[#This Row],[Def max]],"")</f>
        <v/>
      </c>
      <c r="M438" s="2" t="str">
        <f>IF(AND(J438&gt;=2042,J438&lt;2343),Table1[[#This Row],[Def max]],"")</f>
        <v/>
      </c>
      <c r="N438" s="2">
        <f>IF(AND(J438&gt;=2343,J438&lt;3865),Table1[[#This Row],[Def max]],"")</f>
        <v>56.7</v>
      </c>
      <c r="O438" s="2" t="str">
        <f>IF(AND(J438&gt;=3865,J438&lt;4540),Table1[[#This Row],[Def max]],"")</f>
        <v/>
      </c>
      <c r="P438" s="2" t="str">
        <f>IF(AND(J438&gt;=4540,J438&lt;8085),Table1[[#This Row],[Def max]],"")</f>
        <v/>
      </c>
      <c r="Q438" s="2" t="str">
        <f>IF(AND(J438&gt;=8085,J438&lt;9000),Table1[[#This Row],[Def max]],"")</f>
        <v/>
      </c>
      <c r="R438" s="2">
        <v>4.5999999999999996</v>
      </c>
      <c r="S438" s="2">
        <v>1.4</v>
      </c>
      <c r="T438" s="2">
        <v>6.1</v>
      </c>
      <c r="U438" s="2">
        <f>YEAR(Table1[[#This Row],[Date début]])</f>
        <v>2022</v>
      </c>
      <c r="V438" s="2">
        <f>MONTH(Table1[[#This Row],[Date fin]])</f>
        <v>4</v>
      </c>
      <c r="W438" s="2">
        <f>DAY(Table1[[#This Row],[Date fin]])</f>
        <v>22</v>
      </c>
    </row>
    <row r="439" spans="1:23" x14ac:dyDescent="0.25">
      <c r="A439" s="1">
        <v>51751001007</v>
      </c>
      <c r="B439" s="2" t="s">
        <v>20</v>
      </c>
      <c r="C439" s="2" t="s">
        <v>247</v>
      </c>
      <c r="D439" s="3">
        <v>44673.292546296296</v>
      </c>
      <c r="E439" s="3">
        <v>44673.293229166666</v>
      </c>
      <c r="F439" s="4">
        <v>6.7129629629629625E-4</v>
      </c>
      <c r="G439" s="2" t="s">
        <v>40</v>
      </c>
      <c r="H439" s="2">
        <v>0</v>
      </c>
      <c r="I439" s="2"/>
      <c r="J439" s="2">
        <v>0</v>
      </c>
      <c r="K439" s="2">
        <f>IF(AND(J439&gt;=0,J439&lt;750),Table1[[#This Row],[Def max]],"")</f>
        <v>0</v>
      </c>
      <c r="L439" s="2" t="str">
        <f>IF(AND(J439&gt;=750,J439&lt;2042),Table1[[#This Row],[Def max]],"")</f>
        <v/>
      </c>
      <c r="M439" s="2" t="str">
        <f>IF(AND(J439&gt;=2042,J439&lt;2343),Table1[[#This Row],[Def max]],"")</f>
        <v/>
      </c>
      <c r="N439" s="2" t="str">
        <f>IF(AND(J439&gt;=2343,J439&lt;3865),Table1[[#This Row],[Def max]],"")</f>
        <v/>
      </c>
      <c r="O439" s="2" t="str">
        <f>IF(AND(J439&gt;=3865,J439&lt;4540),Table1[[#This Row],[Def max]],"")</f>
        <v/>
      </c>
      <c r="P439" s="2" t="str">
        <f>IF(AND(J439&gt;=4540,J439&lt;8085),Table1[[#This Row],[Def max]],"")</f>
        <v/>
      </c>
      <c r="Q439" s="2" t="str">
        <f>IF(AND(J439&gt;=8085,J439&lt;9000),Table1[[#This Row],[Def max]],"")</f>
        <v/>
      </c>
      <c r="R439" s="2">
        <v>0</v>
      </c>
      <c r="S439" s="2">
        <v>0</v>
      </c>
      <c r="T439" s="2">
        <v>0</v>
      </c>
      <c r="U439" s="2">
        <f>YEAR(Table1[[#This Row],[Date début]])</f>
        <v>2022</v>
      </c>
      <c r="V439" s="2">
        <f>MONTH(Table1[[#This Row],[Date fin]])</f>
        <v>4</v>
      </c>
      <c r="W439" s="2">
        <f>DAY(Table1[[#This Row],[Date fin]])</f>
        <v>22</v>
      </c>
    </row>
    <row r="440" spans="1:23" x14ac:dyDescent="0.25">
      <c r="A440" s="1">
        <v>51751001007</v>
      </c>
      <c r="B440" s="2" t="s">
        <v>17</v>
      </c>
      <c r="C440" s="2" t="s">
        <v>247</v>
      </c>
      <c r="D440" s="3">
        <v>44673.293738425928</v>
      </c>
      <c r="E440" s="3">
        <v>44673.34269675926</v>
      </c>
      <c r="F440" s="4">
        <v>4.8946759259259259E-2</v>
      </c>
      <c r="G440" s="2" t="s">
        <v>40</v>
      </c>
      <c r="H440" s="2">
        <v>5.7</v>
      </c>
      <c r="I440" s="2" t="s">
        <v>16</v>
      </c>
      <c r="J440" s="2">
        <v>6219</v>
      </c>
      <c r="K440" s="2" t="str">
        <f>IF(AND(J440&gt;=0,J440&lt;750),Table1[[#This Row],[Def max]],"")</f>
        <v/>
      </c>
      <c r="L440" s="2" t="str">
        <f>IF(AND(J440&gt;=750,J440&lt;2042),Table1[[#This Row],[Def max]],"")</f>
        <v/>
      </c>
      <c r="M440" s="2" t="str">
        <f>IF(AND(J440&gt;=2042,J440&lt;2343),Table1[[#This Row],[Def max]],"")</f>
        <v/>
      </c>
      <c r="N440" s="2" t="str">
        <f>IF(AND(J440&gt;=2343,J440&lt;3865),Table1[[#This Row],[Def max]],"")</f>
        <v/>
      </c>
      <c r="O440" s="2" t="str">
        <f>IF(AND(J440&gt;=3865,J440&lt;4540),Table1[[#This Row],[Def max]],"")</f>
        <v/>
      </c>
      <c r="P440" s="2">
        <f>IF(AND(J440&gt;=4540,J440&lt;8085),Table1[[#This Row],[Def max]],"")</f>
        <v>5.7</v>
      </c>
      <c r="Q440" s="2" t="str">
        <f>IF(AND(J440&gt;=8085,J440&lt;9000),Table1[[#This Row],[Def max]],"")</f>
        <v/>
      </c>
      <c r="R440" s="2">
        <v>1.1000000000000001</v>
      </c>
      <c r="S440" s="2">
        <v>0.6</v>
      </c>
      <c r="T440" s="2">
        <v>1.2</v>
      </c>
      <c r="U440" s="2">
        <f>YEAR(Table1[[#This Row],[Date début]])</f>
        <v>2022</v>
      </c>
      <c r="V440" s="2">
        <f>MONTH(Table1[[#This Row],[Date fin]])</f>
        <v>4</v>
      </c>
      <c r="W440" s="2">
        <f>DAY(Table1[[#This Row],[Date fin]])</f>
        <v>22</v>
      </c>
    </row>
    <row r="441" spans="1:23" x14ac:dyDescent="0.25">
      <c r="A441" s="1">
        <v>51751001003</v>
      </c>
      <c r="B441" s="2" t="s">
        <v>17</v>
      </c>
      <c r="C441" s="2" t="s">
        <v>250</v>
      </c>
      <c r="D441" s="3">
        <v>44673.345601851855</v>
      </c>
      <c r="E441" s="3">
        <v>44673.404317129629</v>
      </c>
      <c r="F441" s="4">
        <v>5.8703703703703702E-2</v>
      </c>
      <c r="G441" s="2" t="s">
        <v>40</v>
      </c>
      <c r="H441" s="2">
        <v>7.2</v>
      </c>
      <c r="I441" s="2" t="s">
        <v>106</v>
      </c>
      <c r="J441" s="2">
        <v>6249</v>
      </c>
      <c r="K441" s="2" t="str">
        <f>IF(AND(J441&gt;=0,J441&lt;750),Table1[[#This Row],[Def max]],"")</f>
        <v/>
      </c>
      <c r="L441" s="2" t="str">
        <f>IF(AND(J441&gt;=750,J441&lt;2042),Table1[[#This Row],[Def max]],"")</f>
        <v/>
      </c>
      <c r="M441" s="2" t="str">
        <f>IF(AND(J441&gt;=2042,J441&lt;2343),Table1[[#This Row],[Def max]],"")</f>
        <v/>
      </c>
      <c r="N441" s="2" t="str">
        <f>IF(AND(J441&gt;=2343,J441&lt;3865),Table1[[#This Row],[Def max]],"")</f>
        <v/>
      </c>
      <c r="O441" s="2" t="str">
        <f>IF(AND(J441&gt;=3865,J441&lt;4540),Table1[[#This Row],[Def max]],"")</f>
        <v/>
      </c>
      <c r="P441" s="2">
        <f>IF(AND(J441&gt;=4540,J441&lt;8085),Table1[[#This Row],[Def max]],"")</f>
        <v>7.2</v>
      </c>
      <c r="Q441" s="2" t="str">
        <f>IF(AND(J441&gt;=8085,J441&lt;9000),Table1[[#This Row],[Def max]],"")</f>
        <v/>
      </c>
      <c r="R441" s="2">
        <v>2.4</v>
      </c>
      <c r="S441" s="2">
        <v>0.8</v>
      </c>
      <c r="T441" s="2">
        <v>4.5999999999999996</v>
      </c>
      <c r="U441" s="2">
        <f>YEAR(Table1[[#This Row],[Date début]])</f>
        <v>2022</v>
      </c>
      <c r="V441" s="2">
        <f>MONTH(Table1[[#This Row],[Date fin]])</f>
        <v>4</v>
      </c>
      <c r="W441" s="2">
        <f>DAY(Table1[[#This Row],[Date fin]])</f>
        <v>22</v>
      </c>
    </row>
    <row r="442" spans="1:23" x14ac:dyDescent="0.25">
      <c r="A442" s="1">
        <v>51751001004</v>
      </c>
      <c r="B442" s="2" t="s">
        <v>20</v>
      </c>
      <c r="C442" s="2" t="s">
        <v>252</v>
      </c>
      <c r="D442" s="3">
        <v>44673.405856481484</v>
      </c>
      <c r="E442" s="3">
        <v>44673.4684837963</v>
      </c>
      <c r="F442" s="4">
        <v>6.2615740740740736E-2</v>
      </c>
      <c r="G442" s="2" t="s">
        <v>40</v>
      </c>
      <c r="H442" s="2">
        <v>7.3</v>
      </c>
      <c r="I442" s="2" t="s">
        <v>28</v>
      </c>
      <c r="J442" s="2">
        <v>4266</v>
      </c>
      <c r="K442" s="2" t="str">
        <f>IF(AND(J442&gt;=0,J442&lt;750),Table1[[#This Row],[Def max]],"")</f>
        <v/>
      </c>
      <c r="L442" s="2" t="str">
        <f>IF(AND(J442&gt;=750,J442&lt;2042),Table1[[#This Row],[Def max]],"")</f>
        <v/>
      </c>
      <c r="M442" s="2" t="str">
        <f>IF(AND(J442&gt;=2042,J442&lt;2343),Table1[[#This Row],[Def max]],"")</f>
        <v/>
      </c>
      <c r="N442" s="2" t="str">
        <f>IF(AND(J442&gt;=2343,J442&lt;3865),Table1[[#This Row],[Def max]],"")</f>
        <v/>
      </c>
      <c r="O442" s="2">
        <f>IF(AND(J442&gt;=3865,J442&lt;4540),Table1[[#This Row],[Def max]],"")</f>
        <v>7.3</v>
      </c>
      <c r="P442" s="2" t="str">
        <f>IF(AND(J442&gt;=4540,J442&lt;8085),Table1[[#This Row],[Def max]],"")</f>
        <v/>
      </c>
      <c r="Q442" s="2" t="str">
        <f>IF(AND(J442&gt;=8085,J442&lt;9000),Table1[[#This Row],[Def max]],"")</f>
        <v/>
      </c>
      <c r="R442" s="2">
        <v>2.2000000000000002</v>
      </c>
      <c r="S442" s="2">
        <v>0.6</v>
      </c>
      <c r="T442" s="2">
        <v>5.3</v>
      </c>
      <c r="U442" s="2">
        <f>YEAR(Table1[[#This Row],[Date début]])</f>
        <v>2022</v>
      </c>
      <c r="V442" s="2">
        <f>MONTH(Table1[[#This Row],[Date fin]])</f>
        <v>4</v>
      </c>
      <c r="W442" s="2">
        <f>DAY(Table1[[#This Row],[Date fin]])</f>
        <v>22</v>
      </c>
    </row>
    <row r="443" spans="1:23" x14ac:dyDescent="0.25">
      <c r="A443" s="1">
        <v>0</v>
      </c>
      <c r="B443" s="2" t="s">
        <v>20</v>
      </c>
      <c r="C443" s="2">
        <v>0</v>
      </c>
      <c r="D443" s="3">
        <v>44673.629189814812</v>
      </c>
      <c r="E443" s="3">
        <v>44673.667083333334</v>
      </c>
      <c r="F443" s="4">
        <v>3.788194444444444E-2</v>
      </c>
      <c r="G443" s="2" t="s">
        <v>14</v>
      </c>
      <c r="H443" s="2">
        <v>7.6</v>
      </c>
      <c r="I443" s="2" t="s">
        <v>38</v>
      </c>
      <c r="J443" s="2">
        <v>2800</v>
      </c>
      <c r="K443" s="2" t="str">
        <f>IF(AND(J443&gt;=0,J443&lt;750),Table1[[#This Row],[Def max]],"")</f>
        <v/>
      </c>
      <c r="L443" s="2" t="str">
        <f>IF(AND(J443&gt;=750,J443&lt;2042),Table1[[#This Row],[Def max]],"")</f>
        <v/>
      </c>
      <c r="M443" s="2" t="str">
        <f>IF(AND(J443&gt;=2042,J443&lt;2343),Table1[[#This Row],[Def max]],"")</f>
        <v/>
      </c>
      <c r="N443" s="2">
        <f>IF(AND(J443&gt;=2343,J443&lt;3865),Table1[[#This Row],[Def max]],"")</f>
        <v>7.6</v>
      </c>
      <c r="O443" s="2" t="str">
        <f>IF(AND(J443&gt;=3865,J443&lt;4540),Table1[[#This Row],[Def max]],"")</f>
        <v/>
      </c>
      <c r="P443" s="2" t="str">
        <f>IF(AND(J443&gt;=4540,J443&lt;8085),Table1[[#This Row],[Def max]],"")</f>
        <v/>
      </c>
      <c r="Q443" s="2" t="str">
        <f>IF(AND(J443&gt;=8085,J443&lt;9000),Table1[[#This Row],[Def max]],"")</f>
        <v/>
      </c>
      <c r="R443" s="2">
        <v>1.4</v>
      </c>
      <c r="S443" s="2">
        <v>0.7</v>
      </c>
      <c r="T443" s="2">
        <v>2</v>
      </c>
      <c r="U443" s="2">
        <f>YEAR(Table1[[#This Row],[Date début]])</f>
        <v>2022</v>
      </c>
      <c r="V443" s="2">
        <f>MONTH(Table1[[#This Row],[Date fin]])</f>
        <v>4</v>
      </c>
      <c r="W443" s="2">
        <f>DAY(Table1[[#This Row],[Date fin]])</f>
        <v>22</v>
      </c>
    </row>
    <row r="444" spans="1:23" x14ac:dyDescent="0.25">
      <c r="A444" s="1">
        <v>51751001002</v>
      </c>
      <c r="B444" s="2" t="s">
        <v>17</v>
      </c>
      <c r="C444" s="2">
        <v>1616</v>
      </c>
      <c r="D444" s="3">
        <v>44704.966284722221</v>
      </c>
      <c r="E444" s="3">
        <v>44705.029513888891</v>
      </c>
      <c r="F444" s="4">
        <v>6.322916666666667E-2</v>
      </c>
      <c r="G444" s="2" t="s">
        <v>14</v>
      </c>
      <c r="H444" s="2">
        <v>2.2000000000000002</v>
      </c>
      <c r="I444" s="2" t="s">
        <v>150</v>
      </c>
      <c r="J444" s="2">
        <v>5299</v>
      </c>
      <c r="K444" s="2" t="str">
        <f>IF(AND(J444&gt;=0,J444&lt;750),Table1[[#This Row],[Def max]],"")</f>
        <v/>
      </c>
      <c r="L444" s="2" t="str">
        <f>IF(AND(J444&gt;=750,J444&lt;2042),Table1[[#This Row],[Def max]],"")</f>
        <v/>
      </c>
      <c r="M444" s="2" t="str">
        <f>IF(AND(J444&gt;=2042,J444&lt;2343),Table1[[#This Row],[Def max]],"")</f>
        <v/>
      </c>
      <c r="N444" s="2" t="str">
        <f>IF(AND(J444&gt;=2343,J444&lt;3865),Table1[[#This Row],[Def max]],"")</f>
        <v/>
      </c>
      <c r="O444" s="2" t="str">
        <f>IF(AND(J444&gt;=3865,J444&lt;4540),Table1[[#This Row],[Def max]],"")</f>
        <v/>
      </c>
      <c r="P444" s="2">
        <f>IF(AND(J444&gt;=4540,J444&lt;8085),Table1[[#This Row],[Def max]],"")</f>
        <v>2.2000000000000002</v>
      </c>
      <c r="Q444" s="2" t="str">
        <f>IF(AND(J444&gt;=8085,J444&lt;9000),Table1[[#This Row],[Def max]],"")</f>
        <v/>
      </c>
      <c r="R444" s="2">
        <v>0.3</v>
      </c>
      <c r="S444" s="2">
        <v>0.1</v>
      </c>
      <c r="T444" s="2">
        <v>1.8</v>
      </c>
      <c r="U444" s="2">
        <f>YEAR(Table1[[#This Row],[Date début]])</f>
        <v>2022</v>
      </c>
      <c r="V444" s="2">
        <f>MONTH(Table1[[#This Row],[Date fin]])</f>
        <v>5</v>
      </c>
      <c r="W444" s="2">
        <f>DAY(Table1[[#This Row],[Date fin]])</f>
        <v>24</v>
      </c>
    </row>
    <row r="445" spans="1:23" x14ac:dyDescent="0.25">
      <c r="A445" s="1">
        <v>51751001004</v>
      </c>
      <c r="B445" s="2" t="s">
        <v>17</v>
      </c>
      <c r="C445" s="2">
        <v>1618</v>
      </c>
      <c r="D445" s="3">
        <v>44705.032581018517</v>
      </c>
      <c r="E445" s="3">
        <v>44705.092951388891</v>
      </c>
      <c r="F445" s="4">
        <v>6.0370370370370373E-2</v>
      </c>
      <c r="G445" s="2" t="s">
        <v>14</v>
      </c>
      <c r="H445" s="2">
        <v>2.1</v>
      </c>
      <c r="I445" s="2" t="s">
        <v>25</v>
      </c>
      <c r="J445" s="2">
        <v>5683</v>
      </c>
      <c r="K445" s="2" t="str">
        <f>IF(AND(J445&gt;=0,J445&lt;750),Table1[[#This Row],[Def max]],"")</f>
        <v/>
      </c>
      <c r="L445" s="2" t="str">
        <f>IF(AND(J445&gt;=750,J445&lt;2042),Table1[[#This Row],[Def max]],"")</f>
        <v/>
      </c>
      <c r="M445" s="2" t="str">
        <f>IF(AND(J445&gt;=2042,J445&lt;2343),Table1[[#This Row],[Def max]],"")</f>
        <v/>
      </c>
      <c r="N445" s="2" t="str">
        <f>IF(AND(J445&gt;=2343,J445&lt;3865),Table1[[#This Row],[Def max]],"")</f>
        <v/>
      </c>
      <c r="O445" s="2" t="str">
        <f>IF(AND(J445&gt;=3865,J445&lt;4540),Table1[[#This Row],[Def max]],"")</f>
        <v/>
      </c>
      <c r="P445" s="2">
        <f>IF(AND(J445&gt;=4540,J445&lt;8085),Table1[[#This Row],[Def max]],"")</f>
        <v>2.1</v>
      </c>
      <c r="Q445" s="2" t="str">
        <f>IF(AND(J445&gt;=8085,J445&lt;9000),Table1[[#This Row],[Def max]],"")</f>
        <v/>
      </c>
      <c r="R445" s="2">
        <v>0.3</v>
      </c>
      <c r="S445" s="2">
        <v>0.1</v>
      </c>
      <c r="T445" s="2">
        <v>0.9</v>
      </c>
      <c r="U445" s="2">
        <f>YEAR(Table1[[#This Row],[Date début]])</f>
        <v>2022</v>
      </c>
      <c r="V445" s="2">
        <f>MONTH(Table1[[#This Row],[Date fin]])</f>
        <v>5</v>
      </c>
      <c r="W445" s="2">
        <f>DAY(Table1[[#This Row],[Date fin]])</f>
        <v>24</v>
      </c>
    </row>
    <row r="446" spans="1:23" x14ac:dyDescent="0.25">
      <c r="A446" s="1">
        <v>51751001003</v>
      </c>
      <c r="B446" s="2" t="s">
        <v>17</v>
      </c>
      <c r="C446" s="2">
        <v>1617</v>
      </c>
      <c r="D446" s="3">
        <v>44705.094675925924</v>
      </c>
      <c r="E446" s="3">
        <v>44705.144247685188</v>
      </c>
      <c r="F446" s="4">
        <v>4.9560185185185186E-2</v>
      </c>
      <c r="G446" s="2" t="s">
        <v>14</v>
      </c>
      <c r="H446" s="2">
        <v>2</v>
      </c>
      <c r="I446" s="2" t="s">
        <v>60</v>
      </c>
      <c r="J446" s="2">
        <v>5202</v>
      </c>
      <c r="K446" s="2" t="str">
        <f>IF(AND(J446&gt;=0,J446&lt;750),Table1[[#This Row],[Def max]],"")</f>
        <v/>
      </c>
      <c r="L446" s="2" t="str">
        <f>IF(AND(J446&gt;=750,J446&lt;2042),Table1[[#This Row],[Def max]],"")</f>
        <v/>
      </c>
      <c r="M446" s="2" t="str">
        <f>IF(AND(J446&gt;=2042,J446&lt;2343),Table1[[#This Row],[Def max]],"")</f>
        <v/>
      </c>
      <c r="N446" s="2" t="str">
        <f>IF(AND(J446&gt;=2343,J446&lt;3865),Table1[[#This Row],[Def max]],"")</f>
        <v/>
      </c>
      <c r="O446" s="2" t="str">
        <f>IF(AND(J446&gt;=3865,J446&lt;4540),Table1[[#This Row],[Def max]],"")</f>
        <v/>
      </c>
      <c r="P446" s="2">
        <f>IF(AND(J446&gt;=4540,J446&lt;8085),Table1[[#This Row],[Def max]],"")</f>
        <v>2</v>
      </c>
      <c r="Q446" s="2" t="str">
        <f>IF(AND(J446&gt;=8085,J446&lt;9000),Table1[[#This Row],[Def max]],"")</f>
        <v/>
      </c>
      <c r="R446" s="2">
        <v>0.3</v>
      </c>
      <c r="S446" s="2">
        <v>0.1</v>
      </c>
      <c r="T446" s="2">
        <v>1.1000000000000001</v>
      </c>
      <c r="U446" s="2">
        <f>YEAR(Table1[[#This Row],[Date début]])</f>
        <v>2022</v>
      </c>
      <c r="V446" s="2">
        <f>MONTH(Table1[[#This Row],[Date fin]])</f>
        <v>5</v>
      </c>
      <c r="W446" s="2">
        <f>DAY(Table1[[#This Row],[Date fin]])</f>
        <v>24</v>
      </c>
    </row>
    <row r="447" spans="1:23" x14ac:dyDescent="0.25">
      <c r="A447" s="1">
        <v>51751001005</v>
      </c>
      <c r="B447" s="2" t="s">
        <v>17</v>
      </c>
      <c r="C447" s="2" t="s">
        <v>258</v>
      </c>
      <c r="D447" s="3">
        <v>44719.961319444446</v>
      </c>
      <c r="E447" s="3">
        <v>44719.996203703704</v>
      </c>
      <c r="F447" s="4">
        <v>3.4884259259259261E-2</v>
      </c>
      <c r="G447" s="2" t="s">
        <v>40</v>
      </c>
      <c r="H447" s="2">
        <v>1.7</v>
      </c>
      <c r="I447" s="2" t="s">
        <v>140</v>
      </c>
      <c r="J447" s="2">
        <v>4743</v>
      </c>
      <c r="K447" s="2" t="str">
        <f>IF(AND(J447&gt;=0,J447&lt;750),Table1[[#This Row],[Def max]],"")</f>
        <v/>
      </c>
      <c r="L447" s="2" t="str">
        <f>IF(AND(J447&gt;=750,J447&lt;2042),Table1[[#This Row],[Def max]],"")</f>
        <v/>
      </c>
      <c r="M447" s="2" t="str">
        <f>IF(AND(J447&gt;=2042,J447&lt;2343),Table1[[#This Row],[Def max]],"")</f>
        <v/>
      </c>
      <c r="N447" s="2" t="str">
        <f>IF(AND(J447&gt;=2343,J447&lt;3865),Table1[[#This Row],[Def max]],"")</f>
        <v/>
      </c>
      <c r="O447" s="2" t="str">
        <f>IF(AND(J447&gt;=3865,J447&lt;4540),Table1[[#This Row],[Def max]],"")</f>
        <v/>
      </c>
      <c r="P447" s="2">
        <f>IF(AND(J447&gt;=4540,J447&lt;8085),Table1[[#This Row],[Def max]],"")</f>
        <v>1.7</v>
      </c>
      <c r="Q447" s="2" t="str">
        <f>IF(AND(J447&gt;=8085,J447&lt;9000),Table1[[#This Row],[Def max]],"")</f>
        <v/>
      </c>
      <c r="R447" s="2">
        <v>0.8</v>
      </c>
      <c r="S447" s="2">
        <v>0.1</v>
      </c>
      <c r="T447" s="2">
        <v>0.9</v>
      </c>
      <c r="U447" s="2">
        <f>YEAR(Table1[[#This Row],[Date début]])</f>
        <v>2022</v>
      </c>
      <c r="V447" s="2">
        <f>MONTH(Table1[[#This Row],[Date fin]])</f>
        <v>6</v>
      </c>
      <c r="W447" s="2">
        <f>DAY(Table1[[#This Row],[Date fin]])</f>
        <v>7</v>
      </c>
    </row>
    <row r="448" spans="1:23" x14ac:dyDescent="0.25">
      <c r="A448" s="1">
        <v>51751001007</v>
      </c>
      <c r="B448" s="2" t="s">
        <v>13</v>
      </c>
      <c r="C448" s="2">
        <v>1621</v>
      </c>
      <c r="D448" s="3">
        <v>44725.932210648149</v>
      </c>
      <c r="E448" s="3">
        <v>44725.938773148147</v>
      </c>
      <c r="F448" s="4">
        <v>6.5509259259259262E-3</v>
      </c>
      <c r="G448" s="2" t="s">
        <v>260</v>
      </c>
      <c r="H448" s="2">
        <v>2.4</v>
      </c>
      <c r="I448" s="2" t="s">
        <v>119</v>
      </c>
      <c r="J448" s="2">
        <v>1243</v>
      </c>
      <c r="K448" s="2" t="str">
        <f>IF(AND(J448&gt;=0,J448&lt;750),Table1[[#This Row],[Def max]],"")</f>
        <v/>
      </c>
      <c r="L448" s="2">
        <f>IF(AND(J448&gt;=750,J448&lt;2042),Table1[[#This Row],[Def max]],"")</f>
        <v>2.4</v>
      </c>
      <c r="M448" s="2" t="str">
        <f>IF(AND(J448&gt;=2042,J448&lt;2343),Table1[[#This Row],[Def max]],"")</f>
        <v/>
      </c>
      <c r="N448" s="2" t="str">
        <f>IF(AND(J448&gt;=2343,J448&lt;3865),Table1[[#This Row],[Def max]],"")</f>
        <v/>
      </c>
      <c r="O448" s="2" t="str">
        <f>IF(AND(J448&gt;=3865,J448&lt;4540),Table1[[#This Row],[Def max]],"")</f>
        <v/>
      </c>
      <c r="P448" s="2" t="str">
        <f>IF(AND(J448&gt;=4540,J448&lt;8085),Table1[[#This Row],[Def max]],"")</f>
        <v/>
      </c>
      <c r="Q448" s="2" t="str">
        <f>IF(AND(J448&gt;=8085,J448&lt;9000),Table1[[#This Row],[Def max]],"")</f>
        <v/>
      </c>
      <c r="R448" s="2">
        <v>0.2</v>
      </c>
      <c r="S448" s="2">
        <v>0</v>
      </c>
      <c r="T448" s="2">
        <v>0.7</v>
      </c>
      <c r="U448" s="2">
        <f>YEAR(Table1[[#This Row],[Date début]])</f>
        <v>2022</v>
      </c>
      <c r="V448" s="2">
        <f>MONTH(Table1[[#This Row],[Date fin]])</f>
        <v>6</v>
      </c>
      <c r="W448" s="2">
        <f>DAY(Table1[[#This Row],[Date fin]])</f>
        <v>13</v>
      </c>
    </row>
    <row r="449" spans="1:23" x14ac:dyDescent="0.25">
      <c r="A449" s="1">
        <v>51751001001</v>
      </c>
      <c r="B449" s="2" t="s">
        <v>13</v>
      </c>
      <c r="C449" s="2">
        <v>1615</v>
      </c>
      <c r="D449" s="3">
        <v>44725.954629629632</v>
      </c>
      <c r="E449" s="3">
        <v>44725.961122685185</v>
      </c>
      <c r="F449" s="4">
        <v>6.4814814814814813E-3</v>
      </c>
      <c r="G449" s="2" t="s">
        <v>260</v>
      </c>
      <c r="H449" s="2">
        <v>1.5</v>
      </c>
      <c r="I449" s="2" t="s">
        <v>16</v>
      </c>
      <c r="J449" s="2">
        <v>2242</v>
      </c>
      <c r="K449" s="2" t="str">
        <f>IF(AND(J449&gt;=0,J449&lt;750),Table1[[#This Row],[Def max]],"")</f>
        <v/>
      </c>
      <c r="L449" s="2" t="str">
        <f>IF(AND(J449&gt;=750,J449&lt;2042),Table1[[#This Row],[Def max]],"")</f>
        <v/>
      </c>
      <c r="M449" s="2">
        <f>IF(AND(J449&gt;=2042,J449&lt;2343),Table1[[#This Row],[Def max]],"")</f>
        <v>1.5</v>
      </c>
      <c r="N449" s="2" t="str">
        <f>IF(AND(J449&gt;=2343,J449&lt;3865),Table1[[#This Row],[Def max]],"")</f>
        <v/>
      </c>
      <c r="O449" s="2" t="str">
        <f>IF(AND(J449&gt;=3865,J449&lt;4540),Table1[[#This Row],[Def max]],"")</f>
        <v/>
      </c>
      <c r="P449" s="2" t="str">
        <f>IF(AND(J449&gt;=4540,J449&lt;8085),Table1[[#This Row],[Def max]],"")</f>
        <v/>
      </c>
      <c r="Q449" s="2" t="str">
        <f>IF(AND(J449&gt;=8085,J449&lt;9000),Table1[[#This Row],[Def max]],"")</f>
        <v/>
      </c>
      <c r="R449" s="2">
        <v>0.2</v>
      </c>
      <c r="S449" s="2">
        <v>0.1</v>
      </c>
      <c r="T449" s="2">
        <v>0.6</v>
      </c>
      <c r="U449" s="2">
        <f>YEAR(Table1[[#This Row],[Date début]])</f>
        <v>2022</v>
      </c>
      <c r="V449" s="2">
        <f>MONTH(Table1[[#This Row],[Date fin]])</f>
        <v>6</v>
      </c>
      <c r="W449" s="2">
        <f>DAY(Table1[[#This Row],[Date fin]])</f>
        <v>13</v>
      </c>
    </row>
    <row r="450" spans="1:23" x14ac:dyDescent="0.25">
      <c r="A450" s="1">
        <v>51751001005</v>
      </c>
      <c r="B450" s="2" t="s">
        <v>13</v>
      </c>
      <c r="C450" s="2">
        <v>1619</v>
      </c>
      <c r="D450" s="3">
        <v>44726.043599537035</v>
      </c>
      <c r="E450" s="3">
        <v>44726.04451388889</v>
      </c>
      <c r="F450" s="4">
        <v>9.0277777777777784E-4</v>
      </c>
      <c r="G450" s="2" t="s">
        <v>260</v>
      </c>
      <c r="H450" s="2">
        <v>0</v>
      </c>
      <c r="I450" s="2"/>
      <c r="J450" s="2">
        <v>0</v>
      </c>
      <c r="K450" s="2">
        <f>IF(AND(J450&gt;=0,J450&lt;750),Table1[[#This Row],[Def max]],"")</f>
        <v>0</v>
      </c>
      <c r="L450" s="2" t="str">
        <f>IF(AND(J450&gt;=750,J450&lt;2042),Table1[[#This Row],[Def max]],"")</f>
        <v/>
      </c>
      <c r="M450" s="2" t="str">
        <f>IF(AND(J450&gt;=2042,J450&lt;2343),Table1[[#This Row],[Def max]],"")</f>
        <v/>
      </c>
      <c r="N450" s="2" t="str">
        <f>IF(AND(J450&gt;=2343,J450&lt;3865),Table1[[#This Row],[Def max]],"")</f>
        <v/>
      </c>
      <c r="O450" s="2" t="str">
        <f>IF(AND(J450&gt;=3865,J450&lt;4540),Table1[[#This Row],[Def max]],"")</f>
        <v/>
      </c>
      <c r="P450" s="2" t="str">
        <f>IF(AND(J450&gt;=4540,J450&lt;8085),Table1[[#This Row],[Def max]],"")</f>
        <v/>
      </c>
      <c r="Q450" s="2" t="str">
        <f>IF(AND(J450&gt;=8085,J450&lt;9000),Table1[[#This Row],[Def max]],"")</f>
        <v/>
      </c>
      <c r="R450" s="2">
        <v>0</v>
      </c>
      <c r="S450" s="2">
        <v>0</v>
      </c>
      <c r="T450" s="2">
        <v>0</v>
      </c>
      <c r="U450" s="2">
        <f>YEAR(Table1[[#This Row],[Date début]])</f>
        <v>2022</v>
      </c>
      <c r="V450" s="2">
        <f>MONTH(Table1[[#This Row],[Date fin]])</f>
        <v>6</v>
      </c>
      <c r="W450" s="2">
        <f>DAY(Table1[[#This Row],[Date fin]])</f>
        <v>14</v>
      </c>
    </row>
    <row r="451" spans="1:23" x14ac:dyDescent="0.25">
      <c r="A451" s="1">
        <v>51751001005</v>
      </c>
      <c r="B451" s="2" t="s">
        <v>13</v>
      </c>
      <c r="C451" s="2">
        <v>1619</v>
      </c>
      <c r="D451" s="3">
        <v>44726.045312499999</v>
      </c>
      <c r="E451" s="3">
        <v>44726.047337962962</v>
      </c>
      <c r="F451" s="4">
        <v>2.0138888888888888E-3</v>
      </c>
      <c r="G451" s="2" t="s">
        <v>260</v>
      </c>
      <c r="H451" s="2">
        <v>0</v>
      </c>
      <c r="I451" s="2"/>
      <c r="J451" s="2">
        <v>0</v>
      </c>
      <c r="K451" s="2">
        <f>IF(AND(J451&gt;=0,J451&lt;750),Table1[[#This Row],[Def max]],"")</f>
        <v>0</v>
      </c>
      <c r="L451" s="2" t="str">
        <f>IF(AND(J451&gt;=750,J451&lt;2042),Table1[[#This Row],[Def max]],"")</f>
        <v/>
      </c>
      <c r="M451" s="2" t="str">
        <f>IF(AND(J451&gt;=2042,J451&lt;2343),Table1[[#This Row],[Def max]],"")</f>
        <v/>
      </c>
      <c r="N451" s="2" t="str">
        <f>IF(AND(J451&gt;=2343,J451&lt;3865),Table1[[#This Row],[Def max]],"")</f>
        <v/>
      </c>
      <c r="O451" s="2" t="str">
        <f>IF(AND(J451&gt;=3865,J451&lt;4540),Table1[[#This Row],[Def max]],"")</f>
        <v/>
      </c>
      <c r="P451" s="2" t="str">
        <f>IF(AND(J451&gt;=4540,J451&lt;8085),Table1[[#This Row],[Def max]],"")</f>
        <v/>
      </c>
      <c r="Q451" s="2" t="str">
        <f>IF(AND(J451&gt;=8085,J451&lt;9000),Table1[[#This Row],[Def max]],"")</f>
        <v/>
      </c>
      <c r="R451" s="2">
        <v>0</v>
      </c>
      <c r="S451" s="2">
        <v>0</v>
      </c>
      <c r="T451" s="2">
        <v>0</v>
      </c>
      <c r="U451" s="2">
        <f>YEAR(Table1[[#This Row],[Date début]])</f>
        <v>2022</v>
      </c>
      <c r="V451" s="2">
        <f>MONTH(Table1[[#This Row],[Date fin]])</f>
        <v>6</v>
      </c>
      <c r="W451" s="2">
        <f>DAY(Table1[[#This Row],[Date fin]])</f>
        <v>14</v>
      </c>
    </row>
    <row r="452" spans="1:23" x14ac:dyDescent="0.25">
      <c r="A452" s="1">
        <v>51751001005</v>
      </c>
      <c r="B452" s="2" t="s">
        <v>13</v>
      </c>
      <c r="C452" s="2">
        <v>1619</v>
      </c>
      <c r="D452" s="3">
        <v>44726.052164351851</v>
      </c>
      <c r="E452" s="3">
        <v>44726.061493055553</v>
      </c>
      <c r="F452" s="4">
        <v>9.3287037037037036E-3</v>
      </c>
      <c r="G452" s="2" t="s">
        <v>260</v>
      </c>
      <c r="H452" s="2">
        <v>2.2000000000000002</v>
      </c>
      <c r="I452" s="2" t="s">
        <v>93</v>
      </c>
      <c r="J452" s="2">
        <v>1757</v>
      </c>
      <c r="K452" s="2" t="str">
        <f>IF(AND(J452&gt;=0,J452&lt;750),Table1[[#This Row],[Def max]],"")</f>
        <v/>
      </c>
      <c r="L452" s="2">
        <f>IF(AND(J452&gt;=750,J452&lt;2042),Table1[[#This Row],[Def max]],"")</f>
        <v>2.2000000000000002</v>
      </c>
      <c r="M452" s="2" t="str">
        <f>IF(AND(J452&gt;=2042,J452&lt;2343),Table1[[#This Row],[Def max]],"")</f>
        <v/>
      </c>
      <c r="N452" s="2" t="str">
        <f>IF(AND(J452&gt;=2343,J452&lt;3865),Table1[[#This Row],[Def max]],"")</f>
        <v/>
      </c>
      <c r="O452" s="2" t="str">
        <f>IF(AND(J452&gt;=3865,J452&lt;4540),Table1[[#This Row],[Def max]],"")</f>
        <v/>
      </c>
      <c r="P452" s="2" t="str">
        <f>IF(AND(J452&gt;=4540,J452&lt;8085),Table1[[#This Row],[Def max]],"")</f>
        <v/>
      </c>
      <c r="Q452" s="2" t="str">
        <f>IF(AND(J452&gt;=8085,J452&lt;9000),Table1[[#This Row],[Def max]],"")</f>
        <v/>
      </c>
      <c r="R452" s="2">
        <v>0.6</v>
      </c>
      <c r="S452" s="2">
        <v>0.1</v>
      </c>
      <c r="T452" s="2">
        <v>1.1000000000000001</v>
      </c>
      <c r="U452" s="2">
        <f>YEAR(Table1[[#This Row],[Date début]])</f>
        <v>2022</v>
      </c>
      <c r="V452" s="2">
        <f>MONTH(Table1[[#This Row],[Date fin]])</f>
        <v>6</v>
      </c>
      <c r="W452" s="2">
        <f>DAY(Table1[[#This Row],[Date fin]])</f>
        <v>14</v>
      </c>
    </row>
    <row r="453" spans="1:23" x14ac:dyDescent="0.25">
      <c r="A453" s="1">
        <v>51909001002</v>
      </c>
      <c r="B453" s="2" t="s">
        <v>17</v>
      </c>
      <c r="C453" s="2" t="s">
        <v>263</v>
      </c>
      <c r="D453" s="3">
        <v>44743.898900462962</v>
      </c>
      <c r="E453" s="3">
        <v>44743.944872685184</v>
      </c>
      <c r="F453" s="4">
        <v>4.5960648148148146E-2</v>
      </c>
      <c r="G453" s="2" t="s">
        <v>40</v>
      </c>
      <c r="H453" s="2">
        <v>6.4</v>
      </c>
      <c r="I453" s="2" t="s">
        <v>34</v>
      </c>
      <c r="J453" s="2">
        <v>6235</v>
      </c>
      <c r="K453" s="2" t="str">
        <f>IF(AND(J453&gt;=0,J453&lt;750),Table1[[#This Row],[Def max]],"")</f>
        <v/>
      </c>
      <c r="L453" s="2" t="str">
        <f>IF(AND(J453&gt;=750,J453&lt;2042),Table1[[#This Row],[Def max]],"")</f>
        <v/>
      </c>
      <c r="M453" s="2" t="str">
        <f>IF(AND(J453&gt;=2042,J453&lt;2343),Table1[[#This Row],[Def max]],"")</f>
        <v/>
      </c>
      <c r="N453" s="2" t="str">
        <f>IF(AND(J453&gt;=2343,J453&lt;3865),Table1[[#This Row],[Def max]],"")</f>
        <v/>
      </c>
      <c r="O453" s="2" t="str">
        <f>IF(AND(J453&gt;=3865,J453&lt;4540),Table1[[#This Row],[Def max]],"")</f>
        <v/>
      </c>
      <c r="P453" s="2">
        <f>IF(AND(J453&gt;=4540,J453&lt;8085),Table1[[#This Row],[Def max]],"")</f>
        <v>6.4</v>
      </c>
      <c r="Q453" s="2" t="str">
        <f>IF(AND(J453&gt;=8085,J453&lt;9000),Table1[[#This Row],[Def max]],"")</f>
        <v/>
      </c>
      <c r="R453" s="2">
        <v>1.5</v>
      </c>
      <c r="S453" s="2">
        <v>0.8</v>
      </c>
      <c r="T453" s="2">
        <v>4.5</v>
      </c>
      <c r="U453" s="2">
        <f>YEAR(Table1[[#This Row],[Date début]])</f>
        <v>2022</v>
      </c>
      <c r="V453" s="2">
        <f>MONTH(Table1[[#This Row],[Date fin]])</f>
        <v>7</v>
      </c>
      <c r="W453" s="2">
        <f>DAY(Table1[[#This Row],[Date fin]])</f>
        <v>1</v>
      </c>
    </row>
    <row r="454" spans="1:23" x14ac:dyDescent="0.25">
      <c r="A454" s="1">
        <v>51909001001</v>
      </c>
      <c r="B454" s="2" t="s">
        <v>17</v>
      </c>
      <c r="C454" s="2" t="s">
        <v>265</v>
      </c>
      <c r="D454" s="3">
        <v>44743.945300925923</v>
      </c>
      <c r="E454" s="3">
        <v>44744.002303240741</v>
      </c>
      <c r="F454" s="4">
        <v>5.6990740740740738E-2</v>
      </c>
      <c r="G454" s="2" t="s">
        <v>40</v>
      </c>
      <c r="H454" s="2">
        <v>5.3</v>
      </c>
      <c r="I454" s="2" t="s">
        <v>50</v>
      </c>
      <c r="J454" s="2">
        <v>2268</v>
      </c>
      <c r="K454" s="2" t="str">
        <f>IF(AND(J454&gt;=0,J454&lt;750),Table1[[#This Row],[Def max]],"")</f>
        <v/>
      </c>
      <c r="L454" s="2" t="str">
        <f>IF(AND(J454&gt;=750,J454&lt;2042),Table1[[#This Row],[Def max]],"")</f>
        <v/>
      </c>
      <c r="M454" s="2">
        <f>IF(AND(J454&gt;=2042,J454&lt;2343),Table1[[#This Row],[Def max]],"")</f>
        <v>5.3</v>
      </c>
      <c r="N454" s="2" t="str">
        <f>IF(AND(J454&gt;=2343,J454&lt;3865),Table1[[#This Row],[Def max]],"")</f>
        <v/>
      </c>
      <c r="O454" s="2" t="str">
        <f>IF(AND(J454&gt;=3865,J454&lt;4540),Table1[[#This Row],[Def max]],"")</f>
        <v/>
      </c>
      <c r="P454" s="2" t="str">
        <f>IF(AND(J454&gt;=4540,J454&lt;8085),Table1[[#This Row],[Def max]],"")</f>
        <v/>
      </c>
      <c r="Q454" s="2" t="str">
        <f>IF(AND(J454&gt;=8085,J454&lt;9000),Table1[[#This Row],[Def max]],"")</f>
        <v/>
      </c>
      <c r="R454" s="2">
        <v>2.2000000000000002</v>
      </c>
      <c r="S454" s="2">
        <v>0.9</v>
      </c>
      <c r="T454" s="2">
        <v>2.5</v>
      </c>
      <c r="U454" s="2">
        <f>YEAR(Table1[[#This Row],[Date début]])</f>
        <v>2022</v>
      </c>
      <c r="V454" s="2">
        <f>MONTH(Table1[[#This Row],[Date fin]])</f>
        <v>7</v>
      </c>
      <c r="W454" s="2">
        <f>DAY(Table1[[#This Row],[Date fin]])</f>
        <v>2</v>
      </c>
    </row>
    <row r="455" spans="1:23" x14ac:dyDescent="0.25">
      <c r="A455" s="1">
        <v>51909001007</v>
      </c>
      <c r="B455" s="2" t="s">
        <v>17</v>
      </c>
      <c r="C455" s="2" t="s">
        <v>268</v>
      </c>
      <c r="D455" s="3">
        <v>44744.00273148148</v>
      </c>
      <c r="E455" s="3">
        <v>44744.002939814818</v>
      </c>
      <c r="F455" s="4">
        <v>1.9675925925925926E-4</v>
      </c>
      <c r="G455" s="2" t="s">
        <v>40</v>
      </c>
      <c r="H455" s="2">
        <v>0</v>
      </c>
      <c r="I455" s="2"/>
      <c r="J455" s="2">
        <v>0</v>
      </c>
      <c r="K455" s="2">
        <f>IF(AND(J455&gt;=0,J455&lt;750),Table1[[#This Row],[Def max]],"")</f>
        <v>0</v>
      </c>
      <c r="L455" s="2" t="str">
        <f>IF(AND(J455&gt;=750,J455&lt;2042),Table1[[#This Row],[Def max]],"")</f>
        <v/>
      </c>
      <c r="M455" s="2" t="str">
        <f>IF(AND(J455&gt;=2042,J455&lt;2343),Table1[[#This Row],[Def max]],"")</f>
        <v/>
      </c>
      <c r="N455" s="2" t="str">
        <f>IF(AND(J455&gt;=2343,J455&lt;3865),Table1[[#This Row],[Def max]],"")</f>
        <v/>
      </c>
      <c r="O455" s="2" t="str">
        <f>IF(AND(J455&gt;=3865,J455&lt;4540),Table1[[#This Row],[Def max]],"")</f>
        <v/>
      </c>
      <c r="P455" s="2" t="str">
        <f>IF(AND(J455&gt;=4540,J455&lt;8085),Table1[[#This Row],[Def max]],"")</f>
        <v/>
      </c>
      <c r="Q455" s="2" t="str">
        <f>IF(AND(J455&gt;=8085,J455&lt;9000),Table1[[#This Row],[Def max]],"")</f>
        <v/>
      </c>
      <c r="R455" s="2">
        <v>0</v>
      </c>
      <c r="S455" s="2">
        <v>0</v>
      </c>
      <c r="T455" s="2">
        <v>0</v>
      </c>
      <c r="U455" s="2">
        <f>YEAR(Table1[[#This Row],[Date début]])</f>
        <v>2022</v>
      </c>
      <c r="V455" s="2">
        <f>MONTH(Table1[[#This Row],[Date fin]])</f>
        <v>7</v>
      </c>
      <c r="W455" s="2">
        <f>DAY(Table1[[#This Row],[Date fin]])</f>
        <v>2</v>
      </c>
    </row>
    <row r="456" spans="1:23" x14ac:dyDescent="0.25">
      <c r="A456" s="1">
        <v>51909001007</v>
      </c>
      <c r="B456" s="2" t="s">
        <v>17</v>
      </c>
      <c r="C456" s="2" t="s">
        <v>269</v>
      </c>
      <c r="D456" s="3">
        <v>44744.003391203703</v>
      </c>
      <c r="E456" s="3">
        <v>44744.045127314814</v>
      </c>
      <c r="F456" s="4">
        <v>4.1724537037037039E-2</v>
      </c>
      <c r="G456" s="2" t="s">
        <v>40</v>
      </c>
      <c r="H456" s="2">
        <v>6.3</v>
      </c>
      <c r="I456" s="2" t="s">
        <v>19</v>
      </c>
      <c r="J456" s="2">
        <v>1757</v>
      </c>
      <c r="K456" s="2" t="str">
        <f>IF(AND(J456&gt;=0,J456&lt;750),Table1[[#This Row],[Def max]],"")</f>
        <v/>
      </c>
      <c r="L456" s="2">
        <f>IF(AND(J456&gt;=750,J456&lt;2042),Table1[[#This Row],[Def max]],"")</f>
        <v>6.3</v>
      </c>
      <c r="M456" s="2" t="str">
        <f>IF(AND(J456&gt;=2042,J456&lt;2343),Table1[[#This Row],[Def max]],"")</f>
        <v/>
      </c>
      <c r="N456" s="2" t="str">
        <f>IF(AND(J456&gt;=2343,J456&lt;3865),Table1[[#This Row],[Def max]],"")</f>
        <v/>
      </c>
      <c r="O456" s="2" t="str">
        <f>IF(AND(J456&gt;=3865,J456&lt;4540),Table1[[#This Row],[Def max]],"")</f>
        <v/>
      </c>
      <c r="P456" s="2" t="str">
        <f>IF(AND(J456&gt;=4540,J456&lt;8085),Table1[[#This Row],[Def max]],"")</f>
        <v/>
      </c>
      <c r="Q456" s="2" t="str">
        <f>IF(AND(J456&gt;=8085,J456&lt;9000),Table1[[#This Row],[Def max]],"")</f>
        <v/>
      </c>
      <c r="R456" s="2">
        <v>3.7</v>
      </c>
      <c r="S456" s="2">
        <v>1</v>
      </c>
      <c r="T456" s="2">
        <v>4.3</v>
      </c>
      <c r="U456" s="2">
        <f>YEAR(Table1[[#This Row],[Date début]])</f>
        <v>2022</v>
      </c>
      <c r="V456" s="2">
        <f>MONTH(Table1[[#This Row],[Date fin]])</f>
        <v>7</v>
      </c>
      <c r="W456" s="2">
        <f>DAY(Table1[[#This Row],[Date fin]])</f>
        <v>2</v>
      </c>
    </row>
    <row r="457" spans="1:23" x14ac:dyDescent="0.25">
      <c r="A457" s="1">
        <v>51909001013</v>
      </c>
      <c r="B457" s="2" t="s">
        <v>20</v>
      </c>
      <c r="C457" s="2">
        <v>1652</v>
      </c>
      <c r="D457" s="3">
        <v>44753.652083333334</v>
      </c>
      <c r="E457" s="3">
        <v>44753.652870370373</v>
      </c>
      <c r="F457" s="4">
        <v>7.8703703703703705E-4</v>
      </c>
      <c r="G457" s="2" t="s">
        <v>260</v>
      </c>
      <c r="H457" s="2">
        <v>32.9</v>
      </c>
      <c r="I457" s="2" t="s">
        <v>185</v>
      </c>
      <c r="J457" s="2">
        <v>3221</v>
      </c>
      <c r="K457" s="2" t="str">
        <f>IF(AND(J457&gt;=0,J457&lt;750),Table1[[#This Row],[Def max]],"")</f>
        <v/>
      </c>
      <c r="L457" s="2" t="str">
        <f>IF(AND(J457&gt;=750,J457&lt;2042),Table1[[#This Row],[Def max]],"")</f>
        <v/>
      </c>
      <c r="M457" s="2" t="str">
        <f>IF(AND(J457&gt;=2042,J457&lt;2343),Table1[[#This Row],[Def max]],"")</f>
        <v/>
      </c>
      <c r="N457" s="2">
        <f>IF(AND(J457&gt;=2343,J457&lt;3865),Table1[[#This Row],[Def max]],"")</f>
        <v>32.9</v>
      </c>
      <c r="O457" s="2" t="str">
        <f>IF(AND(J457&gt;=3865,J457&lt;4540),Table1[[#This Row],[Def max]],"")</f>
        <v/>
      </c>
      <c r="P457" s="2" t="str">
        <f>IF(AND(J457&gt;=4540,J457&lt;8085),Table1[[#This Row],[Def max]],"")</f>
        <v/>
      </c>
      <c r="Q457" s="2" t="str">
        <f>IF(AND(J457&gt;=8085,J457&lt;9000),Table1[[#This Row],[Def max]],"")</f>
        <v/>
      </c>
      <c r="R457" s="2">
        <v>27.7</v>
      </c>
      <c r="S457" s="2">
        <v>6.5</v>
      </c>
      <c r="T457" s="2">
        <v>4.2</v>
      </c>
      <c r="U457" s="2">
        <f>YEAR(Table1[[#This Row],[Date début]])</f>
        <v>2022</v>
      </c>
      <c r="V457" s="2">
        <f>MONTH(Table1[[#This Row],[Date fin]])</f>
        <v>7</v>
      </c>
      <c r="W457" s="2">
        <f>DAY(Table1[[#This Row],[Date fin]])</f>
        <v>11</v>
      </c>
    </row>
    <row r="458" spans="1:23" x14ac:dyDescent="0.25">
      <c r="A458" s="1">
        <v>51909001013</v>
      </c>
      <c r="B458" s="2" t="s">
        <v>20</v>
      </c>
      <c r="C458" s="2">
        <v>1652</v>
      </c>
      <c r="D458" s="3">
        <v>44753.653460648151</v>
      </c>
      <c r="E458" s="3">
        <v>44753.695798611108</v>
      </c>
      <c r="F458" s="4">
        <v>4.2326388888888893E-2</v>
      </c>
      <c r="G458" s="2" t="s">
        <v>260</v>
      </c>
      <c r="H458" s="2">
        <v>7.7</v>
      </c>
      <c r="I458" s="2" t="s">
        <v>28</v>
      </c>
      <c r="J458" s="2">
        <v>6248</v>
      </c>
      <c r="K458" s="2" t="str">
        <f>IF(AND(J458&gt;=0,J458&lt;750),Table1[[#This Row],[Def max]],"")</f>
        <v/>
      </c>
      <c r="L458" s="2" t="str">
        <f>IF(AND(J458&gt;=750,J458&lt;2042),Table1[[#This Row],[Def max]],"")</f>
        <v/>
      </c>
      <c r="M458" s="2" t="str">
        <f>IF(AND(J458&gt;=2042,J458&lt;2343),Table1[[#This Row],[Def max]],"")</f>
        <v/>
      </c>
      <c r="N458" s="2" t="str">
        <f>IF(AND(J458&gt;=2343,J458&lt;3865),Table1[[#This Row],[Def max]],"")</f>
        <v/>
      </c>
      <c r="O458" s="2" t="str">
        <f>IF(AND(J458&gt;=3865,J458&lt;4540),Table1[[#This Row],[Def max]],"")</f>
        <v/>
      </c>
      <c r="P458" s="2">
        <f>IF(AND(J458&gt;=4540,J458&lt;8085),Table1[[#This Row],[Def max]],"")</f>
        <v>7.7</v>
      </c>
      <c r="Q458" s="2" t="str">
        <f>IF(AND(J458&gt;=8085,J458&lt;9000),Table1[[#This Row],[Def max]],"")</f>
        <v/>
      </c>
      <c r="R458" s="2">
        <v>1.2</v>
      </c>
      <c r="S458" s="2">
        <v>0.6</v>
      </c>
      <c r="T458" s="2">
        <v>3.1</v>
      </c>
      <c r="U458" s="2">
        <f>YEAR(Table1[[#This Row],[Date début]])</f>
        <v>2022</v>
      </c>
      <c r="V458" s="2">
        <f>MONTH(Table1[[#This Row],[Date fin]])</f>
        <v>7</v>
      </c>
      <c r="W458" s="2">
        <f>DAY(Table1[[#This Row],[Date fin]])</f>
        <v>11</v>
      </c>
    </row>
    <row r="459" spans="1:23" x14ac:dyDescent="0.25">
      <c r="A459" s="1">
        <v>51909001014</v>
      </c>
      <c r="B459" s="2" t="s">
        <v>20</v>
      </c>
      <c r="C459" s="2">
        <v>1653</v>
      </c>
      <c r="D459" s="3">
        <v>44753.712592592594</v>
      </c>
      <c r="E459" s="3">
        <v>44753.717962962961</v>
      </c>
      <c r="F459" s="4">
        <v>5.3587962962962964E-3</v>
      </c>
      <c r="G459" s="2" t="s">
        <v>260</v>
      </c>
      <c r="H459" s="2">
        <v>75.2</v>
      </c>
      <c r="I459" s="2" t="s">
        <v>50</v>
      </c>
      <c r="J459" s="2">
        <v>4389</v>
      </c>
      <c r="K459" s="2" t="str">
        <f>IF(AND(J459&gt;=0,J459&lt;750),Table1[[#This Row],[Def max]],"")</f>
        <v/>
      </c>
      <c r="L459" s="2" t="str">
        <f>IF(AND(J459&gt;=750,J459&lt;2042),Table1[[#This Row],[Def max]],"")</f>
        <v/>
      </c>
      <c r="M459" s="2" t="str">
        <f>IF(AND(J459&gt;=2042,J459&lt;2343),Table1[[#This Row],[Def max]],"")</f>
        <v/>
      </c>
      <c r="N459" s="2" t="str">
        <f>IF(AND(J459&gt;=2343,J459&lt;3865),Table1[[#This Row],[Def max]],"")</f>
        <v/>
      </c>
      <c r="O459" s="2">
        <f>IF(AND(J459&gt;=3865,J459&lt;4540),Table1[[#This Row],[Def max]],"")</f>
        <v>75.2</v>
      </c>
      <c r="P459" s="2" t="str">
        <f>IF(AND(J459&gt;=4540,J459&lt;8085),Table1[[#This Row],[Def max]],"")</f>
        <v/>
      </c>
      <c r="Q459" s="2" t="str">
        <f>IF(AND(J459&gt;=8085,J459&lt;9000),Table1[[#This Row],[Def max]],"")</f>
        <v/>
      </c>
      <c r="R459" s="2">
        <v>11.7</v>
      </c>
      <c r="S459" s="2">
        <v>3.1</v>
      </c>
      <c r="T459" s="2">
        <v>8.8000000000000007</v>
      </c>
      <c r="U459" s="2">
        <f>YEAR(Table1[[#This Row],[Date début]])</f>
        <v>2022</v>
      </c>
      <c r="V459" s="2">
        <f>MONTH(Table1[[#This Row],[Date fin]])</f>
        <v>7</v>
      </c>
      <c r="W459" s="2">
        <f>DAY(Table1[[#This Row],[Date fin]])</f>
        <v>11</v>
      </c>
    </row>
    <row r="460" spans="1:23" x14ac:dyDescent="0.25">
      <c r="A460" s="1">
        <v>51909001014</v>
      </c>
      <c r="B460" s="2" t="s">
        <v>20</v>
      </c>
      <c r="C460" s="2">
        <v>1653</v>
      </c>
      <c r="D460" s="3">
        <v>44753.718946759262</v>
      </c>
      <c r="E460" s="3">
        <v>44753.719664351855</v>
      </c>
      <c r="F460" s="4">
        <v>7.175925925925927E-4</v>
      </c>
      <c r="G460" s="2" t="s">
        <v>260</v>
      </c>
      <c r="H460" s="2">
        <v>69.2</v>
      </c>
      <c r="I460" s="2" t="s">
        <v>67</v>
      </c>
      <c r="J460" s="2">
        <v>3242</v>
      </c>
      <c r="K460" s="2" t="str">
        <f>IF(AND(J460&gt;=0,J460&lt;750),Table1[[#This Row],[Def max]],"")</f>
        <v/>
      </c>
      <c r="L460" s="2" t="str">
        <f>IF(AND(J460&gt;=750,J460&lt;2042),Table1[[#This Row],[Def max]],"")</f>
        <v/>
      </c>
      <c r="M460" s="2" t="str">
        <f>IF(AND(J460&gt;=2042,J460&lt;2343),Table1[[#This Row],[Def max]],"")</f>
        <v/>
      </c>
      <c r="N460" s="2">
        <f>IF(AND(J460&gt;=2343,J460&lt;3865),Table1[[#This Row],[Def max]],"")</f>
        <v>69.2</v>
      </c>
      <c r="O460" s="2" t="str">
        <f>IF(AND(J460&gt;=3865,J460&lt;4540),Table1[[#This Row],[Def max]],"")</f>
        <v/>
      </c>
      <c r="P460" s="2" t="str">
        <f>IF(AND(J460&gt;=4540,J460&lt;8085),Table1[[#This Row],[Def max]],"")</f>
        <v/>
      </c>
      <c r="Q460" s="2" t="str">
        <f>IF(AND(J460&gt;=8085,J460&lt;9000),Table1[[#This Row],[Def max]],"")</f>
        <v/>
      </c>
      <c r="R460" s="2">
        <v>30</v>
      </c>
      <c r="S460" s="2">
        <v>7.8</v>
      </c>
      <c r="T460" s="2">
        <v>5.6</v>
      </c>
      <c r="U460" s="2">
        <f>YEAR(Table1[[#This Row],[Date début]])</f>
        <v>2022</v>
      </c>
      <c r="V460" s="2">
        <f>MONTH(Table1[[#This Row],[Date fin]])</f>
        <v>7</v>
      </c>
      <c r="W460" s="2">
        <f>DAY(Table1[[#This Row],[Date fin]])</f>
        <v>11</v>
      </c>
    </row>
    <row r="461" spans="1:23" x14ac:dyDescent="0.25">
      <c r="A461" s="1">
        <v>51909001014</v>
      </c>
      <c r="B461" s="2" t="s">
        <v>20</v>
      </c>
      <c r="C461" s="2">
        <v>1653</v>
      </c>
      <c r="D461" s="3">
        <v>44753.720312500001</v>
      </c>
      <c r="E461" s="3">
        <v>44753.813032407408</v>
      </c>
      <c r="F461" s="4">
        <v>9.2719907407407418E-2</v>
      </c>
      <c r="G461" s="2" t="s">
        <v>260</v>
      </c>
      <c r="H461" s="2">
        <v>5</v>
      </c>
      <c r="I461" s="2" t="s">
        <v>75</v>
      </c>
      <c r="J461" s="2">
        <v>2757</v>
      </c>
      <c r="K461" s="2" t="str">
        <f>IF(AND(J461&gt;=0,J461&lt;750),Table1[[#This Row],[Def max]],"")</f>
        <v/>
      </c>
      <c r="L461" s="2" t="str">
        <f>IF(AND(J461&gt;=750,J461&lt;2042),Table1[[#This Row],[Def max]],"")</f>
        <v/>
      </c>
      <c r="M461" s="2" t="str">
        <f>IF(AND(J461&gt;=2042,J461&lt;2343),Table1[[#This Row],[Def max]],"")</f>
        <v/>
      </c>
      <c r="N461" s="2">
        <f>IF(AND(J461&gt;=2343,J461&lt;3865),Table1[[#This Row],[Def max]],"")</f>
        <v>5</v>
      </c>
      <c r="O461" s="2" t="str">
        <f>IF(AND(J461&gt;=3865,J461&lt;4540),Table1[[#This Row],[Def max]],"")</f>
        <v/>
      </c>
      <c r="P461" s="2" t="str">
        <f>IF(AND(J461&gt;=4540,J461&lt;8085),Table1[[#This Row],[Def max]],"")</f>
        <v/>
      </c>
      <c r="Q461" s="2" t="str">
        <f>IF(AND(J461&gt;=8085,J461&lt;9000),Table1[[#This Row],[Def max]],"")</f>
        <v/>
      </c>
      <c r="R461" s="2">
        <v>1.8</v>
      </c>
      <c r="S461" s="2">
        <v>0.6</v>
      </c>
      <c r="T461" s="2">
        <v>3.4</v>
      </c>
      <c r="U461" s="2">
        <f>YEAR(Table1[[#This Row],[Date début]])</f>
        <v>2022</v>
      </c>
      <c r="V461" s="2">
        <f>MONTH(Table1[[#This Row],[Date fin]])</f>
        <v>7</v>
      </c>
      <c r="W461" s="2">
        <f>DAY(Table1[[#This Row],[Date fin]])</f>
        <v>11</v>
      </c>
    </row>
    <row r="462" spans="1:23" x14ac:dyDescent="0.25">
      <c r="A462" s="1">
        <v>51909001010</v>
      </c>
      <c r="B462" s="2" t="s">
        <v>20</v>
      </c>
      <c r="C462" s="2">
        <v>1649</v>
      </c>
      <c r="D462" s="3">
        <v>44753.83384259259</v>
      </c>
      <c r="E462" s="3">
        <v>44753.931597222225</v>
      </c>
      <c r="F462" s="4">
        <v>9.7754629629629622E-2</v>
      </c>
      <c r="G462" s="2" t="s">
        <v>260</v>
      </c>
      <c r="H462" s="2">
        <v>70</v>
      </c>
      <c r="I462" s="2" t="s">
        <v>79</v>
      </c>
      <c r="J462" s="2">
        <v>4749</v>
      </c>
      <c r="K462" s="2" t="str">
        <f>IF(AND(J462&gt;=0,J462&lt;750),Table1[[#This Row],[Def max]],"")</f>
        <v/>
      </c>
      <c r="L462" s="2" t="str">
        <f>IF(AND(J462&gt;=750,J462&lt;2042),Table1[[#This Row],[Def max]],"")</f>
        <v/>
      </c>
      <c r="M462" s="2" t="str">
        <f>IF(AND(J462&gt;=2042,J462&lt;2343),Table1[[#This Row],[Def max]],"")</f>
        <v/>
      </c>
      <c r="N462" s="2" t="str">
        <f>IF(AND(J462&gt;=2343,J462&lt;3865),Table1[[#This Row],[Def max]],"")</f>
        <v/>
      </c>
      <c r="O462" s="2" t="str">
        <f>IF(AND(J462&gt;=3865,J462&lt;4540),Table1[[#This Row],[Def max]],"")</f>
        <v/>
      </c>
      <c r="P462" s="2">
        <f>IF(AND(J462&gt;=4540,J462&lt;8085),Table1[[#This Row],[Def max]],"")</f>
        <v>70</v>
      </c>
      <c r="Q462" s="2" t="str">
        <f>IF(AND(J462&gt;=8085,J462&lt;9000),Table1[[#This Row],[Def max]],"")</f>
        <v/>
      </c>
      <c r="R462" s="2">
        <v>5.6</v>
      </c>
      <c r="S462" s="2">
        <v>1.7</v>
      </c>
      <c r="T462" s="2">
        <v>51.4</v>
      </c>
      <c r="U462" s="2">
        <f>YEAR(Table1[[#This Row],[Date début]])</f>
        <v>2022</v>
      </c>
      <c r="V462" s="2">
        <f>MONTH(Table1[[#This Row],[Date fin]])</f>
        <v>7</v>
      </c>
      <c r="W462" s="2">
        <f>DAY(Table1[[#This Row],[Date fin]])</f>
        <v>11</v>
      </c>
    </row>
    <row r="463" spans="1:23" x14ac:dyDescent="0.25">
      <c r="A463" s="1">
        <v>51909001011</v>
      </c>
      <c r="B463" s="2" t="s">
        <v>20</v>
      </c>
      <c r="C463" s="2" t="s">
        <v>282</v>
      </c>
      <c r="D463" s="3">
        <v>44754.260844907411</v>
      </c>
      <c r="E463" s="3">
        <v>44754.261087962965</v>
      </c>
      <c r="F463" s="4">
        <v>2.4305555555555552E-4</v>
      </c>
      <c r="G463" s="2" t="s">
        <v>40</v>
      </c>
      <c r="H463" s="2">
        <v>0</v>
      </c>
      <c r="I463" s="2"/>
      <c r="J463" s="2">
        <v>0</v>
      </c>
      <c r="K463" s="2">
        <f>IF(AND(J463&gt;=0,J463&lt;750),Table1[[#This Row],[Def max]],"")</f>
        <v>0</v>
      </c>
      <c r="L463" s="2" t="str">
        <f>IF(AND(J463&gt;=750,J463&lt;2042),Table1[[#This Row],[Def max]],"")</f>
        <v/>
      </c>
      <c r="M463" s="2" t="str">
        <f>IF(AND(J463&gt;=2042,J463&lt;2343),Table1[[#This Row],[Def max]],"")</f>
        <v/>
      </c>
      <c r="N463" s="2" t="str">
        <f>IF(AND(J463&gt;=2343,J463&lt;3865),Table1[[#This Row],[Def max]],"")</f>
        <v/>
      </c>
      <c r="O463" s="2" t="str">
        <f>IF(AND(J463&gt;=3865,J463&lt;4540),Table1[[#This Row],[Def max]],"")</f>
        <v/>
      </c>
      <c r="P463" s="2" t="str">
        <f>IF(AND(J463&gt;=4540,J463&lt;8085),Table1[[#This Row],[Def max]],"")</f>
        <v/>
      </c>
      <c r="Q463" s="2" t="str">
        <f>IF(AND(J463&gt;=8085,J463&lt;9000),Table1[[#This Row],[Def max]],"")</f>
        <v/>
      </c>
      <c r="R463" s="2">
        <v>0</v>
      </c>
      <c r="S463" s="2">
        <v>0</v>
      </c>
      <c r="T463" s="2">
        <v>0</v>
      </c>
      <c r="U463" s="2">
        <f>YEAR(Table1[[#This Row],[Date début]])</f>
        <v>2022</v>
      </c>
      <c r="V463" s="2">
        <f>MONTH(Table1[[#This Row],[Date fin]])</f>
        <v>7</v>
      </c>
      <c r="W463" s="2">
        <f>DAY(Table1[[#This Row],[Date fin]])</f>
        <v>12</v>
      </c>
    </row>
    <row r="464" spans="1:23" x14ac:dyDescent="0.25">
      <c r="A464" s="1">
        <v>51909001011</v>
      </c>
      <c r="B464" s="2" t="s">
        <v>20</v>
      </c>
      <c r="C464" s="2" t="s">
        <v>283</v>
      </c>
      <c r="D464" s="3">
        <v>44754.261516203704</v>
      </c>
      <c r="E464" s="3">
        <v>44754.340960648151</v>
      </c>
      <c r="F464" s="4">
        <v>7.9409722222222215E-2</v>
      </c>
      <c r="G464" s="2" t="s">
        <v>40</v>
      </c>
      <c r="H464" s="2">
        <v>6.8</v>
      </c>
      <c r="I464" s="2" t="s">
        <v>28</v>
      </c>
      <c r="J464" s="2">
        <v>1769</v>
      </c>
      <c r="K464" s="2" t="str">
        <f>IF(AND(J464&gt;=0,J464&lt;750),Table1[[#This Row],[Def max]],"")</f>
        <v/>
      </c>
      <c r="L464" s="2">
        <f>IF(AND(J464&gt;=750,J464&lt;2042),Table1[[#This Row],[Def max]],"")</f>
        <v>6.8</v>
      </c>
      <c r="M464" s="2" t="str">
        <f>IF(AND(J464&gt;=2042,J464&lt;2343),Table1[[#This Row],[Def max]],"")</f>
        <v/>
      </c>
      <c r="N464" s="2" t="str">
        <f>IF(AND(J464&gt;=2343,J464&lt;3865),Table1[[#This Row],[Def max]],"")</f>
        <v/>
      </c>
      <c r="O464" s="2" t="str">
        <f>IF(AND(J464&gt;=3865,J464&lt;4540),Table1[[#This Row],[Def max]],"")</f>
        <v/>
      </c>
      <c r="P464" s="2" t="str">
        <f>IF(AND(J464&gt;=4540,J464&lt;8085),Table1[[#This Row],[Def max]],"")</f>
        <v/>
      </c>
      <c r="Q464" s="2" t="str">
        <f>IF(AND(J464&gt;=8085,J464&lt;9000),Table1[[#This Row],[Def max]],"")</f>
        <v/>
      </c>
      <c r="R464" s="2">
        <v>2.5</v>
      </c>
      <c r="S464" s="2">
        <v>0.9</v>
      </c>
      <c r="T464" s="2">
        <v>1.6</v>
      </c>
      <c r="U464" s="2">
        <f>YEAR(Table1[[#This Row],[Date début]])</f>
        <v>2022</v>
      </c>
      <c r="V464" s="2">
        <f>MONTH(Table1[[#This Row],[Date fin]])</f>
        <v>7</v>
      </c>
      <c r="W464" s="2">
        <f>DAY(Table1[[#This Row],[Date fin]])</f>
        <v>12</v>
      </c>
    </row>
    <row r="465" spans="1:23" x14ac:dyDescent="0.25">
      <c r="A465" s="1">
        <v>51909001008</v>
      </c>
      <c r="B465" s="2" t="s">
        <v>20</v>
      </c>
      <c r="C465" s="2" t="s">
        <v>285</v>
      </c>
      <c r="D465" s="3">
        <v>44754.341469907406</v>
      </c>
      <c r="E465" s="3">
        <v>44754.389421296299</v>
      </c>
      <c r="F465" s="4">
        <v>4.7951388888888891E-2</v>
      </c>
      <c r="G465" s="2" t="s">
        <v>40</v>
      </c>
      <c r="H465" s="2">
        <v>5.5</v>
      </c>
      <c r="I465" s="2" t="s">
        <v>16</v>
      </c>
      <c r="J465" s="2">
        <v>3738</v>
      </c>
      <c r="K465" s="2" t="str">
        <f>IF(AND(J465&gt;=0,J465&lt;750),Table1[[#This Row],[Def max]],"")</f>
        <v/>
      </c>
      <c r="L465" s="2" t="str">
        <f>IF(AND(J465&gt;=750,J465&lt;2042),Table1[[#This Row],[Def max]],"")</f>
        <v/>
      </c>
      <c r="M465" s="2" t="str">
        <f>IF(AND(J465&gt;=2042,J465&lt;2343),Table1[[#This Row],[Def max]],"")</f>
        <v/>
      </c>
      <c r="N465" s="2">
        <f>IF(AND(J465&gt;=2343,J465&lt;3865),Table1[[#This Row],[Def max]],"")</f>
        <v>5.5</v>
      </c>
      <c r="O465" s="2" t="str">
        <f>IF(AND(J465&gt;=3865,J465&lt;4540),Table1[[#This Row],[Def max]],"")</f>
        <v/>
      </c>
      <c r="P465" s="2" t="str">
        <f>IF(AND(J465&gt;=4540,J465&lt;8085),Table1[[#This Row],[Def max]],"")</f>
        <v/>
      </c>
      <c r="Q465" s="2" t="str">
        <f>IF(AND(J465&gt;=8085,J465&lt;9000),Table1[[#This Row],[Def max]],"")</f>
        <v/>
      </c>
      <c r="R465" s="2">
        <v>2.2000000000000002</v>
      </c>
      <c r="S465" s="2">
        <v>0.7</v>
      </c>
      <c r="T465" s="2">
        <v>2.4</v>
      </c>
      <c r="U465" s="2">
        <f>YEAR(Table1[[#This Row],[Date début]])</f>
        <v>2022</v>
      </c>
      <c r="V465" s="2">
        <f>MONTH(Table1[[#This Row],[Date fin]])</f>
        <v>7</v>
      </c>
      <c r="W465" s="2">
        <f>DAY(Table1[[#This Row],[Date fin]])</f>
        <v>12</v>
      </c>
    </row>
    <row r="466" spans="1:23" x14ac:dyDescent="0.25">
      <c r="A466" s="1">
        <v>51909001009</v>
      </c>
      <c r="B466" s="2" t="s">
        <v>20</v>
      </c>
      <c r="C466" s="2" t="s">
        <v>287</v>
      </c>
      <c r="D466" s="3">
        <v>44754.390023148146</v>
      </c>
      <c r="E466" s="3">
        <v>44754.390300925923</v>
      </c>
      <c r="F466" s="4">
        <v>2.6620370370370372E-4</v>
      </c>
      <c r="G466" s="2" t="s">
        <v>40</v>
      </c>
      <c r="H466" s="2">
        <v>0</v>
      </c>
      <c r="I466" s="2"/>
      <c r="J466" s="2">
        <v>0</v>
      </c>
      <c r="K466" s="2">
        <f>IF(AND(J466&gt;=0,J466&lt;750),Table1[[#This Row],[Def max]],"")</f>
        <v>0</v>
      </c>
      <c r="L466" s="2" t="str">
        <f>IF(AND(J466&gt;=750,J466&lt;2042),Table1[[#This Row],[Def max]],"")</f>
        <v/>
      </c>
      <c r="M466" s="2" t="str">
        <f>IF(AND(J466&gt;=2042,J466&lt;2343),Table1[[#This Row],[Def max]],"")</f>
        <v/>
      </c>
      <c r="N466" s="2" t="str">
        <f>IF(AND(J466&gt;=2343,J466&lt;3865),Table1[[#This Row],[Def max]],"")</f>
        <v/>
      </c>
      <c r="O466" s="2" t="str">
        <f>IF(AND(J466&gt;=3865,J466&lt;4540),Table1[[#This Row],[Def max]],"")</f>
        <v/>
      </c>
      <c r="P466" s="2" t="str">
        <f>IF(AND(J466&gt;=4540,J466&lt;8085),Table1[[#This Row],[Def max]],"")</f>
        <v/>
      </c>
      <c r="Q466" s="2" t="str">
        <f>IF(AND(J466&gt;=8085,J466&lt;9000),Table1[[#This Row],[Def max]],"")</f>
        <v/>
      </c>
      <c r="R466" s="2">
        <v>0</v>
      </c>
      <c r="S466" s="2">
        <v>0</v>
      </c>
      <c r="T466" s="2">
        <v>0</v>
      </c>
      <c r="U466" s="2">
        <f>YEAR(Table1[[#This Row],[Date début]])</f>
        <v>2022</v>
      </c>
      <c r="V466" s="2">
        <f>MONTH(Table1[[#This Row],[Date fin]])</f>
        <v>7</v>
      </c>
      <c r="W466" s="2">
        <f>DAY(Table1[[#This Row],[Date fin]])</f>
        <v>12</v>
      </c>
    </row>
    <row r="467" spans="1:23" x14ac:dyDescent="0.25">
      <c r="A467" s="1">
        <v>51909001009</v>
      </c>
      <c r="B467" s="2" t="s">
        <v>20</v>
      </c>
      <c r="C467" s="2" t="s">
        <v>287</v>
      </c>
      <c r="D467" s="3">
        <v>44754.390694444446</v>
      </c>
      <c r="E467" s="3">
        <v>44754.431493055556</v>
      </c>
      <c r="F467" s="4">
        <v>4.0798611111111112E-2</v>
      </c>
      <c r="G467" s="2" t="s">
        <v>40</v>
      </c>
      <c r="H467" s="2">
        <v>5.6</v>
      </c>
      <c r="I467" s="2" t="s">
        <v>23</v>
      </c>
      <c r="J467" s="2">
        <v>7257</v>
      </c>
      <c r="K467" s="2" t="str">
        <f>IF(AND(J467&gt;=0,J467&lt;750),Table1[[#This Row],[Def max]],"")</f>
        <v/>
      </c>
      <c r="L467" s="2" t="str">
        <f>IF(AND(J467&gt;=750,J467&lt;2042),Table1[[#This Row],[Def max]],"")</f>
        <v/>
      </c>
      <c r="M467" s="2" t="str">
        <f>IF(AND(J467&gt;=2042,J467&lt;2343),Table1[[#This Row],[Def max]],"")</f>
        <v/>
      </c>
      <c r="N467" s="2" t="str">
        <f>IF(AND(J467&gt;=2343,J467&lt;3865),Table1[[#This Row],[Def max]],"")</f>
        <v/>
      </c>
      <c r="O467" s="2" t="str">
        <f>IF(AND(J467&gt;=3865,J467&lt;4540),Table1[[#This Row],[Def max]],"")</f>
        <v/>
      </c>
      <c r="P467" s="2">
        <f>IF(AND(J467&gt;=4540,J467&lt;8085),Table1[[#This Row],[Def max]],"")</f>
        <v>5.6</v>
      </c>
      <c r="Q467" s="2" t="str">
        <f>IF(AND(J467&gt;=8085,J467&lt;9000),Table1[[#This Row],[Def max]],"")</f>
        <v/>
      </c>
      <c r="R467" s="2">
        <v>1.6</v>
      </c>
      <c r="S467" s="2">
        <v>0.6</v>
      </c>
      <c r="T467" s="2">
        <v>2.1</v>
      </c>
      <c r="U467" s="2">
        <f>YEAR(Table1[[#This Row],[Date début]])</f>
        <v>2022</v>
      </c>
      <c r="V467" s="2">
        <f>MONTH(Table1[[#This Row],[Date fin]])</f>
        <v>7</v>
      </c>
      <c r="W467" s="2">
        <f>DAY(Table1[[#This Row],[Date fin]])</f>
        <v>12</v>
      </c>
    </row>
    <row r="468" spans="1:23" x14ac:dyDescent="0.25">
      <c r="A468" s="1">
        <v>0</v>
      </c>
      <c r="B468" s="2" t="s">
        <v>20</v>
      </c>
      <c r="C468" s="2">
        <v>0</v>
      </c>
      <c r="D468" s="3">
        <v>44827.493969907409</v>
      </c>
      <c r="E468" s="3">
        <v>44827.49496527778</v>
      </c>
      <c r="F468" s="4">
        <v>9.8379629629629642E-4</v>
      </c>
      <c r="G468" s="2" t="s">
        <v>178</v>
      </c>
      <c r="H468" s="2">
        <v>0</v>
      </c>
      <c r="I468" s="2"/>
      <c r="J468" s="2">
        <v>0</v>
      </c>
      <c r="K468" s="2">
        <f>IF(AND(J468&gt;=0,J468&lt;750),Table1[[#This Row],[Def max]],"")</f>
        <v>0</v>
      </c>
      <c r="L468" s="2" t="str">
        <f>IF(AND(J468&gt;=750,J468&lt;2042),Table1[[#This Row],[Def max]],"")</f>
        <v/>
      </c>
      <c r="M468" s="2" t="str">
        <f>IF(AND(J468&gt;=2042,J468&lt;2343),Table1[[#This Row],[Def max]],"")</f>
        <v/>
      </c>
      <c r="N468" s="2" t="str">
        <f>IF(AND(J468&gt;=2343,J468&lt;3865),Table1[[#This Row],[Def max]],"")</f>
        <v/>
      </c>
      <c r="O468" s="2" t="str">
        <f>IF(AND(J468&gt;=3865,J468&lt;4540),Table1[[#This Row],[Def max]],"")</f>
        <v/>
      </c>
      <c r="P468" s="2" t="str">
        <f>IF(AND(J468&gt;=4540,J468&lt;8085),Table1[[#This Row],[Def max]],"")</f>
        <v/>
      </c>
      <c r="Q468" s="2" t="str">
        <f>IF(AND(J468&gt;=8085,J468&lt;9000),Table1[[#This Row],[Def max]],"")</f>
        <v/>
      </c>
      <c r="R468" s="2">
        <v>0</v>
      </c>
      <c r="S468" s="2">
        <v>0</v>
      </c>
      <c r="T468" s="2">
        <v>0</v>
      </c>
      <c r="U468" s="2">
        <f>YEAR(Table1[[#This Row],[Date début]])</f>
        <v>2022</v>
      </c>
      <c r="V468" s="2">
        <f>MONTH(Table1[[#This Row],[Date fin]])</f>
        <v>9</v>
      </c>
      <c r="W468" s="2">
        <f>DAY(Table1[[#This Row],[Date fin]])</f>
        <v>23</v>
      </c>
    </row>
    <row r="469" spans="1:23" x14ac:dyDescent="0.25">
      <c r="A469" s="1">
        <v>0</v>
      </c>
      <c r="B469" s="2" t="s">
        <v>20</v>
      </c>
      <c r="C469" s="2">
        <v>0</v>
      </c>
      <c r="D469" s="3">
        <v>44827.495289351849</v>
      </c>
      <c r="E469" s="3">
        <v>44827.497499999998</v>
      </c>
      <c r="F469" s="4">
        <v>2.1990740740740742E-3</v>
      </c>
      <c r="G469" s="2" t="s">
        <v>178</v>
      </c>
      <c r="H469" s="2">
        <v>0</v>
      </c>
      <c r="I469" s="2"/>
      <c r="J469" s="2">
        <v>0</v>
      </c>
      <c r="K469" s="2">
        <f>IF(AND(J469&gt;=0,J469&lt;750),Table1[[#This Row],[Def max]],"")</f>
        <v>0</v>
      </c>
      <c r="L469" s="2" t="str">
        <f>IF(AND(J469&gt;=750,J469&lt;2042),Table1[[#This Row],[Def max]],"")</f>
        <v/>
      </c>
      <c r="M469" s="2" t="str">
        <f>IF(AND(J469&gt;=2042,J469&lt;2343),Table1[[#This Row],[Def max]],"")</f>
        <v/>
      </c>
      <c r="N469" s="2" t="str">
        <f>IF(AND(J469&gt;=2343,J469&lt;3865),Table1[[#This Row],[Def max]],"")</f>
        <v/>
      </c>
      <c r="O469" s="2" t="str">
        <f>IF(AND(J469&gt;=3865,J469&lt;4540),Table1[[#This Row],[Def max]],"")</f>
        <v/>
      </c>
      <c r="P469" s="2" t="str">
        <f>IF(AND(J469&gt;=4540,J469&lt;8085),Table1[[#This Row],[Def max]],"")</f>
        <v/>
      </c>
      <c r="Q469" s="2" t="str">
        <f>IF(AND(J469&gt;=8085,J469&lt;9000),Table1[[#This Row],[Def max]],"")</f>
        <v/>
      </c>
      <c r="R469" s="2">
        <v>0</v>
      </c>
      <c r="S469" s="2">
        <v>0</v>
      </c>
      <c r="T469" s="2">
        <v>0</v>
      </c>
      <c r="U469" s="2">
        <f>YEAR(Table1[[#This Row],[Date début]])</f>
        <v>2022</v>
      </c>
      <c r="V469" s="2">
        <f>MONTH(Table1[[#This Row],[Date fin]])</f>
        <v>9</v>
      </c>
      <c r="W469" s="2">
        <f>DAY(Table1[[#This Row],[Date fin]])</f>
        <v>23</v>
      </c>
    </row>
    <row r="470" spans="1:23" x14ac:dyDescent="0.25">
      <c r="A470" s="1">
        <v>4564865123</v>
      </c>
      <c r="B470" s="2" t="s">
        <v>17</v>
      </c>
      <c r="C470" s="2">
        <v>4864864535</v>
      </c>
      <c r="D470" s="3">
        <v>44827.498981481483</v>
      </c>
      <c r="E470" s="3">
        <v>44827.499479166669</v>
      </c>
      <c r="F470" s="4">
        <v>4.8611111111111104E-4</v>
      </c>
      <c r="G470" s="2" t="s">
        <v>178</v>
      </c>
      <c r="H470" s="2">
        <v>14.3</v>
      </c>
      <c r="I470" s="2" t="s">
        <v>34</v>
      </c>
      <c r="J470" s="2">
        <v>3070</v>
      </c>
      <c r="K470" s="2" t="str">
        <f>IF(AND(J470&gt;=0,J470&lt;750),Table1[[#This Row],[Def max]],"")</f>
        <v/>
      </c>
      <c r="L470" s="2" t="str">
        <f>IF(AND(J470&gt;=750,J470&lt;2042),Table1[[#This Row],[Def max]],"")</f>
        <v/>
      </c>
      <c r="M470" s="2" t="str">
        <f>IF(AND(J470&gt;=2042,J470&lt;2343),Table1[[#This Row],[Def max]],"")</f>
        <v/>
      </c>
      <c r="N470" s="2">
        <f>IF(AND(J470&gt;=2343,J470&lt;3865),Table1[[#This Row],[Def max]],"")</f>
        <v>14.3</v>
      </c>
      <c r="O470" s="2" t="str">
        <f>IF(AND(J470&gt;=3865,J470&lt;4540),Table1[[#This Row],[Def max]],"")</f>
        <v/>
      </c>
      <c r="P470" s="2" t="str">
        <f>IF(AND(J470&gt;=4540,J470&lt;8085),Table1[[#This Row],[Def max]],"")</f>
        <v/>
      </c>
      <c r="Q470" s="2" t="str">
        <f>IF(AND(J470&gt;=8085,J470&lt;9000),Table1[[#This Row],[Def max]],"")</f>
        <v/>
      </c>
      <c r="R470" s="2">
        <v>1.7</v>
      </c>
      <c r="S470" s="2">
        <v>0.7</v>
      </c>
      <c r="T470" s="2">
        <v>0.5</v>
      </c>
      <c r="U470" s="2">
        <f>YEAR(Table1[[#This Row],[Date début]])</f>
        <v>2022</v>
      </c>
      <c r="V470" s="2">
        <f>MONTH(Table1[[#This Row],[Date fin]])</f>
        <v>9</v>
      </c>
      <c r="W470" s="2">
        <f>DAY(Table1[[#This Row],[Date fin]])</f>
        <v>23</v>
      </c>
    </row>
    <row r="471" spans="1:23" x14ac:dyDescent="0.25">
      <c r="A471" s="1">
        <v>0</v>
      </c>
      <c r="B471" s="2" t="s">
        <v>13</v>
      </c>
      <c r="C471" s="2">
        <v>0</v>
      </c>
      <c r="D471" s="3">
        <v>44830.956666666665</v>
      </c>
      <c r="E471" s="3">
        <v>44830.987581018519</v>
      </c>
      <c r="F471" s="4">
        <v>3.0914351851851849E-2</v>
      </c>
      <c r="G471" s="2" t="s">
        <v>14</v>
      </c>
      <c r="H471" s="2">
        <v>2.1</v>
      </c>
      <c r="I471" s="2" t="s">
        <v>140</v>
      </c>
      <c r="J471" s="2">
        <v>3962</v>
      </c>
      <c r="K471" s="2" t="str">
        <f>IF(AND(J471&gt;=0,J471&lt;750),Table1[[#This Row],[Def max]],"")</f>
        <v/>
      </c>
      <c r="L471" s="2" t="str">
        <f>IF(AND(J471&gt;=750,J471&lt;2042),Table1[[#This Row],[Def max]],"")</f>
        <v/>
      </c>
      <c r="M471" s="2" t="str">
        <f>IF(AND(J471&gt;=2042,J471&lt;2343),Table1[[#This Row],[Def max]],"")</f>
        <v/>
      </c>
      <c r="N471" s="2" t="str">
        <f>IF(AND(J471&gt;=2343,J471&lt;3865),Table1[[#This Row],[Def max]],"")</f>
        <v/>
      </c>
      <c r="O471" s="2">
        <f>IF(AND(J471&gt;=3865,J471&lt;4540),Table1[[#This Row],[Def max]],"")</f>
        <v>2.1</v>
      </c>
      <c r="P471" s="2" t="str">
        <f>IF(AND(J471&gt;=4540,J471&lt;8085),Table1[[#This Row],[Def max]],"")</f>
        <v/>
      </c>
      <c r="Q471" s="2" t="str">
        <f>IF(AND(J471&gt;=8085,J471&lt;9000),Table1[[#This Row],[Def max]],"")</f>
        <v/>
      </c>
      <c r="R471" s="2">
        <v>1.2</v>
      </c>
      <c r="S471" s="2">
        <v>0.1</v>
      </c>
      <c r="T471" s="2">
        <v>1.1000000000000001</v>
      </c>
      <c r="U471" s="2">
        <f>YEAR(Table1[[#This Row],[Date début]])</f>
        <v>2022</v>
      </c>
      <c r="V471" s="2">
        <f>MONTH(Table1[[#This Row],[Date fin]])</f>
        <v>9</v>
      </c>
      <c r="W471" s="2">
        <f>DAY(Table1[[#This Row],[Date fin]])</f>
        <v>26</v>
      </c>
    </row>
    <row r="472" spans="1:23" x14ac:dyDescent="0.25">
      <c r="A472" s="1">
        <v>0</v>
      </c>
      <c r="B472" s="2" t="s">
        <v>20</v>
      </c>
      <c r="C472" s="2">
        <v>0</v>
      </c>
      <c r="D472" s="3">
        <v>44830.995567129627</v>
      </c>
      <c r="E472" s="3">
        <v>44831.074074074073</v>
      </c>
      <c r="F472" s="4">
        <v>7.8495370370370368E-2</v>
      </c>
      <c r="G472" s="2" t="s">
        <v>14</v>
      </c>
      <c r="H472" s="2">
        <v>5.8</v>
      </c>
      <c r="I472" s="2" t="s">
        <v>150</v>
      </c>
      <c r="J472" s="2">
        <v>6190</v>
      </c>
      <c r="K472" s="2" t="str">
        <f>IF(AND(J472&gt;=0,J472&lt;750),Table1[[#This Row],[Def max]],"")</f>
        <v/>
      </c>
      <c r="L472" s="2" t="str">
        <f>IF(AND(J472&gt;=750,J472&lt;2042),Table1[[#This Row],[Def max]],"")</f>
        <v/>
      </c>
      <c r="M472" s="2" t="str">
        <f>IF(AND(J472&gt;=2042,J472&lt;2343),Table1[[#This Row],[Def max]],"")</f>
        <v/>
      </c>
      <c r="N472" s="2" t="str">
        <f>IF(AND(J472&gt;=2343,J472&lt;3865),Table1[[#This Row],[Def max]],"")</f>
        <v/>
      </c>
      <c r="O472" s="2" t="str">
        <f>IF(AND(J472&gt;=3865,J472&lt;4540),Table1[[#This Row],[Def max]],"")</f>
        <v/>
      </c>
      <c r="P472" s="2">
        <f>IF(AND(J472&gt;=4540,J472&lt;8085),Table1[[#This Row],[Def max]],"")</f>
        <v>5.8</v>
      </c>
      <c r="Q472" s="2" t="str">
        <f>IF(AND(J472&gt;=8085,J472&lt;9000),Table1[[#This Row],[Def max]],"")</f>
        <v/>
      </c>
      <c r="R472" s="2">
        <v>2.2999999999999998</v>
      </c>
      <c r="S472" s="2">
        <v>0.8</v>
      </c>
      <c r="T472" s="2">
        <v>3.7</v>
      </c>
      <c r="U472" s="2">
        <f>YEAR(Table1[[#This Row],[Date début]])</f>
        <v>2022</v>
      </c>
      <c r="V472" s="2">
        <f>MONTH(Table1[[#This Row],[Date fin]])</f>
        <v>9</v>
      </c>
      <c r="W472" s="2">
        <f>DAY(Table1[[#This Row],[Date fin]])</f>
        <v>27</v>
      </c>
    </row>
    <row r="473" spans="1:23" x14ac:dyDescent="0.25">
      <c r="A473" s="1">
        <v>0</v>
      </c>
      <c r="B473" s="2" t="s">
        <v>20</v>
      </c>
      <c r="C473" s="2">
        <v>0</v>
      </c>
      <c r="D473" s="3">
        <v>44831.076331018521</v>
      </c>
      <c r="E473" s="3">
        <v>44831.076643518521</v>
      </c>
      <c r="F473" s="4">
        <v>3.0092592592592595E-4</v>
      </c>
      <c r="G473" s="2" t="s">
        <v>14</v>
      </c>
      <c r="H473" s="2">
        <v>0</v>
      </c>
      <c r="I473" s="2"/>
      <c r="J473" s="2">
        <v>0</v>
      </c>
      <c r="K473" s="2">
        <f>IF(AND(J473&gt;=0,J473&lt;750),Table1[[#This Row],[Def max]],"")</f>
        <v>0</v>
      </c>
      <c r="L473" s="2" t="str">
        <f>IF(AND(J473&gt;=750,J473&lt;2042),Table1[[#This Row],[Def max]],"")</f>
        <v/>
      </c>
      <c r="M473" s="2" t="str">
        <f>IF(AND(J473&gt;=2042,J473&lt;2343),Table1[[#This Row],[Def max]],"")</f>
        <v/>
      </c>
      <c r="N473" s="2" t="str">
        <f>IF(AND(J473&gt;=2343,J473&lt;3865),Table1[[#This Row],[Def max]],"")</f>
        <v/>
      </c>
      <c r="O473" s="2" t="str">
        <f>IF(AND(J473&gt;=3865,J473&lt;4540),Table1[[#This Row],[Def max]],"")</f>
        <v/>
      </c>
      <c r="P473" s="2" t="str">
        <f>IF(AND(J473&gt;=4540,J473&lt;8085),Table1[[#This Row],[Def max]],"")</f>
        <v/>
      </c>
      <c r="Q473" s="2" t="str">
        <f>IF(AND(J473&gt;=8085,J473&lt;9000),Table1[[#This Row],[Def max]],"")</f>
        <v/>
      </c>
      <c r="R473" s="2">
        <v>0</v>
      </c>
      <c r="S473" s="2">
        <v>0</v>
      </c>
      <c r="T473" s="2">
        <v>0</v>
      </c>
      <c r="U473" s="2">
        <f>YEAR(Table1[[#This Row],[Date début]])</f>
        <v>2022</v>
      </c>
      <c r="V473" s="2">
        <f>MONTH(Table1[[#This Row],[Date fin]])</f>
        <v>9</v>
      </c>
      <c r="W473" s="2">
        <f>DAY(Table1[[#This Row],[Date fin]])</f>
        <v>27</v>
      </c>
    </row>
    <row r="474" spans="1:23" x14ac:dyDescent="0.25">
      <c r="A474" s="1">
        <v>0</v>
      </c>
      <c r="B474" s="2" t="s">
        <v>20</v>
      </c>
      <c r="C474" s="2">
        <v>0</v>
      </c>
      <c r="D474" s="3">
        <v>44831.076863425929</v>
      </c>
      <c r="E474" s="3">
        <v>44831.143472222226</v>
      </c>
      <c r="F474" s="4">
        <v>6.659722222222221E-2</v>
      </c>
      <c r="G474" s="2" t="s">
        <v>14</v>
      </c>
      <c r="H474" s="2">
        <v>6.5</v>
      </c>
      <c r="I474" s="2" t="s">
        <v>23</v>
      </c>
      <c r="J474" s="2">
        <v>3213</v>
      </c>
      <c r="K474" s="2" t="str">
        <f>IF(AND(J474&gt;=0,J474&lt;750),Table1[[#This Row],[Def max]],"")</f>
        <v/>
      </c>
      <c r="L474" s="2" t="str">
        <f>IF(AND(J474&gt;=750,J474&lt;2042),Table1[[#This Row],[Def max]],"")</f>
        <v/>
      </c>
      <c r="M474" s="2" t="str">
        <f>IF(AND(J474&gt;=2042,J474&lt;2343),Table1[[#This Row],[Def max]],"")</f>
        <v/>
      </c>
      <c r="N474" s="2">
        <f>IF(AND(J474&gt;=2343,J474&lt;3865),Table1[[#This Row],[Def max]],"")</f>
        <v>6.5</v>
      </c>
      <c r="O474" s="2" t="str">
        <f>IF(AND(J474&gt;=3865,J474&lt;4540),Table1[[#This Row],[Def max]],"")</f>
        <v/>
      </c>
      <c r="P474" s="2" t="str">
        <f>IF(AND(J474&gt;=4540,J474&lt;8085),Table1[[#This Row],[Def max]],"")</f>
        <v/>
      </c>
      <c r="Q474" s="2" t="str">
        <f>IF(AND(J474&gt;=8085,J474&lt;9000),Table1[[#This Row],[Def max]],"")</f>
        <v/>
      </c>
      <c r="R474" s="2">
        <v>2</v>
      </c>
      <c r="S474" s="2">
        <v>1.2</v>
      </c>
      <c r="T474" s="2">
        <v>3.2</v>
      </c>
      <c r="U474" s="2">
        <f>YEAR(Table1[[#This Row],[Date début]])</f>
        <v>2022</v>
      </c>
      <c r="V474" s="2">
        <f>MONTH(Table1[[#This Row],[Date fin]])</f>
        <v>9</v>
      </c>
      <c r="W474" s="2">
        <f>DAY(Table1[[#This Row],[Date fin]])</f>
        <v>27</v>
      </c>
    </row>
    <row r="475" spans="1:23" x14ac:dyDescent="0.25">
      <c r="A475" s="1">
        <v>0</v>
      </c>
      <c r="B475" s="2" t="s">
        <v>20</v>
      </c>
      <c r="C475" s="2">
        <v>0</v>
      </c>
      <c r="D475" s="3">
        <v>44831.145960648151</v>
      </c>
      <c r="E475" s="3">
        <v>44831.146249999998</v>
      </c>
      <c r="F475" s="4">
        <v>2.7777777777777778E-4</v>
      </c>
      <c r="G475" s="2" t="s">
        <v>14</v>
      </c>
      <c r="H475" s="2">
        <v>0</v>
      </c>
      <c r="I475" s="2"/>
      <c r="J475" s="2">
        <v>0</v>
      </c>
      <c r="K475" s="2">
        <f>IF(AND(J475&gt;=0,J475&lt;750),Table1[[#This Row],[Def max]],"")</f>
        <v>0</v>
      </c>
      <c r="L475" s="2" t="str">
        <f>IF(AND(J475&gt;=750,J475&lt;2042),Table1[[#This Row],[Def max]],"")</f>
        <v/>
      </c>
      <c r="M475" s="2" t="str">
        <f>IF(AND(J475&gt;=2042,J475&lt;2343),Table1[[#This Row],[Def max]],"")</f>
        <v/>
      </c>
      <c r="N475" s="2" t="str">
        <f>IF(AND(J475&gt;=2343,J475&lt;3865),Table1[[#This Row],[Def max]],"")</f>
        <v/>
      </c>
      <c r="O475" s="2" t="str">
        <f>IF(AND(J475&gt;=3865,J475&lt;4540),Table1[[#This Row],[Def max]],"")</f>
        <v/>
      </c>
      <c r="P475" s="2" t="str">
        <f>IF(AND(J475&gt;=4540,J475&lt;8085),Table1[[#This Row],[Def max]],"")</f>
        <v/>
      </c>
      <c r="Q475" s="2" t="str">
        <f>IF(AND(J475&gt;=8085,J475&lt;9000),Table1[[#This Row],[Def max]],"")</f>
        <v/>
      </c>
      <c r="R475" s="2">
        <v>0</v>
      </c>
      <c r="S475" s="2">
        <v>0</v>
      </c>
      <c r="T475" s="2">
        <v>0</v>
      </c>
      <c r="U475" s="2">
        <f>YEAR(Table1[[#This Row],[Date début]])</f>
        <v>2022</v>
      </c>
      <c r="V475" s="2">
        <f>MONTH(Table1[[#This Row],[Date fin]])</f>
        <v>9</v>
      </c>
      <c r="W475" s="2">
        <f>DAY(Table1[[#This Row],[Date fin]])</f>
        <v>27</v>
      </c>
    </row>
    <row r="476" spans="1:23" x14ac:dyDescent="0.25">
      <c r="A476" s="1">
        <v>0</v>
      </c>
      <c r="B476" s="2" t="s">
        <v>20</v>
      </c>
      <c r="C476" s="2">
        <v>0</v>
      </c>
      <c r="D476" s="3">
        <v>44831.146701388891</v>
      </c>
      <c r="E476" s="3">
        <v>44831.184131944443</v>
      </c>
      <c r="F476" s="4">
        <v>3.7418981481481477E-2</v>
      </c>
      <c r="G476" s="2" t="s">
        <v>14</v>
      </c>
      <c r="H476" s="2">
        <v>4.8</v>
      </c>
      <c r="I476" s="2" t="s">
        <v>145</v>
      </c>
      <c r="J476" s="2">
        <v>5738</v>
      </c>
      <c r="K476" s="2" t="str">
        <f>IF(AND(J476&gt;=0,J476&lt;750),Table1[[#This Row],[Def max]],"")</f>
        <v/>
      </c>
      <c r="L476" s="2" t="str">
        <f>IF(AND(J476&gt;=750,J476&lt;2042),Table1[[#This Row],[Def max]],"")</f>
        <v/>
      </c>
      <c r="M476" s="2" t="str">
        <f>IF(AND(J476&gt;=2042,J476&lt;2343),Table1[[#This Row],[Def max]],"")</f>
        <v/>
      </c>
      <c r="N476" s="2" t="str">
        <f>IF(AND(J476&gt;=2343,J476&lt;3865),Table1[[#This Row],[Def max]],"")</f>
        <v/>
      </c>
      <c r="O476" s="2" t="str">
        <f>IF(AND(J476&gt;=3865,J476&lt;4540),Table1[[#This Row],[Def max]],"")</f>
        <v/>
      </c>
      <c r="P476" s="2">
        <f>IF(AND(J476&gt;=4540,J476&lt;8085),Table1[[#This Row],[Def max]],"")</f>
        <v>4.8</v>
      </c>
      <c r="Q476" s="2" t="str">
        <f>IF(AND(J476&gt;=8085,J476&lt;9000),Table1[[#This Row],[Def max]],"")</f>
        <v/>
      </c>
      <c r="R476" s="2">
        <v>2.2999999999999998</v>
      </c>
      <c r="S476" s="2">
        <v>0.7</v>
      </c>
      <c r="T476" s="2">
        <v>2.6</v>
      </c>
      <c r="U476" s="2">
        <f>YEAR(Table1[[#This Row],[Date début]])</f>
        <v>2022</v>
      </c>
      <c r="V476" s="2">
        <f>MONTH(Table1[[#This Row],[Date fin]])</f>
        <v>9</v>
      </c>
      <c r="W476" s="2">
        <f>DAY(Table1[[#This Row],[Date fin]])</f>
        <v>27</v>
      </c>
    </row>
    <row r="477" spans="1:23" x14ac:dyDescent="0.25">
      <c r="A477" s="1">
        <v>0</v>
      </c>
      <c r="B477" s="2" t="s">
        <v>20</v>
      </c>
      <c r="C477" s="2">
        <v>0</v>
      </c>
      <c r="D477" s="3">
        <v>44831.185393518521</v>
      </c>
      <c r="E477" s="3">
        <v>44831.203726851854</v>
      </c>
      <c r="F477" s="4">
        <v>1.8333333333333333E-2</v>
      </c>
      <c r="G477" s="2" t="s">
        <v>14</v>
      </c>
      <c r="H477" s="2">
        <v>5.7</v>
      </c>
      <c r="I477" s="2" t="s">
        <v>208</v>
      </c>
      <c r="J477" s="2">
        <v>7258</v>
      </c>
      <c r="K477" s="2" t="str">
        <f>IF(AND(J477&gt;=0,J477&lt;750),Table1[[#This Row],[Def max]],"")</f>
        <v/>
      </c>
      <c r="L477" s="2" t="str">
        <f>IF(AND(J477&gt;=750,J477&lt;2042),Table1[[#This Row],[Def max]],"")</f>
        <v/>
      </c>
      <c r="M477" s="2" t="str">
        <f>IF(AND(J477&gt;=2042,J477&lt;2343),Table1[[#This Row],[Def max]],"")</f>
        <v/>
      </c>
      <c r="N477" s="2" t="str">
        <f>IF(AND(J477&gt;=2343,J477&lt;3865),Table1[[#This Row],[Def max]],"")</f>
        <v/>
      </c>
      <c r="O477" s="2" t="str">
        <f>IF(AND(J477&gt;=3865,J477&lt;4540),Table1[[#This Row],[Def max]],"")</f>
        <v/>
      </c>
      <c r="P477" s="2">
        <f>IF(AND(J477&gt;=4540,J477&lt;8085),Table1[[#This Row],[Def max]],"")</f>
        <v>5.7</v>
      </c>
      <c r="Q477" s="2" t="str">
        <f>IF(AND(J477&gt;=8085,J477&lt;9000),Table1[[#This Row],[Def max]],"")</f>
        <v/>
      </c>
      <c r="R477" s="2">
        <v>2.5</v>
      </c>
      <c r="S477" s="2">
        <v>0.7</v>
      </c>
      <c r="T477" s="2">
        <v>3.6</v>
      </c>
      <c r="U477" s="2">
        <f>YEAR(Table1[[#This Row],[Date début]])</f>
        <v>2022</v>
      </c>
      <c r="V477" s="2">
        <f>MONTH(Table1[[#This Row],[Date fin]])</f>
        <v>9</v>
      </c>
      <c r="W477" s="2">
        <f>DAY(Table1[[#This Row],[Date fin]])</f>
        <v>27</v>
      </c>
    </row>
    <row r="478" spans="1:23" x14ac:dyDescent="0.25">
      <c r="A478" s="1">
        <v>51909001004</v>
      </c>
      <c r="B478" s="2" t="s">
        <v>17</v>
      </c>
      <c r="C478" s="2">
        <v>1633</v>
      </c>
      <c r="D478" s="3">
        <v>44832.946817129632</v>
      </c>
      <c r="E478" s="3">
        <v>44833.03765046296</v>
      </c>
      <c r="F478" s="4">
        <v>9.0833333333333335E-2</v>
      </c>
      <c r="G478" s="2" t="s">
        <v>260</v>
      </c>
      <c r="H478" s="2">
        <v>3.8</v>
      </c>
      <c r="I478" s="2" t="s">
        <v>119</v>
      </c>
      <c r="J478" s="2">
        <v>980</v>
      </c>
      <c r="K478" s="2" t="str">
        <f>IF(AND(J478&gt;=0,J478&lt;750),Table1[[#This Row],[Def max]],"")</f>
        <v/>
      </c>
      <c r="L478" s="2">
        <f>IF(AND(J478&gt;=750,J478&lt;2042),Table1[[#This Row],[Def max]],"")</f>
        <v>3.8</v>
      </c>
      <c r="M478" s="2" t="str">
        <f>IF(AND(J478&gt;=2042,J478&lt;2343),Table1[[#This Row],[Def max]],"")</f>
        <v/>
      </c>
      <c r="N478" s="2" t="str">
        <f>IF(AND(J478&gt;=2343,J478&lt;3865),Table1[[#This Row],[Def max]],"")</f>
        <v/>
      </c>
      <c r="O478" s="2" t="str">
        <f>IF(AND(J478&gt;=3865,J478&lt;4540),Table1[[#This Row],[Def max]],"")</f>
        <v/>
      </c>
      <c r="P478" s="2" t="str">
        <f>IF(AND(J478&gt;=4540,J478&lt;8085),Table1[[#This Row],[Def max]],"")</f>
        <v/>
      </c>
      <c r="Q478" s="2" t="str">
        <f>IF(AND(J478&gt;=8085,J478&lt;9000),Table1[[#This Row],[Def max]],"")</f>
        <v/>
      </c>
      <c r="R478" s="2">
        <v>1</v>
      </c>
      <c r="S478" s="2">
        <v>0.1</v>
      </c>
      <c r="T478" s="2">
        <v>1.6</v>
      </c>
      <c r="U478" s="2">
        <f>YEAR(Table1[[#This Row],[Date début]])</f>
        <v>2022</v>
      </c>
      <c r="V478" s="2">
        <f>MONTH(Table1[[#This Row],[Date fin]])</f>
        <v>9</v>
      </c>
      <c r="W478" s="2">
        <f>DAY(Table1[[#This Row],[Date fin]])</f>
        <v>29</v>
      </c>
    </row>
    <row r="479" spans="1:23" x14ac:dyDescent="0.25">
      <c r="A479" s="1">
        <v>51909001006</v>
      </c>
      <c r="B479" s="2" t="s">
        <v>17</v>
      </c>
      <c r="C479" s="2">
        <v>1635</v>
      </c>
      <c r="D479" s="3">
        <v>44833.054594907408</v>
      </c>
      <c r="E479" s="3">
        <v>44833.121932870374</v>
      </c>
      <c r="F479" s="4">
        <v>6.7337962962962961E-2</v>
      </c>
      <c r="G479" s="2" t="s">
        <v>260</v>
      </c>
      <c r="H479" s="2">
        <v>2.6</v>
      </c>
      <c r="I479" s="2" t="s">
        <v>50</v>
      </c>
      <c r="J479" s="2">
        <v>6765</v>
      </c>
      <c r="K479" s="2" t="str">
        <f>IF(AND(J479&gt;=0,J479&lt;750),Table1[[#This Row],[Def max]],"")</f>
        <v/>
      </c>
      <c r="L479" s="2" t="str">
        <f>IF(AND(J479&gt;=750,J479&lt;2042),Table1[[#This Row],[Def max]],"")</f>
        <v/>
      </c>
      <c r="M479" s="2" t="str">
        <f>IF(AND(J479&gt;=2042,J479&lt;2343),Table1[[#This Row],[Def max]],"")</f>
        <v/>
      </c>
      <c r="N479" s="2" t="str">
        <f>IF(AND(J479&gt;=2343,J479&lt;3865),Table1[[#This Row],[Def max]],"")</f>
        <v/>
      </c>
      <c r="O479" s="2" t="str">
        <f>IF(AND(J479&gt;=3865,J479&lt;4540),Table1[[#This Row],[Def max]],"")</f>
        <v/>
      </c>
      <c r="P479" s="2">
        <f>IF(AND(J479&gt;=4540,J479&lt;8085),Table1[[#This Row],[Def max]],"")</f>
        <v>2.6</v>
      </c>
      <c r="Q479" s="2" t="str">
        <f>IF(AND(J479&gt;=8085,J479&lt;9000),Table1[[#This Row],[Def max]],"")</f>
        <v/>
      </c>
      <c r="R479" s="2">
        <v>1.4</v>
      </c>
      <c r="S479" s="2">
        <v>0.2</v>
      </c>
      <c r="T479" s="2">
        <v>1.4</v>
      </c>
      <c r="U479" s="2">
        <f>YEAR(Table1[[#This Row],[Date début]])</f>
        <v>2022</v>
      </c>
      <c r="V479" s="2">
        <f>MONTH(Table1[[#This Row],[Date fin]])</f>
        <v>9</v>
      </c>
      <c r="W479" s="2">
        <f>DAY(Table1[[#This Row],[Date fin]])</f>
        <v>29</v>
      </c>
    </row>
    <row r="480" spans="1:23" x14ac:dyDescent="0.25">
      <c r="A480" s="1">
        <v>51909001005</v>
      </c>
      <c r="B480" s="2" t="s">
        <v>17</v>
      </c>
      <c r="C480" s="2">
        <v>1634</v>
      </c>
      <c r="D480" s="3">
        <v>44833.144108796296</v>
      </c>
      <c r="E480" s="3">
        <v>44833.145150462966</v>
      </c>
      <c r="F480" s="4">
        <v>1.0185185185185186E-3</v>
      </c>
      <c r="G480" s="2" t="s">
        <v>260</v>
      </c>
      <c r="H480" s="2">
        <v>56.8</v>
      </c>
      <c r="I480" s="2" t="s">
        <v>30</v>
      </c>
      <c r="J480" s="2">
        <v>2251</v>
      </c>
      <c r="K480" s="2" t="str">
        <f>IF(AND(J480&gt;=0,J480&lt;750),Table1[[#This Row],[Def max]],"")</f>
        <v/>
      </c>
      <c r="L480" s="2" t="str">
        <f>IF(AND(J480&gt;=750,J480&lt;2042),Table1[[#This Row],[Def max]],"")</f>
        <v/>
      </c>
      <c r="M480" s="2">
        <f>IF(AND(J480&gt;=2042,J480&lt;2343),Table1[[#This Row],[Def max]],"")</f>
        <v>56.8</v>
      </c>
      <c r="N480" s="2" t="str">
        <f>IF(AND(J480&gt;=2343,J480&lt;3865),Table1[[#This Row],[Def max]],"")</f>
        <v/>
      </c>
      <c r="O480" s="2" t="str">
        <f>IF(AND(J480&gt;=3865,J480&lt;4540),Table1[[#This Row],[Def max]],"")</f>
        <v/>
      </c>
      <c r="P480" s="2" t="str">
        <f>IF(AND(J480&gt;=4540,J480&lt;8085),Table1[[#This Row],[Def max]],"")</f>
        <v/>
      </c>
      <c r="Q480" s="2" t="str">
        <f>IF(AND(J480&gt;=8085,J480&lt;9000),Table1[[#This Row],[Def max]],"")</f>
        <v/>
      </c>
      <c r="R480" s="2">
        <v>2.4</v>
      </c>
      <c r="S480" s="2">
        <v>2.8</v>
      </c>
      <c r="T480" s="2">
        <v>11</v>
      </c>
      <c r="U480" s="2">
        <f>YEAR(Table1[[#This Row],[Date début]])</f>
        <v>2022</v>
      </c>
      <c r="V480" s="2">
        <f>MONTH(Table1[[#This Row],[Date fin]])</f>
        <v>9</v>
      </c>
      <c r="W480" s="2">
        <f>DAY(Table1[[#This Row],[Date fin]])</f>
        <v>29</v>
      </c>
    </row>
    <row r="481" spans="1:23" x14ac:dyDescent="0.25">
      <c r="A481" s="1">
        <v>51909001005</v>
      </c>
      <c r="B481" s="2" t="s">
        <v>17</v>
      </c>
      <c r="C481" s="2">
        <v>1634</v>
      </c>
      <c r="D481" s="3">
        <v>44833.145775462966</v>
      </c>
      <c r="E481" s="3">
        <v>44833.256365740737</v>
      </c>
      <c r="F481" s="4">
        <v>0.11059027777777779</v>
      </c>
      <c r="G481" s="2" t="s">
        <v>260</v>
      </c>
      <c r="H481" s="2">
        <v>7.9</v>
      </c>
      <c r="I481" s="2" t="s">
        <v>55</v>
      </c>
      <c r="J481" s="2">
        <v>1740</v>
      </c>
      <c r="K481" s="2" t="str">
        <f>IF(AND(J481&gt;=0,J481&lt;750),Table1[[#This Row],[Def max]],"")</f>
        <v/>
      </c>
      <c r="L481" s="2">
        <f>IF(AND(J481&gt;=750,J481&lt;2042),Table1[[#This Row],[Def max]],"")</f>
        <v>7.9</v>
      </c>
      <c r="M481" s="2" t="str">
        <f>IF(AND(J481&gt;=2042,J481&lt;2343),Table1[[#This Row],[Def max]],"")</f>
        <v/>
      </c>
      <c r="N481" s="2" t="str">
        <f>IF(AND(J481&gt;=2343,J481&lt;3865),Table1[[#This Row],[Def max]],"")</f>
        <v/>
      </c>
      <c r="O481" s="2" t="str">
        <f>IF(AND(J481&gt;=3865,J481&lt;4540),Table1[[#This Row],[Def max]],"")</f>
        <v/>
      </c>
      <c r="P481" s="2" t="str">
        <f>IF(AND(J481&gt;=4540,J481&lt;8085),Table1[[#This Row],[Def max]],"")</f>
        <v/>
      </c>
      <c r="Q481" s="2" t="str">
        <f>IF(AND(J481&gt;=8085,J481&lt;9000),Table1[[#This Row],[Def max]],"")</f>
        <v/>
      </c>
      <c r="R481" s="2">
        <v>0.8</v>
      </c>
      <c r="S481" s="2">
        <v>0.1</v>
      </c>
      <c r="T481" s="2">
        <v>3.6</v>
      </c>
      <c r="U481" s="2">
        <f>YEAR(Table1[[#This Row],[Date début]])</f>
        <v>2022</v>
      </c>
      <c r="V481" s="2">
        <f>MONTH(Table1[[#This Row],[Date fin]])</f>
        <v>9</v>
      </c>
      <c r="W481" s="2">
        <f>DAY(Table1[[#This Row],[Date fin]])</f>
        <v>29</v>
      </c>
    </row>
    <row r="482" spans="1:23" x14ac:dyDescent="0.25">
      <c r="A482" s="1">
        <v>51909001006</v>
      </c>
      <c r="B482" s="2" t="s">
        <v>13</v>
      </c>
      <c r="C482" s="2">
        <v>1635</v>
      </c>
      <c r="D482" s="3">
        <v>44838.607256944444</v>
      </c>
      <c r="E482" s="3">
        <v>44838.608344907407</v>
      </c>
      <c r="F482" s="4">
        <v>1.0763888888888889E-3</v>
      </c>
      <c r="G482" s="2" t="s">
        <v>260</v>
      </c>
      <c r="H482" s="2">
        <v>1.7</v>
      </c>
      <c r="I482" s="2" t="s">
        <v>60</v>
      </c>
      <c r="J482" s="2">
        <v>3227</v>
      </c>
      <c r="K482" s="2" t="str">
        <f>IF(AND(J482&gt;=0,J482&lt;750),Table1[[#This Row],[Def max]],"")</f>
        <v/>
      </c>
      <c r="L482" s="2" t="str">
        <f>IF(AND(J482&gt;=750,J482&lt;2042),Table1[[#This Row],[Def max]],"")</f>
        <v/>
      </c>
      <c r="M482" s="2" t="str">
        <f>IF(AND(J482&gt;=2042,J482&lt;2343),Table1[[#This Row],[Def max]],"")</f>
        <v/>
      </c>
      <c r="N482" s="2">
        <f>IF(AND(J482&gt;=2343,J482&lt;3865),Table1[[#This Row],[Def max]],"")</f>
        <v>1.7</v>
      </c>
      <c r="O482" s="2" t="str">
        <f>IF(AND(J482&gt;=3865,J482&lt;4540),Table1[[#This Row],[Def max]],"")</f>
        <v/>
      </c>
      <c r="P482" s="2" t="str">
        <f>IF(AND(J482&gt;=4540,J482&lt;8085),Table1[[#This Row],[Def max]],"")</f>
        <v/>
      </c>
      <c r="Q482" s="2" t="str">
        <f>IF(AND(J482&gt;=8085,J482&lt;9000),Table1[[#This Row],[Def max]],"")</f>
        <v/>
      </c>
      <c r="R482" s="2">
        <v>1.1000000000000001</v>
      </c>
      <c r="S482" s="2">
        <v>0.1</v>
      </c>
      <c r="T482" s="2">
        <v>0.3</v>
      </c>
      <c r="U482" s="2">
        <f>YEAR(Table1[[#This Row],[Date début]])</f>
        <v>2022</v>
      </c>
      <c r="V482" s="2">
        <f>MONTH(Table1[[#This Row],[Date fin]])</f>
        <v>10</v>
      </c>
      <c r="W482" s="2">
        <f>DAY(Table1[[#This Row],[Date fin]])</f>
        <v>4</v>
      </c>
    </row>
    <row r="483" spans="1:23" x14ac:dyDescent="0.25">
      <c r="A483" s="1" t="s">
        <v>305</v>
      </c>
      <c r="B483" s="2" t="s">
        <v>13</v>
      </c>
      <c r="C483" s="2">
        <v>1635</v>
      </c>
      <c r="D483" s="3">
        <v>44838.608912037038</v>
      </c>
      <c r="E483" s="3">
        <v>44838.670729166668</v>
      </c>
      <c r="F483" s="4">
        <v>6.1805555555555558E-2</v>
      </c>
      <c r="G483" s="2" t="s">
        <v>260</v>
      </c>
      <c r="H483" s="2">
        <v>2.4</v>
      </c>
      <c r="I483" s="2" t="s">
        <v>16</v>
      </c>
      <c r="J483" s="2">
        <v>6734</v>
      </c>
      <c r="K483" s="2" t="str">
        <f>IF(AND(J483&gt;=0,J483&lt;750),Table1[[#This Row],[Def max]],"")</f>
        <v/>
      </c>
      <c r="L483" s="2" t="str">
        <f>IF(AND(J483&gt;=750,J483&lt;2042),Table1[[#This Row],[Def max]],"")</f>
        <v/>
      </c>
      <c r="M483" s="2" t="str">
        <f>IF(AND(J483&gt;=2042,J483&lt;2343),Table1[[#This Row],[Def max]],"")</f>
        <v/>
      </c>
      <c r="N483" s="2" t="str">
        <f>IF(AND(J483&gt;=2343,J483&lt;3865),Table1[[#This Row],[Def max]],"")</f>
        <v/>
      </c>
      <c r="O483" s="2" t="str">
        <f>IF(AND(J483&gt;=3865,J483&lt;4540),Table1[[#This Row],[Def max]],"")</f>
        <v/>
      </c>
      <c r="P483" s="2">
        <f>IF(AND(J483&gt;=4540,J483&lt;8085),Table1[[#This Row],[Def max]],"")</f>
        <v>2.4</v>
      </c>
      <c r="Q483" s="2" t="str">
        <f>IF(AND(J483&gt;=8085,J483&lt;9000),Table1[[#This Row],[Def max]],"")</f>
        <v/>
      </c>
      <c r="R483" s="2">
        <v>0.3</v>
      </c>
      <c r="S483" s="2">
        <v>0.1</v>
      </c>
      <c r="T483" s="2">
        <v>1.1000000000000001</v>
      </c>
      <c r="U483" s="2">
        <f>YEAR(Table1[[#This Row],[Date début]])</f>
        <v>2022</v>
      </c>
      <c r="V483" s="2">
        <f>MONTH(Table1[[#This Row],[Date fin]])</f>
        <v>10</v>
      </c>
      <c r="W483" s="2">
        <f>DAY(Table1[[#This Row],[Date fin]])</f>
        <v>4</v>
      </c>
    </row>
    <row r="484" spans="1:23" x14ac:dyDescent="0.25">
      <c r="A484" s="1">
        <v>51909001004</v>
      </c>
      <c r="B484" s="2" t="s">
        <v>13</v>
      </c>
      <c r="C484" s="2">
        <v>1633</v>
      </c>
      <c r="D484" s="3">
        <v>44838.683067129627</v>
      </c>
      <c r="E484" s="3">
        <v>44838.713379629633</v>
      </c>
      <c r="F484" s="4">
        <v>3.0312499999999999E-2</v>
      </c>
      <c r="G484" s="2" t="s">
        <v>260</v>
      </c>
      <c r="H484" s="2">
        <v>2.4</v>
      </c>
      <c r="I484" s="2" t="s">
        <v>79</v>
      </c>
      <c r="J484" s="2">
        <v>2226</v>
      </c>
      <c r="K484" s="2" t="str">
        <f>IF(AND(J484&gt;=0,J484&lt;750),Table1[[#This Row],[Def max]],"")</f>
        <v/>
      </c>
      <c r="L484" s="2" t="str">
        <f>IF(AND(J484&gt;=750,J484&lt;2042),Table1[[#This Row],[Def max]],"")</f>
        <v/>
      </c>
      <c r="M484" s="2">
        <f>IF(AND(J484&gt;=2042,J484&lt;2343),Table1[[#This Row],[Def max]],"")</f>
        <v>2.4</v>
      </c>
      <c r="N484" s="2" t="str">
        <f>IF(AND(J484&gt;=2343,J484&lt;3865),Table1[[#This Row],[Def max]],"")</f>
        <v/>
      </c>
      <c r="O484" s="2" t="str">
        <f>IF(AND(J484&gt;=3865,J484&lt;4540),Table1[[#This Row],[Def max]],"")</f>
        <v/>
      </c>
      <c r="P484" s="2" t="str">
        <f>IF(AND(J484&gt;=4540,J484&lt;8085),Table1[[#This Row],[Def max]],"")</f>
        <v/>
      </c>
      <c r="Q484" s="2" t="str">
        <f>IF(AND(J484&gt;=8085,J484&lt;9000),Table1[[#This Row],[Def max]],"")</f>
        <v/>
      </c>
      <c r="R484" s="2">
        <v>0.2</v>
      </c>
      <c r="S484" s="2">
        <v>0.2</v>
      </c>
      <c r="T484" s="2">
        <v>1.7</v>
      </c>
      <c r="U484" s="2">
        <f>YEAR(Table1[[#This Row],[Date début]])</f>
        <v>2022</v>
      </c>
      <c r="V484" s="2">
        <f>MONTH(Table1[[#This Row],[Date fin]])</f>
        <v>10</v>
      </c>
      <c r="W484" s="2">
        <f>DAY(Table1[[#This Row],[Date fin]])</f>
        <v>4</v>
      </c>
    </row>
    <row r="485" spans="1:23" x14ac:dyDescent="0.25">
      <c r="A485" s="1">
        <v>51909001005</v>
      </c>
      <c r="B485" s="2" t="s">
        <v>13</v>
      </c>
      <c r="C485" s="2">
        <v>1634</v>
      </c>
      <c r="D485" s="3">
        <v>44838.726585648146</v>
      </c>
      <c r="E485" s="3">
        <v>44838.771701388891</v>
      </c>
      <c r="F485" s="4">
        <v>4.5115740740740741E-2</v>
      </c>
      <c r="G485" s="2" t="s">
        <v>260</v>
      </c>
      <c r="H485" s="2">
        <v>2</v>
      </c>
      <c r="I485" s="2" t="s">
        <v>185</v>
      </c>
      <c r="J485" s="2">
        <v>2256</v>
      </c>
      <c r="K485" s="2" t="str">
        <f>IF(AND(J485&gt;=0,J485&lt;750),Table1[[#This Row],[Def max]],"")</f>
        <v/>
      </c>
      <c r="L485" s="2" t="str">
        <f>IF(AND(J485&gt;=750,J485&lt;2042),Table1[[#This Row],[Def max]],"")</f>
        <v/>
      </c>
      <c r="M485" s="2">
        <f>IF(AND(J485&gt;=2042,J485&lt;2343),Table1[[#This Row],[Def max]],"")</f>
        <v>2</v>
      </c>
      <c r="N485" s="2" t="str">
        <f>IF(AND(J485&gt;=2343,J485&lt;3865),Table1[[#This Row],[Def max]],"")</f>
        <v/>
      </c>
      <c r="O485" s="2" t="str">
        <f>IF(AND(J485&gt;=3865,J485&lt;4540),Table1[[#This Row],[Def max]],"")</f>
        <v/>
      </c>
      <c r="P485" s="2" t="str">
        <f>IF(AND(J485&gt;=4540,J485&lt;8085),Table1[[#This Row],[Def max]],"")</f>
        <v/>
      </c>
      <c r="Q485" s="2" t="str">
        <f>IF(AND(J485&gt;=8085,J485&lt;9000),Table1[[#This Row],[Def max]],"")</f>
        <v/>
      </c>
      <c r="R485" s="2">
        <v>0.2</v>
      </c>
      <c r="S485" s="2">
        <v>0.1</v>
      </c>
      <c r="T485" s="2">
        <v>2</v>
      </c>
      <c r="U485" s="2">
        <f>YEAR(Table1[[#This Row],[Date début]])</f>
        <v>2022</v>
      </c>
      <c r="V485" s="2">
        <f>MONTH(Table1[[#This Row],[Date fin]])</f>
        <v>10</v>
      </c>
      <c r="W485" s="2">
        <f>DAY(Table1[[#This Row],[Date fin]])</f>
        <v>4</v>
      </c>
    </row>
    <row r="486" spans="1:23" x14ac:dyDescent="0.25">
      <c r="A486" s="1">
        <v>51909001001</v>
      </c>
      <c r="B486" s="2" t="s">
        <v>17</v>
      </c>
      <c r="C486" s="2" t="s">
        <v>308</v>
      </c>
      <c r="D486" s="3">
        <v>44846.999201388891</v>
      </c>
      <c r="E486" s="3">
        <v>44847.08625</v>
      </c>
      <c r="F486" s="4">
        <v>8.7037037037037038E-2</v>
      </c>
      <c r="G486" s="2" t="s">
        <v>40</v>
      </c>
      <c r="H486" s="2">
        <v>3</v>
      </c>
      <c r="I486" s="2" t="s">
        <v>119</v>
      </c>
      <c r="J486" s="2">
        <v>3768</v>
      </c>
      <c r="K486" s="2" t="str">
        <f>IF(AND(J486&gt;=0,J486&lt;750),Table1[[#This Row],[Def max]],"")</f>
        <v/>
      </c>
      <c r="L486" s="2" t="str">
        <f>IF(AND(J486&gt;=750,J486&lt;2042),Table1[[#This Row],[Def max]],"")</f>
        <v/>
      </c>
      <c r="M486" s="2" t="str">
        <f>IF(AND(J486&gt;=2042,J486&lt;2343),Table1[[#This Row],[Def max]],"")</f>
        <v/>
      </c>
      <c r="N486" s="2">
        <f>IF(AND(J486&gt;=2343,J486&lt;3865),Table1[[#This Row],[Def max]],"")</f>
        <v>3</v>
      </c>
      <c r="O486" s="2" t="str">
        <f>IF(AND(J486&gt;=3865,J486&lt;4540),Table1[[#This Row],[Def max]],"")</f>
        <v/>
      </c>
      <c r="P486" s="2" t="str">
        <f>IF(AND(J486&gt;=4540,J486&lt;8085),Table1[[#This Row],[Def max]],"")</f>
        <v/>
      </c>
      <c r="Q486" s="2" t="str">
        <f>IF(AND(J486&gt;=8085,J486&lt;9000),Table1[[#This Row],[Def max]],"")</f>
        <v/>
      </c>
      <c r="R486" s="2">
        <v>0.7</v>
      </c>
      <c r="S486" s="2">
        <v>0.2</v>
      </c>
      <c r="T486" s="2">
        <v>2.6</v>
      </c>
      <c r="U486" s="2">
        <f>YEAR(Table1[[#This Row],[Date début]])</f>
        <v>2022</v>
      </c>
      <c r="V486" s="2">
        <f>MONTH(Table1[[#This Row],[Date fin]])</f>
        <v>10</v>
      </c>
      <c r="W486" s="2">
        <f>DAY(Table1[[#This Row],[Date fin]])</f>
        <v>13</v>
      </c>
    </row>
    <row r="487" spans="1:23" x14ac:dyDescent="0.25">
      <c r="A487" s="1">
        <v>51909001003</v>
      </c>
      <c r="B487" s="2" t="s">
        <v>17</v>
      </c>
      <c r="C487" s="2" t="s">
        <v>310</v>
      </c>
      <c r="D487" s="3">
        <v>44847.107488425929</v>
      </c>
      <c r="E487" s="3">
        <v>44847.208773148152</v>
      </c>
      <c r="F487" s="4">
        <v>0.10127314814814814</v>
      </c>
      <c r="G487" s="2" t="s">
        <v>40</v>
      </c>
      <c r="H487" s="2">
        <v>7.2</v>
      </c>
      <c r="I487" s="2" t="s">
        <v>145</v>
      </c>
      <c r="J487" s="2">
        <v>4249</v>
      </c>
      <c r="K487" s="2" t="str">
        <f>IF(AND(J487&gt;=0,J487&lt;750),Table1[[#This Row],[Def max]],"")</f>
        <v/>
      </c>
      <c r="L487" s="2" t="str">
        <f>IF(AND(J487&gt;=750,J487&lt;2042),Table1[[#This Row],[Def max]],"")</f>
        <v/>
      </c>
      <c r="M487" s="2" t="str">
        <f>IF(AND(J487&gt;=2042,J487&lt;2343),Table1[[#This Row],[Def max]],"")</f>
        <v/>
      </c>
      <c r="N487" s="2" t="str">
        <f>IF(AND(J487&gt;=2343,J487&lt;3865),Table1[[#This Row],[Def max]],"")</f>
        <v/>
      </c>
      <c r="O487" s="2">
        <f>IF(AND(J487&gt;=3865,J487&lt;4540),Table1[[#This Row],[Def max]],"")</f>
        <v>7.2</v>
      </c>
      <c r="P487" s="2" t="str">
        <f>IF(AND(J487&gt;=4540,J487&lt;8085),Table1[[#This Row],[Def max]],"")</f>
        <v/>
      </c>
      <c r="Q487" s="2" t="str">
        <f>IF(AND(J487&gt;=8085,J487&lt;9000),Table1[[#This Row],[Def max]],"")</f>
        <v/>
      </c>
      <c r="R487" s="2">
        <v>0.5</v>
      </c>
      <c r="S487" s="2">
        <v>0.1</v>
      </c>
      <c r="T487" s="2">
        <v>2.1</v>
      </c>
      <c r="U487" s="2">
        <f>YEAR(Table1[[#This Row],[Date début]])</f>
        <v>2022</v>
      </c>
      <c r="V487" s="2">
        <f>MONTH(Table1[[#This Row],[Date fin]])</f>
        <v>10</v>
      </c>
      <c r="W487" s="2">
        <f>DAY(Table1[[#This Row],[Date fin]])</f>
        <v>13</v>
      </c>
    </row>
    <row r="488" spans="1:23" x14ac:dyDescent="0.25">
      <c r="A488" s="1">
        <v>51909001003</v>
      </c>
      <c r="B488" s="2" t="s">
        <v>17</v>
      </c>
      <c r="C488" s="2">
        <v>1632</v>
      </c>
      <c r="D488" s="3">
        <v>44847.263611111113</v>
      </c>
      <c r="E488" s="3">
        <v>44847.42224537037</v>
      </c>
      <c r="F488" s="4">
        <v>0.15863425925925925</v>
      </c>
      <c r="G488" s="2" t="s">
        <v>260</v>
      </c>
      <c r="H488" s="2">
        <v>2.6</v>
      </c>
      <c r="I488" s="2" t="s">
        <v>60</v>
      </c>
      <c r="J488" s="2">
        <v>2744</v>
      </c>
      <c r="K488" s="2" t="str">
        <f>IF(AND(J488&gt;=0,J488&lt;750),Table1[[#This Row],[Def max]],"")</f>
        <v/>
      </c>
      <c r="L488" s="2" t="str">
        <f>IF(AND(J488&gt;=750,J488&lt;2042),Table1[[#This Row],[Def max]],"")</f>
        <v/>
      </c>
      <c r="M488" s="2" t="str">
        <f>IF(AND(J488&gt;=2042,J488&lt;2343),Table1[[#This Row],[Def max]],"")</f>
        <v/>
      </c>
      <c r="N488" s="2">
        <f>IF(AND(J488&gt;=2343,J488&lt;3865),Table1[[#This Row],[Def max]],"")</f>
        <v>2.6</v>
      </c>
      <c r="O488" s="2" t="str">
        <f>IF(AND(J488&gt;=3865,J488&lt;4540),Table1[[#This Row],[Def max]],"")</f>
        <v/>
      </c>
      <c r="P488" s="2" t="str">
        <f>IF(AND(J488&gt;=4540,J488&lt;8085),Table1[[#This Row],[Def max]],"")</f>
        <v/>
      </c>
      <c r="Q488" s="2" t="str">
        <f>IF(AND(J488&gt;=8085,J488&lt;9000),Table1[[#This Row],[Def max]],"")</f>
        <v/>
      </c>
      <c r="R488" s="2">
        <v>0.5</v>
      </c>
      <c r="S488" s="2">
        <v>0.1</v>
      </c>
      <c r="T488" s="2">
        <v>1.2</v>
      </c>
      <c r="U488" s="2">
        <f>YEAR(Table1[[#This Row],[Date début]])</f>
        <v>2022</v>
      </c>
      <c r="V488" s="2">
        <f>MONTH(Table1[[#This Row],[Date fin]])</f>
        <v>10</v>
      </c>
      <c r="W488" s="2">
        <f>DAY(Table1[[#This Row],[Date fin]])</f>
        <v>13</v>
      </c>
    </row>
    <row r="489" spans="1:23" x14ac:dyDescent="0.25">
      <c r="A489" s="1">
        <v>0</v>
      </c>
      <c r="B489" s="2" t="s">
        <v>17</v>
      </c>
      <c r="C489" s="2">
        <v>0</v>
      </c>
      <c r="D489" s="3">
        <v>44851.934699074074</v>
      </c>
      <c r="E489" s="3">
        <v>44852.000150462962</v>
      </c>
      <c r="F489" s="4">
        <v>6.5451388888888892E-2</v>
      </c>
      <c r="G489" s="2" t="s">
        <v>260</v>
      </c>
      <c r="H489" s="2">
        <v>2.7</v>
      </c>
      <c r="I489" s="2" t="s">
        <v>30</v>
      </c>
      <c r="J489" s="2">
        <v>3636</v>
      </c>
      <c r="K489" s="2" t="str">
        <f>IF(AND(J489&gt;=0,J489&lt;750),Table1[[#This Row],[Def max]],"")</f>
        <v/>
      </c>
      <c r="L489" s="2" t="str">
        <f>IF(AND(J489&gt;=750,J489&lt;2042),Table1[[#This Row],[Def max]],"")</f>
        <v/>
      </c>
      <c r="M489" s="2" t="str">
        <f>IF(AND(J489&gt;=2042,J489&lt;2343),Table1[[#This Row],[Def max]],"")</f>
        <v/>
      </c>
      <c r="N489" s="2">
        <f>IF(AND(J489&gt;=2343,J489&lt;3865),Table1[[#This Row],[Def max]],"")</f>
        <v>2.7</v>
      </c>
      <c r="O489" s="2" t="str">
        <f>IF(AND(J489&gt;=3865,J489&lt;4540),Table1[[#This Row],[Def max]],"")</f>
        <v/>
      </c>
      <c r="P489" s="2" t="str">
        <f>IF(AND(J489&gt;=4540,J489&lt;8085),Table1[[#This Row],[Def max]],"")</f>
        <v/>
      </c>
      <c r="Q489" s="2" t="str">
        <f>IF(AND(J489&gt;=8085,J489&lt;9000),Table1[[#This Row],[Def max]],"")</f>
        <v/>
      </c>
      <c r="R489" s="2">
        <v>0.5</v>
      </c>
      <c r="S489" s="2">
        <v>0.1</v>
      </c>
      <c r="T489" s="2">
        <v>1.7</v>
      </c>
      <c r="U489" s="2">
        <f>YEAR(Table1[[#This Row],[Date début]])</f>
        <v>2022</v>
      </c>
      <c r="V489" s="2">
        <f>MONTH(Table1[[#This Row],[Date fin]])</f>
        <v>10</v>
      </c>
      <c r="W489" s="2">
        <f>DAY(Table1[[#This Row],[Date fin]])</f>
        <v>18</v>
      </c>
    </row>
    <row r="490" spans="1:23" x14ac:dyDescent="0.25">
      <c r="A490" s="1">
        <v>51909001011</v>
      </c>
      <c r="B490" s="2" t="s">
        <v>17</v>
      </c>
      <c r="C490" s="2">
        <v>1650</v>
      </c>
      <c r="D490" s="3">
        <v>44852.014270833337</v>
      </c>
      <c r="E490" s="3">
        <v>44852.015185185184</v>
      </c>
      <c r="F490" s="4">
        <v>9.1435185185185185E-4</v>
      </c>
      <c r="G490" s="2" t="s">
        <v>260</v>
      </c>
      <c r="H490" s="2">
        <v>59.2</v>
      </c>
      <c r="I490" s="2" t="s">
        <v>34</v>
      </c>
      <c r="J490" s="2">
        <v>3253</v>
      </c>
      <c r="K490" s="2" t="str">
        <f>IF(AND(J490&gt;=0,J490&lt;750),Table1[[#This Row],[Def max]],"")</f>
        <v/>
      </c>
      <c r="L490" s="2" t="str">
        <f>IF(AND(J490&gt;=750,J490&lt;2042),Table1[[#This Row],[Def max]],"")</f>
        <v/>
      </c>
      <c r="M490" s="2" t="str">
        <f>IF(AND(J490&gt;=2042,J490&lt;2343),Table1[[#This Row],[Def max]],"")</f>
        <v/>
      </c>
      <c r="N490" s="2">
        <f>IF(AND(J490&gt;=2343,J490&lt;3865),Table1[[#This Row],[Def max]],"")</f>
        <v>59.2</v>
      </c>
      <c r="O490" s="2" t="str">
        <f>IF(AND(J490&gt;=3865,J490&lt;4540),Table1[[#This Row],[Def max]],"")</f>
        <v/>
      </c>
      <c r="P490" s="2" t="str">
        <f>IF(AND(J490&gt;=4540,J490&lt;8085),Table1[[#This Row],[Def max]],"")</f>
        <v/>
      </c>
      <c r="Q490" s="2" t="str">
        <f>IF(AND(J490&gt;=8085,J490&lt;9000),Table1[[#This Row],[Def max]],"")</f>
        <v/>
      </c>
      <c r="R490" s="2">
        <v>5.7</v>
      </c>
      <c r="S490" s="2">
        <v>3.6</v>
      </c>
      <c r="T490" s="2">
        <v>8.8000000000000007</v>
      </c>
      <c r="U490" s="2">
        <f>YEAR(Table1[[#This Row],[Date début]])</f>
        <v>2022</v>
      </c>
      <c r="V490" s="2">
        <f>MONTH(Table1[[#This Row],[Date fin]])</f>
        <v>10</v>
      </c>
      <c r="W490" s="2">
        <f>DAY(Table1[[#This Row],[Date fin]])</f>
        <v>18</v>
      </c>
    </row>
    <row r="491" spans="1:23" x14ac:dyDescent="0.25">
      <c r="A491" s="1">
        <v>51909001011</v>
      </c>
      <c r="B491" s="2" t="s">
        <v>17</v>
      </c>
      <c r="C491" s="2">
        <v>1650</v>
      </c>
      <c r="D491" s="3">
        <v>44852.015567129631</v>
      </c>
      <c r="E491" s="3">
        <v>44852.203252314815</v>
      </c>
      <c r="F491" s="4">
        <v>0.18672453703703704</v>
      </c>
      <c r="G491" s="2" t="s">
        <v>260</v>
      </c>
      <c r="H491" s="2">
        <v>2.9</v>
      </c>
      <c r="I491" s="2" t="s">
        <v>79</v>
      </c>
      <c r="J491" s="2">
        <v>5384</v>
      </c>
      <c r="K491" s="2" t="str">
        <f>IF(AND(J491&gt;=0,J491&lt;750),Table1[[#This Row],[Def max]],"")</f>
        <v/>
      </c>
      <c r="L491" s="2" t="str">
        <f>IF(AND(J491&gt;=750,J491&lt;2042),Table1[[#This Row],[Def max]],"")</f>
        <v/>
      </c>
      <c r="M491" s="2" t="str">
        <f>IF(AND(J491&gt;=2042,J491&lt;2343),Table1[[#This Row],[Def max]],"")</f>
        <v/>
      </c>
      <c r="N491" s="2" t="str">
        <f>IF(AND(J491&gt;=2343,J491&lt;3865),Table1[[#This Row],[Def max]],"")</f>
        <v/>
      </c>
      <c r="O491" s="2" t="str">
        <f>IF(AND(J491&gt;=3865,J491&lt;4540),Table1[[#This Row],[Def max]],"")</f>
        <v/>
      </c>
      <c r="P491" s="2">
        <f>IF(AND(J491&gt;=4540,J491&lt;8085),Table1[[#This Row],[Def max]],"")</f>
        <v>2.9</v>
      </c>
      <c r="Q491" s="2" t="str">
        <f>IF(AND(J491&gt;=8085,J491&lt;9000),Table1[[#This Row],[Def max]],"")</f>
        <v/>
      </c>
      <c r="R491" s="2">
        <v>2.8</v>
      </c>
      <c r="S491" s="2">
        <v>3.1</v>
      </c>
      <c r="T491" s="2">
        <v>3.3</v>
      </c>
      <c r="U491" s="2">
        <f>YEAR(Table1[[#This Row],[Date début]])</f>
        <v>2022</v>
      </c>
      <c r="V491" s="2">
        <f>MONTH(Table1[[#This Row],[Date fin]])</f>
        <v>10</v>
      </c>
      <c r="W491" s="2">
        <f>DAY(Table1[[#This Row],[Date fin]])</f>
        <v>18</v>
      </c>
    </row>
    <row r="492" spans="1:23" x14ac:dyDescent="0.25">
      <c r="A492" s="1">
        <v>0</v>
      </c>
      <c r="B492" s="2" t="s">
        <v>17</v>
      </c>
      <c r="C492" s="2">
        <v>0</v>
      </c>
      <c r="D492" s="3">
        <v>44852.953425925924</v>
      </c>
      <c r="E492" s="3">
        <v>44852.953750000001</v>
      </c>
      <c r="F492" s="4">
        <v>3.2407407407407406E-4</v>
      </c>
      <c r="G492" s="2" t="s">
        <v>14</v>
      </c>
      <c r="H492" s="2">
        <v>4.0999999999999996</v>
      </c>
      <c r="I492" s="2" t="s">
        <v>19</v>
      </c>
      <c r="J492" s="2">
        <v>1076</v>
      </c>
      <c r="K492" s="2" t="str">
        <f>IF(AND(J492&gt;=0,J492&lt;750),Table1[[#This Row],[Def max]],"")</f>
        <v/>
      </c>
      <c r="L492" s="2">
        <f>IF(AND(J492&gt;=750,J492&lt;2042),Table1[[#This Row],[Def max]],"")</f>
        <v>4.0999999999999996</v>
      </c>
      <c r="M492" s="2" t="str">
        <f>IF(AND(J492&gt;=2042,J492&lt;2343),Table1[[#This Row],[Def max]],"")</f>
        <v/>
      </c>
      <c r="N492" s="2" t="str">
        <f>IF(AND(J492&gt;=2343,J492&lt;3865),Table1[[#This Row],[Def max]],"")</f>
        <v/>
      </c>
      <c r="O492" s="2" t="str">
        <f>IF(AND(J492&gt;=3865,J492&lt;4540),Table1[[#This Row],[Def max]],"")</f>
        <v/>
      </c>
      <c r="P492" s="2" t="str">
        <f>IF(AND(J492&gt;=4540,J492&lt;8085),Table1[[#This Row],[Def max]],"")</f>
        <v/>
      </c>
      <c r="Q492" s="2" t="str">
        <f>IF(AND(J492&gt;=8085,J492&lt;9000),Table1[[#This Row],[Def max]],"")</f>
        <v/>
      </c>
      <c r="R492" s="2">
        <v>0.7</v>
      </c>
      <c r="S492" s="2">
        <v>0.3</v>
      </c>
      <c r="T492" s="2">
        <v>2.8</v>
      </c>
      <c r="U492" s="2">
        <f>YEAR(Table1[[#This Row],[Date début]])</f>
        <v>2022</v>
      </c>
      <c r="V492" s="2">
        <f>MONTH(Table1[[#This Row],[Date fin]])</f>
        <v>10</v>
      </c>
      <c r="W492" s="2">
        <f>DAY(Table1[[#This Row],[Date fin]])</f>
        <v>18</v>
      </c>
    </row>
    <row r="493" spans="1:23" x14ac:dyDescent="0.25">
      <c r="A493" s="1">
        <v>0</v>
      </c>
      <c r="B493" s="2" t="s">
        <v>17</v>
      </c>
      <c r="C493" s="2">
        <v>0</v>
      </c>
      <c r="D493" s="3">
        <v>44852.953981481478</v>
      </c>
      <c r="E493" s="3">
        <v>44852.954398148147</v>
      </c>
      <c r="F493" s="4">
        <v>4.1666666666666669E-4</v>
      </c>
      <c r="G493" s="2" t="s">
        <v>14</v>
      </c>
      <c r="H493" s="2">
        <v>3.2</v>
      </c>
      <c r="I493" s="2" t="s">
        <v>28</v>
      </c>
      <c r="J493" s="2">
        <v>1074</v>
      </c>
      <c r="K493" s="2" t="str">
        <f>IF(AND(J493&gt;=0,J493&lt;750),Table1[[#This Row],[Def max]],"")</f>
        <v/>
      </c>
      <c r="L493" s="2">
        <f>IF(AND(J493&gt;=750,J493&lt;2042),Table1[[#This Row],[Def max]],"")</f>
        <v>3.2</v>
      </c>
      <c r="M493" s="2" t="str">
        <f>IF(AND(J493&gt;=2042,J493&lt;2343),Table1[[#This Row],[Def max]],"")</f>
        <v/>
      </c>
      <c r="N493" s="2" t="str">
        <f>IF(AND(J493&gt;=2343,J493&lt;3865),Table1[[#This Row],[Def max]],"")</f>
        <v/>
      </c>
      <c r="O493" s="2" t="str">
        <f>IF(AND(J493&gt;=3865,J493&lt;4540),Table1[[#This Row],[Def max]],"")</f>
        <v/>
      </c>
      <c r="P493" s="2" t="str">
        <f>IF(AND(J493&gt;=4540,J493&lt;8085),Table1[[#This Row],[Def max]],"")</f>
        <v/>
      </c>
      <c r="Q493" s="2" t="str">
        <f>IF(AND(J493&gt;=8085,J493&lt;9000),Table1[[#This Row],[Def max]],"")</f>
        <v/>
      </c>
      <c r="R493" s="2">
        <v>1.9</v>
      </c>
      <c r="S493" s="2">
        <v>1</v>
      </c>
      <c r="T493" s="2">
        <v>1.1000000000000001</v>
      </c>
      <c r="U493" s="2">
        <f>YEAR(Table1[[#This Row],[Date début]])</f>
        <v>2022</v>
      </c>
      <c r="V493" s="2">
        <f>MONTH(Table1[[#This Row],[Date fin]])</f>
        <v>10</v>
      </c>
      <c r="W493" s="2">
        <f>DAY(Table1[[#This Row],[Date fin]])</f>
        <v>18</v>
      </c>
    </row>
    <row r="494" spans="1:23" x14ac:dyDescent="0.25">
      <c r="A494" s="1">
        <v>0</v>
      </c>
      <c r="B494" s="2" t="s">
        <v>17</v>
      </c>
      <c r="C494" s="2">
        <v>0</v>
      </c>
      <c r="D494" s="3">
        <v>44852.954907407409</v>
      </c>
      <c r="E494" s="3">
        <v>44852.956354166665</v>
      </c>
      <c r="F494" s="4">
        <v>1.4467592592592594E-3</v>
      </c>
      <c r="G494" s="2" t="s">
        <v>14</v>
      </c>
      <c r="H494" s="2">
        <v>3.2</v>
      </c>
      <c r="I494" s="2" t="s">
        <v>185</v>
      </c>
      <c r="J494" s="2">
        <v>1075</v>
      </c>
      <c r="K494" s="2" t="str">
        <f>IF(AND(J494&gt;=0,J494&lt;750),Table1[[#This Row],[Def max]],"")</f>
        <v/>
      </c>
      <c r="L494" s="2">
        <f>IF(AND(J494&gt;=750,J494&lt;2042),Table1[[#This Row],[Def max]],"")</f>
        <v>3.2</v>
      </c>
      <c r="M494" s="2" t="str">
        <f>IF(AND(J494&gt;=2042,J494&lt;2343),Table1[[#This Row],[Def max]],"")</f>
        <v/>
      </c>
      <c r="N494" s="2" t="str">
        <f>IF(AND(J494&gt;=2343,J494&lt;3865),Table1[[#This Row],[Def max]],"")</f>
        <v/>
      </c>
      <c r="O494" s="2" t="str">
        <f>IF(AND(J494&gt;=3865,J494&lt;4540),Table1[[#This Row],[Def max]],"")</f>
        <v/>
      </c>
      <c r="P494" s="2" t="str">
        <f>IF(AND(J494&gt;=4540,J494&lt;8085),Table1[[#This Row],[Def max]],"")</f>
        <v/>
      </c>
      <c r="Q494" s="2" t="str">
        <f>IF(AND(J494&gt;=8085,J494&lt;9000),Table1[[#This Row],[Def max]],"")</f>
        <v/>
      </c>
      <c r="R494" s="2">
        <v>3.4</v>
      </c>
      <c r="S494" s="2">
        <v>0.4</v>
      </c>
      <c r="T494" s="2">
        <v>2.6</v>
      </c>
      <c r="U494" s="2">
        <f>YEAR(Table1[[#This Row],[Date début]])</f>
        <v>2022</v>
      </c>
      <c r="V494" s="2">
        <f>MONTH(Table1[[#This Row],[Date fin]])</f>
        <v>10</v>
      </c>
      <c r="W494" s="2">
        <f>DAY(Table1[[#This Row],[Date fin]])</f>
        <v>18</v>
      </c>
    </row>
    <row r="495" spans="1:23" x14ac:dyDescent="0.25">
      <c r="A495" s="1">
        <v>0</v>
      </c>
      <c r="B495" s="2" t="s">
        <v>17</v>
      </c>
      <c r="C495" s="2">
        <v>0</v>
      </c>
      <c r="D495" s="3">
        <v>44852.98101851852</v>
      </c>
      <c r="E495" s="3">
        <v>44852.982372685183</v>
      </c>
      <c r="F495" s="4">
        <v>1.3425925925925925E-3</v>
      </c>
      <c r="G495" s="2" t="s">
        <v>14</v>
      </c>
      <c r="H495" s="2">
        <v>2.4</v>
      </c>
      <c r="I495" s="2" t="s">
        <v>16</v>
      </c>
      <c r="J495" s="2">
        <v>3071</v>
      </c>
      <c r="K495" s="2" t="str">
        <f>IF(AND(J495&gt;=0,J495&lt;750),Table1[[#This Row],[Def max]],"")</f>
        <v/>
      </c>
      <c r="L495" s="2" t="str">
        <f>IF(AND(J495&gt;=750,J495&lt;2042),Table1[[#This Row],[Def max]],"")</f>
        <v/>
      </c>
      <c r="M495" s="2" t="str">
        <f>IF(AND(J495&gt;=2042,J495&lt;2343),Table1[[#This Row],[Def max]],"")</f>
        <v/>
      </c>
      <c r="N495" s="2">
        <f>IF(AND(J495&gt;=2343,J495&lt;3865),Table1[[#This Row],[Def max]],"")</f>
        <v>2.4</v>
      </c>
      <c r="O495" s="2" t="str">
        <f>IF(AND(J495&gt;=3865,J495&lt;4540),Table1[[#This Row],[Def max]],"")</f>
        <v/>
      </c>
      <c r="P495" s="2" t="str">
        <f>IF(AND(J495&gt;=4540,J495&lt;8085),Table1[[#This Row],[Def max]],"")</f>
        <v/>
      </c>
      <c r="Q495" s="2" t="str">
        <f>IF(AND(J495&gt;=8085,J495&lt;9000),Table1[[#This Row],[Def max]],"")</f>
        <v/>
      </c>
      <c r="R495" s="2">
        <v>2.8</v>
      </c>
      <c r="S495" s="2">
        <v>0.5</v>
      </c>
      <c r="T495" s="2">
        <v>1.2</v>
      </c>
      <c r="U495" s="2">
        <f>YEAR(Table1[[#This Row],[Date début]])</f>
        <v>2022</v>
      </c>
      <c r="V495" s="2">
        <f>MONTH(Table1[[#This Row],[Date fin]])</f>
        <v>10</v>
      </c>
      <c r="W495" s="2">
        <f>DAY(Table1[[#This Row],[Date fin]])</f>
        <v>18</v>
      </c>
    </row>
    <row r="496" spans="1:23" x14ac:dyDescent="0.25">
      <c r="A496" s="1">
        <v>0</v>
      </c>
      <c r="B496" s="2" t="s">
        <v>17</v>
      </c>
      <c r="C496" s="2">
        <v>0</v>
      </c>
      <c r="D496" s="3">
        <v>44852.982673611114</v>
      </c>
      <c r="E496" s="3">
        <v>44852.984375</v>
      </c>
      <c r="F496" s="4">
        <v>1.7013888888888892E-3</v>
      </c>
      <c r="G496" s="2" t="s">
        <v>14</v>
      </c>
      <c r="H496" s="2">
        <v>3.4</v>
      </c>
      <c r="I496" s="2" t="s">
        <v>16</v>
      </c>
      <c r="J496" s="2">
        <v>1066</v>
      </c>
      <c r="K496" s="2" t="str">
        <f>IF(AND(J496&gt;=0,J496&lt;750),Table1[[#This Row],[Def max]],"")</f>
        <v/>
      </c>
      <c r="L496" s="2">
        <f>IF(AND(J496&gt;=750,J496&lt;2042),Table1[[#This Row],[Def max]],"")</f>
        <v>3.4</v>
      </c>
      <c r="M496" s="2" t="str">
        <f>IF(AND(J496&gt;=2042,J496&lt;2343),Table1[[#This Row],[Def max]],"")</f>
        <v/>
      </c>
      <c r="N496" s="2" t="str">
        <f>IF(AND(J496&gt;=2343,J496&lt;3865),Table1[[#This Row],[Def max]],"")</f>
        <v/>
      </c>
      <c r="O496" s="2" t="str">
        <f>IF(AND(J496&gt;=3865,J496&lt;4540),Table1[[#This Row],[Def max]],"")</f>
        <v/>
      </c>
      <c r="P496" s="2" t="str">
        <f>IF(AND(J496&gt;=4540,J496&lt;8085),Table1[[#This Row],[Def max]],"")</f>
        <v/>
      </c>
      <c r="Q496" s="2" t="str">
        <f>IF(AND(J496&gt;=8085,J496&lt;9000),Table1[[#This Row],[Def max]],"")</f>
        <v/>
      </c>
      <c r="R496" s="2">
        <v>2.1</v>
      </c>
      <c r="S496" s="2">
        <v>0.3</v>
      </c>
      <c r="T496" s="2">
        <v>2.6</v>
      </c>
      <c r="U496" s="2">
        <f>YEAR(Table1[[#This Row],[Date début]])</f>
        <v>2022</v>
      </c>
      <c r="V496" s="2">
        <f>MONTH(Table1[[#This Row],[Date fin]])</f>
        <v>10</v>
      </c>
      <c r="W496" s="2">
        <f>DAY(Table1[[#This Row],[Date fin]])</f>
        <v>18</v>
      </c>
    </row>
    <row r="497" spans="1:23" x14ac:dyDescent="0.25">
      <c r="A497" s="1">
        <v>0</v>
      </c>
      <c r="B497" s="2" t="s">
        <v>17</v>
      </c>
      <c r="C497" s="2">
        <v>0</v>
      </c>
      <c r="D497" s="3">
        <v>44852.984618055554</v>
      </c>
      <c r="E497" s="3">
        <v>44853.050983796296</v>
      </c>
      <c r="F497" s="4">
        <v>6.6342592592592592E-2</v>
      </c>
      <c r="G497" s="2" t="s">
        <v>14</v>
      </c>
      <c r="H497" s="2">
        <v>2.1</v>
      </c>
      <c r="I497" s="2" t="s">
        <v>185</v>
      </c>
      <c r="J497" s="2">
        <v>6686</v>
      </c>
      <c r="K497" s="2" t="str">
        <f>IF(AND(J497&gt;=0,J497&lt;750),Table1[[#This Row],[Def max]],"")</f>
        <v/>
      </c>
      <c r="L497" s="2" t="str">
        <f>IF(AND(J497&gt;=750,J497&lt;2042),Table1[[#This Row],[Def max]],"")</f>
        <v/>
      </c>
      <c r="M497" s="2" t="str">
        <f>IF(AND(J497&gt;=2042,J497&lt;2343),Table1[[#This Row],[Def max]],"")</f>
        <v/>
      </c>
      <c r="N497" s="2" t="str">
        <f>IF(AND(J497&gt;=2343,J497&lt;3865),Table1[[#This Row],[Def max]],"")</f>
        <v/>
      </c>
      <c r="O497" s="2" t="str">
        <f>IF(AND(J497&gt;=3865,J497&lt;4540),Table1[[#This Row],[Def max]],"")</f>
        <v/>
      </c>
      <c r="P497" s="2">
        <f>IF(AND(J497&gt;=4540,J497&lt;8085),Table1[[#This Row],[Def max]],"")</f>
        <v>2.1</v>
      </c>
      <c r="Q497" s="2" t="str">
        <f>IF(AND(J497&gt;=8085,J497&lt;9000),Table1[[#This Row],[Def max]],"")</f>
        <v/>
      </c>
      <c r="R497" s="2">
        <v>0.7</v>
      </c>
      <c r="S497" s="2">
        <v>0.1</v>
      </c>
      <c r="T497" s="2">
        <v>0.7</v>
      </c>
      <c r="U497" s="2">
        <f>YEAR(Table1[[#This Row],[Date début]])</f>
        <v>2022</v>
      </c>
      <c r="V497" s="2">
        <f>MONTH(Table1[[#This Row],[Date fin]])</f>
        <v>10</v>
      </c>
      <c r="W497" s="2">
        <f>DAY(Table1[[#This Row],[Date fin]])</f>
        <v>19</v>
      </c>
    </row>
    <row r="498" spans="1:23" x14ac:dyDescent="0.25">
      <c r="A498" s="1">
        <v>0</v>
      </c>
      <c r="B498" s="2" t="s">
        <v>20</v>
      </c>
      <c r="C498" s="2">
        <v>0</v>
      </c>
      <c r="D498" s="3">
        <v>44853.053182870368</v>
      </c>
      <c r="E498" s="3">
        <v>44853.053680555553</v>
      </c>
      <c r="F498" s="4">
        <v>4.9768518518518521E-4</v>
      </c>
      <c r="G498" s="2" t="s">
        <v>14</v>
      </c>
      <c r="H498" s="2">
        <v>39.5</v>
      </c>
      <c r="I498" s="2" t="s">
        <v>116</v>
      </c>
      <c r="J498" s="2">
        <v>3074</v>
      </c>
      <c r="K498" s="2" t="str">
        <f>IF(AND(J498&gt;=0,J498&lt;750),Table1[[#This Row],[Def max]],"")</f>
        <v/>
      </c>
      <c r="L498" s="2" t="str">
        <f>IF(AND(J498&gt;=750,J498&lt;2042),Table1[[#This Row],[Def max]],"")</f>
        <v/>
      </c>
      <c r="M498" s="2" t="str">
        <f>IF(AND(J498&gt;=2042,J498&lt;2343),Table1[[#This Row],[Def max]],"")</f>
        <v/>
      </c>
      <c r="N498" s="2">
        <f>IF(AND(J498&gt;=2343,J498&lt;3865),Table1[[#This Row],[Def max]],"")</f>
        <v>39.5</v>
      </c>
      <c r="O498" s="2" t="str">
        <f>IF(AND(J498&gt;=3865,J498&lt;4540),Table1[[#This Row],[Def max]],"")</f>
        <v/>
      </c>
      <c r="P498" s="2" t="str">
        <f>IF(AND(J498&gt;=4540,J498&lt;8085),Table1[[#This Row],[Def max]],"")</f>
        <v/>
      </c>
      <c r="Q498" s="2" t="str">
        <f>IF(AND(J498&gt;=8085,J498&lt;9000),Table1[[#This Row],[Def max]],"")</f>
        <v/>
      </c>
      <c r="R498" s="2">
        <v>14.5</v>
      </c>
      <c r="S498" s="2">
        <v>1.8</v>
      </c>
      <c r="T498" s="2">
        <v>5</v>
      </c>
      <c r="U498" s="2">
        <f>YEAR(Table1[[#This Row],[Date début]])</f>
        <v>2022</v>
      </c>
      <c r="V498" s="2">
        <f>MONTH(Table1[[#This Row],[Date fin]])</f>
        <v>10</v>
      </c>
      <c r="W498" s="2">
        <f>DAY(Table1[[#This Row],[Date fin]])</f>
        <v>19</v>
      </c>
    </row>
    <row r="499" spans="1:23" x14ac:dyDescent="0.25">
      <c r="A499" s="1">
        <v>0</v>
      </c>
      <c r="B499" s="2" t="s">
        <v>20</v>
      </c>
      <c r="C499" s="2">
        <v>0</v>
      </c>
      <c r="D499" s="3">
        <v>44853.053946759261</v>
      </c>
      <c r="E499" s="3">
        <v>44853.191145833334</v>
      </c>
      <c r="F499" s="4">
        <v>0.13719907407407408</v>
      </c>
      <c r="G499" s="2" t="s">
        <v>14</v>
      </c>
      <c r="H499" s="2">
        <v>6.6</v>
      </c>
      <c r="I499" s="2" t="s">
        <v>93</v>
      </c>
      <c r="J499" s="2">
        <v>4198</v>
      </c>
      <c r="K499" s="2" t="str">
        <f>IF(AND(J499&gt;=0,J499&lt;750),Table1[[#This Row],[Def max]],"")</f>
        <v/>
      </c>
      <c r="L499" s="2" t="str">
        <f>IF(AND(J499&gt;=750,J499&lt;2042),Table1[[#This Row],[Def max]],"")</f>
        <v/>
      </c>
      <c r="M499" s="2" t="str">
        <f>IF(AND(J499&gt;=2042,J499&lt;2343),Table1[[#This Row],[Def max]],"")</f>
        <v/>
      </c>
      <c r="N499" s="2" t="str">
        <f>IF(AND(J499&gt;=2343,J499&lt;3865),Table1[[#This Row],[Def max]],"")</f>
        <v/>
      </c>
      <c r="O499" s="2">
        <f>IF(AND(J499&gt;=3865,J499&lt;4540),Table1[[#This Row],[Def max]],"")</f>
        <v>6.6</v>
      </c>
      <c r="P499" s="2" t="str">
        <f>IF(AND(J499&gt;=4540,J499&lt;8085),Table1[[#This Row],[Def max]],"")</f>
        <v/>
      </c>
      <c r="Q499" s="2" t="str">
        <f>IF(AND(J499&gt;=8085,J499&lt;9000),Table1[[#This Row],[Def max]],"")</f>
        <v/>
      </c>
      <c r="R499" s="2">
        <v>2</v>
      </c>
      <c r="S499" s="2">
        <v>1.8</v>
      </c>
      <c r="T499" s="2">
        <v>3</v>
      </c>
      <c r="U499" s="2">
        <f>YEAR(Table1[[#This Row],[Date début]])</f>
        <v>2022</v>
      </c>
      <c r="V499" s="2">
        <f>MONTH(Table1[[#This Row],[Date fin]])</f>
        <v>10</v>
      </c>
      <c r="W499" s="2">
        <f>DAY(Table1[[#This Row],[Date fin]])</f>
        <v>19</v>
      </c>
    </row>
    <row r="500" spans="1:23" x14ac:dyDescent="0.25">
      <c r="A500" s="1">
        <v>0</v>
      </c>
      <c r="B500" s="2" t="s">
        <v>13</v>
      </c>
      <c r="C500" s="2">
        <v>0</v>
      </c>
      <c r="D500" s="3">
        <v>44853.938425925924</v>
      </c>
      <c r="E500" s="3">
        <v>44853.938715277778</v>
      </c>
      <c r="F500" s="4">
        <v>2.7777777777777778E-4</v>
      </c>
      <c r="G500" s="2" t="s">
        <v>14</v>
      </c>
      <c r="H500" s="2">
        <v>0</v>
      </c>
      <c r="I500" s="2"/>
      <c r="J500" s="2">
        <v>0</v>
      </c>
      <c r="K500" s="2">
        <f>IF(AND(J500&gt;=0,J500&lt;750),Table1[[#This Row],[Def max]],"")</f>
        <v>0</v>
      </c>
      <c r="L500" s="2" t="str">
        <f>IF(AND(J500&gt;=750,J500&lt;2042),Table1[[#This Row],[Def max]],"")</f>
        <v/>
      </c>
      <c r="M500" s="2" t="str">
        <f>IF(AND(J500&gt;=2042,J500&lt;2343),Table1[[#This Row],[Def max]],"")</f>
        <v/>
      </c>
      <c r="N500" s="2" t="str">
        <f>IF(AND(J500&gt;=2343,J500&lt;3865),Table1[[#This Row],[Def max]],"")</f>
        <v/>
      </c>
      <c r="O500" s="2" t="str">
        <f>IF(AND(J500&gt;=3865,J500&lt;4540),Table1[[#This Row],[Def max]],"")</f>
        <v/>
      </c>
      <c r="P500" s="2" t="str">
        <f>IF(AND(J500&gt;=4540,J500&lt;8085),Table1[[#This Row],[Def max]],"")</f>
        <v/>
      </c>
      <c r="Q500" s="2" t="str">
        <f>IF(AND(J500&gt;=8085,J500&lt;9000),Table1[[#This Row],[Def max]],"")</f>
        <v/>
      </c>
      <c r="R500" s="2">
        <v>0</v>
      </c>
      <c r="S500" s="2">
        <v>0</v>
      </c>
      <c r="T500" s="2">
        <v>0</v>
      </c>
      <c r="U500" s="2">
        <f>YEAR(Table1[[#This Row],[Date début]])</f>
        <v>2022</v>
      </c>
      <c r="V500" s="2">
        <f>MONTH(Table1[[#This Row],[Date fin]])</f>
        <v>10</v>
      </c>
      <c r="W500" s="2">
        <f>DAY(Table1[[#This Row],[Date fin]])</f>
        <v>19</v>
      </c>
    </row>
    <row r="501" spans="1:23" x14ac:dyDescent="0.25">
      <c r="A501" s="1">
        <v>0</v>
      </c>
      <c r="B501" s="2" t="s">
        <v>13</v>
      </c>
      <c r="C501" s="2">
        <v>0</v>
      </c>
      <c r="D501" s="3">
        <v>44853.93891203704</v>
      </c>
      <c r="E501" s="3">
        <v>44853.968495370369</v>
      </c>
      <c r="F501" s="4">
        <v>2.9571759259259259E-2</v>
      </c>
      <c r="G501" s="2" t="s">
        <v>14</v>
      </c>
      <c r="H501" s="2">
        <v>2.5</v>
      </c>
      <c r="I501" s="2" t="s">
        <v>75</v>
      </c>
      <c r="J501" s="2">
        <v>2429</v>
      </c>
      <c r="K501" s="2" t="str">
        <f>IF(AND(J501&gt;=0,J501&lt;750),Table1[[#This Row],[Def max]],"")</f>
        <v/>
      </c>
      <c r="L501" s="2" t="str">
        <f>IF(AND(J501&gt;=750,J501&lt;2042),Table1[[#This Row],[Def max]],"")</f>
        <v/>
      </c>
      <c r="M501" s="2" t="str">
        <f>IF(AND(J501&gt;=2042,J501&lt;2343),Table1[[#This Row],[Def max]],"")</f>
        <v/>
      </c>
      <c r="N501" s="2">
        <f>IF(AND(J501&gt;=2343,J501&lt;3865),Table1[[#This Row],[Def max]],"")</f>
        <v>2.5</v>
      </c>
      <c r="O501" s="2" t="str">
        <f>IF(AND(J501&gt;=3865,J501&lt;4540),Table1[[#This Row],[Def max]],"")</f>
        <v/>
      </c>
      <c r="P501" s="2" t="str">
        <f>IF(AND(J501&gt;=4540,J501&lt;8085),Table1[[#This Row],[Def max]],"")</f>
        <v/>
      </c>
      <c r="Q501" s="2" t="str">
        <f>IF(AND(J501&gt;=8085,J501&lt;9000),Table1[[#This Row],[Def max]],"")</f>
        <v/>
      </c>
      <c r="R501" s="2">
        <v>0.8</v>
      </c>
      <c r="S501" s="2">
        <v>0.1</v>
      </c>
      <c r="T501" s="2">
        <v>1.6</v>
      </c>
      <c r="U501" s="2">
        <f>YEAR(Table1[[#This Row],[Date début]])</f>
        <v>2022</v>
      </c>
      <c r="V501" s="2">
        <f>MONTH(Table1[[#This Row],[Date fin]])</f>
        <v>10</v>
      </c>
      <c r="W501" s="2">
        <f>DAY(Table1[[#This Row],[Date fin]])</f>
        <v>19</v>
      </c>
    </row>
    <row r="502" spans="1:23" x14ac:dyDescent="0.25">
      <c r="A502" s="1">
        <v>0</v>
      </c>
      <c r="B502" s="2" t="s">
        <v>13</v>
      </c>
      <c r="C502" s="2">
        <v>0</v>
      </c>
      <c r="D502" s="3">
        <v>44854.958136574074</v>
      </c>
      <c r="E502" s="3">
        <v>44854.979733796295</v>
      </c>
      <c r="F502" s="4">
        <v>2.1585648148148145E-2</v>
      </c>
      <c r="G502" s="2" t="s">
        <v>14</v>
      </c>
      <c r="H502" s="2">
        <v>2.1</v>
      </c>
      <c r="I502" s="2" t="s">
        <v>116</v>
      </c>
      <c r="J502" s="2">
        <v>3290</v>
      </c>
      <c r="K502" s="2" t="str">
        <f>IF(AND(J502&gt;=0,J502&lt;750),Table1[[#This Row],[Def max]],"")</f>
        <v/>
      </c>
      <c r="L502" s="2" t="str">
        <f>IF(AND(J502&gt;=750,J502&lt;2042),Table1[[#This Row],[Def max]],"")</f>
        <v/>
      </c>
      <c r="M502" s="2" t="str">
        <f>IF(AND(J502&gt;=2042,J502&lt;2343),Table1[[#This Row],[Def max]],"")</f>
        <v/>
      </c>
      <c r="N502" s="2">
        <f>IF(AND(J502&gt;=2343,J502&lt;3865),Table1[[#This Row],[Def max]],"")</f>
        <v>2.1</v>
      </c>
      <c r="O502" s="2" t="str">
        <f>IF(AND(J502&gt;=3865,J502&lt;4540),Table1[[#This Row],[Def max]],"")</f>
        <v/>
      </c>
      <c r="P502" s="2" t="str">
        <f>IF(AND(J502&gt;=4540,J502&lt;8085),Table1[[#This Row],[Def max]],"")</f>
        <v/>
      </c>
      <c r="Q502" s="2" t="str">
        <f>IF(AND(J502&gt;=8085,J502&lt;9000),Table1[[#This Row],[Def max]],"")</f>
        <v/>
      </c>
      <c r="R502" s="2">
        <v>0.8</v>
      </c>
      <c r="S502" s="2">
        <v>0.1</v>
      </c>
      <c r="T502" s="2">
        <v>1</v>
      </c>
      <c r="U502" s="2">
        <f>YEAR(Table1[[#This Row],[Date début]])</f>
        <v>2022</v>
      </c>
      <c r="V502" s="2">
        <f>MONTH(Table1[[#This Row],[Date fin]])</f>
        <v>10</v>
      </c>
      <c r="W502" s="2">
        <f>DAY(Table1[[#This Row],[Date fin]])</f>
        <v>20</v>
      </c>
    </row>
    <row r="503" spans="1:23" x14ac:dyDescent="0.25">
      <c r="A503" s="1">
        <v>0</v>
      </c>
      <c r="B503" s="2" t="s">
        <v>13</v>
      </c>
      <c r="C503" s="2">
        <v>0</v>
      </c>
      <c r="D503" s="3">
        <v>44854.981006944443</v>
      </c>
      <c r="E503" s="3">
        <v>44855.013749999998</v>
      </c>
      <c r="F503" s="4">
        <v>3.2743055555555553E-2</v>
      </c>
      <c r="G503" s="2" t="s">
        <v>14</v>
      </c>
      <c r="H503" s="2">
        <v>2.4</v>
      </c>
      <c r="I503" s="2" t="s">
        <v>28</v>
      </c>
      <c r="J503" s="2">
        <v>4547</v>
      </c>
      <c r="K503" s="2" t="str">
        <f>IF(AND(J503&gt;=0,J503&lt;750),Table1[[#This Row],[Def max]],"")</f>
        <v/>
      </c>
      <c r="L503" s="2" t="str">
        <f>IF(AND(J503&gt;=750,J503&lt;2042),Table1[[#This Row],[Def max]],"")</f>
        <v/>
      </c>
      <c r="M503" s="2" t="str">
        <f>IF(AND(J503&gt;=2042,J503&lt;2343),Table1[[#This Row],[Def max]],"")</f>
        <v/>
      </c>
      <c r="N503" s="2" t="str">
        <f>IF(AND(J503&gt;=2343,J503&lt;3865),Table1[[#This Row],[Def max]],"")</f>
        <v/>
      </c>
      <c r="O503" s="2" t="str">
        <f>IF(AND(J503&gt;=3865,J503&lt;4540),Table1[[#This Row],[Def max]],"")</f>
        <v/>
      </c>
      <c r="P503" s="2">
        <f>IF(AND(J503&gt;=4540,J503&lt;8085),Table1[[#This Row],[Def max]],"")</f>
        <v>2.4</v>
      </c>
      <c r="Q503" s="2" t="str">
        <f>IF(AND(J503&gt;=8085,J503&lt;9000),Table1[[#This Row],[Def max]],"")</f>
        <v/>
      </c>
      <c r="R503" s="2">
        <v>0.4</v>
      </c>
      <c r="S503" s="2">
        <v>0.1</v>
      </c>
      <c r="T503" s="2">
        <v>1.3</v>
      </c>
      <c r="U503" s="2">
        <f>YEAR(Table1[[#This Row],[Date début]])</f>
        <v>2022</v>
      </c>
      <c r="V503" s="2">
        <f>MONTH(Table1[[#This Row],[Date fin]])</f>
        <v>10</v>
      </c>
      <c r="W503" s="2">
        <f>DAY(Table1[[#This Row],[Date fin]])</f>
        <v>21</v>
      </c>
    </row>
    <row r="504" spans="1:23" x14ac:dyDescent="0.25">
      <c r="A504" s="1">
        <v>0</v>
      </c>
      <c r="B504" s="2" t="s">
        <v>13</v>
      </c>
      <c r="C504" s="2">
        <v>0</v>
      </c>
      <c r="D504" s="3">
        <v>44855.112858796296</v>
      </c>
      <c r="E504" s="3">
        <v>44855.113206018519</v>
      </c>
      <c r="F504" s="4">
        <v>3.3564814814814812E-4</v>
      </c>
      <c r="G504" s="2" t="s">
        <v>14</v>
      </c>
      <c r="H504" s="2">
        <v>0</v>
      </c>
      <c r="I504" s="2"/>
      <c r="J504" s="2">
        <v>0</v>
      </c>
      <c r="K504" s="2">
        <f>IF(AND(J504&gt;=0,J504&lt;750),Table1[[#This Row],[Def max]],"")</f>
        <v>0</v>
      </c>
      <c r="L504" s="2" t="str">
        <f>IF(AND(J504&gt;=750,J504&lt;2042),Table1[[#This Row],[Def max]],"")</f>
        <v/>
      </c>
      <c r="M504" s="2" t="str">
        <f>IF(AND(J504&gt;=2042,J504&lt;2343),Table1[[#This Row],[Def max]],"")</f>
        <v/>
      </c>
      <c r="N504" s="2" t="str">
        <f>IF(AND(J504&gt;=2343,J504&lt;3865),Table1[[#This Row],[Def max]],"")</f>
        <v/>
      </c>
      <c r="O504" s="2" t="str">
        <f>IF(AND(J504&gt;=3865,J504&lt;4540),Table1[[#This Row],[Def max]],"")</f>
        <v/>
      </c>
      <c r="P504" s="2" t="str">
        <f>IF(AND(J504&gt;=4540,J504&lt;8085),Table1[[#This Row],[Def max]],"")</f>
        <v/>
      </c>
      <c r="Q504" s="2" t="str">
        <f>IF(AND(J504&gt;=8085,J504&lt;9000),Table1[[#This Row],[Def max]],"")</f>
        <v/>
      </c>
      <c r="R504" s="2">
        <v>0</v>
      </c>
      <c r="S504" s="2">
        <v>0</v>
      </c>
      <c r="T504" s="2">
        <v>0</v>
      </c>
      <c r="U504" s="2">
        <f>YEAR(Table1[[#This Row],[Date début]])</f>
        <v>2022</v>
      </c>
      <c r="V504" s="2">
        <f>MONTH(Table1[[#This Row],[Date fin]])</f>
        <v>10</v>
      </c>
      <c r="W504" s="2">
        <f>DAY(Table1[[#This Row],[Date fin]])</f>
        <v>21</v>
      </c>
    </row>
    <row r="505" spans="1:23" x14ac:dyDescent="0.25">
      <c r="A505" s="1">
        <v>0</v>
      </c>
      <c r="B505" s="2" t="s">
        <v>13</v>
      </c>
      <c r="C505" s="2">
        <v>0</v>
      </c>
      <c r="D505" s="3">
        <v>44855.11341435185</v>
      </c>
      <c r="E505" s="3">
        <v>44855.113796296297</v>
      </c>
      <c r="F505" s="4">
        <v>3.7037037037037035E-4</v>
      </c>
      <c r="G505" s="2" t="s">
        <v>14</v>
      </c>
      <c r="H505" s="2">
        <v>0</v>
      </c>
      <c r="I505" s="2"/>
      <c r="J505" s="2">
        <v>0</v>
      </c>
      <c r="K505" s="2">
        <f>IF(AND(J505&gt;=0,J505&lt;750),Table1[[#This Row],[Def max]],"")</f>
        <v>0</v>
      </c>
      <c r="L505" s="2" t="str">
        <f>IF(AND(J505&gt;=750,J505&lt;2042),Table1[[#This Row],[Def max]],"")</f>
        <v/>
      </c>
      <c r="M505" s="2" t="str">
        <f>IF(AND(J505&gt;=2042,J505&lt;2343),Table1[[#This Row],[Def max]],"")</f>
        <v/>
      </c>
      <c r="N505" s="2" t="str">
        <f>IF(AND(J505&gt;=2343,J505&lt;3865),Table1[[#This Row],[Def max]],"")</f>
        <v/>
      </c>
      <c r="O505" s="2" t="str">
        <f>IF(AND(J505&gt;=3865,J505&lt;4540),Table1[[#This Row],[Def max]],"")</f>
        <v/>
      </c>
      <c r="P505" s="2" t="str">
        <f>IF(AND(J505&gt;=4540,J505&lt;8085),Table1[[#This Row],[Def max]],"")</f>
        <v/>
      </c>
      <c r="Q505" s="2" t="str">
        <f>IF(AND(J505&gt;=8085,J505&lt;9000),Table1[[#This Row],[Def max]],"")</f>
        <v/>
      </c>
      <c r="R505" s="2">
        <v>0</v>
      </c>
      <c r="S505" s="2">
        <v>0</v>
      </c>
      <c r="T505" s="2">
        <v>0</v>
      </c>
      <c r="U505" s="2">
        <f>YEAR(Table1[[#This Row],[Date début]])</f>
        <v>2022</v>
      </c>
      <c r="V505" s="2">
        <f>MONTH(Table1[[#This Row],[Date fin]])</f>
        <v>10</v>
      </c>
      <c r="W505" s="2">
        <f>DAY(Table1[[#This Row],[Date fin]])</f>
        <v>21</v>
      </c>
    </row>
    <row r="506" spans="1:23" x14ac:dyDescent="0.25">
      <c r="A506" s="1">
        <v>0</v>
      </c>
      <c r="B506" s="2" t="s">
        <v>13</v>
      </c>
      <c r="C506" s="2">
        <v>0</v>
      </c>
      <c r="D506" s="3">
        <v>44855.11409722222</v>
      </c>
      <c r="E506" s="3">
        <v>44855.143518518518</v>
      </c>
      <c r="F506" s="4">
        <v>2.9421296296296296E-2</v>
      </c>
      <c r="G506" s="2" t="s">
        <v>14</v>
      </c>
      <c r="H506" s="2">
        <v>2.4</v>
      </c>
      <c r="I506" s="2" t="s">
        <v>16</v>
      </c>
      <c r="J506" s="2">
        <v>6606</v>
      </c>
      <c r="K506" s="2" t="str">
        <f>IF(AND(J506&gt;=0,J506&lt;750),Table1[[#This Row],[Def max]],"")</f>
        <v/>
      </c>
      <c r="L506" s="2" t="str">
        <f>IF(AND(J506&gt;=750,J506&lt;2042),Table1[[#This Row],[Def max]],"")</f>
        <v/>
      </c>
      <c r="M506" s="2" t="str">
        <f>IF(AND(J506&gt;=2042,J506&lt;2343),Table1[[#This Row],[Def max]],"")</f>
        <v/>
      </c>
      <c r="N506" s="2" t="str">
        <f>IF(AND(J506&gt;=2343,J506&lt;3865),Table1[[#This Row],[Def max]],"")</f>
        <v/>
      </c>
      <c r="O506" s="2" t="str">
        <f>IF(AND(J506&gt;=3865,J506&lt;4540),Table1[[#This Row],[Def max]],"")</f>
        <v/>
      </c>
      <c r="P506" s="2">
        <f>IF(AND(J506&gt;=4540,J506&lt;8085),Table1[[#This Row],[Def max]],"")</f>
        <v>2.4</v>
      </c>
      <c r="Q506" s="2" t="str">
        <f>IF(AND(J506&gt;=8085,J506&lt;9000),Table1[[#This Row],[Def max]],"")</f>
        <v/>
      </c>
      <c r="R506" s="2">
        <v>0.2</v>
      </c>
      <c r="S506" s="2">
        <v>0.1</v>
      </c>
      <c r="T506" s="2">
        <v>2.2000000000000002</v>
      </c>
      <c r="U506" s="2">
        <f>YEAR(Table1[[#This Row],[Date début]])</f>
        <v>2022</v>
      </c>
      <c r="V506" s="2">
        <f>MONTH(Table1[[#This Row],[Date fin]])</f>
        <v>10</v>
      </c>
      <c r="W506" s="2">
        <f>DAY(Table1[[#This Row],[Date fin]])</f>
        <v>21</v>
      </c>
    </row>
    <row r="507" spans="1:23" x14ac:dyDescent="0.25">
      <c r="A507" s="1">
        <v>0</v>
      </c>
      <c r="B507" s="2" t="s">
        <v>13</v>
      </c>
      <c r="C507" s="2">
        <v>0</v>
      </c>
      <c r="D507" s="3">
        <v>44855.143912037034</v>
      </c>
      <c r="E507" s="3">
        <v>44855.144178240742</v>
      </c>
      <c r="F507" s="4">
        <v>2.6620370370370372E-4</v>
      </c>
      <c r="G507" s="2" t="s">
        <v>14</v>
      </c>
      <c r="H507" s="2">
        <v>0</v>
      </c>
      <c r="I507" s="2"/>
      <c r="J507" s="2">
        <v>0</v>
      </c>
      <c r="K507" s="2">
        <f>IF(AND(J507&gt;=0,J507&lt;750),Table1[[#This Row],[Def max]],"")</f>
        <v>0</v>
      </c>
      <c r="L507" s="2" t="str">
        <f>IF(AND(J507&gt;=750,J507&lt;2042),Table1[[#This Row],[Def max]],"")</f>
        <v/>
      </c>
      <c r="M507" s="2" t="str">
        <f>IF(AND(J507&gt;=2042,J507&lt;2343),Table1[[#This Row],[Def max]],"")</f>
        <v/>
      </c>
      <c r="N507" s="2" t="str">
        <f>IF(AND(J507&gt;=2343,J507&lt;3865),Table1[[#This Row],[Def max]],"")</f>
        <v/>
      </c>
      <c r="O507" s="2" t="str">
        <f>IF(AND(J507&gt;=3865,J507&lt;4540),Table1[[#This Row],[Def max]],"")</f>
        <v/>
      </c>
      <c r="P507" s="2" t="str">
        <f>IF(AND(J507&gt;=4540,J507&lt;8085),Table1[[#This Row],[Def max]],"")</f>
        <v/>
      </c>
      <c r="Q507" s="2" t="str">
        <f>IF(AND(J507&gt;=8085,J507&lt;9000),Table1[[#This Row],[Def max]],"")</f>
        <v/>
      </c>
      <c r="R507" s="2">
        <v>0</v>
      </c>
      <c r="S507" s="2">
        <v>0</v>
      </c>
      <c r="T507" s="2">
        <v>0</v>
      </c>
      <c r="U507" s="2">
        <f>YEAR(Table1[[#This Row],[Date début]])</f>
        <v>2022</v>
      </c>
      <c r="V507" s="2">
        <f>MONTH(Table1[[#This Row],[Date fin]])</f>
        <v>10</v>
      </c>
      <c r="W507" s="2">
        <f>DAY(Table1[[#This Row],[Date fin]])</f>
        <v>21</v>
      </c>
    </row>
    <row r="508" spans="1:23" x14ac:dyDescent="0.25">
      <c r="A508" s="1">
        <v>51909001028</v>
      </c>
      <c r="B508" s="2" t="s">
        <v>20</v>
      </c>
      <c r="C508" s="2">
        <v>1665</v>
      </c>
      <c r="D508" s="3">
        <v>44855.902465277781</v>
      </c>
      <c r="E508" s="3">
        <v>44855.97552083333</v>
      </c>
      <c r="F508" s="4">
        <v>7.3055555555555554E-2</v>
      </c>
      <c r="G508" s="2" t="s">
        <v>260</v>
      </c>
      <c r="H508" s="2">
        <v>7.4</v>
      </c>
      <c r="I508" s="2" t="s">
        <v>119</v>
      </c>
      <c r="J508" s="2">
        <v>4239</v>
      </c>
      <c r="K508" s="2" t="str">
        <f>IF(AND(J508&gt;=0,J508&lt;750),Table1[[#This Row],[Def max]],"")</f>
        <v/>
      </c>
      <c r="L508" s="2" t="str">
        <f>IF(AND(J508&gt;=750,J508&lt;2042),Table1[[#This Row],[Def max]],"")</f>
        <v/>
      </c>
      <c r="M508" s="2" t="str">
        <f>IF(AND(J508&gt;=2042,J508&lt;2343),Table1[[#This Row],[Def max]],"")</f>
        <v/>
      </c>
      <c r="N508" s="2" t="str">
        <f>IF(AND(J508&gt;=2343,J508&lt;3865),Table1[[#This Row],[Def max]],"")</f>
        <v/>
      </c>
      <c r="O508" s="2">
        <f>IF(AND(J508&gt;=3865,J508&lt;4540),Table1[[#This Row],[Def max]],"")</f>
        <v>7.4</v>
      </c>
      <c r="P508" s="2" t="str">
        <f>IF(AND(J508&gt;=4540,J508&lt;8085),Table1[[#This Row],[Def max]],"")</f>
        <v/>
      </c>
      <c r="Q508" s="2" t="str">
        <f>IF(AND(J508&gt;=8085,J508&lt;9000),Table1[[#This Row],[Def max]],"")</f>
        <v/>
      </c>
      <c r="R508" s="2">
        <v>1.4</v>
      </c>
      <c r="S508" s="2">
        <v>0.8</v>
      </c>
      <c r="T508" s="2">
        <v>3.8</v>
      </c>
      <c r="U508" s="2">
        <f>YEAR(Table1[[#This Row],[Date début]])</f>
        <v>2022</v>
      </c>
      <c r="V508" s="2">
        <f>MONTH(Table1[[#This Row],[Date fin]])</f>
        <v>10</v>
      </c>
      <c r="W508" s="2">
        <f>DAY(Table1[[#This Row],[Date fin]])</f>
        <v>21</v>
      </c>
    </row>
    <row r="509" spans="1:23" x14ac:dyDescent="0.25">
      <c r="A509" s="1">
        <v>51909001029</v>
      </c>
      <c r="B509" s="2" t="s">
        <v>20</v>
      </c>
      <c r="C509" s="2">
        <v>1666</v>
      </c>
      <c r="D509" s="3">
        <v>44855.984317129631</v>
      </c>
      <c r="E509" s="3">
        <v>44856.006643518522</v>
      </c>
      <c r="F509" s="4">
        <v>2.2326388888888885E-2</v>
      </c>
      <c r="G509" s="2" t="s">
        <v>260</v>
      </c>
      <c r="H509" s="2">
        <v>4</v>
      </c>
      <c r="I509" s="2" t="s">
        <v>75</v>
      </c>
      <c r="J509" s="2">
        <v>3908</v>
      </c>
      <c r="K509" s="2" t="str">
        <f>IF(AND(J509&gt;=0,J509&lt;750),Table1[[#This Row],[Def max]],"")</f>
        <v/>
      </c>
      <c r="L509" s="2" t="str">
        <f>IF(AND(J509&gt;=750,J509&lt;2042),Table1[[#This Row],[Def max]],"")</f>
        <v/>
      </c>
      <c r="M509" s="2" t="str">
        <f>IF(AND(J509&gt;=2042,J509&lt;2343),Table1[[#This Row],[Def max]],"")</f>
        <v/>
      </c>
      <c r="N509" s="2" t="str">
        <f>IF(AND(J509&gt;=2343,J509&lt;3865),Table1[[#This Row],[Def max]],"")</f>
        <v/>
      </c>
      <c r="O509" s="2">
        <f>IF(AND(J509&gt;=3865,J509&lt;4540),Table1[[#This Row],[Def max]],"")</f>
        <v>4</v>
      </c>
      <c r="P509" s="2" t="str">
        <f>IF(AND(J509&gt;=4540,J509&lt;8085),Table1[[#This Row],[Def max]],"")</f>
        <v/>
      </c>
      <c r="Q509" s="2" t="str">
        <f>IF(AND(J509&gt;=8085,J509&lt;9000),Table1[[#This Row],[Def max]],"")</f>
        <v/>
      </c>
      <c r="R509" s="2">
        <v>2.4</v>
      </c>
      <c r="S509" s="2">
        <v>0.7</v>
      </c>
      <c r="T509" s="2">
        <v>2.2999999999999998</v>
      </c>
      <c r="U509" s="2">
        <f>YEAR(Table1[[#This Row],[Date début]])</f>
        <v>2022</v>
      </c>
      <c r="V509" s="2">
        <f>MONTH(Table1[[#This Row],[Date fin]])</f>
        <v>10</v>
      </c>
      <c r="W509" s="2">
        <f>DAY(Table1[[#This Row],[Date fin]])</f>
        <v>22</v>
      </c>
    </row>
    <row r="510" spans="1:23" x14ac:dyDescent="0.25">
      <c r="A510" s="1">
        <v>51909001033</v>
      </c>
      <c r="B510" s="2" t="s">
        <v>20</v>
      </c>
      <c r="C510" s="2">
        <v>1670</v>
      </c>
      <c r="D510" s="3">
        <v>44856.016724537039</v>
      </c>
      <c r="E510" s="3">
        <v>44856.113043981481</v>
      </c>
      <c r="F510" s="4">
        <v>9.6307870370370363E-2</v>
      </c>
      <c r="G510" s="2" t="s">
        <v>260</v>
      </c>
      <c r="H510" s="2">
        <v>9.8000000000000007</v>
      </c>
      <c r="I510" s="2" t="s">
        <v>185</v>
      </c>
      <c r="J510" s="2">
        <v>6271</v>
      </c>
      <c r="K510" s="2" t="str">
        <f>IF(AND(J510&gt;=0,J510&lt;750),Table1[[#This Row],[Def max]],"")</f>
        <v/>
      </c>
      <c r="L510" s="2" t="str">
        <f>IF(AND(J510&gt;=750,J510&lt;2042),Table1[[#This Row],[Def max]],"")</f>
        <v/>
      </c>
      <c r="M510" s="2" t="str">
        <f>IF(AND(J510&gt;=2042,J510&lt;2343),Table1[[#This Row],[Def max]],"")</f>
        <v/>
      </c>
      <c r="N510" s="2" t="str">
        <f>IF(AND(J510&gt;=2343,J510&lt;3865),Table1[[#This Row],[Def max]],"")</f>
        <v/>
      </c>
      <c r="O510" s="2" t="str">
        <f>IF(AND(J510&gt;=3865,J510&lt;4540),Table1[[#This Row],[Def max]],"")</f>
        <v/>
      </c>
      <c r="P510" s="2">
        <f>IF(AND(J510&gt;=4540,J510&lt;8085),Table1[[#This Row],[Def max]],"")</f>
        <v>9.8000000000000007</v>
      </c>
      <c r="Q510" s="2" t="str">
        <f>IF(AND(J510&gt;=8085,J510&lt;9000),Table1[[#This Row],[Def max]],"")</f>
        <v/>
      </c>
      <c r="R510" s="2">
        <v>1.9</v>
      </c>
      <c r="S510" s="2">
        <v>1.1000000000000001</v>
      </c>
      <c r="T510" s="2">
        <v>3.9</v>
      </c>
      <c r="U510" s="2">
        <f>YEAR(Table1[[#This Row],[Date début]])</f>
        <v>2022</v>
      </c>
      <c r="V510" s="2">
        <f>MONTH(Table1[[#This Row],[Date fin]])</f>
        <v>10</v>
      </c>
      <c r="W510" s="2">
        <f>DAY(Table1[[#This Row],[Date fin]])</f>
        <v>22</v>
      </c>
    </row>
    <row r="511" spans="1:23" x14ac:dyDescent="0.25">
      <c r="A511" s="1">
        <v>51909001033</v>
      </c>
      <c r="B511" s="2" t="s">
        <v>20</v>
      </c>
      <c r="C511" s="2" t="s">
        <v>333</v>
      </c>
      <c r="D511" s="3">
        <v>44858.3125</v>
      </c>
      <c r="E511" s="3">
        <v>44858.341747685183</v>
      </c>
      <c r="F511" s="4">
        <v>2.9236111111111112E-2</v>
      </c>
      <c r="G511" s="2" t="s">
        <v>40</v>
      </c>
      <c r="H511" s="2">
        <v>4.8</v>
      </c>
      <c r="I511" s="2" t="s">
        <v>208</v>
      </c>
      <c r="J511" s="2">
        <v>4244</v>
      </c>
      <c r="K511" s="2" t="str">
        <f>IF(AND(J511&gt;=0,J511&lt;750),Table1[[#This Row],[Def max]],"")</f>
        <v/>
      </c>
      <c r="L511" s="2" t="str">
        <f>IF(AND(J511&gt;=750,J511&lt;2042),Table1[[#This Row],[Def max]],"")</f>
        <v/>
      </c>
      <c r="M511" s="2" t="str">
        <f>IF(AND(J511&gt;=2042,J511&lt;2343),Table1[[#This Row],[Def max]],"")</f>
        <v/>
      </c>
      <c r="N511" s="2" t="str">
        <f>IF(AND(J511&gt;=2343,J511&lt;3865),Table1[[#This Row],[Def max]],"")</f>
        <v/>
      </c>
      <c r="O511" s="2">
        <f>IF(AND(J511&gt;=3865,J511&lt;4540),Table1[[#This Row],[Def max]],"")</f>
        <v>4.8</v>
      </c>
      <c r="P511" s="2" t="str">
        <f>IF(AND(J511&gt;=4540,J511&lt;8085),Table1[[#This Row],[Def max]],"")</f>
        <v/>
      </c>
      <c r="Q511" s="2" t="str">
        <f>IF(AND(J511&gt;=8085,J511&lt;9000),Table1[[#This Row],[Def max]],"")</f>
        <v/>
      </c>
      <c r="R511" s="2">
        <v>3.2</v>
      </c>
      <c r="S511" s="2">
        <v>1.3</v>
      </c>
      <c r="T511" s="2">
        <v>5</v>
      </c>
      <c r="U511" s="2">
        <f>YEAR(Table1[[#This Row],[Date début]])</f>
        <v>2022</v>
      </c>
      <c r="V511" s="2">
        <f>MONTH(Table1[[#This Row],[Date fin]])</f>
        <v>10</v>
      </c>
      <c r="W511" s="2">
        <f>DAY(Table1[[#This Row],[Date fin]])</f>
        <v>24</v>
      </c>
    </row>
    <row r="512" spans="1:23" x14ac:dyDescent="0.25">
      <c r="A512" s="1">
        <v>51909001031</v>
      </c>
      <c r="B512" s="2" t="s">
        <v>20</v>
      </c>
      <c r="C512" s="2" t="s">
        <v>335</v>
      </c>
      <c r="D512" s="3">
        <v>44858.346064814818</v>
      </c>
      <c r="E512" s="3">
        <v>44858.413113425922</v>
      </c>
      <c r="F512" s="4">
        <v>6.7048611111111114E-2</v>
      </c>
      <c r="G512" s="2" t="s">
        <v>40</v>
      </c>
      <c r="H512" s="2">
        <v>6</v>
      </c>
      <c r="I512" s="2" t="s">
        <v>208</v>
      </c>
      <c r="J512" s="2">
        <v>7767</v>
      </c>
      <c r="K512" s="2" t="str">
        <f>IF(AND(J512&gt;=0,J512&lt;750),Table1[[#This Row],[Def max]],"")</f>
        <v/>
      </c>
      <c r="L512" s="2" t="str">
        <f>IF(AND(J512&gt;=750,J512&lt;2042),Table1[[#This Row],[Def max]],"")</f>
        <v/>
      </c>
      <c r="M512" s="2" t="str">
        <f>IF(AND(J512&gt;=2042,J512&lt;2343),Table1[[#This Row],[Def max]],"")</f>
        <v/>
      </c>
      <c r="N512" s="2" t="str">
        <f>IF(AND(J512&gt;=2343,J512&lt;3865),Table1[[#This Row],[Def max]],"")</f>
        <v/>
      </c>
      <c r="O512" s="2" t="str">
        <f>IF(AND(J512&gt;=3865,J512&lt;4540),Table1[[#This Row],[Def max]],"")</f>
        <v/>
      </c>
      <c r="P512" s="2">
        <f>IF(AND(J512&gt;=4540,J512&lt;8085),Table1[[#This Row],[Def max]],"")</f>
        <v>6</v>
      </c>
      <c r="Q512" s="2" t="str">
        <f>IF(AND(J512&gt;=8085,J512&lt;9000),Table1[[#This Row],[Def max]],"")</f>
        <v/>
      </c>
      <c r="R512" s="2">
        <v>2.1</v>
      </c>
      <c r="S512" s="2">
        <v>1.2</v>
      </c>
      <c r="T512" s="2">
        <v>5.4</v>
      </c>
      <c r="U512" s="2">
        <f>YEAR(Table1[[#This Row],[Date début]])</f>
        <v>2022</v>
      </c>
      <c r="V512" s="2">
        <f>MONTH(Table1[[#This Row],[Date fin]])</f>
        <v>10</v>
      </c>
      <c r="W512" s="2">
        <f>DAY(Table1[[#This Row],[Date fin]])</f>
        <v>24</v>
      </c>
    </row>
    <row r="513" spans="1:23" x14ac:dyDescent="0.25">
      <c r="A513" s="1">
        <v>51909001034</v>
      </c>
      <c r="B513" s="2" t="s">
        <v>20</v>
      </c>
      <c r="C513" s="2" t="s">
        <v>338</v>
      </c>
      <c r="D513" s="3">
        <v>44858.507511574076</v>
      </c>
      <c r="E513" s="3">
        <v>44858.53738425926</v>
      </c>
      <c r="F513" s="4">
        <v>2.9861111111111113E-2</v>
      </c>
      <c r="G513" s="2" t="s">
        <v>40</v>
      </c>
      <c r="H513" s="2">
        <v>7.1</v>
      </c>
      <c r="I513" s="2" t="s">
        <v>23</v>
      </c>
      <c r="J513" s="2">
        <v>4751</v>
      </c>
      <c r="K513" s="2" t="str">
        <f>IF(AND(J513&gt;=0,J513&lt;750),Table1[[#This Row],[Def max]],"")</f>
        <v/>
      </c>
      <c r="L513" s="2" t="str">
        <f>IF(AND(J513&gt;=750,J513&lt;2042),Table1[[#This Row],[Def max]],"")</f>
        <v/>
      </c>
      <c r="M513" s="2" t="str">
        <f>IF(AND(J513&gt;=2042,J513&lt;2343),Table1[[#This Row],[Def max]],"")</f>
        <v/>
      </c>
      <c r="N513" s="2" t="str">
        <f>IF(AND(J513&gt;=2343,J513&lt;3865),Table1[[#This Row],[Def max]],"")</f>
        <v/>
      </c>
      <c r="O513" s="2" t="str">
        <f>IF(AND(J513&gt;=3865,J513&lt;4540),Table1[[#This Row],[Def max]],"")</f>
        <v/>
      </c>
      <c r="P513" s="2">
        <f>IF(AND(J513&gt;=4540,J513&lt;8085),Table1[[#This Row],[Def max]],"")</f>
        <v>7.1</v>
      </c>
      <c r="Q513" s="2" t="str">
        <f>IF(AND(J513&gt;=8085,J513&lt;9000),Table1[[#This Row],[Def max]],"")</f>
        <v/>
      </c>
      <c r="R513" s="2">
        <v>1.6</v>
      </c>
      <c r="S513" s="2">
        <v>0.8</v>
      </c>
      <c r="T513" s="2">
        <v>3.3</v>
      </c>
      <c r="U513" s="2">
        <f>YEAR(Table1[[#This Row],[Date début]])</f>
        <v>2022</v>
      </c>
      <c r="V513" s="2">
        <f>MONTH(Table1[[#This Row],[Date fin]])</f>
        <v>10</v>
      </c>
      <c r="W513" s="2">
        <f>DAY(Table1[[#This Row],[Date fin]])</f>
        <v>24</v>
      </c>
    </row>
    <row r="514" spans="1:23" x14ac:dyDescent="0.25">
      <c r="A514" s="1">
        <v>0</v>
      </c>
      <c r="B514" s="2" t="s">
        <v>13</v>
      </c>
      <c r="C514" s="2">
        <v>0</v>
      </c>
      <c r="D514" s="3">
        <v>44873.976099537038</v>
      </c>
      <c r="E514" s="3">
        <v>44873.999814814815</v>
      </c>
      <c r="F514" s="4">
        <v>2.3703703703703703E-2</v>
      </c>
      <c r="G514" s="2" t="s">
        <v>14</v>
      </c>
      <c r="H514" s="2">
        <v>2.5</v>
      </c>
      <c r="I514" s="2" t="s">
        <v>185</v>
      </c>
      <c r="J514" s="2">
        <v>7420</v>
      </c>
      <c r="K514" s="2" t="str">
        <f>IF(AND(J514&gt;=0,J514&lt;750),Table1[[#This Row],[Def max]],"")</f>
        <v/>
      </c>
      <c r="L514" s="2" t="str">
        <f>IF(AND(J514&gt;=750,J514&lt;2042),Table1[[#This Row],[Def max]],"")</f>
        <v/>
      </c>
      <c r="M514" s="2" t="str">
        <f>IF(AND(J514&gt;=2042,J514&lt;2343),Table1[[#This Row],[Def max]],"")</f>
        <v/>
      </c>
      <c r="N514" s="2" t="str">
        <f>IF(AND(J514&gt;=2343,J514&lt;3865),Table1[[#This Row],[Def max]],"")</f>
        <v/>
      </c>
      <c r="O514" s="2" t="str">
        <f>IF(AND(J514&gt;=3865,J514&lt;4540),Table1[[#This Row],[Def max]],"")</f>
        <v/>
      </c>
      <c r="P514" s="2">
        <f>IF(AND(J514&gt;=4540,J514&lt;8085),Table1[[#This Row],[Def max]],"")</f>
        <v>2.5</v>
      </c>
      <c r="Q514" s="2" t="str">
        <f>IF(AND(J514&gt;=8085,J514&lt;9000),Table1[[#This Row],[Def max]],"")</f>
        <v/>
      </c>
      <c r="R514" s="2">
        <v>0.3</v>
      </c>
      <c r="S514" s="2">
        <v>0.1</v>
      </c>
      <c r="T514" s="2">
        <v>1.3</v>
      </c>
      <c r="U514" s="2">
        <f>YEAR(Table1[[#This Row],[Date début]])</f>
        <v>2022</v>
      </c>
      <c r="V514" s="2">
        <f>MONTH(Table1[[#This Row],[Date fin]])</f>
        <v>11</v>
      </c>
      <c r="W514" s="2">
        <f>DAY(Table1[[#This Row],[Date fin]])</f>
        <v>8</v>
      </c>
    </row>
    <row r="515" spans="1:23" x14ac:dyDescent="0.25">
      <c r="A515" s="1">
        <v>0</v>
      </c>
      <c r="B515" s="2" t="s">
        <v>20</v>
      </c>
      <c r="C515" s="2">
        <v>0</v>
      </c>
      <c r="D515" s="3">
        <v>44880.371631944443</v>
      </c>
      <c r="E515" s="3">
        <v>44880.372094907405</v>
      </c>
      <c r="F515" s="4">
        <v>4.5138888888888892E-4</v>
      </c>
      <c r="G515" s="2" t="s">
        <v>14</v>
      </c>
      <c r="H515" s="2">
        <v>0</v>
      </c>
      <c r="I515" s="2"/>
      <c r="J515" s="2">
        <v>0</v>
      </c>
      <c r="K515" s="2">
        <f>IF(AND(J515&gt;=0,J515&lt;750),Table1[[#This Row],[Def max]],"")</f>
        <v>0</v>
      </c>
      <c r="L515" s="2" t="str">
        <f>IF(AND(J515&gt;=750,J515&lt;2042),Table1[[#This Row],[Def max]],"")</f>
        <v/>
      </c>
      <c r="M515" s="2" t="str">
        <f>IF(AND(J515&gt;=2042,J515&lt;2343),Table1[[#This Row],[Def max]],"")</f>
        <v/>
      </c>
      <c r="N515" s="2" t="str">
        <f>IF(AND(J515&gt;=2343,J515&lt;3865),Table1[[#This Row],[Def max]],"")</f>
        <v/>
      </c>
      <c r="O515" s="2" t="str">
        <f>IF(AND(J515&gt;=3865,J515&lt;4540),Table1[[#This Row],[Def max]],"")</f>
        <v/>
      </c>
      <c r="P515" s="2" t="str">
        <f>IF(AND(J515&gt;=4540,J515&lt;8085),Table1[[#This Row],[Def max]],"")</f>
        <v/>
      </c>
      <c r="Q515" s="2" t="str">
        <f>IF(AND(J515&gt;=8085,J515&lt;9000),Table1[[#This Row],[Def max]],"")</f>
        <v/>
      </c>
      <c r="R515" s="2">
        <v>0</v>
      </c>
      <c r="S515" s="2">
        <v>0</v>
      </c>
      <c r="T515" s="2">
        <v>0</v>
      </c>
      <c r="U515" s="2">
        <f>YEAR(Table1[[#This Row],[Date début]])</f>
        <v>2022</v>
      </c>
      <c r="V515" s="2">
        <f>MONTH(Table1[[#This Row],[Date fin]])</f>
        <v>11</v>
      </c>
      <c r="W515" s="2">
        <f>DAY(Table1[[#This Row],[Date fin]])</f>
        <v>15</v>
      </c>
    </row>
    <row r="516" spans="1:23" x14ac:dyDescent="0.25">
      <c r="A516" s="1">
        <v>0</v>
      </c>
      <c r="B516" s="2" t="s">
        <v>20</v>
      </c>
      <c r="C516" s="2">
        <v>0</v>
      </c>
      <c r="D516" s="3">
        <v>44880.372314814813</v>
      </c>
      <c r="E516" s="3">
        <v>44880.400289351855</v>
      </c>
      <c r="F516" s="4">
        <v>2.7962962962962964E-2</v>
      </c>
      <c r="G516" s="2" t="s">
        <v>14</v>
      </c>
      <c r="H516" s="2">
        <v>5.3</v>
      </c>
      <c r="I516" s="2" t="s">
        <v>79</v>
      </c>
      <c r="J516" s="2">
        <v>5223</v>
      </c>
      <c r="K516" s="2" t="str">
        <f>IF(AND(J516&gt;=0,J516&lt;750),Table1[[#This Row],[Def max]],"")</f>
        <v/>
      </c>
      <c r="L516" s="2" t="str">
        <f>IF(AND(J516&gt;=750,J516&lt;2042),Table1[[#This Row],[Def max]],"")</f>
        <v/>
      </c>
      <c r="M516" s="2" t="str">
        <f>IF(AND(J516&gt;=2042,J516&lt;2343),Table1[[#This Row],[Def max]],"")</f>
        <v/>
      </c>
      <c r="N516" s="2" t="str">
        <f>IF(AND(J516&gt;=2343,J516&lt;3865),Table1[[#This Row],[Def max]],"")</f>
        <v/>
      </c>
      <c r="O516" s="2" t="str">
        <f>IF(AND(J516&gt;=3865,J516&lt;4540),Table1[[#This Row],[Def max]],"")</f>
        <v/>
      </c>
      <c r="P516" s="2">
        <f>IF(AND(J516&gt;=4540,J516&lt;8085),Table1[[#This Row],[Def max]],"")</f>
        <v>5.3</v>
      </c>
      <c r="Q516" s="2" t="str">
        <f>IF(AND(J516&gt;=8085,J516&lt;9000),Table1[[#This Row],[Def max]],"")</f>
        <v/>
      </c>
      <c r="R516" s="2">
        <v>1.8</v>
      </c>
      <c r="S516" s="2">
        <v>0.8</v>
      </c>
      <c r="T516" s="2">
        <v>3.1</v>
      </c>
      <c r="U516" s="2">
        <f>YEAR(Table1[[#This Row],[Date début]])</f>
        <v>2022</v>
      </c>
      <c r="V516" s="2">
        <f>MONTH(Table1[[#This Row],[Date fin]])</f>
        <v>11</v>
      </c>
      <c r="W516" s="2">
        <f>DAY(Table1[[#This Row],[Date fin]])</f>
        <v>15</v>
      </c>
    </row>
    <row r="517" spans="1:23" x14ac:dyDescent="0.25">
      <c r="A517" s="1">
        <v>0</v>
      </c>
      <c r="B517" s="2" t="s">
        <v>20</v>
      </c>
      <c r="C517" s="2">
        <v>0</v>
      </c>
      <c r="D517" s="3">
        <v>44880.402673611112</v>
      </c>
      <c r="E517" s="3">
        <v>44880.403009259258</v>
      </c>
      <c r="F517" s="4">
        <v>3.2407407407407406E-4</v>
      </c>
      <c r="G517" s="2" t="s">
        <v>14</v>
      </c>
      <c r="H517" s="2">
        <v>0</v>
      </c>
      <c r="I517" s="2"/>
      <c r="J517" s="2">
        <v>0</v>
      </c>
      <c r="K517" s="2">
        <f>IF(AND(J517&gt;=0,J517&lt;750),Table1[[#This Row],[Def max]],"")</f>
        <v>0</v>
      </c>
      <c r="L517" s="2" t="str">
        <f>IF(AND(J517&gt;=750,J517&lt;2042),Table1[[#This Row],[Def max]],"")</f>
        <v/>
      </c>
      <c r="M517" s="2" t="str">
        <f>IF(AND(J517&gt;=2042,J517&lt;2343),Table1[[#This Row],[Def max]],"")</f>
        <v/>
      </c>
      <c r="N517" s="2" t="str">
        <f>IF(AND(J517&gt;=2343,J517&lt;3865),Table1[[#This Row],[Def max]],"")</f>
        <v/>
      </c>
      <c r="O517" s="2" t="str">
        <f>IF(AND(J517&gt;=3865,J517&lt;4540),Table1[[#This Row],[Def max]],"")</f>
        <v/>
      </c>
      <c r="P517" s="2" t="str">
        <f>IF(AND(J517&gt;=4540,J517&lt;8085),Table1[[#This Row],[Def max]],"")</f>
        <v/>
      </c>
      <c r="Q517" s="2" t="str">
        <f>IF(AND(J517&gt;=8085,J517&lt;9000),Table1[[#This Row],[Def max]],"")</f>
        <v/>
      </c>
      <c r="R517" s="2">
        <v>0</v>
      </c>
      <c r="S517" s="2">
        <v>0</v>
      </c>
      <c r="T517" s="2">
        <v>0</v>
      </c>
      <c r="U517" s="2">
        <f>YEAR(Table1[[#This Row],[Date début]])</f>
        <v>2022</v>
      </c>
      <c r="V517" s="2">
        <f>MONTH(Table1[[#This Row],[Date fin]])</f>
        <v>11</v>
      </c>
      <c r="W517" s="2">
        <f>DAY(Table1[[#This Row],[Date fin]])</f>
        <v>15</v>
      </c>
    </row>
    <row r="518" spans="1:23" x14ac:dyDescent="0.25">
      <c r="A518" s="1">
        <v>0</v>
      </c>
      <c r="B518" s="2" t="s">
        <v>20</v>
      </c>
      <c r="C518" s="2">
        <v>0</v>
      </c>
      <c r="D518" s="3">
        <v>44880.403287037036</v>
      </c>
      <c r="E518" s="3">
        <v>44880.44730324074</v>
      </c>
      <c r="F518" s="4">
        <v>4.4004629629629623E-2</v>
      </c>
      <c r="G518" s="2" t="s">
        <v>14</v>
      </c>
      <c r="H518" s="2">
        <v>5.8</v>
      </c>
      <c r="I518" s="2" t="s">
        <v>60</v>
      </c>
      <c r="J518" s="2">
        <v>3148</v>
      </c>
      <c r="K518" s="2" t="str">
        <f>IF(AND(J518&gt;=0,J518&lt;750),Table1[[#This Row],[Def max]],"")</f>
        <v/>
      </c>
      <c r="L518" s="2" t="str">
        <f>IF(AND(J518&gt;=750,J518&lt;2042),Table1[[#This Row],[Def max]],"")</f>
        <v/>
      </c>
      <c r="M518" s="2" t="str">
        <f>IF(AND(J518&gt;=2042,J518&lt;2343),Table1[[#This Row],[Def max]],"")</f>
        <v/>
      </c>
      <c r="N518" s="2">
        <f>IF(AND(J518&gt;=2343,J518&lt;3865),Table1[[#This Row],[Def max]],"")</f>
        <v>5.8</v>
      </c>
      <c r="O518" s="2" t="str">
        <f>IF(AND(J518&gt;=3865,J518&lt;4540),Table1[[#This Row],[Def max]],"")</f>
        <v/>
      </c>
      <c r="P518" s="2" t="str">
        <f>IF(AND(J518&gt;=4540,J518&lt;8085),Table1[[#This Row],[Def max]],"")</f>
        <v/>
      </c>
      <c r="Q518" s="2" t="str">
        <f>IF(AND(J518&gt;=8085,J518&lt;9000),Table1[[#This Row],[Def max]],"")</f>
        <v/>
      </c>
      <c r="R518" s="2">
        <v>1</v>
      </c>
      <c r="S518" s="2">
        <v>0.7</v>
      </c>
      <c r="T518" s="2">
        <v>3.8</v>
      </c>
      <c r="U518" s="2">
        <f>YEAR(Table1[[#This Row],[Date début]])</f>
        <v>2022</v>
      </c>
      <c r="V518" s="2">
        <f>MONTH(Table1[[#This Row],[Date fin]])</f>
        <v>11</v>
      </c>
      <c r="W518" s="2">
        <f>DAY(Table1[[#This Row],[Date fin]])</f>
        <v>15</v>
      </c>
    </row>
    <row r="519" spans="1:23" x14ac:dyDescent="0.25">
      <c r="A519" s="1">
        <v>0</v>
      </c>
      <c r="B519" s="2" t="s">
        <v>20</v>
      </c>
      <c r="C519" s="2">
        <v>0</v>
      </c>
      <c r="D519" s="3">
        <v>44880.450474537036</v>
      </c>
      <c r="E519" s="3">
        <v>44880.475347222222</v>
      </c>
      <c r="F519" s="4">
        <v>2.4861111111111108E-2</v>
      </c>
      <c r="G519" s="2" t="s">
        <v>14</v>
      </c>
      <c r="H519" s="2">
        <v>6</v>
      </c>
      <c r="I519" s="2" t="s">
        <v>208</v>
      </c>
      <c r="J519" s="2">
        <v>1190</v>
      </c>
      <c r="K519" s="2" t="str">
        <f>IF(AND(J519&gt;=0,J519&lt;750),Table1[[#This Row],[Def max]],"")</f>
        <v/>
      </c>
      <c r="L519" s="2">
        <f>IF(AND(J519&gt;=750,J519&lt;2042),Table1[[#This Row],[Def max]],"")</f>
        <v>6</v>
      </c>
      <c r="M519" s="2" t="str">
        <f>IF(AND(J519&gt;=2042,J519&lt;2343),Table1[[#This Row],[Def max]],"")</f>
        <v/>
      </c>
      <c r="N519" s="2" t="str">
        <f>IF(AND(J519&gt;=2343,J519&lt;3865),Table1[[#This Row],[Def max]],"")</f>
        <v/>
      </c>
      <c r="O519" s="2" t="str">
        <f>IF(AND(J519&gt;=3865,J519&lt;4540),Table1[[#This Row],[Def max]],"")</f>
        <v/>
      </c>
      <c r="P519" s="2" t="str">
        <f>IF(AND(J519&gt;=4540,J519&lt;8085),Table1[[#This Row],[Def max]],"")</f>
        <v/>
      </c>
      <c r="Q519" s="2" t="str">
        <f>IF(AND(J519&gt;=8085,J519&lt;9000),Table1[[#This Row],[Def max]],"")</f>
        <v/>
      </c>
      <c r="R519" s="2">
        <v>0.9</v>
      </c>
      <c r="S519" s="2">
        <v>0.4</v>
      </c>
      <c r="T519" s="2">
        <v>3.9</v>
      </c>
      <c r="U519" s="2">
        <f>YEAR(Table1[[#This Row],[Date début]])</f>
        <v>2022</v>
      </c>
      <c r="V519" s="2">
        <f>MONTH(Table1[[#This Row],[Date fin]])</f>
        <v>11</v>
      </c>
      <c r="W519" s="2">
        <f>DAY(Table1[[#This Row],[Date fin]])</f>
        <v>15</v>
      </c>
    </row>
    <row r="520" spans="1:23" x14ac:dyDescent="0.25">
      <c r="A520" s="1">
        <v>0</v>
      </c>
      <c r="B520" s="2" t="s">
        <v>20</v>
      </c>
      <c r="C520" s="2">
        <v>0</v>
      </c>
      <c r="D520" s="3">
        <v>44880.481851851851</v>
      </c>
      <c r="E520" s="3">
        <v>44880.502222222225</v>
      </c>
      <c r="F520" s="4">
        <v>2.0358796296296295E-2</v>
      </c>
      <c r="G520" s="2" t="s">
        <v>14</v>
      </c>
      <c r="H520" s="2">
        <v>7</v>
      </c>
      <c r="I520" s="2" t="s">
        <v>93</v>
      </c>
      <c r="J520" s="2">
        <v>5341</v>
      </c>
      <c r="K520" s="2" t="str">
        <f>IF(AND(J520&gt;=0,J520&lt;750),Table1[[#This Row],[Def max]],"")</f>
        <v/>
      </c>
      <c r="L520" s="2" t="str">
        <f>IF(AND(J520&gt;=750,J520&lt;2042),Table1[[#This Row],[Def max]],"")</f>
        <v/>
      </c>
      <c r="M520" s="2" t="str">
        <f>IF(AND(J520&gt;=2042,J520&lt;2343),Table1[[#This Row],[Def max]],"")</f>
        <v/>
      </c>
      <c r="N520" s="2" t="str">
        <f>IF(AND(J520&gt;=2343,J520&lt;3865),Table1[[#This Row],[Def max]],"")</f>
        <v/>
      </c>
      <c r="O520" s="2" t="str">
        <f>IF(AND(J520&gt;=3865,J520&lt;4540),Table1[[#This Row],[Def max]],"")</f>
        <v/>
      </c>
      <c r="P520" s="2">
        <f>IF(AND(J520&gt;=4540,J520&lt;8085),Table1[[#This Row],[Def max]],"")</f>
        <v>7</v>
      </c>
      <c r="Q520" s="2" t="str">
        <f>IF(AND(J520&gt;=8085,J520&lt;9000),Table1[[#This Row],[Def max]],"")</f>
        <v/>
      </c>
      <c r="R520" s="2">
        <v>0.9</v>
      </c>
      <c r="S520" s="2">
        <v>0.8</v>
      </c>
      <c r="T520" s="2">
        <v>1.8</v>
      </c>
      <c r="U520" s="2">
        <f>YEAR(Table1[[#This Row],[Date début]])</f>
        <v>2022</v>
      </c>
      <c r="V520" s="2">
        <f>MONTH(Table1[[#This Row],[Date fin]])</f>
        <v>11</v>
      </c>
      <c r="W520" s="2">
        <f>DAY(Table1[[#This Row],[Date fin]])</f>
        <v>15</v>
      </c>
    </row>
    <row r="521" spans="1:23" x14ac:dyDescent="0.25">
      <c r="A521" s="1">
        <v>0</v>
      </c>
      <c r="B521" s="2" t="s">
        <v>20</v>
      </c>
      <c r="C521" s="2">
        <v>0</v>
      </c>
      <c r="D521" s="3">
        <v>44880.507048611114</v>
      </c>
      <c r="E521" s="3">
        <v>44880.617222222223</v>
      </c>
      <c r="F521" s="4">
        <v>0.11017361111111111</v>
      </c>
      <c r="G521" s="2" t="s">
        <v>14</v>
      </c>
      <c r="H521" s="2">
        <v>7.4</v>
      </c>
      <c r="I521" s="2" t="s">
        <v>145</v>
      </c>
      <c r="J521" s="2">
        <v>4721</v>
      </c>
      <c r="K521" s="2" t="str">
        <f>IF(AND(J521&gt;=0,J521&lt;750),Table1[[#This Row],[Def max]],"")</f>
        <v/>
      </c>
      <c r="L521" s="2" t="str">
        <f>IF(AND(J521&gt;=750,J521&lt;2042),Table1[[#This Row],[Def max]],"")</f>
        <v/>
      </c>
      <c r="M521" s="2" t="str">
        <f>IF(AND(J521&gt;=2042,J521&lt;2343),Table1[[#This Row],[Def max]],"")</f>
        <v/>
      </c>
      <c r="N521" s="2" t="str">
        <f>IF(AND(J521&gt;=2343,J521&lt;3865),Table1[[#This Row],[Def max]],"")</f>
        <v/>
      </c>
      <c r="O521" s="2" t="str">
        <f>IF(AND(J521&gt;=3865,J521&lt;4540),Table1[[#This Row],[Def max]],"")</f>
        <v/>
      </c>
      <c r="P521" s="2">
        <f>IF(AND(J521&gt;=4540,J521&lt;8085),Table1[[#This Row],[Def max]],"")</f>
        <v>7.4</v>
      </c>
      <c r="Q521" s="2" t="str">
        <f>IF(AND(J521&gt;=8085,J521&lt;9000),Table1[[#This Row],[Def max]],"")</f>
        <v/>
      </c>
      <c r="R521" s="2">
        <v>2.5</v>
      </c>
      <c r="S521" s="2">
        <v>0.9</v>
      </c>
      <c r="T521" s="2">
        <v>3.8</v>
      </c>
      <c r="U521" s="2">
        <f>YEAR(Table1[[#This Row],[Date début]])</f>
        <v>2022</v>
      </c>
      <c r="V521" s="2">
        <f>MONTH(Table1[[#This Row],[Date fin]])</f>
        <v>11</v>
      </c>
      <c r="W521" s="2">
        <f>DAY(Table1[[#This Row],[Date fin]])</f>
        <v>15</v>
      </c>
    </row>
    <row r="522" spans="1:23" x14ac:dyDescent="0.25">
      <c r="A522" s="1">
        <v>51909001016</v>
      </c>
      <c r="B522" s="2" t="s">
        <v>17</v>
      </c>
      <c r="C522" s="2" t="s">
        <v>347</v>
      </c>
      <c r="D522" s="3">
        <v>44888.610902777778</v>
      </c>
      <c r="E522" s="3">
        <v>44888.669282407405</v>
      </c>
      <c r="F522" s="4">
        <v>5.8368055555555555E-2</v>
      </c>
      <c r="G522" s="2" t="s">
        <v>40</v>
      </c>
      <c r="H522" s="2">
        <v>2.5</v>
      </c>
      <c r="I522" s="2" t="s">
        <v>185</v>
      </c>
      <c r="J522" s="2">
        <v>6752</v>
      </c>
      <c r="K522" s="2" t="str">
        <f>IF(AND(J522&gt;=0,J522&lt;750),Table1[[#This Row],[Def max]],"")</f>
        <v/>
      </c>
      <c r="L522" s="2" t="str">
        <f>IF(AND(J522&gt;=750,J522&lt;2042),Table1[[#This Row],[Def max]],"")</f>
        <v/>
      </c>
      <c r="M522" s="2" t="str">
        <f>IF(AND(J522&gt;=2042,J522&lt;2343),Table1[[#This Row],[Def max]],"")</f>
        <v/>
      </c>
      <c r="N522" s="2" t="str">
        <f>IF(AND(J522&gt;=2343,J522&lt;3865),Table1[[#This Row],[Def max]],"")</f>
        <v/>
      </c>
      <c r="O522" s="2" t="str">
        <f>IF(AND(J522&gt;=3865,J522&lt;4540),Table1[[#This Row],[Def max]],"")</f>
        <v/>
      </c>
      <c r="P522" s="2">
        <f>IF(AND(J522&gt;=4540,J522&lt;8085),Table1[[#This Row],[Def max]],"")</f>
        <v>2.5</v>
      </c>
      <c r="Q522" s="2" t="str">
        <f>IF(AND(J522&gt;=8085,J522&lt;9000),Table1[[#This Row],[Def max]],"")</f>
        <v/>
      </c>
      <c r="R522" s="2">
        <v>0.3</v>
      </c>
      <c r="S522" s="2">
        <v>0.1</v>
      </c>
      <c r="T522" s="2">
        <v>1.5</v>
      </c>
      <c r="U522" s="2">
        <f>YEAR(Table1[[#This Row],[Date début]])</f>
        <v>2022</v>
      </c>
      <c r="V522" s="2">
        <f>MONTH(Table1[[#This Row],[Date fin]])</f>
        <v>11</v>
      </c>
      <c r="W522" s="2">
        <f>DAY(Table1[[#This Row],[Date fin]])</f>
        <v>23</v>
      </c>
    </row>
    <row r="523" spans="1:23" x14ac:dyDescent="0.25">
      <c r="A523" s="1">
        <v>51909001015</v>
      </c>
      <c r="B523" s="2" t="s">
        <v>17</v>
      </c>
      <c r="C523" s="2" t="s">
        <v>349</v>
      </c>
      <c r="D523" s="3">
        <v>44888.691423611112</v>
      </c>
      <c r="E523" s="3">
        <v>44888.752939814818</v>
      </c>
      <c r="F523" s="4">
        <v>6.1504629629629631E-2</v>
      </c>
      <c r="G523" s="2" t="s">
        <v>40</v>
      </c>
      <c r="H523" s="2">
        <v>2.6</v>
      </c>
      <c r="I523" s="2" t="s">
        <v>38</v>
      </c>
      <c r="J523" s="2">
        <v>5736</v>
      </c>
      <c r="K523" s="2" t="str">
        <f>IF(AND(J523&gt;=0,J523&lt;750),Table1[[#This Row],[Def max]],"")</f>
        <v/>
      </c>
      <c r="L523" s="2" t="str">
        <f>IF(AND(J523&gt;=750,J523&lt;2042),Table1[[#This Row],[Def max]],"")</f>
        <v/>
      </c>
      <c r="M523" s="2" t="str">
        <f>IF(AND(J523&gt;=2042,J523&lt;2343),Table1[[#This Row],[Def max]],"")</f>
        <v/>
      </c>
      <c r="N523" s="2" t="str">
        <f>IF(AND(J523&gt;=2343,J523&lt;3865),Table1[[#This Row],[Def max]],"")</f>
        <v/>
      </c>
      <c r="O523" s="2" t="str">
        <f>IF(AND(J523&gt;=3865,J523&lt;4540),Table1[[#This Row],[Def max]],"")</f>
        <v/>
      </c>
      <c r="P523" s="2">
        <f>IF(AND(J523&gt;=4540,J523&lt;8085),Table1[[#This Row],[Def max]],"")</f>
        <v>2.6</v>
      </c>
      <c r="Q523" s="2" t="str">
        <f>IF(AND(J523&gt;=8085,J523&lt;9000),Table1[[#This Row],[Def max]],"")</f>
        <v/>
      </c>
      <c r="R523" s="2">
        <v>0.2</v>
      </c>
      <c r="S523" s="2">
        <v>0.1</v>
      </c>
      <c r="T523" s="2">
        <v>2</v>
      </c>
      <c r="U523" s="2">
        <f>YEAR(Table1[[#This Row],[Date début]])</f>
        <v>2022</v>
      </c>
      <c r="V523" s="2">
        <f>MONTH(Table1[[#This Row],[Date fin]])</f>
        <v>11</v>
      </c>
      <c r="W523" s="2">
        <f>DAY(Table1[[#This Row],[Date fin]])</f>
        <v>23</v>
      </c>
    </row>
    <row r="524" spans="1:23" x14ac:dyDescent="0.25">
      <c r="A524" s="1">
        <v>5190900118</v>
      </c>
      <c r="B524" s="2" t="s">
        <v>17</v>
      </c>
      <c r="C524" s="2" t="s">
        <v>351</v>
      </c>
      <c r="D524" s="3">
        <v>44889.593356481484</v>
      </c>
      <c r="E524" s="3">
        <v>44889.676192129627</v>
      </c>
      <c r="F524" s="4">
        <v>8.2835648148148144E-2</v>
      </c>
      <c r="G524" s="2" t="s">
        <v>40</v>
      </c>
      <c r="H524" s="2">
        <v>2.4</v>
      </c>
      <c r="I524" s="2" t="s">
        <v>33</v>
      </c>
      <c r="J524" s="2">
        <v>1248</v>
      </c>
      <c r="K524" s="2" t="str">
        <f>IF(AND(J524&gt;=0,J524&lt;750),Table1[[#This Row],[Def max]],"")</f>
        <v/>
      </c>
      <c r="L524" s="2">
        <f>IF(AND(J524&gt;=750,J524&lt;2042),Table1[[#This Row],[Def max]],"")</f>
        <v>2.4</v>
      </c>
      <c r="M524" s="2" t="str">
        <f>IF(AND(J524&gt;=2042,J524&lt;2343),Table1[[#This Row],[Def max]],"")</f>
        <v/>
      </c>
      <c r="N524" s="2" t="str">
        <f>IF(AND(J524&gt;=2343,J524&lt;3865),Table1[[#This Row],[Def max]],"")</f>
        <v/>
      </c>
      <c r="O524" s="2" t="str">
        <f>IF(AND(J524&gt;=3865,J524&lt;4540),Table1[[#This Row],[Def max]],"")</f>
        <v/>
      </c>
      <c r="P524" s="2" t="str">
        <f>IF(AND(J524&gt;=4540,J524&lt;8085),Table1[[#This Row],[Def max]],"")</f>
        <v/>
      </c>
      <c r="Q524" s="2" t="str">
        <f>IF(AND(J524&gt;=8085,J524&lt;9000),Table1[[#This Row],[Def max]],"")</f>
        <v/>
      </c>
      <c r="R524" s="2">
        <v>0.8</v>
      </c>
      <c r="S524" s="2">
        <v>0.1</v>
      </c>
      <c r="T524" s="2">
        <v>2.2999999999999998</v>
      </c>
      <c r="U524" s="2">
        <f>YEAR(Table1[[#This Row],[Date début]])</f>
        <v>2022</v>
      </c>
      <c r="V524" s="2">
        <f>MONTH(Table1[[#This Row],[Date fin]])</f>
        <v>11</v>
      </c>
      <c r="W524" s="2">
        <f>DAY(Table1[[#This Row],[Date fin]])</f>
        <v>24</v>
      </c>
    </row>
    <row r="525" spans="1:23" x14ac:dyDescent="0.25">
      <c r="A525" s="1">
        <v>0</v>
      </c>
      <c r="B525" s="2" t="s">
        <v>13</v>
      </c>
      <c r="C525" s="2">
        <v>0</v>
      </c>
      <c r="D525" s="3">
        <v>44901.441111111111</v>
      </c>
      <c r="E525" s="3">
        <v>44901.454143518517</v>
      </c>
      <c r="F525" s="4">
        <v>1.3032407407407407E-2</v>
      </c>
      <c r="G525" s="2" t="s">
        <v>14</v>
      </c>
      <c r="H525" s="2">
        <v>2.5</v>
      </c>
      <c r="I525" s="2" t="s">
        <v>93</v>
      </c>
      <c r="J525" s="2">
        <v>5823</v>
      </c>
      <c r="K525" s="2" t="str">
        <f>IF(AND(J525&gt;=0,J525&lt;750),Table1[[#This Row],[Def max]],"")</f>
        <v/>
      </c>
      <c r="L525" s="2" t="str">
        <f>IF(AND(J525&gt;=750,J525&lt;2042),Table1[[#This Row],[Def max]],"")</f>
        <v/>
      </c>
      <c r="M525" s="2" t="str">
        <f>IF(AND(J525&gt;=2042,J525&lt;2343),Table1[[#This Row],[Def max]],"")</f>
        <v/>
      </c>
      <c r="N525" s="2" t="str">
        <f>IF(AND(J525&gt;=2343,J525&lt;3865),Table1[[#This Row],[Def max]],"")</f>
        <v/>
      </c>
      <c r="O525" s="2" t="str">
        <f>IF(AND(J525&gt;=3865,J525&lt;4540),Table1[[#This Row],[Def max]],"")</f>
        <v/>
      </c>
      <c r="P525" s="2">
        <f>IF(AND(J525&gt;=4540,J525&lt;8085),Table1[[#This Row],[Def max]],"")</f>
        <v>2.5</v>
      </c>
      <c r="Q525" s="2" t="str">
        <f>IF(AND(J525&gt;=8085,J525&lt;9000),Table1[[#This Row],[Def max]],"")</f>
        <v/>
      </c>
      <c r="R525" s="2">
        <v>0.3</v>
      </c>
      <c r="S525" s="2">
        <v>0.2</v>
      </c>
      <c r="T525" s="2">
        <v>1.9</v>
      </c>
      <c r="U525" s="2">
        <f>YEAR(Table1[[#This Row],[Date début]])</f>
        <v>2022</v>
      </c>
      <c r="V525" s="2">
        <f>MONTH(Table1[[#This Row],[Date fin]])</f>
        <v>12</v>
      </c>
      <c r="W525" s="2">
        <f>DAY(Table1[[#This Row],[Date fin]])</f>
        <v>6</v>
      </c>
    </row>
    <row r="526" spans="1:23" x14ac:dyDescent="0.25">
      <c r="A526" s="1">
        <v>0</v>
      </c>
      <c r="B526" s="2" t="s">
        <v>13</v>
      </c>
      <c r="C526" s="2">
        <v>0</v>
      </c>
      <c r="D526" s="3">
        <v>44901.454421296294</v>
      </c>
      <c r="E526" s="3">
        <v>44901.458020833335</v>
      </c>
      <c r="F526" s="4">
        <v>3.5879629629629629E-3</v>
      </c>
      <c r="G526" s="2" t="s">
        <v>14</v>
      </c>
      <c r="H526" s="2">
        <v>2.2000000000000002</v>
      </c>
      <c r="I526" s="2" t="s">
        <v>23</v>
      </c>
      <c r="J526" s="2">
        <v>5606</v>
      </c>
      <c r="K526" s="2" t="str">
        <f>IF(AND(J526&gt;=0,J526&lt;750),Table1[[#This Row],[Def max]],"")</f>
        <v/>
      </c>
      <c r="L526" s="2" t="str">
        <f>IF(AND(J526&gt;=750,J526&lt;2042),Table1[[#This Row],[Def max]],"")</f>
        <v/>
      </c>
      <c r="M526" s="2" t="str">
        <f>IF(AND(J526&gt;=2042,J526&lt;2343),Table1[[#This Row],[Def max]],"")</f>
        <v/>
      </c>
      <c r="N526" s="2" t="str">
        <f>IF(AND(J526&gt;=2343,J526&lt;3865),Table1[[#This Row],[Def max]],"")</f>
        <v/>
      </c>
      <c r="O526" s="2" t="str">
        <f>IF(AND(J526&gt;=3865,J526&lt;4540),Table1[[#This Row],[Def max]],"")</f>
        <v/>
      </c>
      <c r="P526" s="2">
        <f>IF(AND(J526&gt;=4540,J526&lt;8085),Table1[[#This Row],[Def max]],"")</f>
        <v>2.2000000000000002</v>
      </c>
      <c r="Q526" s="2" t="str">
        <f>IF(AND(J526&gt;=8085,J526&lt;9000),Table1[[#This Row],[Def max]],"")</f>
        <v/>
      </c>
      <c r="R526" s="2">
        <v>0.5</v>
      </c>
      <c r="S526" s="2">
        <v>0.1</v>
      </c>
      <c r="T526" s="2">
        <v>1.5</v>
      </c>
      <c r="U526" s="2">
        <f>YEAR(Table1[[#This Row],[Date début]])</f>
        <v>2022</v>
      </c>
      <c r="V526" s="2">
        <f>MONTH(Table1[[#This Row],[Date fin]])</f>
        <v>12</v>
      </c>
      <c r="W526" s="2">
        <f>DAY(Table1[[#This Row],[Date fin]])</f>
        <v>6</v>
      </c>
    </row>
    <row r="527" spans="1:23" x14ac:dyDescent="0.25">
      <c r="A527" s="1">
        <v>51909001033</v>
      </c>
      <c r="B527" s="2" t="s">
        <v>17</v>
      </c>
      <c r="C527" s="2">
        <v>1670</v>
      </c>
      <c r="D527" s="3">
        <v>44904.626030092593</v>
      </c>
      <c r="E527" s="3">
        <v>44904.721805555557</v>
      </c>
      <c r="F527" s="4">
        <v>9.5775462962962965E-2</v>
      </c>
      <c r="G527" s="2" t="s">
        <v>260</v>
      </c>
      <c r="H527" s="2">
        <v>2.4</v>
      </c>
      <c r="I527" s="2" t="s">
        <v>93</v>
      </c>
      <c r="J527" s="2">
        <v>6248</v>
      </c>
      <c r="K527" s="2" t="str">
        <f>IF(AND(J527&gt;=0,J527&lt;750),Table1[[#This Row],[Def max]],"")</f>
        <v/>
      </c>
      <c r="L527" s="2" t="str">
        <f>IF(AND(J527&gt;=750,J527&lt;2042),Table1[[#This Row],[Def max]],"")</f>
        <v/>
      </c>
      <c r="M527" s="2" t="str">
        <f>IF(AND(J527&gt;=2042,J527&lt;2343),Table1[[#This Row],[Def max]],"")</f>
        <v/>
      </c>
      <c r="N527" s="2" t="str">
        <f>IF(AND(J527&gt;=2343,J527&lt;3865),Table1[[#This Row],[Def max]],"")</f>
        <v/>
      </c>
      <c r="O527" s="2" t="str">
        <f>IF(AND(J527&gt;=3865,J527&lt;4540),Table1[[#This Row],[Def max]],"")</f>
        <v/>
      </c>
      <c r="P527" s="2">
        <f>IF(AND(J527&gt;=4540,J527&lt;8085),Table1[[#This Row],[Def max]],"")</f>
        <v>2.4</v>
      </c>
      <c r="Q527" s="2" t="str">
        <f>IF(AND(J527&gt;=8085,J527&lt;9000),Table1[[#This Row],[Def max]],"")</f>
        <v/>
      </c>
      <c r="R527" s="2">
        <v>0.2</v>
      </c>
      <c r="S527" s="2">
        <v>0.1</v>
      </c>
      <c r="T527" s="2">
        <v>0.5</v>
      </c>
      <c r="U527" s="2">
        <f>YEAR(Table1[[#This Row],[Date début]])</f>
        <v>2022</v>
      </c>
      <c r="V527" s="2">
        <f>MONTH(Table1[[#This Row],[Date fin]])</f>
        <v>12</v>
      </c>
      <c r="W527" s="2">
        <f>DAY(Table1[[#This Row],[Date fin]])</f>
        <v>9</v>
      </c>
    </row>
    <row r="528" spans="1:23" x14ac:dyDescent="0.25">
      <c r="A528" s="1">
        <v>51909001031</v>
      </c>
      <c r="B528" s="2" t="s">
        <v>17</v>
      </c>
      <c r="C528" s="2">
        <v>1668</v>
      </c>
      <c r="D528" s="3">
        <v>44904.750706018516</v>
      </c>
      <c r="E528" s="3">
        <v>44904.781909722224</v>
      </c>
      <c r="F528" s="4">
        <v>3.1203703703703702E-2</v>
      </c>
      <c r="G528" s="2" t="s">
        <v>260</v>
      </c>
      <c r="H528" s="2">
        <v>2.2999999999999998</v>
      </c>
      <c r="I528" s="2" t="s">
        <v>38</v>
      </c>
      <c r="J528" s="2">
        <v>1272</v>
      </c>
      <c r="K528" s="2" t="str">
        <f>IF(AND(J528&gt;=0,J528&lt;750),Table1[[#This Row],[Def max]],"")</f>
        <v/>
      </c>
      <c r="L528" s="2">
        <f>IF(AND(J528&gt;=750,J528&lt;2042),Table1[[#This Row],[Def max]],"")</f>
        <v>2.2999999999999998</v>
      </c>
      <c r="M528" s="2" t="str">
        <f>IF(AND(J528&gt;=2042,J528&lt;2343),Table1[[#This Row],[Def max]],"")</f>
        <v/>
      </c>
      <c r="N528" s="2" t="str">
        <f>IF(AND(J528&gt;=2343,J528&lt;3865),Table1[[#This Row],[Def max]],"")</f>
        <v/>
      </c>
      <c r="O528" s="2" t="str">
        <f>IF(AND(J528&gt;=3865,J528&lt;4540),Table1[[#This Row],[Def max]],"")</f>
        <v/>
      </c>
      <c r="P528" s="2" t="str">
        <f>IF(AND(J528&gt;=4540,J528&lt;8085),Table1[[#This Row],[Def max]],"")</f>
        <v/>
      </c>
      <c r="Q528" s="2" t="str">
        <f>IF(AND(J528&gt;=8085,J528&lt;9000),Table1[[#This Row],[Def max]],"")</f>
        <v/>
      </c>
      <c r="R528" s="2">
        <v>0.3</v>
      </c>
      <c r="S528" s="2">
        <v>0.1</v>
      </c>
      <c r="T528" s="2">
        <v>0.6</v>
      </c>
      <c r="U528" s="2">
        <f>YEAR(Table1[[#This Row],[Date début]])</f>
        <v>2022</v>
      </c>
      <c r="V528" s="2">
        <f>MONTH(Table1[[#This Row],[Date fin]])</f>
        <v>12</v>
      </c>
      <c r="W528" s="2">
        <f>DAY(Table1[[#This Row],[Date fin]])</f>
        <v>9</v>
      </c>
    </row>
    <row r="529" spans="1:23" x14ac:dyDescent="0.25">
      <c r="A529" s="1">
        <v>0</v>
      </c>
      <c r="B529" s="2" t="s">
        <v>17</v>
      </c>
      <c r="C529" s="2">
        <v>0</v>
      </c>
      <c r="D529" s="3">
        <v>44908.291909722226</v>
      </c>
      <c r="E529" s="3">
        <v>44908.354618055557</v>
      </c>
      <c r="F529" s="4">
        <v>6.2696759259259258E-2</v>
      </c>
      <c r="G529" s="2" t="s">
        <v>14</v>
      </c>
      <c r="H529" s="2">
        <v>2.5</v>
      </c>
      <c r="I529" s="2" t="s">
        <v>116</v>
      </c>
      <c r="J529" s="2">
        <v>6898</v>
      </c>
      <c r="K529" s="2" t="str">
        <f>IF(AND(J529&gt;=0,J529&lt;750),Table1[[#This Row],[Def max]],"")</f>
        <v/>
      </c>
      <c r="L529" s="2" t="str">
        <f>IF(AND(J529&gt;=750,J529&lt;2042),Table1[[#This Row],[Def max]],"")</f>
        <v/>
      </c>
      <c r="M529" s="2" t="str">
        <f>IF(AND(J529&gt;=2042,J529&lt;2343),Table1[[#This Row],[Def max]],"")</f>
        <v/>
      </c>
      <c r="N529" s="2" t="str">
        <f>IF(AND(J529&gt;=2343,J529&lt;3865),Table1[[#This Row],[Def max]],"")</f>
        <v/>
      </c>
      <c r="O529" s="2" t="str">
        <f>IF(AND(J529&gt;=3865,J529&lt;4540),Table1[[#This Row],[Def max]],"")</f>
        <v/>
      </c>
      <c r="P529" s="2">
        <f>IF(AND(J529&gt;=4540,J529&lt;8085),Table1[[#This Row],[Def max]],"")</f>
        <v>2.5</v>
      </c>
      <c r="Q529" s="2" t="str">
        <f>IF(AND(J529&gt;=8085,J529&lt;9000),Table1[[#This Row],[Def max]],"")</f>
        <v/>
      </c>
      <c r="R529" s="2">
        <v>0.8</v>
      </c>
      <c r="S529" s="2">
        <v>0.1</v>
      </c>
      <c r="T529" s="2">
        <v>1.4</v>
      </c>
      <c r="U529" s="2">
        <f>YEAR(Table1[[#This Row],[Date début]])</f>
        <v>2022</v>
      </c>
      <c r="V529" s="2">
        <f>MONTH(Table1[[#This Row],[Date fin]])</f>
        <v>12</v>
      </c>
      <c r="W529" s="2">
        <f>DAY(Table1[[#This Row],[Date fin]])</f>
        <v>13</v>
      </c>
    </row>
    <row r="530" spans="1:23" x14ac:dyDescent="0.25">
      <c r="A530" s="1">
        <v>0</v>
      </c>
      <c r="B530" s="2" t="s">
        <v>20</v>
      </c>
      <c r="C530" s="2">
        <v>0</v>
      </c>
      <c r="D530" s="3">
        <v>44908.367199074077</v>
      </c>
      <c r="E530" s="3">
        <v>44908.3675</v>
      </c>
      <c r="F530" s="4">
        <v>2.8935185185185189E-4</v>
      </c>
      <c r="G530" s="2" t="s">
        <v>14</v>
      </c>
      <c r="H530" s="2">
        <v>0</v>
      </c>
      <c r="I530" s="2"/>
      <c r="J530" s="2">
        <v>0</v>
      </c>
      <c r="K530" s="2">
        <f>IF(AND(J530&gt;=0,J530&lt;750),Table1[[#This Row],[Def max]],"")</f>
        <v>0</v>
      </c>
      <c r="L530" s="2" t="str">
        <f>IF(AND(J530&gt;=750,J530&lt;2042),Table1[[#This Row],[Def max]],"")</f>
        <v/>
      </c>
      <c r="M530" s="2" t="str">
        <f>IF(AND(J530&gt;=2042,J530&lt;2343),Table1[[#This Row],[Def max]],"")</f>
        <v/>
      </c>
      <c r="N530" s="2" t="str">
        <f>IF(AND(J530&gt;=2343,J530&lt;3865),Table1[[#This Row],[Def max]],"")</f>
        <v/>
      </c>
      <c r="O530" s="2" t="str">
        <f>IF(AND(J530&gt;=3865,J530&lt;4540),Table1[[#This Row],[Def max]],"")</f>
        <v/>
      </c>
      <c r="P530" s="2" t="str">
        <f>IF(AND(J530&gt;=4540,J530&lt;8085),Table1[[#This Row],[Def max]],"")</f>
        <v/>
      </c>
      <c r="Q530" s="2" t="str">
        <f>IF(AND(J530&gt;=8085,J530&lt;9000),Table1[[#This Row],[Def max]],"")</f>
        <v/>
      </c>
      <c r="R530" s="2">
        <v>0</v>
      </c>
      <c r="S530" s="2">
        <v>0</v>
      </c>
      <c r="T530" s="2">
        <v>0</v>
      </c>
      <c r="U530" s="2">
        <f>YEAR(Table1[[#This Row],[Date début]])</f>
        <v>2022</v>
      </c>
      <c r="V530" s="2">
        <f>MONTH(Table1[[#This Row],[Date fin]])</f>
        <v>12</v>
      </c>
      <c r="W530" s="2">
        <f>DAY(Table1[[#This Row],[Date fin]])</f>
        <v>13</v>
      </c>
    </row>
    <row r="531" spans="1:23" x14ac:dyDescent="0.25">
      <c r="A531" s="1">
        <v>0</v>
      </c>
      <c r="B531" s="2" t="s">
        <v>20</v>
      </c>
      <c r="C531" s="2">
        <v>0</v>
      </c>
      <c r="D531" s="3">
        <v>44908.367708333331</v>
      </c>
      <c r="E531" s="3">
        <v>44908.434884259259</v>
      </c>
      <c r="F531" s="4">
        <v>6.7164351851851864E-2</v>
      </c>
      <c r="G531" s="2" t="s">
        <v>14</v>
      </c>
      <c r="H531" s="2">
        <v>6.5</v>
      </c>
      <c r="I531" s="2" t="s">
        <v>33</v>
      </c>
      <c r="J531" s="2">
        <v>5634</v>
      </c>
      <c r="K531" s="2" t="str">
        <f>IF(AND(J531&gt;=0,J531&lt;750),Table1[[#This Row],[Def max]],"")</f>
        <v/>
      </c>
      <c r="L531" s="2" t="str">
        <f>IF(AND(J531&gt;=750,J531&lt;2042),Table1[[#This Row],[Def max]],"")</f>
        <v/>
      </c>
      <c r="M531" s="2" t="str">
        <f>IF(AND(J531&gt;=2042,J531&lt;2343),Table1[[#This Row],[Def max]],"")</f>
        <v/>
      </c>
      <c r="N531" s="2" t="str">
        <f>IF(AND(J531&gt;=2343,J531&lt;3865),Table1[[#This Row],[Def max]],"")</f>
        <v/>
      </c>
      <c r="O531" s="2" t="str">
        <f>IF(AND(J531&gt;=3865,J531&lt;4540),Table1[[#This Row],[Def max]],"")</f>
        <v/>
      </c>
      <c r="P531" s="2">
        <f>IF(AND(J531&gt;=4540,J531&lt;8085),Table1[[#This Row],[Def max]],"")</f>
        <v>6.5</v>
      </c>
      <c r="Q531" s="2" t="str">
        <f>IF(AND(J531&gt;=8085,J531&lt;9000),Table1[[#This Row],[Def max]],"")</f>
        <v/>
      </c>
      <c r="R531" s="2">
        <v>2.2999999999999998</v>
      </c>
      <c r="S531" s="2">
        <v>1.3</v>
      </c>
      <c r="T531" s="2">
        <v>4.0999999999999996</v>
      </c>
      <c r="U531" s="2">
        <f>YEAR(Table1[[#This Row],[Date début]])</f>
        <v>2022</v>
      </c>
      <c r="V531" s="2">
        <f>MONTH(Table1[[#This Row],[Date fin]])</f>
        <v>12</v>
      </c>
      <c r="W531" s="2">
        <f>DAY(Table1[[#This Row],[Date fin]])</f>
        <v>13</v>
      </c>
    </row>
    <row r="532" spans="1:23" x14ac:dyDescent="0.25">
      <c r="A532" s="1">
        <v>0</v>
      </c>
      <c r="B532" s="2" t="s">
        <v>20</v>
      </c>
      <c r="C532" s="2">
        <v>0</v>
      </c>
      <c r="D532" s="3">
        <v>44908.437268518515</v>
      </c>
      <c r="E532" s="3">
        <v>44908.48505787037</v>
      </c>
      <c r="F532" s="4">
        <v>4.777777777777778E-2</v>
      </c>
      <c r="G532" s="2" t="s">
        <v>14</v>
      </c>
      <c r="H532" s="2">
        <v>5.8</v>
      </c>
      <c r="I532" s="2" t="s">
        <v>55</v>
      </c>
      <c r="J532" s="2">
        <v>1679</v>
      </c>
      <c r="K532" s="2" t="str">
        <f>IF(AND(J532&gt;=0,J532&lt;750),Table1[[#This Row],[Def max]],"")</f>
        <v/>
      </c>
      <c r="L532" s="2">
        <f>IF(AND(J532&gt;=750,J532&lt;2042),Table1[[#This Row],[Def max]],"")</f>
        <v>5.8</v>
      </c>
      <c r="M532" s="2" t="str">
        <f>IF(AND(J532&gt;=2042,J532&lt;2343),Table1[[#This Row],[Def max]],"")</f>
        <v/>
      </c>
      <c r="N532" s="2" t="str">
        <f>IF(AND(J532&gt;=2343,J532&lt;3865),Table1[[#This Row],[Def max]],"")</f>
        <v/>
      </c>
      <c r="O532" s="2" t="str">
        <f>IF(AND(J532&gt;=3865,J532&lt;4540),Table1[[#This Row],[Def max]],"")</f>
        <v/>
      </c>
      <c r="P532" s="2" t="str">
        <f>IF(AND(J532&gt;=4540,J532&lt;8085),Table1[[#This Row],[Def max]],"")</f>
        <v/>
      </c>
      <c r="Q532" s="2" t="str">
        <f>IF(AND(J532&gt;=8085,J532&lt;9000),Table1[[#This Row],[Def max]],"")</f>
        <v/>
      </c>
      <c r="R532" s="2">
        <v>5.4</v>
      </c>
      <c r="S532" s="2">
        <v>1.5</v>
      </c>
      <c r="T532" s="2">
        <v>2.9</v>
      </c>
      <c r="U532" s="2">
        <f>YEAR(Table1[[#This Row],[Date début]])</f>
        <v>2022</v>
      </c>
      <c r="V532" s="2">
        <f>MONTH(Table1[[#This Row],[Date fin]])</f>
        <v>12</v>
      </c>
      <c r="W532" s="2">
        <f>DAY(Table1[[#This Row],[Date fin]])</f>
        <v>13</v>
      </c>
    </row>
    <row r="533" spans="1:23" x14ac:dyDescent="0.25">
      <c r="A533" s="1">
        <v>0</v>
      </c>
      <c r="B533" s="2" t="s">
        <v>17</v>
      </c>
      <c r="C533" s="2">
        <v>0</v>
      </c>
      <c r="D533" s="3">
        <v>44908.487928240742</v>
      </c>
      <c r="E533" s="3">
        <v>44908.534930555557</v>
      </c>
      <c r="F533" s="4">
        <v>4.6990740740740743E-2</v>
      </c>
      <c r="G533" s="2" t="s">
        <v>14</v>
      </c>
      <c r="H533" s="2">
        <v>2.8</v>
      </c>
      <c r="I533" s="2" t="s">
        <v>25</v>
      </c>
      <c r="J533" s="2">
        <v>7161</v>
      </c>
      <c r="K533" s="2" t="str">
        <f>IF(AND(J533&gt;=0,J533&lt;750),Table1[[#This Row],[Def max]],"")</f>
        <v/>
      </c>
      <c r="L533" s="2" t="str">
        <f>IF(AND(J533&gt;=750,J533&lt;2042),Table1[[#This Row],[Def max]],"")</f>
        <v/>
      </c>
      <c r="M533" s="2" t="str">
        <f>IF(AND(J533&gt;=2042,J533&lt;2343),Table1[[#This Row],[Def max]],"")</f>
        <v/>
      </c>
      <c r="N533" s="2" t="str">
        <f>IF(AND(J533&gt;=2343,J533&lt;3865),Table1[[#This Row],[Def max]],"")</f>
        <v/>
      </c>
      <c r="O533" s="2" t="str">
        <f>IF(AND(J533&gt;=3865,J533&lt;4540),Table1[[#This Row],[Def max]],"")</f>
        <v/>
      </c>
      <c r="P533" s="2">
        <f>IF(AND(J533&gt;=4540,J533&lt;8085),Table1[[#This Row],[Def max]],"")</f>
        <v>2.8</v>
      </c>
      <c r="Q533" s="2" t="str">
        <f>IF(AND(J533&gt;=8085,J533&lt;9000),Table1[[#This Row],[Def max]],"")</f>
        <v/>
      </c>
      <c r="R533" s="2">
        <v>0.3</v>
      </c>
      <c r="S533" s="2">
        <v>0.2</v>
      </c>
      <c r="T533" s="2">
        <v>1.4</v>
      </c>
      <c r="U533" s="2">
        <f>YEAR(Table1[[#This Row],[Date début]])</f>
        <v>2022</v>
      </c>
      <c r="V533" s="2">
        <f>MONTH(Table1[[#This Row],[Date fin]])</f>
        <v>12</v>
      </c>
      <c r="W533" s="2">
        <f>DAY(Table1[[#This Row],[Date fin]])</f>
        <v>13</v>
      </c>
    </row>
    <row r="534" spans="1:23" x14ac:dyDescent="0.25">
      <c r="A534" s="1">
        <v>0</v>
      </c>
      <c r="B534" s="2" t="s">
        <v>17</v>
      </c>
      <c r="C534" s="2">
        <v>0</v>
      </c>
      <c r="D534" s="3">
        <v>44908.546817129631</v>
      </c>
      <c r="E534" s="3">
        <v>44908.597361111111</v>
      </c>
      <c r="F534" s="4">
        <v>5.0532407407407408E-2</v>
      </c>
      <c r="G534" s="2" t="s">
        <v>14</v>
      </c>
      <c r="H534" s="2">
        <v>2.4</v>
      </c>
      <c r="I534" s="2" t="s">
        <v>93</v>
      </c>
      <c r="J534" s="2">
        <v>6290</v>
      </c>
      <c r="K534" s="2" t="str">
        <f>IF(AND(J534&gt;=0,J534&lt;750),Table1[[#This Row],[Def max]],"")</f>
        <v/>
      </c>
      <c r="L534" s="2" t="str">
        <f>IF(AND(J534&gt;=750,J534&lt;2042),Table1[[#This Row],[Def max]],"")</f>
        <v/>
      </c>
      <c r="M534" s="2" t="str">
        <f>IF(AND(J534&gt;=2042,J534&lt;2343),Table1[[#This Row],[Def max]],"")</f>
        <v/>
      </c>
      <c r="N534" s="2" t="str">
        <f>IF(AND(J534&gt;=2343,J534&lt;3865),Table1[[#This Row],[Def max]],"")</f>
        <v/>
      </c>
      <c r="O534" s="2" t="str">
        <f>IF(AND(J534&gt;=3865,J534&lt;4540),Table1[[#This Row],[Def max]],"")</f>
        <v/>
      </c>
      <c r="P534" s="2">
        <f>IF(AND(J534&gt;=4540,J534&lt;8085),Table1[[#This Row],[Def max]],"")</f>
        <v>2.4</v>
      </c>
      <c r="Q534" s="2" t="str">
        <f>IF(AND(J534&gt;=8085,J534&lt;9000),Table1[[#This Row],[Def max]],"")</f>
        <v/>
      </c>
      <c r="R534" s="2">
        <v>0.2</v>
      </c>
      <c r="S534" s="2">
        <v>0.1</v>
      </c>
      <c r="T534" s="2">
        <v>1.1000000000000001</v>
      </c>
      <c r="U534" s="2">
        <f>YEAR(Table1[[#This Row],[Date début]])</f>
        <v>2022</v>
      </c>
      <c r="V534" s="2">
        <f>MONTH(Table1[[#This Row],[Date fin]])</f>
        <v>12</v>
      </c>
      <c r="W534" s="2">
        <f>DAY(Table1[[#This Row],[Date fin]])</f>
        <v>13</v>
      </c>
    </row>
    <row r="535" spans="1:23" x14ac:dyDescent="0.25">
      <c r="A535" s="1">
        <v>0</v>
      </c>
      <c r="B535" s="2" t="s">
        <v>17</v>
      </c>
      <c r="C535" s="2">
        <v>0</v>
      </c>
      <c r="D535" s="3">
        <v>44908.601631944446</v>
      </c>
      <c r="E535" s="3">
        <v>44908.618761574071</v>
      </c>
      <c r="F535" s="4">
        <v>1.712962962962963E-2</v>
      </c>
      <c r="G535" s="2" t="s">
        <v>14</v>
      </c>
      <c r="H535" s="2">
        <v>2.5</v>
      </c>
      <c r="I535" s="2" t="s">
        <v>75</v>
      </c>
      <c r="J535" s="2">
        <v>1076</v>
      </c>
      <c r="K535" s="2" t="str">
        <f>IF(AND(J535&gt;=0,J535&lt;750),Table1[[#This Row],[Def max]],"")</f>
        <v/>
      </c>
      <c r="L535" s="2">
        <f>IF(AND(J535&gt;=750,J535&lt;2042),Table1[[#This Row],[Def max]],"")</f>
        <v>2.5</v>
      </c>
      <c r="M535" s="2" t="str">
        <f>IF(AND(J535&gt;=2042,J535&lt;2343),Table1[[#This Row],[Def max]],"")</f>
        <v/>
      </c>
      <c r="N535" s="2" t="str">
        <f>IF(AND(J535&gt;=2343,J535&lt;3865),Table1[[#This Row],[Def max]],"")</f>
        <v/>
      </c>
      <c r="O535" s="2" t="str">
        <f>IF(AND(J535&gt;=3865,J535&lt;4540),Table1[[#This Row],[Def max]],"")</f>
        <v/>
      </c>
      <c r="P535" s="2" t="str">
        <f>IF(AND(J535&gt;=4540,J535&lt;8085),Table1[[#This Row],[Def max]],"")</f>
        <v/>
      </c>
      <c r="Q535" s="2" t="str">
        <f>IF(AND(J535&gt;=8085,J535&lt;9000),Table1[[#This Row],[Def max]],"")</f>
        <v/>
      </c>
      <c r="R535" s="2">
        <v>0.2</v>
      </c>
      <c r="S535" s="2">
        <v>0.1</v>
      </c>
      <c r="T535" s="2">
        <v>1.2</v>
      </c>
      <c r="U535" s="2">
        <f>YEAR(Table1[[#This Row],[Date début]])</f>
        <v>2022</v>
      </c>
      <c r="V535" s="2">
        <f>MONTH(Table1[[#This Row],[Date fin]])</f>
        <v>12</v>
      </c>
      <c r="W535" s="2">
        <f>DAY(Table1[[#This Row],[Date fin]])</f>
        <v>13</v>
      </c>
    </row>
    <row r="536" spans="1:23" x14ac:dyDescent="0.25">
      <c r="A536" s="1">
        <v>0</v>
      </c>
      <c r="B536" s="2" t="s">
        <v>20</v>
      </c>
      <c r="C536" s="2">
        <v>0</v>
      </c>
      <c r="D536" s="3">
        <v>44909.298368055555</v>
      </c>
      <c r="E536" s="3">
        <v>44909.377500000002</v>
      </c>
      <c r="F536" s="4">
        <v>7.9120370370370369E-2</v>
      </c>
      <c r="G536" s="2" t="s">
        <v>14</v>
      </c>
      <c r="H536" s="2">
        <v>6.2</v>
      </c>
      <c r="I536" s="2" t="s">
        <v>150</v>
      </c>
      <c r="J536" s="2">
        <v>5101</v>
      </c>
      <c r="K536" s="2" t="str">
        <f>IF(AND(J536&gt;=0,J536&lt;750),Table1[[#This Row],[Def max]],"")</f>
        <v/>
      </c>
      <c r="L536" s="2" t="str">
        <f>IF(AND(J536&gt;=750,J536&lt;2042),Table1[[#This Row],[Def max]],"")</f>
        <v/>
      </c>
      <c r="M536" s="2" t="str">
        <f>IF(AND(J536&gt;=2042,J536&lt;2343),Table1[[#This Row],[Def max]],"")</f>
        <v/>
      </c>
      <c r="N536" s="2" t="str">
        <f>IF(AND(J536&gt;=2343,J536&lt;3865),Table1[[#This Row],[Def max]],"")</f>
        <v/>
      </c>
      <c r="O536" s="2" t="str">
        <f>IF(AND(J536&gt;=3865,J536&lt;4540),Table1[[#This Row],[Def max]],"")</f>
        <v/>
      </c>
      <c r="P536" s="2">
        <f>IF(AND(J536&gt;=4540,J536&lt;8085),Table1[[#This Row],[Def max]],"")</f>
        <v>6.2</v>
      </c>
      <c r="Q536" s="2" t="str">
        <f>IF(AND(J536&gt;=8085,J536&lt;9000),Table1[[#This Row],[Def max]],"")</f>
        <v/>
      </c>
      <c r="R536" s="2">
        <v>4.7</v>
      </c>
      <c r="S536" s="2">
        <v>1.1000000000000001</v>
      </c>
      <c r="T536" s="2">
        <v>3.9</v>
      </c>
      <c r="U536" s="2">
        <f>YEAR(Table1[[#This Row],[Date début]])</f>
        <v>2022</v>
      </c>
      <c r="V536" s="2">
        <f>MONTH(Table1[[#This Row],[Date fin]])</f>
        <v>12</v>
      </c>
      <c r="W536" s="2">
        <f>DAY(Table1[[#This Row],[Date fin]])</f>
        <v>14</v>
      </c>
    </row>
    <row r="537" spans="1:23" x14ac:dyDescent="0.25">
      <c r="A537" s="1">
        <v>51909001033</v>
      </c>
      <c r="B537" s="2" t="s">
        <v>13</v>
      </c>
      <c r="C537" s="2">
        <v>1670</v>
      </c>
      <c r="D537" s="3">
        <v>44931.278182870374</v>
      </c>
      <c r="E537" s="3">
        <v>44931.287638888891</v>
      </c>
      <c r="F537" s="4">
        <v>9.4560185185185181E-3</v>
      </c>
      <c r="G537" s="2" t="s">
        <v>260</v>
      </c>
      <c r="H537" s="2">
        <v>2.4</v>
      </c>
      <c r="I537" s="2" t="s">
        <v>79</v>
      </c>
      <c r="J537" s="2">
        <v>6249</v>
      </c>
      <c r="K537" s="2" t="str">
        <f>IF(AND(J537&gt;=0,J537&lt;750),Table1[[#This Row],[Def max]],"")</f>
        <v/>
      </c>
      <c r="L537" s="2" t="str">
        <f>IF(AND(J537&gt;=750,J537&lt;2042),Table1[[#This Row],[Def max]],"")</f>
        <v/>
      </c>
      <c r="M537" s="2" t="str">
        <f>IF(AND(J537&gt;=2042,J537&lt;2343),Table1[[#This Row],[Def max]],"")</f>
        <v/>
      </c>
      <c r="N537" s="2" t="str">
        <f>IF(AND(J537&gt;=2343,J537&lt;3865),Table1[[#This Row],[Def max]],"")</f>
        <v/>
      </c>
      <c r="O537" s="2" t="str">
        <f>IF(AND(J537&gt;=3865,J537&lt;4540),Table1[[#This Row],[Def max]],"")</f>
        <v/>
      </c>
      <c r="P537" s="2">
        <f>IF(AND(J537&gt;=4540,J537&lt;8085),Table1[[#This Row],[Def max]],"")</f>
        <v>2.4</v>
      </c>
      <c r="Q537" s="2" t="str">
        <f>IF(AND(J537&gt;=8085,J537&lt;9000),Table1[[#This Row],[Def max]],"")</f>
        <v/>
      </c>
      <c r="R537" s="2">
        <v>0.3</v>
      </c>
      <c r="S537" s="2">
        <v>0.2</v>
      </c>
      <c r="T537" s="2">
        <v>0.5</v>
      </c>
      <c r="U537" s="2">
        <f>YEAR(Table1[[#This Row],[Date début]])</f>
        <v>2023</v>
      </c>
      <c r="V537" s="2">
        <f>MONTH(Table1[[#This Row],[Date fin]])</f>
        <v>1</v>
      </c>
      <c r="W537" s="2">
        <f>DAY(Table1[[#This Row],[Date fin]])</f>
        <v>5</v>
      </c>
    </row>
    <row r="538" spans="1:23" x14ac:dyDescent="0.25">
      <c r="A538" s="1">
        <v>51909001032</v>
      </c>
      <c r="B538" s="2" t="s">
        <v>13</v>
      </c>
      <c r="C538" s="2">
        <v>1669</v>
      </c>
      <c r="D538" s="3">
        <v>44931.316874999997</v>
      </c>
      <c r="E538" s="3">
        <v>44931.319490740738</v>
      </c>
      <c r="F538" s="4">
        <v>2.615740740740741E-3</v>
      </c>
      <c r="G538" s="2" t="s">
        <v>260</v>
      </c>
      <c r="H538" s="2">
        <v>0</v>
      </c>
      <c r="I538" s="2"/>
      <c r="J538" s="2">
        <v>0</v>
      </c>
      <c r="K538" s="2">
        <f>IF(AND(J538&gt;=0,J538&lt;750),Table1[[#This Row],[Def max]],"")</f>
        <v>0</v>
      </c>
      <c r="L538" s="2" t="str">
        <f>IF(AND(J538&gt;=750,J538&lt;2042),Table1[[#This Row],[Def max]],"")</f>
        <v/>
      </c>
      <c r="M538" s="2" t="str">
        <f>IF(AND(J538&gt;=2042,J538&lt;2343),Table1[[#This Row],[Def max]],"")</f>
        <v/>
      </c>
      <c r="N538" s="2" t="str">
        <f>IF(AND(J538&gt;=2343,J538&lt;3865),Table1[[#This Row],[Def max]],"")</f>
        <v/>
      </c>
      <c r="O538" s="2" t="str">
        <f>IF(AND(J538&gt;=3865,J538&lt;4540),Table1[[#This Row],[Def max]],"")</f>
        <v/>
      </c>
      <c r="P538" s="2" t="str">
        <f>IF(AND(J538&gt;=4540,J538&lt;8085),Table1[[#This Row],[Def max]],"")</f>
        <v/>
      </c>
      <c r="Q538" s="2" t="str">
        <f>IF(AND(J538&gt;=8085,J538&lt;9000),Table1[[#This Row],[Def max]],"")</f>
        <v/>
      </c>
      <c r="R538" s="2">
        <v>0</v>
      </c>
      <c r="S538" s="2">
        <v>0</v>
      </c>
      <c r="T538" s="2">
        <v>0</v>
      </c>
      <c r="U538" s="2">
        <f>YEAR(Table1[[#This Row],[Date début]])</f>
        <v>2023</v>
      </c>
      <c r="V538" s="2">
        <f>MONTH(Table1[[#This Row],[Date fin]])</f>
        <v>1</v>
      </c>
      <c r="W538" s="2">
        <f>DAY(Table1[[#This Row],[Date fin]])</f>
        <v>5</v>
      </c>
    </row>
    <row r="539" spans="1:23" x14ac:dyDescent="0.25">
      <c r="A539" s="1">
        <v>5612561451</v>
      </c>
      <c r="B539" s="2" t="s">
        <v>13</v>
      </c>
      <c r="C539" s="2">
        <v>215</v>
      </c>
      <c r="D539" s="3">
        <v>44931.319745370369</v>
      </c>
      <c r="E539" s="3">
        <v>44931.323657407411</v>
      </c>
      <c r="F539" s="4">
        <v>3.9004629629629632E-3</v>
      </c>
      <c r="G539" s="2" t="s">
        <v>260</v>
      </c>
      <c r="H539" s="2">
        <v>0</v>
      </c>
      <c r="I539" s="2"/>
      <c r="J539" s="2">
        <v>0</v>
      </c>
      <c r="K539" s="2">
        <f>IF(AND(J539&gt;=0,J539&lt;750),Table1[[#This Row],[Def max]],"")</f>
        <v>0</v>
      </c>
      <c r="L539" s="2" t="str">
        <f>IF(AND(J539&gt;=750,J539&lt;2042),Table1[[#This Row],[Def max]],"")</f>
        <v/>
      </c>
      <c r="M539" s="2" t="str">
        <f>IF(AND(J539&gt;=2042,J539&lt;2343),Table1[[#This Row],[Def max]],"")</f>
        <v/>
      </c>
      <c r="N539" s="2" t="str">
        <f>IF(AND(J539&gt;=2343,J539&lt;3865),Table1[[#This Row],[Def max]],"")</f>
        <v/>
      </c>
      <c r="O539" s="2" t="str">
        <f>IF(AND(J539&gt;=3865,J539&lt;4540),Table1[[#This Row],[Def max]],"")</f>
        <v/>
      </c>
      <c r="P539" s="2" t="str">
        <f>IF(AND(J539&gt;=4540,J539&lt;8085),Table1[[#This Row],[Def max]],"")</f>
        <v/>
      </c>
      <c r="Q539" s="2" t="str">
        <f>IF(AND(J539&gt;=8085,J539&lt;9000),Table1[[#This Row],[Def max]],"")</f>
        <v/>
      </c>
      <c r="R539" s="2">
        <v>0</v>
      </c>
      <c r="S539" s="2">
        <v>0</v>
      </c>
      <c r="T539" s="2">
        <v>0</v>
      </c>
      <c r="U539" s="2">
        <f>YEAR(Table1[[#This Row],[Date début]])</f>
        <v>2023</v>
      </c>
      <c r="V539" s="2">
        <f>MONTH(Table1[[#This Row],[Date fin]])</f>
        <v>1</v>
      </c>
      <c r="W539" s="2">
        <f>DAY(Table1[[#This Row],[Date fin]])</f>
        <v>5</v>
      </c>
    </row>
    <row r="540" spans="1:23" x14ac:dyDescent="0.25">
      <c r="A540" s="1">
        <v>51909001032</v>
      </c>
      <c r="B540" s="2" t="s">
        <v>13</v>
      </c>
      <c r="C540" s="2">
        <v>1669</v>
      </c>
      <c r="D540" s="3">
        <v>44931.35324074074</v>
      </c>
      <c r="E540" s="3">
        <v>44931.365451388891</v>
      </c>
      <c r="F540" s="4">
        <v>1.2199074074074072E-2</v>
      </c>
      <c r="G540" s="2" t="s">
        <v>260</v>
      </c>
      <c r="H540" s="2">
        <v>2.4</v>
      </c>
      <c r="I540" s="2" t="s">
        <v>28</v>
      </c>
      <c r="J540" s="2">
        <v>6512</v>
      </c>
      <c r="K540" s="2" t="str">
        <f>IF(AND(J540&gt;=0,J540&lt;750),Table1[[#This Row],[Def max]],"")</f>
        <v/>
      </c>
      <c r="L540" s="2" t="str">
        <f>IF(AND(J540&gt;=750,J540&lt;2042),Table1[[#This Row],[Def max]],"")</f>
        <v/>
      </c>
      <c r="M540" s="2" t="str">
        <f>IF(AND(J540&gt;=2042,J540&lt;2343),Table1[[#This Row],[Def max]],"")</f>
        <v/>
      </c>
      <c r="N540" s="2" t="str">
        <f>IF(AND(J540&gt;=2343,J540&lt;3865),Table1[[#This Row],[Def max]],"")</f>
        <v/>
      </c>
      <c r="O540" s="2" t="str">
        <f>IF(AND(J540&gt;=3865,J540&lt;4540),Table1[[#This Row],[Def max]],"")</f>
        <v/>
      </c>
      <c r="P540" s="2">
        <f>IF(AND(J540&gt;=4540,J540&lt;8085),Table1[[#This Row],[Def max]],"")</f>
        <v>2.4</v>
      </c>
      <c r="Q540" s="2" t="str">
        <f>IF(AND(J540&gt;=8085,J540&lt;9000),Table1[[#This Row],[Def max]],"")</f>
        <v/>
      </c>
      <c r="R540" s="2">
        <v>0.2</v>
      </c>
      <c r="S540" s="2">
        <v>0</v>
      </c>
      <c r="T540" s="2">
        <v>1.3</v>
      </c>
      <c r="U540" s="2">
        <f>YEAR(Table1[[#This Row],[Date début]])</f>
        <v>2023</v>
      </c>
      <c r="V540" s="2">
        <f>MONTH(Table1[[#This Row],[Date fin]])</f>
        <v>1</v>
      </c>
      <c r="W540" s="2">
        <f>DAY(Table1[[#This Row],[Date fin]])</f>
        <v>5</v>
      </c>
    </row>
    <row r="541" spans="1:23" x14ac:dyDescent="0.25">
      <c r="A541" s="1">
        <v>51963001001</v>
      </c>
      <c r="B541" s="2" t="s">
        <v>17</v>
      </c>
      <c r="C541" s="2">
        <v>1664</v>
      </c>
      <c r="D541" s="3">
        <v>44931.412581018521</v>
      </c>
      <c r="E541" s="3">
        <v>44931.597094907411</v>
      </c>
      <c r="F541" s="4">
        <v>0.18451388888888889</v>
      </c>
      <c r="G541" s="2" t="s">
        <v>260</v>
      </c>
      <c r="H541" s="2">
        <v>9.4</v>
      </c>
      <c r="I541" s="2" t="s">
        <v>55</v>
      </c>
      <c r="J541" s="2">
        <v>4237</v>
      </c>
      <c r="K541" s="2" t="str">
        <f>IF(AND(J541&gt;=0,J541&lt;750),Table1[[#This Row],[Def max]],"")</f>
        <v/>
      </c>
      <c r="L541" s="2" t="str">
        <f>IF(AND(J541&gt;=750,J541&lt;2042),Table1[[#This Row],[Def max]],"")</f>
        <v/>
      </c>
      <c r="M541" s="2" t="str">
        <f>IF(AND(J541&gt;=2042,J541&lt;2343),Table1[[#This Row],[Def max]],"")</f>
        <v/>
      </c>
      <c r="N541" s="2" t="str">
        <f>IF(AND(J541&gt;=2343,J541&lt;3865),Table1[[#This Row],[Def max]],"")</f>
        <v/>
      </c>
      <c r="O541" s="2">
        <f>IF(AND(J541&gt;=3865,J541&lt;4540),Table1[[#This Row],[Def max]],"")</f>
        <v>9.4</v>
      </c>
      <c r="P541" s="2" t="str">
        <f>IF(AND(J541&gt;=4540,J541&lt;8085),Table1[[#This Row],[Def max]],"")</f>
        <v/>
      </c>
      <c r="Q541" s="2" t="str">
        <f>IF(AND(J541&gt;=8085,J541&lt;9000),Table1[[#This Row],[Def max]],"")</f>
        <v/>
      </c>
      <c r="R541" s="2">
        <v>1.3</v>
      </c>
      <c r="S541" s="2">
        <v>0.2</v>
      </c>
      <c r="T541" s="2">
        <v>1.9</v>
      </c>
      <c r="U541" s="2">
        <f>YEAR(Table1[[#This Row],[Date début]])</f>
        <v>2023</v>
      </c>
      <c r="V541" s="2">
        <f>MONTH(Table1[[#This Row],[Date fin]])</f>
        <v>1</v>
      </c>
      <c r="W541" s="2">
        <f>DAY(Table1[[#This Row],[Date fin]])</f>
        <v>5</v>
      </c>
    </row>
    <row r="542" spans="1:23" x14ac:dyDescent="0.25">
      <c r="A542" s="1">
        <v>51909001021</v>
      </c>
      <c r="B542" s="2" t="s">
        <v>13</v>
      </c>
      <c r="C542" s="2">
        <v>1680</v>
      </c>
      <c r="D542" s="3">
        <v>44932.281805555554</v>
      </c>
      <c r="E542" s="3">
        <v>44932.286458333336</v>
      </c>
      <c r="F542" s="4">
        <v>4.6527777777777774E-3</v>
      </c>
      <c r="G542" s="2" t="s">
        <v>260</v>
      </c>
      <c r="H542" s="2">
        <v>2.2000000000000002</v>
      </c>
      <c r="I542" s="2" t="s">
        <v>25</v>
      </c>
      <c r="J542" s="2">
        <v>6753</v>
      </c>
      <c r="K542" s="2" t="str">
        <f>IF(AND(J542&gt;=0,J542&lt;750),Table1[[#This Row],[Def max]],"")</f>
        <v/>
      </c>
      <c r="L542" s="2" t="str">
        <f>IF(AND(J542&gt;=750,J542&lt;2042),Table1[[#This Row],[Def max]],"")</f>
        <v/>
      </c>
      <c r="M542" s="2" t="str">
        <f>IF(AND(J542&gt;=2042,J542&lt;2343),Table1[[#This Row],[Def max]],"")</f>
        <v/>
      </c>
      <c r="N542" s="2" t="str">
        <f>IF(AND(J542&gt;=2343,J542&lt;3865),Table1[[#This Row],[Def max]],"")</f>
        <v/>
      </c>
      <c r="O542" s="2" t="str">
        <f>IF(AND(J542&gt;=3865,J542&lt;4540),Table1[[#This Row],[Def max]],"")</f>
        <v/>
      </c>
      <c r="P542" s="2">
        <f>IF(AND(J542&gt;=4540,J542&lt;8085),Table1[[#This Row],[Def max]],"")</f>
        <v>2.2000000000000002</v>
      </c>
      <c r="Q542" s="2" t="str">
        <f>IF(AND(J542&gt;=8085,J542&lt;9000),Table1[[#This Row],[Def max]],"")</f>
        <v/>
      </c>
      <c r="R542" s="2">
        <v>1.2</v>
      </c>
      <c r="S542" s="2">
        <v>0.2</v>
      </c>
      <c r="T542" s="2">
        <v>0.9</v>
      </c>
      <c r="U542" s="2">
        <f>YEAR(Table1[[#This Row],[Date début]])</f>
        <v>2023</v>
      </c>
      <c r="V542" s="2">
        <f>MONTH(Table1[[#This Row],[Date fin]])</f>
        <v>1</v>
      </c>
      <c r="W542" s="2">
        <f>DAY(Table1[[#This Row],[Date fin]])</f>
        <v>6</v>
      </c>
    </row>
  </sheetData>
  <mergeCells count="1">
    <mergeCell ref="Y1:Z1"/>
  </mergeCells>
  <phoneticPr fontId="3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F1390-7510-43CE-8900-3F1A42350ED4}">
  <dimension ref="A1:I543"/>
  <sheetViews>
    <sheetView tabSelected="1" zoomScale="115" zoomScaleNormal="115" workbookViewId="0">
      <selection activeCell="A2" sqref="A2:H7"/>
    </sheetView>
  </sheetViews>
  <sheetFormatPr defaultRowHeight="15" x14ac:dyDescent="0.25"/>
  <cols>
    <col min="1" max="1" width="34.85546875" style="17" bestFit="1" customWidth="1"/>
    <col min="2" max="2" width="12.42578125" bestFit="1" customWidth="1"/>
    <col min="3" max="3" width="9.5703125" bestFit="1" customWidth="1"/>
    <col min="4" max="8" width="10.5703125" bestFit="1" customWidth="1"/>
    <col min="9" max="9" width="5.5703125" bestFit="1" customWidth="1"/>
  </cols>
  <sheetData>
    <row r="1" spans="1:9" ht="15.75" thickBot="1" x14ac:dyDescent="0.3">
      <c r="B1">
        <v>0</v>
      </c>
      <c r="C1">
        <v>750</v>
      </c>
      <c r="D1">
        <v>2042</v>
      </c>
      <c r="E1">
        <v>2343</v>
      </c>
      <c r="F1">
        <v>3865</v>
      </c>
      <c r="G1">
        <v>4540</v>
      </c>
      <c r="H1">
        <v>8085</v>
      </c>
      <c r="I1">
        <v>9000</v>
      </c>
    </row>
    <row r="2" spans="1:9" ht="15.75" thickBot="1" x14ac:dyDescent="0.3">
      <c r="A2" s="18" t="s">
        <v>657</v>
      </c>
      <c r="B2" s="12" t="s">
        <v>650</v>
      </c>
      <c r="C2" s="13" t="s">
        <v>651</v>
      </c>
      <c r="D2" s="13" t="s">
        <v>652</v>
      </c>
      <c r="E2" s="13" t="s">
        <v>653</v>
      </c>
      <c r="F2" s="13" t="s">
        <v>654</v>
      </c>
      <c r="G2" s="13" t="s">
        <v>655</v>
      </c>
      <c r="H2" s="14" t="s">
        <v>656</v>
      </c>
    </row>
    <row r="3" spans="1:9" x14ac:dyDescent="0.25">
      <c r="A3" s="10" t="str" cm="1">
        <f t="array" ref="A3:A7">_xlfn.UNIQUE(Table1[Etape])</f>
        <v>2110 - Dressage à chaud après trempe</v>
      </c>
      <c r="B3" s="11" cm="1">
        <f t="array" ref="B3">SUMPRODUCT((Table1[[Etape]:[Etape]]='Tableaux équivalents'!$A3)*(B$1&lt;=Table1[[Position]:[Position]])*(Table1[[Position]:[Position]]&lt;C$1))</f>
        <v>29</v>
      </c>
      <c r="C3" s="11" cm="1">
        <f t="array" ref="C3">SUMPRODUCT((Table1[[Etape]:[Etape]]='Tableaux équivalents'!$A3)*(C$1&lt;=Table1[[Position]:[Position]])*(Table1[[Position]:[Position]]&lt;D$1))</f>
        <v>38</v>
      </c>
      <c r="D3" s="11" cm="1">
        <f t="array" ref="D3">SUMPRODUCT((Table1[[Etape]:[Etape]]='Tableaux équivalents'!$A3)*(D$1&lt;=Table1[[Position]:[Position]])*(Table1[[Position]:[Position]]&lt;E$1))</f>
        <v>10</v>
      </c>
      <c r="E3" s="11" cm="1">
        <f t="array" ref="E3">SUMPRODUCT((Table1[[Etape]:[Etape]]='Tableaux équivalents'!$A3)*(E$1&lt;=Table1[[Position]:[Position]])*(Table1[[Position]:[Position]]&lt;F$1))</f>
        <v>43</v>
      </c>
      <c r="F3" s="11" cm="1">
        <f t="array" ref="F3">SUMPRODUCT((Table1[[Etape]:[Etape]]='Tableaux équivalents'!$A3)*(F$1&lt;=Table1[[Position]:[Position]])*(Table1[[Position]:[Position]]&lt;G$1))</f>
        <v>10</v>
      </c>
      <c r="G3" s="11" cm="1">
        <f t="array" ref="G3">SUMPRODUCT((Table1[[Etape]:[Etape]]='Tableaux équivalents'!$A3)*(G$1&lt;=Table1[[Position]:[Position]])*(Table1[[Position]:[Position]]&lt;H$1))</f>
        <v>64</v>
      </c>
      <c r="H3" s="11" cm="1">
        <f t="array" ref="H3">SUMPRODUCT((Table1[[Etape]:[Etape]]='Tableaux équivalents'!$A3)*(H$1&lt;=Table1[[Position]:[Position]])*(Table1[[Position]:[Position]]&lt;I$1))</f>
        <v>0</v>
      </c>
    </row>
    <row r="4" spans="1:9" x14ac:dyDescent="0.25">
      <c r="A4" s="10" t="str">
        <v>710 - Dressage sur brut</v>
      </c>
      <c r="B4" s="11" cm="1">
        <f t="array" ref="B4">SUMPRODUCT((Table1[[Etape]:[Etape]]='Tableaux équivalents'!$A4)*(B$1&lt;=Table1[[Position]:[Position]])*(Table1[[Position]:[Position]]&lt;C$1))</f>
        <v>38</v>
      </c>
      <c r="C4" s="11" cm="1">
        <f t="array" ref="C4">SUMPRODUCT((Table1[[Etape]:[Etape]]='Tableaux équivalents'!$A4)*(C$1&lt;=Table1[[Position]:[Position]])*(Table1[[Position]:[Position]]&lt;D$1))</f>
        <v>24</v>
      </c>
      <c r="D4" s="11" cm="1">
        <f t="array" ref="D4">SUMPRODUCT((Table1[[Etape]:[Etape]]='Tableaux équivalents'!$A4)*(D$1&lt;=Table1[[Position]:[Position]])*(Table1[[Position]:[Position]]&lt;E$1))</f>
        <v>9</v>
      </c>
      <c r="E4" s="11" cm="1">
        <f t="array" ref="E4">SUMPRODUCT((Table1[[Etape]:[Etape]]='Tableaux équivalents'!$A4)*(E$1&lt;=Table1[[Position]:[Position]])*(Table1[[Position]:[Position]]&lt;F$1))</f>
        <v>44</v>
      </c>
      <c r="F4" s="11" cm="1">
        <f t="array" ref="F4">SUMPRODUCT((Table1[[Etape]:[Etape]]='Tableaux équivalents'!$A4)*(F$1&lt;=Table1[[Position]:[Position]])*(Table1[[Position]:[Position]]&lt;G$1))</f>
        <v>11</v>
      </c>
      <c r="G4" s="11" cm="1">
        <f t="array" ref="G4">SUMPRODUCT((Table1[[Etape]:[Etape]]='Tableaux équivalents'!$A4)*(G$1&lt;=Table1[[Position]:[Position]])*(Table1[[Position]:[Position]]&lt;H$1))</f>
        <v>44</v>
      </c>
      <c r="H4" s="11" cm="1">
        <f t="array" ref="H4">SUMPRODUCT((Table1[[Etape]:[Etape]]='Tableaux équivalents'!$A4)*(H$1&lt;=Table1[[Position]:[Position]])*(Table1[[Position]:[Position]]&lt;I$1))</f>
        <v>2</v>
      </c>
    </row>
    <row r="5" spans="1:9" x14ac:dyDescent="0.25">
      <c r="A5" s="10" t="str">
        <v>2410 - Dressage après stabilisation</v>
      </c>
      <c r="B5" s="11" cm="1">
        <f t="array" ref="B5">SUMPRODUCT((Table1[[Etape]:[Etape]]='Tableaux équivalents'!$A5)*(B$1&lt;=Table1[[Position]:[Position]])*(Table1[[Position]:[Position]]&lt;C$1))</f>
        <v>34</v>
      </c>
      <c r="C5" s="11" cm="1">
        <f t="array" ref="C5">SUMPRODUCT((Table1[[Etape]:[Etape]]='Tableaux équivalents'!$A5)*(C$1&lt;=Table1[[Position]:[Position]])*(Table1[[Position]:[Position]]&lt;D$1))</f>
        <v>30</v>
      </c>
      <c r="D5" s="11" cm="1">
        <f t="array" ref="D5">SUMPRODUCT((Table1[[Etape]:[Etape]]='Tableaux équivalents'!$A5)*(D$1&lt;=Table1[[Position]:[Position]])*(Table1[[Position]:[Position]]&lt;E$1))</f>
        <v>13</v>
      </c>
      <c r="E5" s="11" cm="1">
        <f t="array" ref="E5">SUMPRODUCT((Table1[[Etape]:[Etape]]='Tableaux équivalents'!$A5)*(E$1&lt;=Table1[[Position]:[Position]])*(Table1[[Position]:[Position]]&lt;F$1))</f>
        <v>27</v>
      </c>
      <c r="F5" s="11" cm="1">
        <f t="array" ref="F5">SUMPRODUCT((Table1[[Etape]:[Etape]]='Tableaux équivalents'!$A5)*(F$1&lt;=Table1[[Position]:[Position]])*(Table1[[Position]:[Position]]&lt;G$1))</f>
        <v>3</v>
      </c>
      <c r="G5" s="11" cm="1">
        <f t="array" ref="G5">SUMPRODUCT((Table1[[Etape]:[Etape]]='Tableaux équivalents'!$A5)*(G$1&lt;=Table1[[Position]:[Position]])*(Table1[[Position]:[Position]]&lt;H$1))</f>
        <v>59</v>
      </c>
      <c r="H5" s="11" cm="1">
        <f t="array" ref="H5">SUMPRODUCT((Table1[[Etape]:[Etape]]='Tableaux équivalents'!$A5)*(H$1&lt;=Table1[[Position]:[Position]])*(Table1[[Position]:[Position]]&lt;I$1))</f>
        <v>0</v>
      </c>
    </row>
    <row r="6" spans="1:9" x14ac:dyDescent="0.25">
      <c r="A6" s="10" t="str">
        <v>FTSUP - Arcure après usinage final</v>
      </c>
      <c r="B6" s="11" cm="1">
        <f t="array" ref="B6">SUMPRODUCT((Table1[[Etape]:[Etape]]='Tableaux équivalents'!$A6)*(B$1&lt;=Table1[[Position]:[Position]])*(Table1[[Position]:[Position]]&lt;C$1))</f>
        <v>2</v>
      </c>
      <c r="C6" s="11" cm="1">
        <f t="array" ref="C6">SUMPRODUCT((Table1[[Etape]:[Etape]]='Tableaux équivalents'!$A6)*(C$1&lt;=Table1[[Position]:[Position]])*(Table1[[Position]:[Position]]&lt;D$1))</f>
        <v>1</v>
      </c>
      <c r="D6" s="11" cm="1">
        <f t="array" ref="D6">SUMPRODUCT((Table1[[Etape]:[Etape]]='Tableaux équivalents'!$A6)*(D$1&lt;=Table1[[Position]:[Position]])*(Table1[[Position]:[Position]]&lt;E$1))</f>
        <v>1</v>
      </c>
      <c r="E6" s="11" cm="1">
        <f t="array" ref="E6">SUMPRODUCT((Table1[[Etape]:[Etape]]='Tableaux équivalents'!$A6)*(E$1&lt;=Table1[[Position]:[Position]])*(Table1[[Position]:[Position]]&lt;F$1))</f>
        <v>0</v>
      </c>
      <c r="F6" s="11" cm="1">
        <f t="array" ref="F6">SUMPRODUCT((Table1[[Etape]:[Etape]]='Tableaux équivalents'!$A6)*(F$1&lt;=Table1[[Position]:[Position]])*(Table1[[Position]:[Position]]&lt;G$1))</f>
        <v>0</v>
      </c>
      <c r="G6" s="11" cm="1">
        <f t="array" ref="G6">SUMPRODUCT((Table1[[Etape]:[Etape]]='Tableaux équivalents'!$A6)*(G$1&lt;=Table1[[Position]:[Position]])*(Table1[[Position]:[Position]]&lt;H$1))</f>
        <v>3</v>
      </c>
      <c r="H6" s="11" cm="1">
        <f t="array" ref="H6">SUMPRODUCT((Table1[[Etape]:[Etape]]='Tableaux équivalents'!$A6)*(H$1&lt;=Table1[[Position]:[Position]])*(Table1[[Position]:[Position]]&lt;I$1))</f>
        <v>0</v>
      </c>
    </row>
    <row r="7" spans="1:9" x14ac:dyDescent="0.25">
      <c r="A7" s="10" t="str">
        <v>FTSUP - Dressage après stabilisation</v>
      </c>
      <c r="B7" s="11" cm="1">
        <f t="array" ref="B7">SUMPRODUCT((Table1[[Etape]:[Etape]]='Tableaux équivalents'!$A7)*(B$1&lt;=Table1[[Position]:[Position]])*(Table1[[Position]:[Position]]&lt;C$1))</f>
        <v>1</v>
      </c>
      <c r="C7" s="11" cm="1">
        <f t="array" ref="C7">SUMPRODUCT((Table1[[Etape]:[Etape]]='Tableaux équivalents'!$A7)*(C$1&lt;=Table1[[Position]:[Position]])*(Table1[[Position]:[Position]]&lt;D$1))</f>
        <v>1</v>
      </c>
      <c r="D7" s="11" cm="1">
        <f t="array" ref="D7">SUMPRODUCT((Table1[[Etape]:[Etape]]='Tableaux équivalents'!$A7)*(D$1&lt;=Table1[[Position]:[Position]])*(Table1[[Position]:[Position]]&lt;E$1))</f>
        <v>0</v>
      </c>
      <c r="E7" s="11" cm="1">
        <f t="array" ref="E7">SUMPRODUCT((Table1[[Etape]:[Etape]]='Tableaux équivalents'!$A7)*(E$1&lt;=Table1[[Position]:[Position]])*(Table1[[Position]:[Position]]&lt;F$1))</f>
        <v>0</v>
      </c>
      <c r="F7" s="11" cm="1">
        <f t="array" ref="F7">SUMPRODUCT((Table1[[Etape]:[Etape]]='Tableaux équivalents'!$A7)*(F$1&lt;=Table1[[Position]:[Position]])*(Table1[[Position]:[Position]]&lt;G$1))</f>
        <v>0</v>
      </c>
      <c r="G7" s="11" cm="1">
        <f t="array" ref="G7">SUMPRODUCT((Table1[[Etape]:[Etape]]='Tableaux équivalents'!$A7)*(G$1&lt;=Table1[[Position]:[Position]])*(Table1[[Position]:[Position]]&lt;H$1))</f>
        <v>0</v>
      </c>
      <c r="H7" s="11" cm="1">
        <f t="array" ref="H7">SUMPRODUCT((Table1[[Etape]:[Etape]]='Tableaux équivalents'!$A7)*(H$1&lt;=Table1[[Position]:[Position]])*(Table1[[Position]:[Position]]&lt;I$1))</f>
        <v>0</v>
      </c>
    </row>
    <row r="8" spans="1:9" x14ac:dyDescent="0.25">
      <c r="B8" s="15"/>
      <c r="C8" s="15"/>
      <c r="D8" s="15"/>
      <c r="E8" s="15"/>
      <c r="F8" s="15"/>
      <c r="G8" s="15"/>
      <c r="H8" s="15"/>
    </row>
    <row r="9" spans="1:9" x14ac:dyDescent="0.25">
      <c r="B9" s="15"/>
      <c r="C9" s="15"/>
      <c r="D9" s="15"/>
      <c r="E9" s="15"/>
      <c r="F9" s="15"/>
      <c r="G9" s="15"/>
      <c r="H9" s="15"/>
    </row>
    <row r="10" spans="1:9" x14ac:dyDescent="0.25">
      <c r="B10" s="15"/>
      <c r="C10" s="15"/>
      <c r="D10" s="15"/>
      <c r="E10" s="15"/>
      <c r="F10" s="15"/>
      <c r="G10" s="15"/>
      <c r="H10" s="15"/>
    </row>
    <row r="11" spans="1:9" x14ac:dyDescent="0.25">
      <c r="B11" s="15"/>
      <c r="C11" s="15"/>
      <c r="D11" s="15"/>
      <c r="E11" s="15"/>
      <c r="F11" s="15"/>
      <c r="G11" s="15"/>
      <c r="H11" s="15"/>
    </row>
    <row r="12" spans="1:9" x14ac:dyDescent="0.25">
      <c r="B12" s="15"/>
      <c r="C12" s="15"/>
      <c r="D12" s="15"/>
      <c r="E12" s="15"/>
      <c r="F12" s="15"/>
      <c r="G12" s="15"/>
      <c r="H12" s="15"/>
    </row>
    <row r="13" spans="1:9" x14ac:dyDescent="0.25">
      <c r="B13" s="15"/>
      <c r="C13" s="15"/>
      <c r="D13" s="15"/>
      <c r="E13" s="15"/>
      <c r="F13" s="15"/>
      <c r="G13" s="15"/>
      <c r="H13" s="15"/>
    </row>
    <row r="14" spans="1:9" x14ac:dyDescent="0.25">
      <c r="B14" s="15"/>
      <c r="C14" s="15"/>
      <c r="D14" s="15"/>
      <c r="E14" s="15"/>
      <c r="F14" s="15"/>
      <c r="G14" s="15"/>
      <c r="H14" s="15"/>
    </row>
    <row r="15" spans="1:9" x14ac:dyDescent="0.25">
      <c r="B15" s="15"/>
      <c r="C15" s="15"/>
      <c r="D15" s="15"/>
      <c r="E15" s="15"/>
      <c r="F15" s="15"/>
      <c r="G15" s="15"/>
      <c r="H15" s="15"/>
    </row>
    <row r="16" spans="1:9" x14ac:dyDescent="0.25">
      <c r="B16" s="15"/>
      <c r="C16" s="15"/>
      <c r="D16" s="15"/>
      <c r="E16" s="15"/>
      <c r="F16" s="15"/>
      <c r="G16" s="15"/>
      <c r="H16" s="15"/>
    </row>
    <row r="17" spans="2:8" x14ac:dyDescent="0.25">
      <c r="B17" s="15"/>
      <c r="C17" s="15"/>
      <c r="D17" s="15"/>
      <c r="E17" s="15"/>
      <c r="F17" s="15"/>
      <c r="G17" s="15"/>
      <c r="H17" s="15"/>
    </row>
    <row r="18" spans="2:8" x14ac:dyDescent="0.25">
      <c r="B18" s="15"/>
      <c r="C18" s="15"/>
      <c r="D18" s="15"/>
      <c r="E18" s="15"/>
      <c r="F18" s="15"/>
      <c r="G18" s="15"/>
      <c r="H18" s="15"/>
    </row>
    <row r="19" spans="2:8" x14ac:dyDescent="0.25">
      <c r="B19" s="15"/>
      <c r="C19" s="15"/>
      <c r="D19" s="15"/>
      <c r="E19" s="15"/>
      <c r="F19" s="15"/>
      <c r="G19" s="15"/>
      <c r="H19" s="15"/>
    </row>
    <row r="20" spans="2:8" x14ac:dyDescent="0.25">
      <c r="B20" s="15"/>
      <c r="C20" s="15"/>
      <c r="D20" s="15"/>
      <c r="E20" s="15"/>
      <c r="F20" s="15"/>
      <c r="G20" s="15"/>
      <c r="H20" s="15"/>
    </row>
    <row r="21" spans="2:8" x14ac:dyDescent="0.25">
      <c r="B21" s="15"/>
      <c r="C21" s="15"/>
      <c r="D21" s="15"/>
      <c r="E21" s="15"/>
      <c r="F21" s="15"/>
      <c r="G21" s="15"/>
      <c r="H21" s="15"/>
    </row>
    <row r="22" spans="2:8" x14ac:dyDescent="0.25">
      <c r="B22" s="15"/>
      <c r="C22" s="15"/>
      <c r="D22" s="15"/>
      <c r="E22" s="15"/>
      <c r="F22" s="15"/>
      <c r="G22" s="15"/>
      <c r="H22" s="15"/>
    </row>
    <row r="23" spans="2:8" x14ac:dyDescent="0.25">
      <c r="B23" s="15"/>
      <c r="C23" s="15"/>
      <c r="D23" s="15"/>
      <c r="E23" s="15"/>
      <c r="F23" s="15"/>
      <c r="G23" s="15"/>
      <c r="H23" s="15"/>
    </row>
    <row r="24" spans="2:8" x14ac:dyDescent="0.25">
      <c r="B24" s="15"/>
      <c r="C24" s="15"/>
      <c r="D24" s="15"/>
      <c r="E24" s="15"/>
      <c r="F24" s="15"/>
      <c r="G24" s="15"/>
      <c r="H24" s="15"/>
    </row>
    <row r="25" spans="2:8" x14ac:dyDescent="0.25">
      <c r="B25" s="15"/>
      <c r="C25" s="15"/>
      <c r="D25" s="15"/>
      <c r="E25" s="15"/>
      <c r="F25" s="15"/>
      <c r="G25" s="15"/>
      <c r="H25" s="15"/>
    </row>
    <row r="26" spans="2:8" x14ac:dyDescent="0.25">
      <c r="B26" s="15"/>
      <c r="C26" s="15"/>
      <c r="D26" s="15"/>
      <c r="E26" s="15"/>
      <c r="F26" s="15"/>
      <c r="G26" s="15"/>
      <c r="H26" s="15"/>
    </row>
    <row r="27" spans="2:8" x14ac:dyDescent="0.25">
      <c r="B27" s="15"/>
      <c r="C27" s="15"/>
      <c r="D27" s="15"/>
      <c r="E27" s="15"/>
      <c r="F27" s="15"/>
      <c r="G27" s="15"/>
      <c r="H27" s="15"/>
    </row>
    <row r="28" spans="2:8" x14ac:dyDescent="0.25">
      <c r="B28" s="15"/>
      <c r="C28" s="15"/>
      <c r="D28" s="15"/>
      <c r="E28" s="15"/>
      <c r="F28" s="15"/>
      <c r="G28" s="15"/>
      <c r="H28" s="15"/>
    </row>
    <row r="29" spans="2:8" x14ac:dyDescent="0.25">
      <c r="B29" s="15"/>
      <c r="C29" s="15"/>
      <c r="D29" s="15"/>
      <c r="E29" s="15"/>
      <c r="F29" s="15"/>
      <c r="G29" s="15"/>
      <c r="H29" s="15"/>
    </row>
    <row r="30" spans="2:8" x14ac:dyDescent="0.25">
      <c r="B30" s="15"/>
      <c r="C30" s="15"/>
      <c r="D30" s="15"/>
      <c r="E30" s="15"/>
      <c r="F30" s="15"/>
      <c r="G30" s="15"/>
      <c r="H30" s="15"/>
    </row>
    <row r="31" spans="2:8" x14ac:dyDescent="0.25">
      <c r="B31" s="15"/>
      <c r="C31" s="15"/>
      <c r="D31" s="15"/>
      <c r="E31" s="15"/>
      <c r="F31" s="15"/>
      <c r="G31" s="15"/>
      <c r="H31" s="15"/>
    </row>
    <row r="32" spans="2:8" x14ac:dyDescent="0.25">
      <c r="B32" s="15"/>
      <c r="C32" s="15"/>
      <c r="D32" s="15"/>
      <c r="E32" s="15"/>
      <c r="F32" s="15"/>
      <c r="G32" s="15"/>
      <c r="H32" s="15"/>
    </row>
    <row r="33" spans="2:8" x14ac:dyDescent="0.25">
      <c r="B33" s="15"/>
      <c r="C33" s="15"/>
      <c r="D33" s="15"/>
      <c r="E33" s="15"/>
      <c r="F33" s="15"/>
      <c r="G33" s="15"/>
      <c r="H33" s="15"/>
    </row>
    <row r="34" spans="2:8" x14ac:dyDescent="0.25">
      <c r="B34" s="15"/>
      <c r="C34" s="15"/>
      <c r="D34" s="15"/>
      <c r="E34" s="15"/>
      <c r="F34" s="15"/>
      <c r="G34" s="15"/>
      <c r="H34" s="15"/>
    </row>
    <row r="35" spans="2:8" x14ac:dyDescent="0.25">
      <c r="B35" s="15"/>
      <c r="C35" s="15"/>
      <c r="D35" s="15"/>
      <c r="E35" s="15"/>
      <c r="F35" s="15"/>
      <c r="G35" s="15"/>
      <c r="H35" s="15"/>
    </row>
    <row r="36" spans="2:8" x14ac:dyDescent="0.25">
      <c r="B36" s="15"/>
      <c r="C36" s="15"/>
      <c r="D36" s="15"/>
      <c r="E36" s="15"/>
      <c r="F36" s="15"/>
      <c r="G36" s="15"/>
      <c r="H36" s="15"/>
    </row>
    <row r="37" spans="2:8" x14ac:dyDescent="0.25">
      <c r="B37" s="15"/>
      <c r="C37" s="15"/>
      <c r="D37" s="15"/>
      <c r="E37" s="15"/>
      <c r="F37" s="15"/>
      <c r="G37" s="15"/>
      <c r="H37" s="15"/>
    </row>
    <row r="38" spans="2:8" x14ac:dyDescent="0.25">
      <c r="B38" s="15"/>
      <c r="C38" s="15"/>
      <c r="D38" s="15"/>
      <c r="E38" s="15"/>
      <c r="F38" s="15"/>
      <c r="G38" s="15"/>
      <c r="H38" s="15"/>
    </row>
    <row r="39" spans="2:8" x14ac:dyDescent="0.25">
      <c r="B39" s="15"/>
      <c r="C39" s="15"/>
      <c r="D39" s="15"/>
      <c r="E39" s="15"/>
      <c r="F39" s="15"/>
      <c r="G39" s="15"/>
      <c r="H39" s="15"/>
    </row>
    <row r="40" spans="2:8" x14ac:dyDescent="0.25">
      <c r="B40" s="15"/>
      <c r="C40" s="15"/>
      <c r="D40" s="15"/>
      <c r="E40" s="15"/>
      <c r="F40" s="15"/>
      <c r="G40" s="15"/>
      <c r="H40" s="15"/>
    </row>
    <row r="41" spans="2:8" x14ac:dyDescent="0.25">
      <c r="B41" s="15"/>
      <c r="C41" s="15"/>
      <c r="D41" s="15"/>
      <c r="E41" s="15"/>
      <c r="F41" s="15"/>
      <c r="G41" s="15"/>
      <c r="H41" s="15"/>
    </row>
    <row r="42" spans="2:8" x14ac:dyDescent="0.25">
      <c r="B42" s="15"/>
      <c r="C42" s="15"/>
      <c r="D42" s="15"/>
      <c r="E42" s="15"/>
      <c r="F42" s="15"/>
      <c r="G42" s="15"/>
      <c r="H42" s="15"/>
    </row>
    <row r="43" spans="2:8" x14ac:dyDescent="0.25">
      <c r="B43" s="15"/>
      <c r="C43" s="15"/>
      <c r="D43" s="15"/>
      <c r="E43" s="15"/>
      <c r="F43" s="15"/>
      <c r="G43" s="15"/>
      <c r="H43" s="15"/>
    </row>
    <row r="44" spans="2:8" x14ac:dyDescent="0.25">
      <c r="B44" s="15"/>
      <c r="C44" s="15"/>
      <c r="D44" s="15"/>
      <c r="E44" s="15"/>
      <c r="F44" s="15"/>
      <c r="G44" s="15"/>
      <c r="H44" s="15"/>
    </row>
    <row r="45" spans="2:8" x14ac:dyDescent="0.25">
      <c r="B45" s="15"/>
      <c r="C45" s="15"/>
      <c r="D45" s="15"/>
      <c r="E45" s="15"/>
      <c r="F45" s="15"/>
      <c r="G45" s="15"/>
      <c r="H45" s="15"/>
    </row>
    <row r="46" spans="2:8" x14ac:dyDescent="0.25">
      <c r="B46" s="15"/>
      <c r="C46" s="15"/>
      <c r="D46" s="15"/>
      <c r="E46" s="15"/>
      <c r="F46" s="15"/>
      <c r="G46" s="15"/>
      <c r="H46" s="15"/>
    </row>
    <row r="47" spans="2:8" x14ac:dyDescent="0.25">
      <c r="B47" s="15"/>
      <c r="C47" s="15"/>
      <c r="D47" s="15"/>
      <c r="E47" s="15"/>
      <c r="F47" s="15"/>
      <c r="G47" s="15"/>
      <c r="H47" s="15"/>
    </row>
    <row r="48" spans="2:8" x14ac:dyDescent="0.25">
      <c r="B48" s="15"/>
      <c r="C48" s="15"/>
      <c r="D48" s="15"/>
      <c r="E48" s="15"/>
      <c r="F48" s="15"/>
      <c r="G48" s="15"/>
      <c r="H48" s="15"/>
    </row>
    <row r="49" spans="2:8" x14ac:dyDescent="0.25">
      <c r="B49" s="15"/>
      <c r="C49" s="15"/>
      <c r="D49" s="15"/>
      <c r="E49" s="15"/>
      <c r="F49" s="15"/>
      <c r="G49" s="15"/>
      <c r="H49" s="15"/>
    </row>
    <row r="50" spans="2:8" x14ac:dyDescent="0.25">
      <c r="B50" s="15"/>
      <c r="C50" s="15"/>
      <c r="D50" s="15"/>
      <c r="E50" s="15"/>
      <c r="F50" s="15"/>
      <c r="G50" s="15"/>
      <c r="H50" s="15"/>
    </row>
    <row r="51" spans="2:8" x14ac:dyDescent="0.25">
      <c r="B51" s="15"/>
      <c r="C51" s="15"/>
      <c r="D51" s="15"/>
      <c r="E51" s="15"/>
      <c r="F51" s="15"/>
      <c r="G51" s="15"/>
      <c r="H51" s="15"/>
    </row>
    <row r="52" spans="2:8" x14ac:dyDescent="0.25">
      <c r="B52" s="15"/>
      <c r="C52" s="15"/>
      <c r="D52" s="15"/>
      <c r="E52" s="15"/>
      <c r="F52" s="15"/>
      <c r="G52" s="15"/>
      <c r="H52" s="15"/>
    </row>
    <row r="53" spans="2:8" x14ac:dyDescent="0.25">
      <c r="B53" s="15"/>
      <c r="C53" s="15"/>
      <c r="D53" s="15"/>
      <c r="E53" s="15"/>
      <c r="F53" s="15"/>
      <c r="G53" s="15"/>
      <c r="H53" s="15"/>
    </row>
    <row r="54" spans="2:8" x14ac:dyDescent="0.25">
      <c r="B54" s="15"/>
      <c r="C54" s="15"/>
      <c r="D54" s="15"/>
      <c r="E54" s="15"/>
      <c r="F54" s="15"/>
      <c r="G54" s="15"/>
      <c r="H54" s="15"/>
    </row>
    <row r="55" spans="2:8" x14ac:dyDescent="0.25">
      <c r="B55" s="15"/>
      <c r="C55" s="15"/>
      <c r="D55" s="15"/>
      <c r="E55" s="15"/>
      <c r="F55" s="15"/>
      <c r="G55" s="15"/>
      <c r="H55" s="15"/>
    </row>
    <row r="56" spans="2:8" x14ac:dyDescent="0.25">
      <c r="B56" s="15"/>
      <c r="C56" s="15"/>
      <c r="D56" s="15"/>
      <c r="E56" s="15"/>
      <c r="F56" s="15"/>
      <c r="G56" s="15"/>
      <c r="H56" s="15"/>
    </row>
    <row r="57" spans="2:8" x14ac:dyDescent="0.25">
      <c r="B57" s="15"/>
      <c r="C57" s="15"/>
      <c r="D57" s="15"/>
      <c r="E57" s="15"/>
      <c r="F57" s="15"/>
      <c r="G57" s="15"/>
      <c r="H57" s="15"/>
    </row>
    <row r="58" spans="2:8" x14ac:dyDescent="0.25">
      <c r="B58" s="15"/>
      <c r="C58" s="15"/>
      <c r="D58" s="15"/>
      <c r="E58" s="15"/>
      <c r="F58" s="15"/>
      <c r="G58" s="15"/>
      <c r="H58" s="15"/>
    </row>
    <row r="59" spans="2:8" x14ac:dyDescent="0.25">
      <c r="B59" s="15"/>
      <c r="C59" s="15"/>
      <c r="D59" s="15"/>
      <c r="E59" s="15"/>
      <c r="F59" s="15"/>
      <c r="G59" s="15"/>
      <c r="H59" s="15"/>
    </row>
    <row r="60" spans="2:8" x14ac:dyDescent="0.25">
      <c r="B60" s="15"/>
      <c r="C60" s="15"/>
      <c r="D60" s="15"/>
      <c r="E60" s="15"/>
      <c r="F60" s="15"/>
      <c r="G60" s="15"/>
      <c r="H60" s="15"/>
    </row>
    <row r="61" spans="2:8" x14ac:dyDescent="0.25">
      <c r="B61" s="15"/>
      <c r="C61" s="15"/>
      <c r="D61" s="15"/>
      <c r="E61" s="15"/>
      <c r="F61" s="15"/>
      <c r="G61" s="15"/>
      <c r="H61" s="15"/>
    </row>
    <row r="62" spans="2:8" x14ac:dyDescent="0.25">
      <c r="B62" s="15"/>
      <c r="C62" s="15"/>
      <c r="D62" s="15"/>
      <c r="E62" s="15"/>
      <c r="F62" s="15"/>
      <c r="G62" s="15"/>
      <c r="H62" s="15"/>
    </row>
    <row r="63" spans="2:8" x14ac:dyDescent="0.25">
      <c r="B63" s="15"/>
      <c r="C63" s="15"/>
      <c r="D63" s="15"/>
      <c r="E63" s="15"/>
      <c r="F63" s="15"/>
      <c r="G63" s="15"/>
      <c r="H63" s="15"/>
    </row>
    <row r="64" spans="2:8" x14ac:dyDescent="0.25">
      <c r="B64" s="15"/>
      <c r="C64" s="15"/>
      <c r="D64" s="15"/>
      <c r="E64" s="15"/>
      <c r="F64" s="15"/>
      <c r="G64" s="15"/>
      <c r="H64" s="15"/>
    </row>
    <row r="65" spans="2:8" x14ac:dyDescent="0.25">
      <c r="B65" s="15"/>
      <c r="C65" s="15"/>
      <c r="D65" s="15"/>
      <c r="E65" s="15"/>
      <c r="F65" s="15"/>
      <c r="G65" s="15"/>
      <c r="H65" s="15"/>
    </row>
    <row r="66" spans="2:8" x14ac:dyDescent="0.25">
      <c r="B66" s="15"/>
      <c r="C66" s="15"/>
      <c r="D66" s="15"/>
      <c r="E66" s="15"/>
      <c r="F66" s="15"/>
      <c r="G66" s="15"/>
      <c r="H66" s="15"/>
    </row>
    <row r="67" spans="2:8" x14ac:dyDescent="0.25">
      <c r="B67" s="15"/>
      <c r="C67" s="15"/>
      <c r="D67" s="15"/>
      <c r="E67" s="15"/>
      <c r="F67" s="15"/>
      <c r="G67" s="15"/>
      <c r="H67" s="15"/>
    </row>
    <row r="68" spans="2:8" x14ac:dyDescent="0.25">
      <c r="B68" s="15"/>
      <c r="C68" s="15"/>
      <c r="D68" s="15"/>
      <c r="E68" s="15"/>
      <c r="F68" s="15"/>
      <c r="G68" s="15"/>
      <c r="H68" s="15"/>
    </row>
    <row r="69" spans="2:8" x14ac:dyDescent="0.25">
      <c r="B69" s="15"/>
      <c r="C69" s="15"/>
      <c r="D69" s="15"/>
      <c r="E69" s="15"/>
      <c r="F69" s="15"/>
      <c r="G69" s="15"/>
      <c r="H69" s="15"/>
    </row>
    <row r="70" spans="2:8" x14ac:dyDescent="0.25">
      <c r="B70" s="15"/>
      <c r="C70" s="15"/>
      <c r="D70" s="15"/>
      <c r="E70" s="15"/>
      <c r="F70" s="15"/>
      <c r="G70" s="15"/>
      <c r="H70" s="15"/>
    </row>
    <row r="71" spans="2:8" x14ac:dyDescent="0.25">
      <c r="B71" s="15"/>
      <c r="C71" s="15"/>
      <c r="D71" s="15"/>
      <c r="E71" s="15"/>
      <c r="F71" s="15"/>
      <c r="G71" s="15"/>
      <c r="H71" s="15"/>
    </row>
    <row r="72" spans="2:8" x14ac:dyDescent="0.25">
      <c r="B72" s="15"/>
      <c r="C72" s="15"/>
      <c r="D72" s="15"/>
      <c r="E72" s="15"/>
      <c r="F72" s="15"/>
      <c r="G72" s="15"/>
      <c r="H72" s="15"/>
    </row>
    <row r="73" spans="2:8" x14ac:dyDescent="0.25">
      <c r="B73" s="15"/>
      <c r="C73" s="15"/>
      <c r="D73" s="15"/>
      <c r="E73" s="15"/>
      <c r="F73" s="15"/>
      <c r="G73" s="15"/>
      <c r="H73" s="15"/>
    </row>
    <row r="74" spans="2:8" x14ac:dyDescent="0.25">
      <c r="B74" s="15"/>
      <c r="C74" s="15"/>
      <c r="D74" s="15"/>
      <c r="E74" s="15"/>
      <c r="F74" s="15"/>
      <c r="G74" s="15"/>
      <c r="H74" s="15"/>
    </row>
    <row r="75" spans="2:8" x14ac:dyDescent="0.25">
      <c r="B75" s="15"/>
      <c r="C75" s="15"/>
      <c r="D75" s="15"/>
      <c r="E75" s="15"/>
      <c r="F75" s="15"/>
      <c r="G75" s="15"/>
      <c r="H75" s="15"/>
    </row>
    <row r="76" spans="2:8" x14ac:dyDescent="0.25">
      <c r="B76" s="15"/>
      <c r="C76" s="15"/>
      <c r="D76" s="15"/>
      <c r="E76" s="15"/>
      <c r="F76" s="15"/>
      <c r="G76" s="15"/>
      <c r="H76" s="15"/>
    </row>
    <row r="77" spans="2:8" x14ac:dyDescent="0.25">
      <c r="B77" s="15"/>
      <c r="C77" s="15"/>
      <c r="D77" s="15"/>
      <c r="E77" s="15"/>
      <c r="F77" s="15"/>
      <c r="G77" s="15"/>
      <c r="H77" s="15"/>
    </row>
    <row r="78" spans="2:8" x14ac:dyDescent="0.25">
      <c r="B78" s="15"/>
      <c r="C78" s="15"/>
      <c r="D78" s="15"/>
      <c r="E78" s="15"/>
      <c r="F78" s="15"/>
      <c r="G78" s="15"/>
      <c r="H78" s="15"/>
    </row>
    <row r="79" spans="2:8" x14ac:dyDescent="0.25">
      <c r="B79" s="15"/>
      <c r="C79" s="15"/>
      <c r="D79" s="15"/>
      <c r="E79" s="15"/>
      <c r="F79" s="15"/>
      <c r="G79" s="15"/>
      <c r="H79" s="15"/>
    </row>
    <row r="80" spans="2:8" x14ac:dyDescent="0.25">
      <c r="B80" s="15"/>
      <c r="C80" s="15"/>
      <c r="D80" s="15"/>
      <c r="E80" s="15"/>
      <c r="F80" s="15"/>
      <c r="G80" s="15"/>
      <c r="H80" s="15"/>
    </row>
    <row r="81" spans="2:8" x14ac:dyDescent="0.25">
      <c r="B81" s="15"/>
      <c r="C81" s="15"/>
      <c r="D81" s="15"/>
      <c r="E81" s="15"/>
      <c r="F81" s="15"/>
      <c r="G81" s="15"/>
      <c r="H81" s="15"/>
    </row>
    <row r="82" spans="2:8" x14ac:dyDescent="0.25">
      <c r="B82" s="15"/>
      <c r="C82" s="15"/>
      <c r="D82" s="15"/>
      <c r="E82" s="15"/>
      <c r="F82" s="15"/>
      <c r="G82" s="15"/>
      <c r="H82" s="15"/>
    </row>
    <row r="83" spans="2:8" x14ac:dyDescent="0.25">
      <c r="B83" s="15"/>
      <c r="C83" s="15"/>
      <c r="D83" s="15"/>
      <c r="E83" s="15"/>
      <c r="F83" s="15"/>
      <c r="G83" s="15"/>
      <c r="H83" s="15"/>
    </row>
    <row r="84" spans="2:8" x14ac:dyDescent="0.25">
      <c r="B84" s="15"/>
      <c r="C84" s="15"/>
      <c r="D84" s="15"/>
      <c r="E84" s="15"/>
      <c r="F84" s="15"/>
      <c r="G84" s="15"/>
      <c r="H84" s="15"/>
    </row>
    <row r="85" spans="2:8" x14ac:dyDescent="0.25">
      <c r="B85" s="15"/>
      <c r="C85" s="15"/>
      <c r="D85" s="15"/>
      <c r="E85" s="15"/>
      <c r="F85" s="15"/>
      <c r="G85" s="15"/>
      <c r="H85" s="15"/>
    </row>
    <row r="86" spans="2:8" x14ac:dyDescent="0.25">
      <c r="B86" s="15"/>
      <c r="C86" s="15"/>
      <c r="D86" s="15"/>
      <c r="E86" s="15"/>
      <c r="F86" s="15"/>
      <c r="G86" s="15"/>
      <c r="H86" s="15"/>
    </row>
    <row r="87" spans="2:8" x14ac:dyDescent="0.25">
      <c r="B87" s="15"/>
      <c r="C87" s="15"/>
      <c r="D87" s="15"/>
      <c r="E87" s="15"/>
      <c r="F87" s="15"/>
      <c r="G87" s="15"/>
      <c r="H87" s="15"/>
    </row>
    <row r="88" spans="2:8" x14ac:dyDescent="0.25">
      <c r="B88" s="15"/>
      <c r="C88" s="15"/>
      <c r="D88" s="15"/>
      <c r="E88" s="15"/>
      <c r="F88" s="15"/>
      <c r="G88" s="15"/>
      <c r="H88" s="15"/>
    </row>
    <row r="89" spans="2:8" x14ac:dyDescent="0.25">
      <c r="B89" s="15"/>
      <c r="C89" s="15"/>
      <c r="D89" s="15"/>
      <c r="E89" s="15"/>
      <c r="F89" s="15"/>
      <c r="G89" s="15"/>
      <c r="H89" s="15"/>
    </row>
    <row r="90" spans="2:8" x14ac:dyDescent="0.25">
      <c r="B90" s="15"/>
      <c r="C90" s="15"/>
      <c r="D90" s="15"/>
      <c r="E90" s="15"/>
      <c r="F90" s="15"/>
      <c r="G90" s="15"/>
      <c r="H90" s="15"/>
    </row>
    <row r="91" spans="2:8" x14ac:dyDescent="0.25">
      <c r="B91" s="15"/>
      <c r="C91" s="15"/>
      <c r="D91" s="15"/>
      <c r="E91" s="15"/>
      <c r="F91" s="15"/>
      <c r="G91" s="15"/>
      <c r="H91" s="15"/>
    </row>
    <row r="92" spans="2:8" x14ac:dyDescent="0.25">
      <c r="B92" s="15"/>
      <c r="C92" s="15"/>
      <c r="D92" s="15"/>
      <c r="E92" s="15"/>
      <c r="F92" s="15"/>
      <c r="G92" s="15"/>
      <c r="H92" s="15"/>
    </row>
    <row r="93" spans="2:8" x14ac:dyDescent="0.25">
      <c r="B93" s="15"/>
      <c r="C93" s="15"/>
      <c r="D93" s="15"/>
      <c r="E93" s="15"/>
      <c r="F93" s="15"/>
      <c r="G93" s="15"/>
      <c r="H93" s="15"/>
    </row>
    <row r="94" spans="2:8" x14ac:dyDescent="0.25">
      <c r="B94" s="15"/>
      <c r="C94" s="15"/>
      <c r="D94" s="15"/>
      <c r="E94" s="15"/>
      <c r="F94" s="15"/>
      <c r="G94" s="15"/>
      <c r="H94" s="15"/>
    </row>
    <row r="95" spans="2:8" x14ac:dyDescent="0.25">
      <c r="B95" s="15"/>
      <c r="C95" s="15"/>
      <c r="D95" s="15"/>
      <c r="E95" s="15"/>
      <c r="F95" s="15"/>
      <c r="G95" s="15"/>
      <c r="H95" s="15"/>
    </row>
    <row r="96" spans="2:8" x14ac:dyDescent="0.25">
      <c r="B96" s="15"/>
      <c r="C96" s="15"/>
      <c r="D96" s="15"/>
      <c r="E96" s="15"/>
      <c r="F96" s="15"/>
      <c r="G96" s="15"/>
      <c r="H96" s="15"/>
    </row>
    <row r="97" spans="2:8" x14ac:dyDescent="0.25">
      <c r="B97" s="15"/>
      <c r="C97" s="15"/>
      <c r="D97" s="15"/>
      <c r="E97" s="15"/>
      <c r="F97" s="15"/>
      <c r="G97" s="15"/>
      <c r="H97" s="15"/>
    </row>
    <row r="98" spans="2:8" x14ac:dyDescent="0.25">
      <c r="B98" s="15"/>
      <c r="C98" s="15"/>
      <c r="D98" s="15"/>
      <c r="E98" s="15"/>
      <c r="F98" s="15"/>
      <c r="G98" s="15"/>
      <c r="H98" s="15"/>
    </row>
    <row r="99" spans="2:8" x14ac:dyDescent="0.25">
      <c r="B99" s="15"/>
      <c r="C99" s="15"/>
      <c r="D99" s="15"/>
      <c r="E99" s="15"/>
      <c r="F99" s="15"/>
      <c r="G99" s="15"/>
      <c r="H99" s="15"/>
    </row>
    <row r="100" spans="2:8" x14ac:dyDescent="0.25">
      <c r="B100" s="15"/>
      <c r="C100" s="15"/>
      <c r="D100" s="15"/>
      <c r="E100" s="15"/>
      <c r="F100" s="15"/>
      <c r="G100" s="15"/>
      <c r="H100" s="15"/>
    </row>
    <row r="101" spans="2:8" x14ac:dyDescent="0.25">
      <c r="B101" s="15"/>
      <c r="C101" s="15"/>
      <c r="D101" s="15"/>
      <c r="E101" s="15"/>
      <c r="F101" s="15"/>
      <c r="G101" s="15"/>
      <c r="H101" s="15"/>
    </row>
    <row r="102" spans="2:8" x14ac:dyDescent="0.25">
      <c r="B102" s="15"/>
      <c r="C102" s="15"/>
      <c r="D102" s="15"/>
      <c r="E102" s="15"/>
      <c r="F102" s="15"/>
      <c r="G102" s="15"/>
      <c r="H102" s="15"/>
    </row>
    <row r="103" spans="2:8" x14ac:dyDescent="0.25">
      <c r="B103" s="15"/>
      <c r="C103" s="15"/>
      <c r="D103" s="15"/>
      <c r="E103" s="15"/>
      <c r="F103" s="15"/>
      <c r="G103" s="15"/>
      <c r="H103" s="15"/>
    </row>
    <row r="104" spans="2:8" x14ac:dyDescent="0.25">
      <c r="B104" s="15"/>
      <c r="C104" s="15"/>
      <c r="D104" s="15"/>
      <c r="E104" s="15"/>
      <c r="F104" s="15"/>
      <c r="G104" s="15"/>
      <c r="H104" s="15"/>
    </row>
    <row r="105" spans="2:8" x14ac:dyDescent="0.25">
      <c r="B105" s="15"/>
      <c r="C105" s="15"/>
      <c r="D105" s="15"/>
      <c r="E105" s="15"/>
      <c r="F105" s="15"/>
      <c r="G105" s="15"/>
      <c r="H105" s="15"/>
    </row>
    <row r="106" spans="2:8" x14ac:dyDescent="0.25">
      <c r="B106" s="15"/>
      <c r="C106" s="15"/>
      <c r="D106" s="15"/>
      <c r="E106" s="15"/>
      <c r="F106" s="15"/>
      <c r="G106" s="15"/>
      <c r="H106" s="15"/>
    </row>
    <row r="107" spans="2:8" x14ac:dyDescent="0.25">
      <c r="B107" s="15"/>
      <c r="C107" s="15"/>
      <c r="D107" s="15"/>
      <c r="E107" s="15"/>
      <c r="F107" s="15"/>
      <c r="G107" s="15"/>
      <c r="H107" s="15"/>
    </row>
    <row r="108" spans="2:8" x14ac:dyDescent="0.25">
      <c r="B108" s="15"/>
      <c r="C108" s="15"/>
      <c r="D108" s="15"/>
      <c r="E108" s="15"/>
      <c r="F108" s="15"/>
      <c r="G108" s="15"/>
      <c r="H108" s="15"/>
    </row>
    <row r="109" spans="2:8" x14ac:dyDescent="0.25">
      <c r="B109" s="15"/>
      <c r="C109" s="15"/>
      <c r="D109" s="15"/>
      <c r="E109" s="15"/>
      <c r="F109" s="15"/>
      <c r="G109" s="15"/>
      <c r="H109" s="15"/>
    </row>
    <row r="110" spans="2:8" x14ac:dyDescent="0.25">
      <c r="B110" s="15"/>
      <c r="C110" s="15"/>
      <c r="D110" s="15"/>
      <c r="E110" s="15"/>
      <c r="F110" s="15"/>
      <c r="G110" s="15"/>
      <c r="H110" s="15"/>
    </row>
    <row r="111" spans="2:8" x14ac:dyDescent="0.25">
      <c r="B111" s="15"/>
      <c r="C111" s="15"/>
      <c r="D111" s="15"/>
      <c r="E111" s="15"/>
      <c r="F111" s="15"/>
      <c r="G111" s="15"/>
      <c r="H111" s="15"/>
    </row>
    <row r="112" spans="2:8" x14ac:dyDescent="0.25">
      <c r="B112" s="15"/>
      <c r="C112" s="15"/>
      <c r="D112" s="15"/>
      <c r="E112" s="15"/>
      <c r="F112" s="15"/>
      <c r="G112" s="15"/>
      <c r="H112" s="15"/>
    </row>
    <row r="113" spans="2:8" x14ac:dyDescent="0.25">
      <c r="B113" s="15"/>
      <c r="C113" s="15"/>
      <c r="D113" s="15"/>
      <c r="E113" s="15"/>
      <c r="F113" s="15"/>
      <c r="G113" s="15"/>
      <c r="H113" s="15"/>
    </row>
    <row r="114" spans="2:8" x14ac:dyDescent="0.25">
      <c r="B114" s="15"/>
      <c r="C114" s="15"/>
      <c r="D114" s="15"/>
      <c r="E114" s="15"/>
      <c r="F114" s="15"/>
      <c r="G114" s="15"/>
      <c r="H114" s="15"/>
    </row>
    <row r="115" spans="2:8" x14ac:dyDescent="0.25">
      <c r="B115" s="15"/>
      <c r="C115" s="15"/>
      <c r="D115" s="15"/>
      <c r="E115" s="15"/>
      <c r="F115" s="15"/>
      <c r="G115" s="15"/>
      <c r="H115" s="15"/>
    </row>
    <row r="116" spans="2:8" x14ac:dyDescent="0.25">
      <c r="B116" s="15"/>
      <c r="C116" s="15"/>
      <c r="D116" s="15"/>
      <c r="E116" s="15"/>
      <c r="F116" s="15"/>
      <c r="G116" s="15"/>
      <c r="H116" s="15"/>
    </row>
    <row r="117" spans="2:8" x14ac:dyDescent="0.25">
      <c r="B117" s="15"/>
      <c r="C117" s="15"/>
      <c r="D117" s="15"/>
      <c r="E117" s="15"/>
      <c r="F117" s="15"/>
      <c r="G117" s="15"/>
      <c r="H117" s="15"/>
    </row>
    <row r="118" spans="2:8" x14ac:dyDescent="0.25">
      <c r="B118" s="15"/>
      <c r="C118" s="15"/>
      <c r="D118" s="15"/>
      <c r="E118" s="15"/>
      <c r="F118" s="15"/>
      <c r="G118" s="15"/>
      <c r="H118" s="15"/>
    </row>
    <row r="119" spans="2:8" x14ac:dyDescent="0.25">
      <c r="B119" s="15"/>
      <c r="C119" s="15"/>
      <c r="D119" s="15"/>
      <c r="E119" s="15"/>
      <c r="F119" s="15"/>
      <c r="G119" s="15"/>
      <c r="H119" s="15"/>
    </row>
    <row r="120" spans="2:8" x14ac:dyDescent="0.25">
      <c r="B120" s="15"/>
      <c r="C120" s="15"/>
      <c r="D120" s="15"/>
      <c r="E120" s="15"/>
      <c r="F120" s="15"/>
      <c r="G120" s="15"/>
      <c r="H120" s="15"/>
    </row>
    <row r="121" spans="2:8" x14ac:dyDescent="0.25">
      <c r="B121" s="15"/>
      <c r="C121" s="15"/>
      <c r="D121" s="15"/>
      <c r="E121" s="15"/>
      <c r="F121" s="15"/>
      <c r="G121" s="15"/>
      <c r="H121" s="15"/>
    </row>
    <row r="122" spans="2:8" x14ac:dyDescent="0.25">
      <c r="B122" s="15"/>
      <c r="C122" s="15"/>
      <c r="D122" s="15"/>
      <c r="E122" s="15"/>
      <c r="F122" s="15"/>
      <c r="G122" s="15"/>
      <c r="H122" s="15"/>
    </row>
    <row r="123" spans="2:8" x14ac:dyDescent="0.25">
      <c r="B123" s="15"/>
      <c r="C123" s="15"/>
      <c r="D123" s="15"/>
      <c r="E123" s="15"/>
      <c r="F123" s="15"/>
      <c r="G123" s="15"/>
      <c r="H123" s="15"/>
    </row>
    <row r="124" spans="2:8" x14ac:dyDescent="0.25">
      <c r="B124" s="15"/>
      <c r="C124" s="15"/>
      <c r="D124" s="15"/>
      <c r="E124" s="15"/>
      <c r="F124" s="15"/>
      <c r="G124" s="15"/>
      <c r="H124" s="15"/>
    </row>
    <row r="125" spans="2:8" x14ac:dyDescent="0.25">
      <c r="B125" s="15"/>
      <c r="C125" s="15"/>
      <c r="D125" s="15"/>
      <c r="E125" s="15"/>
      <c r="F125" s="15"/>
      <c r="G125" s="15"/>
      <c r="H125" s="15"/>
    </row>
    <row r="126" spans="2:8" x14ac:dyDescent="0.25">
      <c r="B126" s="15"/>
      <c r="C126" s="15"/>
      <c r="D126" s="15"/>
      <c r="E126" s="15"/>
      <c r="F126" s="15"/>
      <c r="G126" s="15"/>
      <c r="H126" s="15"/>
    </row>
    <row r="127" spans="2:8" x14ac:dyDescent="0.25">
      <c r="B127" s="15"/>
      <c r="C127" s="15"/>
      <c r="D127" s="15"/>
      <c r="E127" s="15"/>
      <c r="F127" s="15"/>
      <c r="G127" s="15"/>
      <c r="H127" s="15"/>
    </row>
    <row r="128" spans="2:8" x14ac:dyDescent="0.25">
      <c r="B128" s="15"/>
      <c r="C128" s="15"/>
      <c r="D128" s="15"/>
      <c r="E128" s="15"/>
      <c r="F128" s="15"/>
      <c r="G128" s="15"/>
      <c r="H128" s="15"/>
    </row>
    <row r="129" spans="2:8" x14ac:dyDescent="0.25">
      <c r="B129" s="15"/>
      <c r="C129" s="15"/>
      <c r="D129" s="15"/>
      <c r="E129" s="15"/>
      <c r="F129" s="15"/>
      <c r="G129" s="15"/>
      <c r="H129" s="15"/>
    </row>
    <row r="130" spans="2:8" x14ac:dyDescent="0.25">
      <c r="B130" s="15"/>
      <c r="C130" s="15"/>
      <c r="D130" s="15"/>
      <c r="E130" s="15"/>
      <c r="F130" s="15"/>
      <c r="G130" s="15"/>
      <c r="H130" s="15"/>
    </row>
    <row r="131" spans="2:8" x14ac:dyDescent="0.25">
      <c r="B131" s="15"/>
      <c r="C131" s="15"/>
      <c r="D131" s="15"/>
      <c r="E131" s="15"/>
      <c r="F131" s="15"/>
      <c r="G131" s="15"/>
      <c r="H131" s="15"/>
    </row>
    <row r="132" spans="2:8" x14ac:dyDescent="0.25">
      <c r="B132" s="15"/>
      <c r="C132" s="15"/>
      <c r="D132" s="15"/>
      <c r="E132" s="15"/>
      <c r="F132" s="15"/>
      <c r="G132" s="15"/>
      <c r="H132" s="15"/>
    </row>
    <row r="133" spans="2:8" x14ac:dyDescent="0.25">
      <c r="B133" s="15"/>
      <c r="C133" s="15"/>
      <c r="D133" s="15"/>
      <c r="E133" s="15"/>
      <c r="F133" s="15"/>
      <c r="G133" s="15"/>
      <c r="H133" s="15"/>
    </row>
    <row r="134" spans="2:8" x14ac:dyDescent="0.25">
      <c r="B134" s="15"/>
      <c r="C134" s="15"/>
      <c r="D134" s="15"/>
      <c r="E134" s="15"/>
      <c r="F134" s="15"/>
      <c r="G134" s="15"/>
      <c r="H134" s="15"/>
    </row>
    <row r="135" spans="2:8" x14ac:dyDescent="0.25">
      <c r="B135" s="15"/>
      <c r="C135" s="15"/>
      <c r="D135" s="15"/>
      <c r="E135" s="15"/>
      <c r="F135" s="15"/>
      <c r="G135" s="15"/>
      <c r="H135" s="15"/>
    </row>
    <row r="136" spans="2:8" x14ac:dyDescent="0.25">
      <c r="B136" s="15"/>
      <c r="C136" s="15"/>
      <c r="D136" s="15"/>
      <c r="E136" s="15"/>
      <c r="F136" s="15"/>
      <c r="G136" s="15"/>
      <c r="H136" s="15"/>
    </row>
    <row r="137" spans="2:8" x14ac:dyDescent="0.25">
      <c r="B137" s="15"/>
      <c r="C137" s="15"/>
      <c r="D137" s="15"/>
      <c r="E137" s="15"/>
      <c r="F137" s="15"/>
      <c r="G137" s="15"/>
      <c r="H137" s="15"/>
    </row>
    <row r="138" spans="2:8" x14ac:dyDescent="0.25">
      <c r="B138" s="15"/>
      <c r="C138" s="15"/>
      <c r="D138" s="15"/>
      <c r="E138" s="15"/>
      <c r="F138" s="15"/>
      <c r="G138" s="15"/>
      <c r="H138" s="15"/>
    </row>
    <row r="139" spans="2:8" x14ac:dyDescent="0.25">
      <c r="B139" s="15"/>
      <c r="C139" s="15"/>
      <c r="D139" s="15"/>
      <c r="E139" s="15"/>
      <c r="F139" s="15"/>
      <c r="G139" s="15"/>
      <c r="H139" s="15"/>
    </row>
    <row r="140" spans="2:8" x14ac:dyDescent="0.25">
      <c r="B140" s="15"/>
      <c r="C140" s="15"/>
      <c r="D140" s="15"/>
      <c r="E140" s="15"/>
      <c r="F140" s="15"/>
      <c r="G140" s="15"/>
      <c r="H140" s="15"/>
    </row>
    <row r="141" spans="2:8" x14ac:dyDescent="0.25">
      <c r="B141" s="15"/>
      <c r="C141" s="15"/>
      <c r="D141" s="15"/>
      <c r="E141" s="15"/>
      <c r="F141" s="15"/>
      <c r="G141" s="15"/>
      <c r="H141" s="15"/>
    </row>
    <row r="142" spans="2:8" x14ac:dyDescent="0.25">
      <c r="B142" s="15"/>
      <c r="C142" s="15"/>
      <c r="D142" s="15"/>
      <c r="E142" s="15"/>
      <c r="F142" s="15"/>
      <c r="G142" s="15"/>
      <c r="H142" s="15"/>
    </row>
    <row r="143" spans="2:8" x14ac:dyDescent="0.25">
      <c r="B143" s="15"/>
      <c r="C143" s="15"/>
      <c r="D143" s="15"/>
      <c r="E143" s="15"/>
      <c r="F143" s="15"/>
      <c r="G143" s="15"/>
      <c r="H143" s="15"/>
    </row>
    <row r="144" spans="2:8" x14ac:dyDescent="0.25">
      <c r="B144" s="15"/>
      <c r="C144" s="15"/>
      <c r="D144" s="15"/>
      <c r="E144" s="15"/>
      <c r="F144" s="15"/>
      <c r="G144" s="15"/>
      <c r="H144" s="15"/>
    </row>
    <row r="145" spans="2:8" x14ac:dyDescent="0.25">
      <c r="B145" s="15"/>
      <c r="C145" s="15"/>
      <c r="D145" s="15"/>
      <c r="E145" s="15"/>
      <c r="F145" s="15"/>
      <c r="G145" s="15"/>
      <c r="H145" s="15"/>
    </row>
    <row r="146" spans="2:8" x14ac:dyDescent="0.25">
      <c r="B146" s="15"/>
      <c r="C146" s="15"/>
      <c r="D146" s="15"/>
      <c r="E146" s="15"/>
      <c r="F146" s="15"/>
      <c r="G146" s="15"/>
      <c r="H146" s="15"/>
    </row>
    <row r="147" spans="2:8" x14ac:dyDescent="0.25">
      <c r="B147" s="15"/>
      <c r="C147" s="15"/>
      <c r="D147" s="15"/>
      <c r="E147" s="15"/>
      <c r="F147" s="15"/>
      <c r="G147" s="15"/>
      <c r="H147" s="15"/>
    </row>
    <row r="148" spans="2:8" x14ac:dyDescent="0.25">
      <c r="B148" s="15"/>
      <c r="C148" s="15"/>
      <c r="D148" s="15"/>
      <c r="E148" s="15"/>
      <c r="F148" s="15"/>
      <c r="G148" s="15"/>
      <c r="H148" s="15"/>
    </row>
    <row r="149" spans="2:8" x14ac:dyDescent="0.25">
      <c r="B149" s="15"/>
      <c r="C149" s="15"/>
      <c r="D149" s="15"/>
      <c r="E149" s="15"/>
      <c r="F149" s="15"/>
      <c r="G149" s="15"/>
      <c r="H149" s="15"/>
    </row>
    <row r="150" spans="2:8" x14ac:dyDescent="0.25">
      <c r="B150" s="15"/>
      <c r="C150" s="15"/>
      <c r="D150" s="15"/>
      <c r="E150" s="15"/>
      <c r="F150" s="15"/>
      <c r="G150" s="15"/>
      <c r="H150" s="15"/>
    </row>
    <row r="151" spans="2:8" x14ac:dyDescent="0.25">
      <c r="B151" s="15"/>
      <c r="C151" s="15"/>
      <c r="D151" s="15"/>
      <c r="E151" s="15"/>
      <c r="F151" s="15"/>
      <c r="G151" s="15"/>
      <c r="H151" s="15"/>
    </row>
    <row r="152" spans="2:8" x14ac:dyDescent="0.25">
      <c r="B152" s="15"/>
      <c r="C152" s="15"/>
      <c r="D152" s="15"/>
      <c r="E152" s="15"/>
      <c r="F152" s="15"/>
      <c r="G152" s="15"/>
      <c r="H152" s="15"/>
    </row>
    <row r="153" spans="2:8" x14ac:dyDescent="0.25">
      <c r="B153" s="15"/>
      <c r="C153" s="15"/>
      <c r="D153" s="15"/>
      <c r="E153" s="15"/>
      <c r="F153" s="15"/>
      <c r="G153" s="15"/>
      <c r="H153" s="15"/>
    </row>
    <row r="154" spans="2:8" x14ac:dyDescent="0.25">
      <c r="B154" s="15"/>
      <c r="C154" s="15"/>
      <c r="D154" s="15"/>
      <c r="E154" s="15"/>
      <c r="F154" s="15"/>
      <c r="G154" s="15"/>
      <c r="H154" s="15"/>
    </row>
    <row r="155" spans="2:8" x14ac:dyDescent="0.25">
      <c r="B155" s="15"/>
      <c r="C155" s="15"/>
      <c r="D155" s="15"/>
      <c r="E155" s="15"/>
      <c r="F155" s="15"/>
      <c r="G155" s="15"/>
      <c r="H155" s="15"/>
    </row>
    <row r="156" spans="2:8" x14ac:dyDescent="0.25">
      <c r="B156" s="15"/>
      <c r="C156" s="15"/>
      <c r="D156" s="15"/>
      <c r="E156" s="15"/>
      <c r="F156" s="15"/>
      <c r="G156" s="15"/>
      <c r="H156" s="15"/>
    </row>
    <row r="157" spans="2:8" x14ac:dyDescent="0.25">
      <c r="B157" s="15"/>
      <c r="C157" s="15"/>
      <c r="D157" s="15"/>
      <c r="E157" s="15"/>
      <c r="F157" s="15"/>
      <c r="G157" s="15"/>
      <c r="H157" s="15"/>
    </row>
    <row r="158" spans="2:8" x14ac:dyDescent="0.25">
      <c r="B158" s="15"/>
      <c r="C158" s="15"/>
      <c r="D158" s="15"/>
      <c r="E158" s="15"/>
      <c r="F158" s="15"/>
      <c r="G158" s="15"/>
      <c r="H158" s="15"/>
    </row>
    <row r="159" spans="2:8" x14ac:dyDescent="0.25">
      <c r="B159" s="15"/>
      <c r="C159" s="15"/>
      <c r="D159" s="15"/>
      <c r="E159" s="15"/>
      <c r="F159" s="15"/>
      <c r="G159" s="15"/>
      <c r="H159" s="15"/>
    </row>
    <row r="160" spans="2:8" x14ac:dyDescent="0.25">
      <c r="B160" s="15"/>
      <c r="C160" s="15"/>
      <c r="D160" s="15"/>
      <c r="E160" s="15"/>
      <c r="F160" s="15"/>
      <c r="G160" s="15"/>
      <c r="H160" s="15"/>
    </row>
    <row r="161" spans="2:8" x14ac:dyDescent="0.25">
      <c r="B161" s="15"/>
      <c r="C161" s="15"/>
      <c r="D161" s="15"/>
      <c r="E161" s="15"/>
      <c r="F161" s="15"/>
      <c r="G161" s="15"/>
      <c r="H161" s="15"/>
    </row>
    <row r="162" spans="2:8" x14ac:dyDescent="0.25">
      <c r="B162" s="15"/>
      <c r="C162" s="15"/>
      <c r="D162" s="15"/>
      <c r="E162" s="15"/>
      <c r="F162" s="15"/>
      <c r="G162" s="15"/>
      <c r="H162" s="15"/>
    </row>
    <row r="163" spans="2:8" x14ac:dyDescent="0.25">
      <c r="B163" s="15"/>
      <c r="C163" s="15"/>
      <c r="D163" s="15"/>
      <c r="E163" s="15"/>
      <c r="F163" s="15"/>
      <c r="G163" s="15"/>
      <c r="H163" s="15"/>
    </row>
    <row r="164" spans="2:8" x14ac:dyDescent="0.25">
      <c r="B164" s="15"/>
      <c r="C164" s="15"/>
      <c r="D164" s="15"/>
      <c r="E164" s="15"/>
      <c r="F164" s="15"/>
      <c r="G164" s="15"/>
      <c r="H164" s="15"/>
    </row>
    <row r="165" spans="2:8" x14ac:dyDescent="0.25">
      <c r="B165" s="15"/>
      <c r="C165" s="15"/>
      <c r="D165" s="15"/>
      <c r="E165" s="15"/>
      <c r="F165" s="15"/>
      <c r="G165" s="15"/>
      <c r="H165" s="15"/>
    </row>
    <row r="166" spans="2:8" x14ac:dyDescent="0.25">
      <c r="B166" s="15"/>
      <c r="C166" s="15"/>
      <c r="D166" s="15"/>
      <c r="E166" s="15"/>
      <c r="F166" s="15"/>
      <c r="G166" s="15"/>
      <c r="H166" s="15"/>
    </row>
    <row r="167" spans="2:8" x14ac:dyDescent="0.25">
      <c r="B167" s="15"/>
      <c r="C167" s="15"/>
      <c r="D167" s="15"/>
      <c r="E167" s="15"/>
      <c r="F167" s="15"/>
      <c r="G167" s="15"/>
      <c r="H167" s="15"/>
    </row>
    <row r="168" spans="2:8" x14ac:dyDescent="0.25">
      <c r="B168" s="15"/>
      <c r="C168" s="15"/>
      <c r="D168" s="15"/>
      <c r="E168" s="15"/>
      <c r="F168" s="15"/>
      <c r="G168" s="15"/>
      <c r="H168" s="15"/>
    </row>
    <row r="169" spans="2:8" x14ac:dyDescent="0.25">
      <c r="B169" s="15"/>
      <c r="C169" s="15"/>
      <c r="D169" s="15"/>
      <c r="E169" s="15"/>
      <c r="F169" s="15"/>
      <c r="G169" s="15"/>
      <c r="H169" s="15"/>
    </row>
    <row r="170" spans="2:8" x14ac:dyDescent="0.25">
      <c r="B170" s="15"/>
      <c r="C170" s="15"/>
      <c r="D170" s="15"/>
      <c r="E170" s="15"/>
      <c r="F170" s="15"/>
      <c r="G170" s="15"/>
      <c r="H170" s="15"/>
    </row>
    <row r="171" spans="2:8" x14ac:dyDescent="0.25">
      <c r="B171" s="15"/>
      <c r="C171" s="15"/>
      <c r="D171" s="15"/>
      <c r="E171" s="15"/>
      <c r="F171" s="15"/>
      <c r="G171" s="15"/>
      <c r="H171" s="15"/>
    </row>
    <row r="172" spans="2:8" x14ac:dyDescent="0.25">
      <c r="B172" s="15"/>
      <c r="C172" s="15"/>
      <c r="D172" s="15"/>
      <c r="E172" s="15"/>
      <c r="F172" s="15"/>
      <c r="G172" s="15"/>
      <c r="H172" s="15"/>
    </row>
    <row r="173" spans="2:8" x14ac:dyDescent="0.25">
      <c r="B173" s="15"/>
      <c r="C173" s="15"/>
      <c r="D173" s="15"/>
      <c r="E173" s="15"/>
      <c r="F173" s="15"/>
      <c r="G173" s="15"/>
      <c r="H173" s="15"/>
    </row>
    <row r="174" spans="2:8" x14ac:dyDescent="0.25">
      <c r="B174" s="15"/>
      <c r="C174" s="15"/>
      <c r="D174" s="15"/>
      <c r="E174" s="15"/>
      <c r="F174" s="15"/>
      <c r="G174" s="15"/>
      <c r="H174" s="15"/>
    </row>
    <row r="175" spans="2:8" x14ac:dyDescent="0.25">
      <c r="B175" s="15"/>
      <c r="C175" s="15"/>
      <c r="D175" s="15"/>
      <c r="E175" s="15"/>
      <c r="F175" s="15"/>
      <c r="G175" s="15"/>
      <c r="H175" s="15"/>
    </row>
    <row r="176" spans="2:8" x14ac:dyDescent="0.25">
      <c r="B176" s="15"/>
      <c r="C176" s="15"/>
      <c r="D176" s="15"/>
      <c r="E176" s="15"/>
      <c r="F176" s="15"/>
      <c r="G176" s="15"/>
      <c r="H176" s="15"/>
    </row>
    <row r="177" spans="2:8" x14ac:dyDescent="0.25">
      <c r="B177" s="15"/>
      <c r="C177" s="15"/>
      <c r="D177" s="15"/>
      <c r="E177" s="15"/>
      <c r="F177" s="15"/>
      <c r="G177" s="15"/>
      <c r="H177" s="15"/>
    </row>
    <row r="178" spans="2:8" x14ac:dyDescent="0.25">
      <c r="B178" s="15"/>
      <c r="C178" s="15"/>
      <c r="D178" s="15"/>
      <c r="E178" s="15"/>
      <c r="F178" s="15"/>
      <c r="G178" s="15"/>
      <c r="H178" s="15"/>
    </row>
    <row r="179" spans="2:8" x14ac:dyDescent="0.25">
      <c r="B179" s="15"/>
      <c r="C179" s="15"/>
      <c r="D179" s="15"/>
      <c r="E179" s="15"/>
      <c r="F179" s="15"/>
      <c r="G179" s="15"/>
      <c r="H179" s="15"/>
    </row>
    <row r="180" spans="2:8" x14ac:dyDescent="0.25">
      <c r="B180" s="15"/>
      <c r="C180" s="15"/>
      <c r="D180" s="15"/>
      <c r="E180" s="15"/>
      <c r="F180" s="15"/>
      <c r="G180" s="15"/>
      <c r="H180" s="15"/>
    </row>
    <row r="181" spans="2:8" x14ac:dyDescent="0.25">
      <c r="B181" s="15"/>
      <c r="C181" s="15"/>
      <c r="D181" s="15"/>
      <c r="E181" s="15"/>
      <c r="F181" s="15"/>
      <c r="G181" s="15"/>
      <c r="H181" s="15"/>
    </row>
    <row r="182" spans="2:8" x14ac:dyDescent="0.25">
      <c r="B182" s="15"/>
      <c r="C182" s="15"/>
      <c r="D182" s="15"/>
      <c r="E182" s="15"/>
      <c r="F182" s="15"/>
      <c r="G182" s="15"/>
      <c r="H182" s="15"/>
    </row>
    <row r="183" spans="2:8" x14ac:dyDescent="0.25">
      <c r="B183" s="15"/>
      <c r="C183" s="15"/>
      <c r="D183" s="15"/>
      <c r="E183" s="15"/>
      <c r="F183" s="15"/>
      <c r="G183" s="15"/>
      <c r="H183" s="15"/>
    </row>
    <row r="184" spans="2:8" x14ac:dyDescent="0.25">
      <c r="B184" s="15"/>
      <c r="C184" s="15"/>
      <c r="D184" s="15"/>
      <c r="E184" s="15"/>
      <c r="F184" s="15"/>
      <c r="G184" s="15"/>
      <c r="H184" s="15"/>
    </row>
    <row r="185" spans="2:8" x14ac:dyDescent="0.25">
      <c r="B185" s="15"/>
      <c r="C185" s="15"/>
      <c r="D185" s="15"/>
      <c r="E185" s="15"/>
      <c r="F185" s="15"/>
      <c r="G185" s="15"/>
      <c r="H185" s="15"/>
    </row>
    <row r="186" spans="2:8" x14ac:dyDescent="0.25">
      <c r="B186" s="15"/>
      <c r="C186" s="15"/>
      <c r="D186" s="15"/>
      <c r="E186" s="15"/>
      <c r="F186" s="15"/>
      <c r="G186" s="15"/>
      <c r="H186" s="15"/>
    </row>
    <row r="187" spans="2:8" x14ac:dyDescent="0.25">
      <c r="B187" s="15"/>
      <c r="C187" s="15"/>
      <c r="D187" s="15"/>
      <c r="E187" s="15"/>
      <c r="F187" s="15"/>
      <c r="G187" s="15"/>
      <c r="H187" s="15"/>
    </row>
    <row r="188" spans="2:8" x14ac:dyDescent="0.25">
      <c r="B188" s="15"/>
      <c r="C188" s="15"/>
      <c r="D188" s="15"/>
      <c r="E188" s="15"/>
      <c r="F188" s="15"/>
      <c r="G188" s="15"/>
      <c r="H188" s="15"/>
    </row>
    <row r="189" spans="2:8" x14ac:dyDescent="0.25">
      <c r="B189" s="15"/>
      <c r="C189" s="15"/>
      <c r="D189" s="15"/>
      <c r="E189" s="15"/>
      <c r="F189" s="15"/>
      <c r="G189" s="15"/>
      <c r="H189" s="15"/>
    </row>
    <row r="190" spans="2:8" x14ac:dyDescent="0.25">
      <c r="B190" s="15"/>
      <c r="C190" s="15"/>
      <c r="D190" s="15"/>
      <c r="E190" s="15"/>
      <c r="F190" s="15"/>
      <c r="G190" s="15"/>
      <c r="H190" s="15"/>
    </row>
    <row r="191" spans="2:8" x14ac:dyDescent="0.25">
      <c r="B191" s="15"/>
      <c r="C191" s="15"/>
      <c r="D191" s="15"/>
      <c r="E191" s="15"/>
      <c r="F191" s="15"/>
      <c r="G191" s="15"/>
      <c r="H191" s="15"/>
    </row>
    <row r="192" spans="2:8" x14ac:dyDescent="0.25">
      <c r="B192" s="15"/>
      <c r="C192" s="15"/>
      <c r="D192" s="15"/>
      <c r="E192" s="15"/>
      <c r="F192" s="15"/>
      <c r="G192" s="15"/>
      <c r="H192" s="15"/>
    </row>
    <row r="193" spans="2:8" x14ac:dyDescent="0.25">
      <c r="B193" s="15"/>
      <c r="C193" s="15"/>
      <c r="D193" s="15"/>
      <c r="E193" s="15"/>
      <c r="F193" s="15"/>
      <c r="G193" s="15"/>
      <c r="H193" s="15"/>
    </row>
    <row r="194" spans="2:8" x14ac:dyDescent="0.25">
      <c r="B194" s="15"/>
      <c r="C194" s="15"/>
      <c r="D194" s="15"/>
      <c r="E194" s="15"/>
      <c r="F194" s="15"/>
      <c r="G194" s="15"/>
      <c r="H194" s="15"/>
    </row>
    <row r="195" spans="2:8" x14ac:dyDescent="0.25">
      <c r="B195" s="15"/>
      <c r="C195" s="15"/>
      <c r="D195" s="15"/>
      <c r="E195" s="15"/>
      <c r="F195" s="15"/>
      <c r="G195" s="15"/>
      <c r="H195" s="15"/>
    </row>
    <row r="196" spans="2:8" x14ac:dyDescent="0.25">
      <c r="B196" s="15"/>
      <c r="C196" s="15"/>
      <c r="D196" s="15"/>
      <c r="E196" s="15"/>
      <c r="F196" s="15"/>
      <c r="G196" s="15"/>
      <c r="H196" s="15"/>
    </row>
    <row r="197" spans="2:8" x14ac:dyDescent="0.25">
      <c r="B197" s="15"/>
      <c r="C197" s="15"/>
      <c r="D197" s="15"/>
      <c r="E197" s="15"/>
      <c r="F197" s="15"/>
      <c r="G197" s="15"/>
      <c r="H197" s="15"/>
    </row>
    <row r="198" spans="2:8" x14ac:dyDescent="0.25">
      <c r="B198" s="15"/>
      <c r="C198" s="15"/>
      <c r="D198" s="15"/>
      <c r="E198" s="15"/>
      <c r="F198" s="15"/>
      <c r="G198" s="15"/>
      <c r="H198" s="15"/>
    </row>
    <row r="199" spans="2:8" x14ac:dyDescent="0.25">
      <c r="B199" s="15"/>
      <c r="C199" s="15"/>
      <c r="D199" s="15"/>
      <c r="E199" s="15"/>
      <c r="F199" s="15"/>
      <c r="G199" s="15"/>
      <c r="H199" s="15"/>
    </row>
    <row r="200" spans="2:8" x14ac:dyDescent="0.25">
      <c r="B200" s="15"/>
      <c r="C200" s="15"/>
      <c r="D200" s="15"/>
      <c r="E200" s="15"/>
      <c r="F200" s="15"/>
      <c r="G200" s="15"/>
      <c r="H200" s="15"/>
    </row>
    <row r="201" spans="2:8" x14ac:dyDescent="0.25">
      <c r="B201" s="15"/>
      <c r="C201" s="15"/>
      <c r="D201" s="15"/>
      <c r="E201" s="15"/>
      <c r="F201" s="15"/>
      <c r="G201" s="15"/>
      <c r="H201" s="15"/>
    </row>
    <row r="202" spans="2:8" x14ac:dyDescent="0.25">
      <c r="B202" s="15"/>
      <c r="C202" s="15"/>
      <c r="D202" s="15"/>
      <c r="E202" s="15"/>
      <c r="F202" s="15"/>
      <c r="G202" s="15"/>
      <c r="H202" s="15"/>
    </row>
    <row r="203" spans="2:8" x14ac:dyDescent="0.25">
      <c r="B203" s="15"/>
      <c r="C203" s="15"/>
      <c r="D203" s="15"/>
      <c r="E203" s="15"/>
      <c r="F203" s="15"/>
      <c r="G203" s="15"/>
      <c r="H203" s="15"/>
    </row>
    <row r="204" spans="2:8" x14ac:dyDescent="0.25">
      <c r="B204" s="15"/>
      <c r="C204" s="15"/>
      <c r="D204" s="15"/>
      <c r="E204" s="15"/>
      <c r="F204" s="15"/>
      <c r="G204" s="15"/>
      <c r="H204" s="15"/>
    </row>
    <row r="205" spans="2:8" x14ac:dyDescent="0.25">
      <c r="B205" s="15"/>
      <c r="C205" s="15"/>
      <c r="D205" s="15"/>
      <c r="E205" s="15"/>
      <c r="F205" s="15"/>
      <c r="G205" s="15"/>
      <c r="H205" s="15"/>
    </row>
    <row r="206" spans="2:8" x14ac:dyDescent="0.25">
      <c r="B206" s="15"/>
      <c r="C206" s="15"/>
      <c r="D206" s="15"/>
      <c r="E206" s="15"/>
      <c r="F206" s="15"/>
      <c r="G206" s="15"/>
      <c r="H206" s="15"/>
    </row>
    <row r="207" spans="2:8" x14ac:dyDescent="0.25">
      <c r="B207" s="15"/>
      <c r="C207" s="15"/>
      <c r="D207" s="15"/>
      <c r="E207" s="15"/>
      <c r="F207" s="15"/>
      <c r="G207" s="15"/>
      <c r="H207" s="15"/>
    </row>
    <row r="208" spans="2:8" x14ac:dyDescent="0.25">
      <c r="B208" s="15"/>
      <c r="C208" s="15"/>
      <c r="D208" s="15"/>
      <c r="E208" s="15"/>
      <c r="F208" s="15"/>
      <c r="G208" s="15"/>
      <c r="H208" s="15"/>
    </row>
    <row r="209" spans="2:8" x14ac:dyDescent="0.25">
      <c r="B209" s="15"/>
      <c r="C209" s="15"/>
      <c r="D209" s="15"/>
      <c r="E209" s="15"/>
      <c r="F209" s="15"/>
      <c r="G209" s="15"/>
      <c r="H209" s="15"/>
    </row>
    <row r="210" spans="2:8" x14ac:dyDescent="0.25">
      <c r="B210" s="15"/>
      <c r="C210" s="15"/>
      <c r="D210" s="15"/>
      <c r="E210" s="15"/>
      <c r="F210" s="15"/>
      <c r="G210" s="15"/>
      <c r="H210" s="15"/>
    </row>
    <row r="211" spans="2:8" x14ac:dyDescent="0.25">
      <c r="B211" s="15"/>
      <c r="C211" s="15"/>
      <c r="D211" s="15"/>
      <c r="E211" s="15"/>
      <c r="F211" s="15"/>
      <c r="G211" s="15"/>
      <c r="H211" s="15"/>
    </row>
    <row r="212" spans="2:8" x14ac:dyDescent="0.25">
      <c r="B212" s="15"/>
      <c r="C212" s="15"/>
      <c r="D212" s="15"/>
      <c r="E212" s="15"/>
      <c r="F212" s="15"/>
      <c r="G212" s="15"/>
      <c r="H212" s="15"/>
    </row>
    <row r="213" spans="2:8" x14ac:dyDescent="0.25">
      <c r="B213" s="15"/>
      <c r="C213" s="15"/>
      <c r="D213" s="15"/>
      <c r="E213" s="15"/>
      <c r="F213" s="15"/>
      <c r="G213" s="15"/>
      <c r="H213" s="15"/>
    </row>
    <row r="214" spans="2:8" x14ac:dyDescent="0.25">
      <c r="B214" s="15"/>
      <c r="C214" s="15"/>
      <c r="D214" s="15"/>
      <c r="E214" s="15"/>
      <c r="F214" s="15"/>
      <c r="G214" s="15"/>
      <c r="H214" s="15"/>
    </row>
    <row r="215" spans="2:8" x14ac:dyDescent="0.25">
      <c r="B215" s="15"/>
      <c r="C215" s="15"/>
      <c r="D215" s="15"/>
      <c r="E215" s="15"/>
      <c r="F215" s="15"/>
      <c r="G215" s="15"/>
      <c r="H215" s="15"/>
    </row>
    <row r="216" spans="2:8" x14ac:dyDescent="0.25">
      <c r="B216" s="15"/>
      <c r="C216" s="15"/>
      <c r="D216" s="15"/>
      <c r="E216" s="15"/>
      <c r="F216" s="15"/>
      <c r="G216" s="15"/>
      <c r="H216" s="15"/>
    </row>
    <row r="217" spans="2:8" x14ac:dyDescent="0.25">
      <c r="B217" s="15"/>
      <c r="C217" s="15"/>
      <c r="D217" s="15"/>
      <c r="E217" s="15"/>
      <c r="F217" s="15"/>
      <c r="G217" s="15"/>
      <c r="H217" s="15"/>
    </row>
    <row r="218" spans="2:8" x14ac:dyDescent="0.25">
      <c r="B218" s="15"/>
      <c r="C218" s="15"/>
      <c r="D218" s="15"/>
      <c r="E218" s="15"/>
      <c r="F218" s="15"/>
      <c r="G218" s="15"/>
      <c r="H218" s="15"/>
    </row>
    <row r="219" spans="2:8" x14ac:dyDescent="0.25">
      <c r="B219" s="15"/>
      <c r="C219" s="15"/>
      <c r="D219" s="15"/>
      <c r="E219" s="15"/>
      <c r="F219" s="15"/>
      <c r="G219" s="15"/>
      <c r="H219" s="15"/>
    </row>
    <row r="220" spans="2:8" x14ac:dyDescent="0.25">
      <c r="B220" s="15"/>
      <c r="C220" s="15"/>
      <c r="D220" s="15"/>
      <c r="E220" s="15"/>
      <c r="F220" s="15"/>
      <c r="G220" s="15"/>
      <c r="H220" s="15"/>
    </row>
    <row r="221" spans="2:8" x14ac:dyDescent="0.25">
      <c r="B221" s="15"/>
      <c r="C221" s="15"/>
      <c r="D221" s="15"/>
      <c r="E221" s="15"/>
      <c r="F221" s="15"/>
      <c r="G221" s="15"/>
      <c r="H221" s="15"/>
    </row>
    <row r="222" spans="2:8" x14ac:dyDescent="0.25">
      <c r="B222" s="15"/>
      <c r="C222" s="15"/>
      <c r="D222" s="15"/>
      <c r="E222" s="15"/>
      <c r="F222" s="15"/>
      <c r="G222" s="15"/>
      <c r="H222" s="15"/>
    </row>
    <row r="223" spans="2:8" x14ac:dyDescent="0.25">
      <c r="B223" s="15"/>
      <c r="C223" s="15"/>
      <c r="D223" s="15"/>
      <c r="E223" s="15"/>
      <c r="F223" s="15"/>
      <c r="G223" s="15"/>
      <c r="H223" s="15"/>
    </row>
    <row r="224" spans="2:8" x14ac:dyDescent="0.25">
      <c r="B224" s="15"/>
      <c r="C224" s="15"/>
      <c r="D224" s="15"/>
      <c r="E224" s="15"/>
      <c r="F224" s="15"/>
      <c r="G224" s="15"/>
      <c r="H224" s="15"/>
    </row>
    <row r="225" spans="2:8" x14ac:dyDescent="0.25">
      <c r="B225" s="15"/>
      <c r="C225" s="15"/>
      <c r="D225" s="15"/>
      <c r="E225" s="15"/>
      <c r="F225" s="15"/>
      <c r="G225" s="15"/>
      <c r="H225" s="15"/>
    </row>
    <row r="226" spans="2:8" x14ac:dyDescent="0.25">
      <c r="B226" s="15"/>
      <c r="C226" s="15"/>
      <c r="D226" s="15"/>
      <c r="E226" s="15"/>
      <c r="F226" s="15"/>
      <c r="G226" s="15"/>
      <c r="H226" s="15"/>
    </row>
    <row r="227" spans="2:8" x14ac:dyDescent="0.25">
      <c r="B227" s="15"/>
      <c r="C227" s="15"/>
      <c r="D227" s="15"/>
      <c r="E227" s="15"/>
      <c r="F227" s="15"/>
      <c r="G227" s="15"/>
      <c r="H227" s="15"/>
    </row>
    <row r="228" spans="2:8" x14ac:dyDescent="0.25">
      <c r="B228" s="15"/>
      <c r="C228" s="15"/>
      <c r="D228" s="15"/>
      <c r="E228" s="15"/>
      <c r="F228" s="15"/>
      <c r="G228" s="15"/>
      <c r="H228" s="15"/>
    </row>
    <row r="229" spans="2:8" x14ac:dyDescent="0.25">
      <c r="B229" s="15"/>
      <c r="C229" s="15"/>
      <c r="D229" s="15"/>
      <c r="E229" s="15"/>
      <c r="F229" s="15"/>
      <c r="G229" s="15"/>
      <c r="H229" s="15"/>
    </row>
    <row r="230" spans="2:8" x14ac:dyDescent="0.25">
      <c r="B230" s="15"/>
      <c r="C230" s="15"/>
      <c r="D230" s="15"/>
      <c r="E230" s="15"/>
      <c r="F230" s="15"/>
      <c r="G230" s="15"/>
      <c r="H230" s="15"/>
    </row>
    <row r="231" spans="2:8" x14ac:dyDescent="0.25">
      <c r="B231" s="15"/>
      <c r="C231" s="15"/>
      <c r="D231" s="15"/>
      <c r="E231" s="15"/>
      <c r="F231" s="15"/>
      <c r="G231" s="15"/>
      <c r="H231" s="15"/>
    </row>
    <row r="232" spans="2:8" x14ac:dyDescent="0.25">
      <c r="B232" s="15"/>
      <c r="C232" s="15"/>
      <c r="D232" s="15"/>
      <c r="E232" s="15"/>
      <c r="F232" s="15"/>
      <c r="G232" s="15"/>
      <c r="H232" s="15"/>
    </row>
    <row r="233" spans="2:8" x14ac:dyDescent="0.25">
      <c r="B233" s="15"/>
      <c r="C233" s="15"/>
      <c r="D233" s="15"/>
      <c r="E233" s="15"/>
      <c r="F233" s="15"/>
      <c r="G233" s="15"/>
      <c r="H233" s="15"/>
    </row>
    <row r="234" spans="2:8" x14ac:dyDescent="0.25">
      <c r="B234" s="15"/>
      <c r="C234" s="15"/>
      <c r="D234" s="15"/>
      <c r="E234" s="15"/>
      <c r="F234" s="15"/>
      <c r="G234" s="15"/>
      <c r="H234" s="15"/>
    </row>
    <row r="235" spans="2:8" x14ac:dyDescent="0.25">
      <c r="B235" s="15"/>
      <c r="C235" s="15"/>
      <c r="D235" s="15"/>
      <c r="E235" s="15"/>
      <c r="F235" s="15"/>
      <c r="G235" s="15"/>
      <c r="H235" s="15"/>
    </row>
    <row r="236" spans="2:8" x14ac:dyDescent="0.25">
      <c r="B236" s="15"/>
      <c r="C236" s="15"/>
      <c r="D236" s="15"/>
      <c r="E236" s="15"/>
      <c r="F236" s="15"/>
      <c r="G236" s="15"/>
      <c r="H236" s="15"/>
    </row>
    <row r="237" spans="2:8" x14ac:dyDescent="0.25">
      <c r="B237" s="15"/>
      <c r="C237" s="15"/>
      <c r="D237" s="15"/>
      <c r="E237" s="15"/>
      <c r="F237" s="15"/>
      <c r="G237" s="15"/>
      <c r="H237" s="15"/>
    </row>
    <row r="238" spans="2:8" x14ac:dyDescent="0.25">
      <c r="B238" s="15"/>
      <c r="C238" s="15"/>
      <c r="D238" s="15"/>
      <c r="E238" s="15"/>
      <c r="F238" s="15"/>
      <c r="G238" s="15"/>
      <c r="H238" s="15"/>
    </row>
    <row r="239" spans="2:8" x14ac:dyDescent="0.25">
      <c r="B239" s="15"/>
      <c r="C239" s="15"/>
      <c r="D239" s="15"/>
      <c r="E239" s="15"/>
      <c r="F239" s="15"/>
      <c r="G239" s="15"/>
      <c r="H239" s="15"/>
    </row>
    <row r="240" spans="2:8" x14ac:dyDescent="0.25">
      <c r="B240" s="15"/>
      <c r="C240" s="15"/>
      <c r="D240" s="15"/>
      <c r="E240" s="15"/>
      <c r="F240" s="15"/>
      <c r="G240" s="15"/>
      <c r="H240" s="15"/>
    </row>
    <row r="241" spans="2:8" x14ac:dyDescent="0.25">
      <c r="B241" s="15"/>
      <c r="C241" s="15"/>
      <c r="D241" s="15"/>
      <c r="E241" s="15"/>
      <c r="F241" s="15"/>
      <c r="G241" s="15"/>
      <c r="H241" s="15"/>
    </row>
    <row r="242" spans="2:8" x14ac:dyDescent="0.25">
      <c r="B242" s="15"/>
      <c r="C242" s="15"/>
      <c r="D242" s="15"/>
      <c r="E242" s="15"/>
      <c r="F242" s="15"/>
      <c r="G242" s="15"/>
      <c r="H242" s="15"/>
    </row>
    <row r="243" spans="2:8" x14ac:dyDescent="0.25">
      <c r="B243" s="15"/>
      <c r="C243" s="15"/>
      <c r="D243" s="15"/>
      <c r="E243" s="15"/>
      <c r="F243" s="15"/>
      <c r="G243" s="15"/>
      <c r="H243" s="15"/>
    </row>
    <row r="244" spans="2:8" x14ac:dyDescent="0.25">
      <c r="B244" s="15"/>
      <c r="C244" s="15"/>
      <c r="D244" s="15"/>
      <c r="E244" s="15"/>
      <c r="F244" s="15"/>
      <c r="G244" s="15"/>
      <c r="H244" s="15"/>
    </row>
    <row r="245" spans="2:8" x14ac:dyDescent="0.25">
      <c r="B245" s="15"/>
      <c r="C245" s="15"/>
      <c r="D245" s="15"/>
      <c r="E245" s="15"/>
      <c r="F245" s="15"/>
      <c r="G245" s="15"/>
      <c r="H245" s="15"/>
    </row>
    <row r="246" spans="2:8" x14ac:dyDescent="0.25">
      <c r="B246" s="15"/>
      <c r="C246" s="15"/>
      <c r="D246" s="15"/>
      <c r="E246" s="15"/>
      <c r="F246" s="15"/>
      <c r="G246" s="15"/>
      <c r="H246" s="15"/>
    </row>
    <row r="247" spans="2:8" x14ac:dyDescent="0.25">
      <c r="B247" s="15"/>
      <c r="C247" s="15"/>
      <c r="D247" s="15"/>
      <c r="E247" s="15"/>
      <c r="F247" s="15"/>
      <c r="G247" s="15"/>
      <c r="H247" s="15"/>
    </row>
    <row r="248" spans="2:8" x14ac:dyDescent="0.25">
      <c r="B248" s="15"/>
      <c r="C248" s="15"/>
      <c r="D248" s="15"/>
      <c r="E248" s="15"/>
      <c r="F248" s="15"/>
      <c r="G248" s="15"/>
      <c r="H248" s="15"/>
    </row>
    <row r="249" spans="2:8" x14ac:dyDescent="0.25">
      <c r="B249" s="15"/>
      <c r="C249" s="15"/>
      <c r="D249" s="15"/>
      <c r="E249" s="15"/>
      <c r="F249" s="15"/>
      <c r="G249" s="15"/>
      <c r="H249" s="15"/>
    </row>
    <row r="250" spans="2:8" x14ac:dyDescent="0.25">
      <c r="B250" s="15"/>
      <c r="C250" s="15"/>
      <c r="D250" s="15"/>
      <c r="E250" s="15"/>
      <c r="F250" s="15"/>
      <c r="G250" s="15"/>
      <c r="H250" s="15"/>
    </row>
    <row r="251" spans="2:8" x14ac:dyDescent="0.25">
      <c r="B251" s="15"/>
      <c r="C251" s="15"/>
      <c r="D251" s="15"/>
      <c r="E251" s="15"/>
      <c r="F251" s="15"/>
      <c r="G251" s="15"/>
      <c r="H251" s="15"/>
    </row>
    <row r="252" spans="2:8" x14ac:dyDescent="0.25">
      <c r="B252" s="15"/>
      <c r="C252" s="15"/>
      <c r="D252" s="15"/>
      <c r="E252" s="15"/>
      <c r="F252" s="15"/>
      <c r="G252" s="15"/>
      <c r="H252" s="15"/>
    </row>
    <row r="253" spans="2:8" x14ac:dyDescent="0.25">
      <c r="B253" s="15"/>
      <c r="C253" s="15"/>
      <c r="D253" s="15"/>
      <c r="E253" s="15"/>
      <c r="F253" s="15"/>
      <c r="G253" s="15"/>
      <c r="H253" s="15"/>
    </row>
    <row r="254" spans="2:8" x14ac:dyDescent="0.25">
      <c r="B254" s="15"/>
      <c r="C254" s="15"/>
      <c r="D254" s="15"/>
      <c r="E254" s="15"/>
      <c r="F254" s="15"/>
      <c r="G254" s="15"/>
      <c r="H254" s="15"/>
    </row>
    <row r="255" spans="2:8" x14ac:dyDescent="0.25">
      <c r="B255" s="15"/>
      <c r="C255" s="15"/>
      <c r="D255" s="15"/>
      <c r="E255" s="15"/>
      <c r="F255" s="15"/>
      <c r="G255" s="15"/>
      <c r="H255" s="15"/>
    </row>
    <row r="256" spans="2:8" x14ac:dyDescent="0.25">
      <c r="B256" s="15"/>
      <c r="C256" s="15"/>
      <c r="D256" s="15"/>
      <c r="E256" s="15"/>
      <c r="F256" s="15"/>
      <c r="G256" s="15"/>
      <c r="H256" s="15"/>
    </row>
    <row r="257" spans="2:8" x14ac:dyDescent="0.25">
      <c r="B257" s="15"/>
      <c r="C257" s="15"/>
      <c r="D257" s="15"/>
      <c r="E257" s="15"/>
      <c r="F257" s="15"/>
      <c r="G257" s="15"/>
      <c r="H257" s="15"/>
    </row>
    <row r="258" spans="2:8" x14ac:dyDescent="0.25">
      <c r="B258" s="15"/>
      <c r="C258" s="15"/>
      <c r="D258" s="15"/>
      <c r="E258" s="15"/>
      <c r="F258" s="15"/>
      <c r="G258" s="15"/>
      <c r="H258" s="15"/>
    </row>
    <row r="259" spans="2:8" x14ac:dyDescent="0.25">
      <c r="B259" s="15"/>
      <c r="C259" s="15"/>
      <c r="D259" s="15"/>
      <c r="E259" s="15"/>
      <c r="F259" s="15"/>
      <c r="G259" s="15"/>
      <c r="H259" s="15"/>
    </row>
    <row r="260" spans="2:8" x14ac:dyDescent="0.25">
      <c r="B260" s="15"/>
      <c r="C260" s="15"/>
      <c r="D260" s="15"/>
      <c r="E260" s="15"/>
      <c r="F260" s="15"/>
      <c r="G260" s="15"/>
      <c r="H260" s="15"/>
    </row>
    <row r="261" spans="2:8" x14ac:dyDescent="0.25">
      <c r="B261" s="15"/>
      <c r="C261" s="15"/>
      <c r="D261" s="15"/>
      <c r="E261" s="15"/>
      <c r="F261" s="15"/>
      <c r="G261" s="15"/>
      <c r="H261" s="15"/>
    </row>
    <row r="262" spans="2:8" x14ac:dyDescent="0.25">
      <c r="B262" s="15"/>
      <c r="C262" s="15"/>
      <c r="D262" s="15"/>
      <c r="E262" s="15"/>
      <c r="F262" s="15"/>
      <c r="G262" s="15"/>
      <c r="H262" s="15"/>
    </row>
    <row r="263" spans="2:8" x14ac:dyDescent="0.25">
      <c r="B263" s="15"/>
      <c r="C263" s="15"/>
      <c r="D263" s="15"/>
      <c r="E263" s="15"/>
      <c r="F263" s="15"/>
      <c r="G263" s="15"/>
      <c r="H263" s="15"/>
    </row>
    <row r="264" spans="2:8" x14ac:dyDescent="0.25">
      <c r="B264" s="15"/>
      <c r="C264" s="15"/>
      <c r="D264" s="15"/>
      <c r="E264" s="15"/>
      <c r="F264" s="15"/>
      <c r="G264" s="15"/>
      <c r="H264" s="15"/>
    </row>
    <row r="265" spans="2:8" x14ac:dyDescent="0.25">
      <c r="B265" s="15"/>
      <c r="C265" s="15"/>
      <c r="D265" s="15"/>
      <c r="E265" s="15"/>
      <c r="F265" s="15"/>
      <c r="G265" s="15"/>
      <c r="H265" s="15"/>
    </row>
    <row r="266" spans="2:8" x14ac:dyDescent="0.25">
      <c r="B266" s="15"/>
      <c r="C266" s="15"/>
      <c r="D266" s="15"/>
      <c r="E266" s="15"/>
      <c r="F266" s="15"/>
      <c r="G266" s="15"/>
      <c r="H266" s="15"/>
    </row>
    <row r="267" spans="2:8" x14ac:dyDescent="0.25">
      <c r="B267" s="15"/>
      <c r="C267" s="15"/>
      <c r="D267" s="15"/>
      <c r="E267" s="15"/>
      <c r="F267" s="15"/>
      <c r="G267" s="15"/>
      <c r="H267" s="15"/>
    </row>
    <row r="268" spans="2:8" x14ac:dyDescent="0.25">
      <c r="B268" s="15"/>
      <c r="C268" s="15"/>
      <c r="D268" s="15"/>
      <c r="E268" s="15"/>
      <c r="F268" s="15"/>
      <c r="G268" s="15"/>
      <c r="H268" s="15"/>
    </row>
    <row r="269" spans="2:8" x14ac:dyDescent="0.25">
      <c r="B269" s="15"/>
      <c r="C269" s="15"/>
      <c r="D269" s="15"/>
      <c r="E269" s="15"/>
      <c r="F269" s="15"/>
      <c r="G269" s="15"/>
      <c r="H269" s="15"/>
    </row>
    <row r="270" spans="2:8" x14ac:dyDescent="0.25">
      <c r="B270" s="15"/>
      <c r="C270" s="15"/>
      <c r="D270" s="15"/>
      <c r="E270" s="15"/>
      <c r="F270" s="15"/>
      <c r="G270" s="15"/>
      <c r="H270" s="15"/>
    </row>
    <row r="271" spans="2:8" x14ac:dyDescent="0.25">
      <c r="B271" s="15"/>
      <c r="C271" s="15"/>
      <c r="D271" s="15"/>
      <c r="E271" s="15"/>
      <c r="F271" s="15"/>
      <c r="G271" s="15"/>
      <c r="H271" s="15"/>
    </row>
    <row r="272" spans="2:8" x14ac:dyDescent="0.25">
      <c r="B272" s="15"/>
      <c r="C272" s="15"/>
      <c r="D272" s="15"/>
      <c r="E272" s="15"/>
      <c r="F272" s="15"/>
      <c r="G272" s="15"/>
      <c r="H272" s="15"/>
    </row>
    <row r="273" spans="2:8" x14ac:dyDescent="0.25">
      <c r="B273" s="15"/>
      <c r="C273" s="15"/>
      <c r="D273" s="15"/>
      <c r="E273" s="15"/>
      <c r="F273" s="15"/>
      <c r="G273" s="15"/>
      <c r="H273" s="15"/>
    </row>
    <row r="274" spans="2:8" x14ac:dyDescent="0.25">
      <c r="B274" s="15"/>
      <c r="C274" s="15"/>
      <c r="D274" s="15"/>
      <c r="E274" s="15"/>
      <c r="F274" s="15"/>
      <c r="G274" s="15"/>
      <c r="H274" s="15"/>
    </row>
    <row r="275" spans="2:8" x14ac:dyDescent="0.25">
      <c r="B275" s="15"/>
      <c r="C275" s="15"/>
      <c r="D275" s="15"/>
      <c r="E275" s="15"/>
      <c r="F275" s="15"/>
      <c r="G275" s="15"/>
      <c r="H275" s="15"/>
    </row>
    <row r="276" spans="2:8" x14ac:dyDescent="0.25">
      <c r="B276" s="15"/>
      <c r="C276" s="15"/>
      <c r="D276" s="15"/>
      <c r="E276" s="15"/>
      <c r="F276" s="15"/>
      <c r="G276" s="15"/>
      <c r="H276" s="15"/>
    </row>
    <row r="277" spans="2:8" x14ac:dyDescent="0.25">
      <c r="B277" s="15"/>
      <c r="C277" s="15"/>
      <c r="D277" s="15"/>
      <c r="E277" s="15"/>
      <c r="F277" s="15"/>
      <c r="G277" s="15"/>
      <c r="H277" s="15"/>
    </row>
    <row r="278" spans="2:8" x14ac:dyDescent="0.25">
      <c r="B278" s="15"/>
      <c r="C278" s="15"/>
      <c r="D278" s="15"/>
      <c r="E278" s="15"/>
      <c r="F278" s="15"/>
      <c r="G278" s="15"/>
      <c r="H278" s="15"/>
    </row>
    <row r="279" spans="2:8" x14ac:dyDescent="0.25">
      <c r="B279" s="15"/>
      <c r="C279" s="15"/>
      <c r="D279" s="15"/>
      <c r="E279" s="15"/>
      <c r="F279" s="15"/>
      <c r="G279" s="15"/>
      <c r="H279" s="15"/>
    </row>
    <row r="280" spans="2:8" x14ac:dyDescent="0.25">
      <c r="B280" s="15"/>
      <c r="C280" s="15"/>
      <c r="D280" s="15"/>
      <c r="E280" s="15"/>
      <c r="F280" s="15"/>
      <c r="G280" s="15"/>
      <c r="H280" s="15"/>
    </row>
    <row r="281" spans="2:8" x14ac:dyDescent="0.25">
      <c r="B281" s="15"/>
      <c r="C281" s="15"/>
      <c r="D281" s="15"/>
      <c r="E281" s="15"/>
      <c r="F281" s="15"/>
      <c r="G281" s="15"/>
      <c r="H281" s="15"/>
    </row>
    <row r="282" spans="2:8" x14ac:dyDescent="0.25">
      <c r="B282" s="15"/>
      <c r="C282" s="15"/>
      <c r="D282" s="15"/>
      <c r="E282" s="15"/>
      <c r="F282" s="15"/>
      <c r="G282" s="15"/>
      <c r="H282" s="15"/>
    </row>
    <row r="283" spans="2:8" x14ac:dyDescent="0.25">
      <c r="B283" s="15"/>
      <c r="C283" s="15"/>
      <c r="D283" s="15"/>
      <c r="E283" s="15"/>
      <c r="F283" s="15"/>
      <c r="G283" s="15"/>
      <c r="H283" s="15"/>
    </row>
    <row r="284" spans="2:8" x14ac:dyDescent="0.25">
      <c r="B284" s="15"/>
      <c r="C284" s="15"/>
      <c r="D284" s="15"/>
      <c r="E284" s="15"/>
      <c r="F284" s="15"/>
      <c r="G284" s="15"/>
      <c r="H284" s="15"/>
    </row>
    <row r="285" spans="2:8" x14ac:dyDescent="0.25">
      <c r="B285" s="15"/>
      <c r="C285" s="15"/>
      <c r="D285" s="15"/>
      <c r="E285" s="15"/>
      <c r="F285" s="15"/>
      <c r="G285" s="15"/>
      <c r="H285" s="15"/>
    </row>
    <row r="286" spans="2:8" x14ac:dyDescent="0.25">
      <c r="B286" s="15"/>
      <c r="C286" s="15"/>
      <c r="D286" s="15"/>
      <c r="E286" s="15"/>
      <c r="F286" s="15"/>
      <c r="G286" s="15"/>
      <c r="H286" s="15"/>
    </row>
    <row r="287" spans="2:8" x14ac:dyDescent="0.25">
      <c r="B287" s="15"/>
      <c r="C287" s="15"/>
      <c r="D287" s="15"/>
      <c r="E287" s="15"/>
      <c r="F287" s="15"/>
      <c r="G287" s="15"/>
      <c r="H287" s="15"/>
    </row>
    <row r="288" spans="2:8" x14ac:dyDescent="0.25">
      <c r="B288" s="15"/>
      <c r="C288" s="15"/>
      <c r="D288" s="15"/>
      <c r="E288" s="15"/>
      <c r="F288" s="15"/>
      <c r="G288" s="15"/>
      <c r="H288" s="15"/>
    </row>
    <row r="289" spans="2:8" x14ac:dyDescent="0.25">
      <c r="B289" s="15"/>
      <c r="C289" s="15"/>
      <c r="D289" s="15"/>
      <c r="E289" s="15"/>
      <c r="F289" s="15"/>
      <c r="G289" s="15"/>
      <c r="H289" s="15"/>
    </row>
    <row r="290" spans="2:8" x14ac:dyDescent="0.25">
      <c r="B290" s="15"/>
      <c r="C290" s="15"/>
      <c r="D290" s="15"/>
      <c r="E290" s="15"/>
      <c r="F290" s="15"/>
      <c r="G290" s="15"/>
      <c r="H290" s="15"/>
    </row>
    <row r="291" spans="2:8" x14ac:dyDescent="0.25">
      <c r="B291" s="15"/>
      <c r="C291" s="15"/>
      <c r="D291" s="15"/>
      <c r="E291" s="15"/>
      <c r="F291" s="15"/>
      <c r="G291" s="15"/>
      <c r="H291" s="15"/>
    </row>
    <row r="292" spans="2:8" x14ac:dyDescent="0.25">
      <c r="B292" s="15"/>
      <c r="C292" s="15"/>
      <c r="D292" s="15"/>
      <c r="E292" s="15"/>
      <c r="F292" s="15"/>
      <c r="G292" s="15"/>
      <c r="H292" s="15"/>
    </row>
    <row r="293" spans="2:8" x14ac:dyDescent="0.25">
      <c r="B293" s="15"/>
      <c r="C293" s="15"/>
      <c r="D293" s="15"/>
      <c r="E293" s="15"/>
      <c r="F293" s="15"/>
      <c r="G293" s="15"/>
      <c r="H293" s="15"/>
    </row>
    <row r="294" spans="2:8" x14ac:dyDescent="0.25">
      <c r="B294" s="15"/>
      <c r="C294" s="15"/>
      <c r="D294" s="15"/>
      <c r="E294" s="15"/>
      <c r="F294" s="15"/>
      <c r="G294" s="15"/>
      <c r="H294" s="15"/>
    </row>
    <row r="295" spans="2:8" x14ac:dyDescent="0.25">
      <c r="B295" s="15"/>
      <c r="C295" s="15"/>
      <c r="D295" s="15"/>
      <c r="E295" s="15"/>
      <c r="F295" s="15"/>
      <c r="G295" s="15"/>
      <c r="H295" s="15"/>
    </row>
    <row r="296" spans="2:8" x14ac:dyDescent="0.25">
      <c r="B296" s="15"/>
      <c r="C296" s="15"/>
      <c r="D296" s="15"/>
      <c r="E296" s="15"/>
      <c r="F296" s="15"/>
      <c r="G296" s="15"/>
      <c r="H296" s="15"/>
    </row>
    <row r="297" spans="2:8" x14ac:dyDescent="0.25">
      <c r="B297" s="15"/>
      <c r="C297" s="15"/>
      <c r="D297" s="15"/>
      <c r="E297" s="15"/>
      <c r="F297" s="15"/>
      <c r="G297" s="15"/>
      <c r="H297" s="15"/>
    </row>
    <row r="298" spans="2:8" x14ac:dyDescent="0.25">
      <c r="B298" s="15"/>
      <c r="C298" s="15"/>
      <c r="D298" s="15"/>
      <c r="E298" s="15"/>
      <c r="F298" s="15"/>
      <c r="G298" s="15"/>
      <c r="H298" s="15"/>
    </row>
    <row r="299" spans="2:8" x14ac:dyDescent="0.25">
      <c r="B299" s="15"/>
      <c r="C299" s="15"/>
      <c r="D299" s="15"/>
      <c r="E299" s="15"/>
      <c r="F299" s="15"/>
      <c r="G299" s="15"/>
      <c r="H299" s="15"/>
    </row>
    <row r="300" spans="2:8" x14ac:dyDescent="0.25">
      <c r="B300" s="15"/>
      <c r="C300" s="15"/>
      <c r="D300" s="15"/>
      <c r="E300" s="15"/>
      <c r="F300" s="15"/>
      <c r="G300" s="15"/>
      <c r="H300" s="15"/>
    </row>
    <row r="301" spans="2:8" x14ac:dyDescent="0.25">
      <c r="B301" s="15"/>
      <c r="C301" s="15"/>
      <c r="D301" s="15"/>
      <c r="E301" s="15"/>
      <c r="F301" s="15"/>
      <c r="G301" s="15"/>
      <c r="H301" s="15"/>
    </row>
    <row r="302" spans="2:8" x14ac:dyDescent="0.25">
      <c r="B302" s="15"/>
      <c r="C302" s="15"/>
      <c r="D302" s="15"/>
      <c r="E302" s="15"/>
      <c r="F302" s="15"/>
      <c r="G302" s="15"/>
      <c r="H302" s="15"/>
    </row>
    <row r="303" spans="2:8" x14ac:dyDescent="0.25">
      <c r="B303" s="15"/>
      <c r="C303" s="15"/>
      <c r="D303" s="15"/>
      <c r="E303" s="15"/>
      <c r="F303" s="15"/>
      <c r="G303" s="15"/>
      <c r="H303" s="15"/>
    </row>
    <row r="304" spans="2:8" x14ac:dyDescent="0.25">
      <c r="B304" s="15"/>
      <c r="C304" s="15"/>
      <c r="D304" s="15"/>
      <c r="E304" s="15"/>
      <c r="F304" s="15"/>
      <c r="G304" s="15"/>
      <c r="H304" s="15"/>
    </row>
    <row r="305" spans="2:8" x14ac:dyDescent="0.25">
      <c r="B305" s="15"/>
      <c r="C305" s="15"/>
      <c r="D305" s="15"/>
      <c r="E305" s="15"/>
      <c r="F305" s="15"/>
      <c r="G305" s="15"/>
      <c r="H305" s="15"/>
    </row>
    <row r="306" spans="2:8" x14ac:dyDescent="0.25">
      <c r="B306" s="15"/>
      <c r="C306" s="15"/>
      <c r="D306" s="15"/>
      <c r="E306" s="15"/>
      <c r="F306" s="15"/>
      <c r="G306" s="15"/>
      <c r="H306" s="15"/>
    </row>
    <row r="307" spans="2:8" x14ac:dyDescent="0.25">
      <c r="B307" s="15"/>
      <c r="C307" s="15"/>
      <c r="D307" s="15"/>
      <c r="E307" s="15"/>
      <c r="F307" s="15"/>
      <c r="G307" s="15"/>
      <c r="H307" s="15"/>
    </row>
    <row r="308" spans="2:8" x14ac:dyDescent="0.25">
      <c r="B308" s="15"/>
      <c r="C308" s="15"/>
      <c r="D308" s="15"/>
      <c r="E308" s="15"/>
      <c r="F308" s="15"/>
      <c r="G308" s="15"/>
      <c r="H308" s="15"/>
    </row>
    <row r="309" spans="2:8" x14ac:dyDescent="0.25">
      <c r="B309" s="15"/>
      <c r="C309" s="15"/>
      <c r="D309" s="15"/>
      <c r="E309" s="15"/>
      <c r="F309" s="15"/>
      <c r="G309" s="15"/>
      <c r="H309" s="15"/>
    </row>
    <row r="310" spans="2:8" x14ac:dyDescent="0.25">
      <c r="B310" s="15"/>
      <c r="C310" s="15"/>
      <c r="D310" s="15"/>
      <c r="E310" s="15"/>
      <c r="F310" s="15"/>
      <c r="G310" s="15"/>
      <c r="H310" s="15"/>
    </row>
    <row r="311" spans="2:8" x14ac:dyDescent="0.25">
      <c r="B311" s="15"/>
      <c r="C311" s="15"/>
      <c r="D311" s="15"/>
      <c r="E311" s="15"/>
      <c r="F311" s="15"/>
      <c r="G311" s="15"/>
      <c r="H311" s="15"/>
    </row>
    <row r="312" spans="2:8" x14ac:dyDescent="0.25">
      <c r="B312" s="15"/>
      <c r="C312" s="15"/>
      <c r="D312" s="15"/>
      <c r="E312" s="15"/>
      <c r="F312" s="15"/>
      <c r="G312" s="15"/>
      <c r="H312" s="15"/>
    </row>
    <row r="313" spans="2:8" x14ac:dyDescent="0.25">
      <c r="B313" s="15"/>
      <c r="C313" s="15"/>
      <c r="D313" s="15"/>
      <c r="E313" s="15"/>
      <c r="F313" s="15"/>
      <c r="G313" s="15"/>
      <c r="H313" s="15"/>
    </row>
    <row r="314" spans="2:8" x14ac:dyDescent="0.25">
      <c r="B314" s="15"/>
      <c r="C314" s="15"/>
      <c r="D314" s="15"/>
      <c r="E314" s="15"/>
      <c r="F314" s="15"/>
      <c r="G314" s="15"/>
      <c r="H314" s="15"/>
    </row>
    <row r="315" spans="2:8" x14ac:dyDescent="0.25">
      <c r="B315" s="15"/>
      <c r="C315" s="15"/>
      <c r="D315" s="15"/>
      <c r="E315" s="15"/>
      <c r="F315" s="15"/>
      <c r="G315" s="15"/>
      <c r="H315" s="15"/>
    </row>
    <row r="316" spans="2:8" x14ac:dyDescent="0.25">
      <c r="B316" s="15"/>
      <c r="C316" s="15"/>
      <c r="D316" s="15"/>
      <c r="E316" s="15"/>
      <c r="F316" s="15"/>
      <c r="G316" s="15"/>
      <c r="H316" s="15"/>
    </row>
    <row r="317" spans="2:8" x14ac:dyDescent="0.25">
      <c r="B317" s="15"/>
      <c r="C317" s="15"/>
      <c r="D317" s="15"/>
      <c r="E317" s="15"/>
      <c r="F317" s="15"/>
      <c r="G317" s="15"/>
      <c r="H317" s="15"/>
    </row>
    <row r="318" spans="2:8" x14ac:dyDescent="0.25">
      <c r="B318" s="15"/>
      <c r="C318" s="15"/>
      <c r="D318" s="15"/>
      <c r="E318" s="15"/>
      <c r="F318" s="15"/>
      <c r="G318" s="15"/>
      <c r="H318" s="15"/>
    </row>
    <row r="319" spans="2:8" x14ac:dyDescent="0.25">
      <c r="B319" s="15"/>
      <c r="C319" s="15"/>
      <c r="D319" s="15"/>
      <c r="E319" s="15"/>
      <c r="F319" s="15"/>
      <c r="G319" s="15"/>
      <c r="H319" s="15"/>
    </row>
    <row r="320" spans="2:8" x14ac:dyDescent="0.25">
      <c r="B320" s="15"/>
      <c r="C320" s="15"/>
      <c r="D320" s="15"/>
      <c r="E320" s="15"/>
      <c r="F320" s="15"/>
      <c r="G320" s="15"/>
      <c r="H320" s="15"/>
    </row>
    <row r="321" spans="2:8" x14ac:dyDescent="0.25">
      <c r="B321" s="15"/>
      <c r="C321" s="15"/>
      <c r="D321" s="15"/>
      <c r="E321" s="15"/>
      <c r="F321" s="15"/>
      <c r="G321" s="15"/>
      <c r="H321" s="15"/>
    </row>
    <row r="322" spans="2:8" x14ac:dyDescent="0.25">
      <c r="B322" s="15"/>
      <c r="C322" s="15"/>
      <c r="D322" s="15"/>
      <c r="E322" s="15"/>
      <c r="F322" s="15"/>
      <c r="G322" s="15"/>
      <c r="H322" s="15"/>
    </row>
    <row r="323" spans="2:8" x14ac:dyDescent="0.25">
      <c r="B323" s="15"/>
      <c r="C323" s="15"/>
      <c r="D323" s="15"/>
      <c r="E323" s="15"/>
      <c r="F323" s="15"/>
      <c r="G323" s="15"/>
      <c r="H323" s="15"/>
    </row>
    <row r="324" spans="2:8" x14ac:dyDescent="0.25">
      <c r="B324" s="15"/>
      <c r="C324" s="15"/>
      <c r="D324" s="15"/>
      <c r="E324" s="15"/>
      <c r="F324" s="15"/>
      <c r="G324" s="15"/>
      <c r="H324" s="15"/>
    </row>
    <row r="325" spans="2:8" x14ac:dyDescent="0.25">
      <c r="B325" s="15"/>
      <c r="C325" s="15"/>
      <c r="D325" s="15"/>
      <c r="E325" s="15"/>
      <c r="F325" s="15"/>
      <c r="G325" s="15"/>
      <c r="H325" s="15"/>
    </row>
    <row r="326" spans="2:8" x14ac:dyDescent="0.25">
      <c r="B326" s="15"/>
      <c r="C326" s="15"/>
      <c r="D326" s="15"/>
      <c r="E326" s="15"/>
      <c r="F326" s="15"/>
      <c r="G326" s="15"/>
      <c r="H326" s="15"/>
    </row>
    <row r="327" spans="2:8" x14ac:dyDescent="0.25">
      <c r="B327" s="15"/>
      <c r="C327" s="15"/>
      <c r="D327" s="15"/>
      <c r="E327" s="15"/>
      <c r="F327" s="15"/>
      <c r="G327" s="15"/>
      <c r="H327" s="15"/>
    </row>
    <row r="328" spans="2:8" x14ac:dyDescent="0.25">
      <c r="B328" s="15"/>
      <c r="C328" s="15"/>
      <c r="D328" s="15"/>
      <c r="E328" s="15"/>
      <c r="F328" s="15"/>
      <c r="G328" s="15"/>
      <c r="H328" s="15"/>
    </row>
    <row r="329" spans="2:8" x14ac:dyDescent="0.25">
      <c r="B329" s="15"/>
      <c r="C329" s="15"/>
      <c r="D329" s="15"/>
      <c r="E329" s="15"/>
      <c r="F329" s="15"/>
      <c r="G329" s="15"/>
      <c r="H329" s="15"/>
    </row>
    <row r="330" spans="2:8" x14ac:dyDescent="0.25">
      <c r="B330" s="15"/>
      <c r="C330" s="15"/>
      <c r="D330" s="15"/>
      <c r="E330" s="15"/>
      <c r="F330" s="15"/>
      <c r="G330" s="15"/>
      <c r="H330" s="15"/>
    </row>
    <row r="331" spans="2:8" x14ac:dyDescent="0.25">
      <c r="B331" s="15"/>
      <c r="C331" s="15"/>
      <c r="D331" s="15"/>
      <c r="E331" s="15"/>
      <c r="F331" s="15"/>
      <c r="G331" s="15"/>
      <c r="H331" s="15"/>
    </row>
    <row r="332" spans="2:8" x14ac:dyDescent="0.25">
      <c r="B332" s="15"/>
      <c r="C332" s="15"/>
      <c r="D332" s="15"/>
      <c r="E332" s="15"/>
      <c r="F332" s="15"/>
      <c r="G332" s="15"/>
      <c r="H332" s="15"/>
    </row>
    <row r="333" spans="2:8" x14ac:dyDescent="0.25">
      <c r="B333" s="15"/>
      <c r="C333" s="15"/>
      <c r="D333" s="15"/>
      <c r="E333" s="15"/>
      <c r="F333" s="15"/>
      <c r="G333" s="15"/>
      <c r="H333" s="15"/>
    </row>
    <row r="334" spans="2:8" x14ac:dyDescent="0.25">
      <c r="B334" s="15"/>
      <c r="C334" s="15"/>
      <c r="D334" s="15"/>
      <c r="E334" s="15"/>
      <c r="F334" s="15"/>
      <c r="G334" s="15"/>
      <c r="H334" s="15"/>
    </row>
    <row r="335" spans="2:8" x14ac:dyDescent="0.25">
      <c r="B335" s="15"/>
      <c r="C335" s="15"/>
      <c r="D335" s="15"/>
      <c r="E335" s="15"/>
      <c r="F335" s="15"/>
      <c r="G335" s="15"/>
      <c r="H335" s="15"/>
    </row>
    <row r="336" spans="2:8" x14ac:dyDescent="0.25">
      <c r="B336" s="15"/>
      <c r="C336" s="15"/>
      <c r="D336" s="15"/>
      <c r="E336" s="15"/>
      <c r="F336" s="15"/>
      <c r="G336" s="15"/>
      <c r="H336" s="15"/>
    </row>
    <row r="337" spans="2:8" x14ac:dyDescent="0.25">
      <c r="B337" s="15"/>
      <c r="C337" s="15"/>
      <c r="D337" s="15"/>
      <c r="E337" s="15"/>
      <c r="F337" s="15"/>
      <c r="G337" s="15"/>
      <c r="H337" s="15"/>
    </row>
    <row r="338" spans="2:8" x14ac:dyDescent="0.25">
      <c r="B338" s="15"/>
      <c r="C338" s="15"/>
      <c r="D338" s="15"/>
      <c r="E338" s="15"/>
      <c r="F338" s="15"/>
      <c r="G338" s="15"/>
      <c r="H338" s="15"/>
    </row>
    <row r="339" spans="2:8" x14ac:dyDescent="0.25">
      <c r="B339" s="15"/>
      <c r="C339" s="15"/>
      <c r="D339" s="15"/>
      <c r="E339" s="15"/>
      <c r="F339" s="15"/>
      <c r="G339" s="15"/>
      <c r="H339" s="15"/>
    </row>
    <row r="340" spans="2:8" x14ac:dyDescent="0.25">
      <c r="B340" s="15"/>
      <c r="C340" s="15"/>
      <c r="D340" s="15"/>
      <c r="E340" s="15"/>
      <c r="F340" s="15"/>
      <c r="G340" s="15"/>
      <c r="H340" s="15"/>
    </row>
    <row r="341" spans="2:8" x14ac:dyDescent="0.25">
      <c r="B341" s="15"/>
      <c r="C341" s="15"/>
      <c r="D341" s="15"/>
      <c r="E341" s="15"/>
      <c r="F341" s="15"/>
      <c r="G341" s="15"/>
      <c r="H341" s="15"/>
    </row>
    <row r="342" spans="2:8" x14ac:dyDescent="0.25">
      <c r="B342" s="15"/>
      <c r="C342" s="15"/>
      <c r="D342" s="15"/>
      <c r="E342" s="15"/>
      <c r="F342" s="15"/>
      <c r="G342" s="15"/>
      <c r="H342" s="15"/>
    </row>
    <row r="343" spans="2:8" x14ac:dyDescent="0.25">
      <c r="B343" s="15"/>
      <c r="C343" s="15"/>
      <c r="D343" s="15"/>
      <c r="E343" s="15"/>
      <c r="F343" s="15"/>
      <c r="G343" s="15"/>
      <c r="H343" s="15"/>
    </row>
    <row r="344" spans="2:8" x14ac:dyDescent="0.25">
      <c r="B344" s="15"/>
      <c r="C344" s="15"/>
      <c r="D344" s="15"/>
      <c r="E344" s="15"/>
      <c r="F344" s="15"/>
      <c r="G344" s="15"/>
      <c r="H344" s="15"/>
    </row>
    <row r="345" spans="2:8" x14ac:dyDescent="0.25">
      <c r="B345" s="15"/>
      <c r="C345" s="15"/>
      <c r="D345" s="15"/>
      <c r="E345" s="15"/>
      <c r="F345" s="15"/>
      <c r="G345" s="15"/>
      <c r="H345" s="15"/>
    </row>
    <row r="346" spans="2:8" x14ac:dyDescent="0.25">
      <c r="B346" s="15"/>
      <c r="C346" s="15"/>
      <c r="D346" s="15"/>
      <c r="E346" s="15"/>
      <c r="F346" s="15"/>
      <c r="G346" s="15"/>
      <c r="H346" s="15"/>
    </row>
    <row r="347" spans="2:8" x14ac:dyDescent="0.25">
      <c r="B347" s="15"/>
      <c r="C347" s="15"/>
      <c r="D347" s="15"/>
      <c r="E347" s="15"/>
      <c r="F347" s="15"/>
      <c r="G347" s="15"/>
      <c r="H347" s="15"/>
    </row>
    <row r="348" spans="2:8" x14ac:dyDescent="0.25">
      <c r="B348" s="15"/>
      <c r="C348" s="15"/>
      <c r="D348" s="15"/>
      <c r="E348" s="15"/>
      <c r="F348" s="15"/>
      <c r="G348" s="15"/>
      <c r="H348" s="15"/>
    </row>
    <row r="349" spans="2:8" x14ac:dyDescent="0.25">
      <c r="B349" s="15"/>
      <c r="C349" s="15"/>
      <c r="D349" s="15"/>
      <c r="E349" s="15"/>
      <c r="F349" s="15"/>
      <c r="G349" s="15"/>
      <c r="H349" s="15"/>
    </row>
    <row r="350" spans="2:8" x14ac:dyDescent="0.25">
      <c r="B350" s="15"/>
      <c r="C350" s="15"/>
      <c r="D350" s="15"/>
      <c r="E350" s="15"/>
      <c r="F350" s="15"/>
      <c r="G350" s="15"/>
      <c r="H350" s="15"/>
    </row>
    <row r="351" spans="2:8" x14ac:dyDescent="0.25">
      <c r="B351" s="15"/>
      <c r="C351" s="15"/>
      <c r="D351" s="15"/>
      <c r="E351" s="15"/>
      <c r="F351" s="15"/>
      <c r="G351" s="15"/>
      <c r="H351" s="15"/>
    </row>
    <row r="352" spans="2:8" x14ac:dyDescent="0.25">
      <c r="B352" s="15"/>
      <c r="C352" s="15"/>
      <c r="D352" s="15"/>
      <c r="E352" s="15"/>
      <c r="F352" s="15"/>
      <c r="G352" s="15"/>
      <c r="H352" s="15"/>
    </row>
    <row r="353" spans="2:8" x14ac:dyDescent="0.25">
      <c r="B353" s="15"/>
      <c r="C353" s="15"/>
      <c r="D353" s="15"/>
      <c r="E353" s="15"/>
      <c r="F353" s="15"/>
      <c r="G353" s="15"/>
      <c r="H353" s="15"/>
    </row>
    <row r="354" spans="2:8" x14ac:dyDescent="0.25">
      <c r="B354" s="15"/>
      <c r="C354" s="15"/>
      <c r="D354" s="15"/>
      <c r="E354" s="15"/>
      <c r="F354" s="15"/>
      <c r="G354" s="15"/>
      <c r="H354" s="15"/>
    </row>
    <row r="355" spans="2:8" x14ac:dyDescent="0.25">
      <c r="B355" s="15"/>
      <c r="C355" s="15"/>
      <c r="D355" s="15"/>
      <c r="E355" s="15"/>
      <c r="F355" s="15"/>
      <c r="G355" s="15"/>
      <c r="H355" s="15"/>
    </row>
    <row r="356" spans="2:8" x14ac:dyDescent="0.25">
      <c r="B356" s="15"/>
      <c r="C356" s="15"/>
      <c r="D356" s="15"/>
      <c r="E356" s="15"/>
      <c r="F356" s="15"/>
      <c r="G356" s="15"/>
      <c r="H356" s="15"/>
    </row>
    <row r="357" spans="2:8" x14ac:dyDescent="0.25">
      <c r="B357" s="15"/>
      <c r="C357" s="15"/>
      <c r="D357" s="15"/>
      <c r="E357" s="15"/>
      <c r="F357" s="15"/>
      <c r="G357" s="15"/>
      <c r="H357" s="15"/>
    </row>
    <row r="358" spans="2:8" x14ac:dyDescent="0.25">
      <c r="B358" s="15"/>
      <c r="C358" s="15"/>
      <c r="D358" s="15"/>
      <c r="E358" s="15"/>
      <c r="F358" s="15"/>
      <c r="G358" s="15"/>
      <c r="H358" s="15"/>
    </row>
    <row r="359" spans="2:8" x14ac:dyDescent="0.25">
      <c r="B359" s="15"/>
      <c r="C359" s="15"/>
      <c r="D359" s="15"/>
      <c r="E359" s="15"/>
      <c r="F359" s="15"/>
      <c r="G359" s="15"/>
      <c r="H359" s="15"/>
    </row>
    <row r="360" spans="2:8" x14ac:dyDescent="0.25">
      <c r="B360" s="15"/>
      <c r="C360" s="15"/>
      <c r="D360" s="15"/>
      <c r="E360" s="15"/>
      <c r="F360" s="15"/>
      <c r="G360" s="15"/>
      <c r="H360" s="15"/>
    </row>
    <row r="361" spans="2:8" x14ac:dyDescent="0.25">
      <c r="B361" s="15"/>
      <c r="C361" s="15"/>
      <c r="D361" s="15"/>
      <c r="E361" s="15"/>
      <c r="F361" s="15"/>
      <c r="G361" s="15"/>
      <c r="H361" s="15"/>
    </row>
    <row r="362" spans="2:8" x14ac:dyDescent="0.25">
      <c r="B362" s="15"/>
      <c r="C362" s="15"/>
      <c r="D362" s="15"/>
      <c r="E362" s="15"/>
      <c r="F362" s="15"/>
      <c r="G362" s="15"/>
      <c r="H362" s="15"/>
    </row>
    <row r="363" spans="2:8" x14ac:dyDescent="0.25">
      <c r="B363" s="15"/>
      <c r="C363" s="15"/>
      <c r="D363" s="15"/>
      <c r="E363" s="15"/>
      <c r="F363" s="15"/>
      <c r="G363" s="15"/>
      <c r="H363" s="15"/>
    </row>
    <row r="364" spans="2:8" x14ac:dyDescent="0.25">
      <c r="B364" s="15"/>
      <c r="C364" s="15"/>
      <c r="D364" s="15"/>
      <c r="E364" s="15"/>
      <c r="F364" s="15"/>
      <c r="G364" s="15"/>
      <c r="H364" s="15"/>
    </row>
    <row r="365" spans="2:8" x14ac:dyDescent="0.25">
      <c r="B365" s="15"/>
      <c r="C365" s="15"/>
      <c r="D365" s="15"/>
      <c r="E365" s="15"/>
      <c r="F365" s="15"/>
      <c r="G365" s="15"/>
      <c r="H365" s="15"/>
    </row>
    <row r="366" spans="2:8" x14ac:dyDescent="0.25">
      <c r="B366" s="15"/>
      <c r="C366" s="15"/>
      <c r="D366" s="15"/>
      <c r="E366" s="15"/>
      <c r="F366" s="15"/>
      <c r="G366" s="15"/>
      <c r="H366" s="15"/>
    </row>
    <row r="367" spans="2:8" x14ac:dyDescent="0.25">
      <c r="B367" s="15"/>
      <c r="C367" s="15"/>
      <c r="D367" s="15"/>
      <c r="E367" s="15"/>
      <c r="F367" s="15"/>
      <c r="G367" s="15"/>
      <c r="H367" s="15"/>
    </row>
    <row r="368" spans="2:8" x14ac:dyDescent="0.25">
      <c r="B368" s="15"/>
      <c r="C368" s="15"/>
      <c r="D368" s="15"/>
      <c r="E368" s="15"/>
      <c r="F368" s="15"/>
      <c r="G368" s="15"/>
      <c r="H368" s="15"/>
    </row>
    <row r="369" spans="2:8" x14ac:dyDescent="0.25">
      <c r="B369" s="15"/>
      <c r="C369" s="15"/>
      <c r="D369" s="15"/>
      <c r="E369" s="15"/>
      <c r="F369" s="15"/>
      <c r="G369" s="15"/>
      <c r="H369" s="15"/>
    </row>
    <row r="370" spans="2:8" x14ac:dyDescent="0.25">
      <c r="B370" s="15"/>
      <c r="C370" s="15"/>
      <c r="D370" s="15"/>
      <c r="E370" s="15"/>
      <c r="F370" s="15"/>
      <c r="G370" s="15"/>
      <c r="H370" s="15"/>
    </row>
    <row r="371" spans="2:8" x14ac:dyDescent="0.25">
      <c r="B371" s="15"/>
      <c r="C371" s="15"/>
      <c r="D371" s="15"/>
      <c r="E371" s="15"/>
      <c r="F371" s="15"/>
      <c r="G371" s="15"/>
      <c r="H371" s="15"/>
    </row>
    <row r="372" spans="2:8" x14ac:dyDescent="0.25">
      <c r="B372" s="15"/>
      <c r="C372" s="15"/>
      <c r="D372" s="15"/>
      <c r="E372" s="15"/>
      <c r="F372" s="15"/>
      <c r="G372" s="15"/>
      <c r="H372" s="15"/>
    </row>
    <row r="373" spans="2:8" x14ac:dyDescent="0.25">
      <c r="B373" s="15"/>
      <c r="C373" s="15"/>
      <c r="D373" s="15"/>
      <c r="E373" s="15"/>
      <c r="F373" s="15"/>
      <c r="G373" s="15"/>
      <c r="H373" s="15"/>
    </row>
    <row r="374" spans="2:8" x14ac:dyDescent="0.25">
      <c r="B374" s="15"/>
      <c r="C374" s="15"/>
      <c r="D374" s="15"/>
      <c r="E374" s="15"/>
      <c r="F374" s="15"/>
      <c r="G374" s="15"/>
      <c r="H374" s="15"/>
    </row>
    <row r="375" spans="2:8" x14ac:dyDescent="0.25">
      <c r="B375" s="15"/>
      <c r="C375" s="15"/>
      <c r="D375" s="15"/>
      <c r="E375" s="15"/>
      <c r="F375" s="15"/>
      <c r="G375" s="15"/>
      <c r="H375" s="15"/>
    </row>
    <row r="376" spans="2:8" x14ac:dyDescent="0.25">
      <c r="B376" s="15"/>
      <c r="C376" s="15"/>
      <c r="D376" s="15"/>
      <c r="E376" s="15"/>
      <c r="F376" s="15"/>
      <c r="G376" s="15"/>
      <c r="H376" s="15"/>
    </row>
    <row r="377" spans="2:8" x14ac:dyDescent="0.25">
      <c r="B377" s="15"/>
      <c r="C377" s="15"/>
      <c r="D377" s="15"/>
      <c r="E377" s="15"/>
      <c r="F377" s="15"/>
      <c r="G377" s="15"/>
      <c r="H377" s="15"/>
    </row>
    <row r="378" spans="2:8" x14ac:dyDescent="0.25">
      <c r="B378" s="15"/>
      <c r="C378" s="15"/>
      <c r="D378" s="15"/>
      <c r="E378" s="15"/>
      <c r="F378" s="15"/>
      <c r="G378" s="15"/>
      <c r="H378" s="15"/>
    </row>
    <row r="379" spans="2:8" x14ac:dyDescent="0.25">
      <c r="B379" s="15"/>
      <c r="C379" s="15"/>
      <c r="D379" s="15"/>
      <c r="E379" s="15"/>
      <c r="F379" s="15"/>
      <c r="G379" s="15"/>
      <c r="H379" s="15"/>
    </row>
    <row r="380" spans="2:8" x14ac:dyDescent="0.25">
      <c r="B380" s="15"/>
      <c r="C380" s="15"/>
      <c r="D380" s="15"/>
      <c r="E380" s="15"/>
      <c r="F380" s="15"/>
      <c r="G380" s="15"/>
      <c r="H380" s="15"/>
    </row>
    <row r="381" spans="2:8" x14ac:dyDescent="0.25">
      <c r="B381" s="15"/>
      <c r="C381" s="15"/>
      <c r="D381" s="15"/>
      <c r="E381" s="15"/>
      <c r="F381" s="15"/>
      <c r="G381" s="15"/>
      <c r="H381" s="15"/>
    </row>
    <row r="382" spans="2:8" x14ac:dyDescent="0.25">
      <c r="B382" s="15"/>
      <c r="C382" s="15"/>
      <c r="D382" s="15"/>
      <c r="E382" s="15"/>
      <c r="F382" s="15"/>
      <c r="G382" s="15"/>
      <c r="H382" s="15"/>
    </row>
    <row r="383" spans="2:8" x14ac:dyDescent="0.25">
      <c r="B383" s="15"/>
      <c r="C383" s="15"/>
      <c r="D383" s="15"/>
      <c r="E383" s="15"/>
      <c r="F383" s="15"/>
      <c r="G383" s="15"/>
      <c r="H383" s="15"/>
    </row>
    <row r="384" spans="2:8" x14ac:dyDescent="0.25">
      <c r="B384" s="15"/>
      <c r="C384" s="15"/>
      <c r="D384" s="15"/>
      <c r="E384" s="15"/>
      <c r="F384" s="15"/>
      <c r="G384" s="15"/>
      <c r="H384" s="15"/>
    </row>
    <row r="385" spans="2:8" x14ac:dyDescent="0.25">
      <c r="B385" s="15"/>
      <c r="C385" s="15"/>
      <c r="D385" s="15"/>
      <c r="E385" s="15"/>
      <c r="F385" s="15"/>
      <c r="G385" s="15"/>
      <c r="H385" s="15"/>
    </row>
    <row r="386" spans="2:8" x14ac:dyDescent="0.25">
      <c r="B386" s="15"/>
      <c r="C386" s="15"/>
      <c r="D386" s="15"/>
      <c r="E386" s="15"/>
      <c r="F386" s="15"/>
      <c r="G386" s="15"/>
      <c r="H386" s="15"/>
    </row>
    <row r="387" spans="2:8" x14ac:dyDescent="0.25">
      <c r="B387" s="15"/>
      <c r="C387" s="15"/>
      <c r="D387" s="15"/>
      <c r="E387" s="15"/>
      <c r="F387" s="15"/>
      <c r="G387" s="15"/>
      <c r="H387" s="15"/>
    </row>
    <row r="388" spans="2:8" x14ac:dyDescent="0.25">
      <c r="B388" s="15"/>
      <c r="C388" s="15"/>
      <c r="D388" s="15"/>
      <c r="E388" s="15"/>
      <c r="F388" s="15"/>
      <c r="G388" s="15"/>
      <c r="H388" s="15"/>
    </row>
    <row r="389" spans="2:8" x14ac:dyDescent="0.25">
      <c r="B389" s="15"/>
      <c r="C389" s="15"/>
      <c r="D389" s="15"/>
      <c r="E389" s="15"/>
      <c r="F389" s="15"/>
      <c r="G389" s="15"/>
      <c r="H389" s="15"/>
    </row>
    <row r="390" spans="2:8" x14ac:dyDescent="0.25">
      <c r="B390" s="15"/>
      <c r="C390" s="15"/>
      <c r="D390" s="15"/>
      <c r="E390" s="15"/>
      <c r="F390" s="15"/>
      <c r="G390" s="15"/>
      <c r="H390" s="15"/>
    </row>
    <row r="391" spans="2:8" x14ac:dyDescent="0.25">
      <c r="B391" s="15"/>
      <c r="C391" s="15"/>
      <c r="D391" s="15"/>
      <c r="E391" s="15"/>
      <c r="F391" s="15"/>
      <c r="G391" s="15"/>
      <c r="H391" s="15"/>
    </row>
    <row r="392" spans="2:8" x14ac:dyDescent="0.25">
      <c r="B392" s="15"/>
      <c r="C392" s="15"/>
      <c r="D392" s="15"/>
      <c r="E392" s="15"/>
      <c r="F392" s="15"/>
      <c r="G392" s="15"/>
      <c r="H392" s="15"/>
    </row>
    <row r="393" spans="2:8" x14ac:dyDescent="0.25">
      <c r="B393" s="15"/>
      <c r="C393" s="15"/>
      <c r="D393" s="15"/>
      <c r="E393" s="15"/>
      <c r="F393" s="15"/>
      <c r="G393" s="15"/>
      <c r="H393" s="15"/>
    </row>
    <row r="394" spans="2:8" x14ac:dyDescent="0.25">
      <c r="B394" s="15"/>
      <c r="C394" s="15"/>
      <c r="D394" s="15"/>
      <c r="E394" s="15"/>
      <c r="F394" s="15"/>
      <c r="G394" s="15"/>
      <c r="H394" s="15"/>
    </row>
    <row r="395" spans="2:8" x14ac:dyDescent="0.25">
      <c r="B395" s="15"/>
      <c r="C395" s="15"/>
      <c r="D395" s="15"/>
      <c r="E395" s="15"/>
      <c r="F395" s="15"/>
      <c r="G395" s="15"/>
      <c r="H395" s="15"/>
    </row>
    <row r="396" spans="2:8" x14ac:dyDescent="0.25">
      <c r="B396" s="15"/>
      <c r="C396" s="15"/>
      <c r="D396" s="15"/>
      <c r="E396" s="15"/>
      <c r="F396" s="15"/>
      <c r="G396" s="15"/>
      <c r="H396" s="15"/>
    </row>
    <row r="397" spans="2:8" x14ac:dyDescent="0.25">
      <c r="B397" s="15"/>
      <c r="C397" s="15"/>
      <c r="D397" s="15"/>
      <c r="E397" s="15"/>
      <c r="F397" s="15"/>
      <c r="G397" s="15"/>
      <c r="H397" s="15"/>
    </row>
    <row r="398" spans="2:8" x14ac:dyDescent="0.25">
      <c r="B398" s="15"/>
      <c r="C398" s="15"/>
      <c r="D398" s="15"/>
      <c r="E398" s="15"/>
      <c r="F398" s="15"/>
      <c r="G398" s="15"/>
      <c r="H398" s="15"/>
    </row>
    <row r="399" spans="2:8" x14ac:dyDescent="0.25">
      <c r="B399" s="15"/>
      <c r="C399" s="15"/>
      <c r="D399" s="15"/>
      <c r="E399" s="15"/>
      <c r="F399" s="15"/>
      <c r="G399" s="15"/>
      <c r="H399" s="15"/>
    </row>
    <row r="400" spans="2:8" x14ac:dyDescent="0.25">
      <c r="B400" s="15"/>
      <c r="C400" s="15"/>
      <c r="D400" s="15"/>
      <c r="E400" s="15"/>
      <c r="F400" s="15"/>
      <c r="G400" s="15"/>
      <c r="H400" s="15"/>
    </row>
    <row r="401" spans="2:8" x14ac:dyDescent="0.25">
      <c r="B401" s="15"/>
      <c r="C401" s="15"/>
      <c r="D401" s="15"/>
      <c r="E401" s="15"/>
      <c r="F401" s="15"/>
      <c r="G401" s="15"/>
      <c r="H401" s="15"/>
    </row>
    <row r="402" spans="2:8" x14ac:dyDescent="0.25">
      <c r="B402" s="15"/>
      <c r="C402" s="15"/>
      <c r="D402" s="15"/>
      <c r="E402" s="15"/>
      <c r="F402" s="15"/>
      <c r="G402" s="15"/>
      <c r="H402" s="15"/>
    </row>
    <row r="403" spans="2:8" x14ac:dyDescent="0.25">
      <c r="B403" s="15"/>
      <c r="C403" s="15"/>
      <c r="D403" s="15"/>
      <c r="E403" s="15"/>
      <c r="F403" s="15"/>
      <c r="G403" s="15"/>
      <c r="H403" s="15"/>
    </row>
    <row r="404" spans="2:8" x14ac:dyDescent="0.25">
      <c r="B404" s="15"/>
      <c r="C404" s="15"/>
      <c r="D404" s="15"/>
      <c r="E404" s="15"/>
      <c r="F404" s="15"/>
      <c r="G404" s="15"/>
      <c r="H404" s="15"/>
    </row>
    <row r="405" spans="2:8" x14ac:dyDescent="0.25">
      <c r="B405" s="15"/>
      <c r="C405" s="15"/>
      <c r="D405" s="15"/>
      <c r="E405" s="15"/>
      <c r="F405" s="15"/>
      <c r="G405" s="15"/>
      <c r="H405" s="15"/>
    </row>
    <row r="406" spans="2:8" x14ac:dyDescent="0.25">
      <c r="B406" s="15"/>
      <c r="C406" s="15"/>
      <c r="D406" s="15"/>
      <c r="E406" s="15"/>
      <c r="F406" s="15"/>
      <c r="G406" s="15"/>
      <c r="H406" s="15"/>
    </row>
    <row r="407" spans="2:8" x14ac:dyDescent="0.25">
      <c r="B407" s="15"/>
      <c r="C407" s="15"/>
      <c r="D407" s="15"/>
      <c r="E407" s="15"/>
      <c r="F407" s="15"/>
      <c r="G407" s="15"/>
      <c r="H407" s="15"/>
    </row>
    <row r="408" spans="2:8" x14ac:dyDescent="0.25">
      <c r="B408" s="15"/>
      <c r="C408" s="15"/>
      <c r="D408" s="15"/>
      <c r="E408" s="15"/>
      <c r="F408" s="15"/>
      <c r="G408" s="15"/>
      <c r="H408" s="15"/>
    </row>
    <row r="409" spans="2:8" x14ac:dyDescent="0.25">
      <c r="B409" s="15"/>
      <c r="C409" s="15"/>
      <c r="D409" s="15"/>
      <c r="E409" s="15"/>
      <c r="F409" s="15"/>
      <c r="G409" s="15"/>
      <c r="H409" s="15"/>
    </row>
    <row r="410" spans="2:8" x14ac:dyDescent="0.25">
      <c r="B410" s="15"/>
      <c r="C410" s="15"/>
      <c r="D410" s="15"/>
      <c r="E410" s="15"/>
      <c r="F410" s="15"/>
      <c r="G410" s="15"/>
      <c r="H410" s="15"/>
    </row>
    <row r="411" spans="2:8" x14ac:dyDescent="0.25">
      <c r="B411" s="15"/>
      <c r="C411" s="15"/>
      <c r="D411" s="15"/>
      <c r="E411" s="15"/>
      <c r="F411" s="15"/>
      <c r="G411" s="15"/>
      <c r="H411" s="15"/>
    </row>
    <row r="412" spans="2:8" x14ac:dyDescent="0.25">
      <c r="B412" s="15"/>
      <c r="C412" s="15"/>
      <c r="D412" s="15"/>
      <c r="E412" s="15"/>
      <c r="F412" s="15"/>
      <c r="G412" s="15"/>
      <c r="H412" s="15"/>
    </row>
    <row r="413" spans="2:8" x14ac:dyDescent="0.25">
      <c r="B413" s="15"/>
      <c r="C413" s="15"/>
      <c r="D413" s="15"/>
      <c r="E413" s="15"/>
      <c r="F413" s="15"/>
      <c r="G413" s="15"/>
      <c r="H413" s="15"/>
    </row>
    <row r="414" spans="2:8" x14ac:dyDescent="0.25">
      <c r="B414" s="15"/>
      <c r="C414" s="15"/>
      <c r="D414" s="15"/>
      <c r="E414" s="15"/>
      <c r="F414" s="15"/>
      <c r="G414" s="15"/>
      <c r="H414" s="15"/>
    </row>
    <row r="415" spans="2:8" x14ac:dyDescent="0.25">
      <c r="B415" s="15"/>
      <c r="C415" s="15"/>
      <c r="D415" s="15"/>
      <c r="E415" s="15"/>
      <c r="F415" s="15"/>
      <c r="G415" s="15"/>
      <c r="H415" s="15"/>
    </row>
    <row r="416" spans="2:8" x14ac:dyDescent="0.25">
      <c r="B416" s="15"/>
      <c r="C416" s="15"/>
      <c r="D416" s="15"/>
      <c r="E416" s="15"/>
      <c r="F416" s="15"/>
      <c r="G416" s="15"/>
      <c r="H416" s="15"/>
    </row>
    <row r="417" spans="2:8" x14ac:dyDescent="0.25">
      <c r="B417" s="15"/>
      <c r="C417" s="15"/>
      <c r="D417" s="15"/>
      <c r="E417" s="15"/>
      <c r="F417" s="15"/>
      <c r="G417" s="15"/>
      <c r="H417" s="15"/>
    </row>
    <row r="418" spans="2:8" x14ac:dyDescent="0.25">
      <c r="B418" s="15"/>
      <c r="C418" s="15"/>
      <c r="D418" s="15"/>
      <c r="E418" s="15"/>
      <c r="F418" s="15"/>
      <c r="G418" s="15"/>
      <c r="H418" s="15"/>
    </row>
    <row r="419" spans="2:8" x14ac:dyDescent="0.25">
      <c r="B419" s="15"/>
      <c r="C419" s="15"/>
      <c r="D419" s="15"/>
      <c r="E419" s="15"/>
      <c r="F419" s="15"/>
      <c r="G419" s="15"/>
      <c r="H419" s="15"/>
    </row>
    <row r="420" spans="2:8" x14ac:dyDescent="0.25">
      <c r="B420" s="15"/>
      <c r="C420" s="15"/>
      <c r="D420" s="15"/>
      <c r="E420" s="15"/>
      <c r="F420" s="15"/>
      <c r="G420" s="15"/>
      <c r="H420" s="15"/>
    </row>
    <row r="421" spans="2:8" x14ac:dyDescent="0.25">
      <c r="B421" s="15"/>
      <c r="C421" s="15"/>
      <c r="D421" s="15"/>
      <c r="E421" s="15"/>
      <c r="F421" s="15"/>
      <c r="G421" s="15"/>
      <c r="H421" s="15"/>
    </row>
    <row r="422" spans="2:8" x14ac:dyDescent="0.25">
      <c r="B422" s="15"/>
      <c r="C422" s="15"/>
      <c r="D422" s="15"/>
      <c r="E422" s="15"/>
      <c r="F422" s="15"/>
      <c r="G422" s="15"/>
      <c r="H422" s="15"/>
    </row>
    <row r="423" spans="2:8" x14ac:dyDescent="0.25">
      <c r="B423" s="15"/>
      <c r="C423" s="15"/>
      <c r="D423" s="15"/>
      <c r="E423" s="15"/>
      <c r="F423" s="15"/>
      <c r="G423" s="15"/>
      <c r="H423" s="15"/>
    </row>
    <row r="424" spans="2:8" x14ac:dyDescent="0.25">
      <c r="B424" s="15"/>
      <c r="C424" s="15"/>
      <c r="D424" s="15"/>
      <c r="E424" s="15"/>
      <c r="F424" s="15"/>
      <c r="G424" s="15"/>
      <c r="H424" s="15"/>
    </row>
    <row r="425" spans="2:8" x14ac:dyDescent="0.25">
      <c r="B425" s="15"/>
      <c r="C425" s="15"/>
      <c r="D425" s="15"/>
      <c r="E425" s="15"/>
      <c r="F425" s="15"/>
      <c r="G425" s="15"/>
      <c r="H425" s="15"/>
    </row>
    <row r="426" spans="2:8" x14ac:dyDescent="0.25">
      <c r="B426" s="15"/>
      <c r="C426" s="15"/>
      <c r="D426" s="15"/>
      <c r="E426" s="15"/>
      <c r="F426" s="15"/>
      <c r="G426" s="15"/>
      <c r="H426" s="15"/>
    </row>
    <row r="427" spans="2:8" x14ac:dyDescent="0.25">
      <c r="B427" s="15"/>
      <c r="C427" s="15"/>
      <c r="D427" s="15"/>
      <c r="E427" s="15"/>
      <c r="F427" s="15"/>
      <c r="G427" s="15"/>
      <c r="H427" s="15"/>
    </row>
    <row r="428" spans="2:8" x14ac:dyDescent="0.25">
      <c r="B428" s="15"/>
      <c r="C428" s="15"/>
      <c r="D428" s="15"/>
      <c r="E428" s="15"/>
      <c r="F428" s="15"/>
      <c r="G428" s="15"/>
      <c r="H428" s="15"/>
    </row>
    <row r="429" spans="2:8" x14ac:dyDescent="0.25">
      <c r="B429" s="15"/>
      <c r="C429" s="15"/>
      <c r="D429" s="15"/>
      <c r="E429" s="15"/>
      <c r="F429" s="15"/>
      <c r="G429" s="15"/>
      <c r="H429" s="15"/>
    </row>
    <row r="430" spans="2:8" x14ac:dyDescent="0.25">
      <c r="B430" s="15"/>
      <c r="C430" s="15"/>
      <c r="D430" s="15"/>
      <c r="E430" s="15"/>
      <c r="F430" s="15"/>
      <c r="G430" s="15"/>
      <c r="H430" s="15"/>
    </row>
    <row r="431" spans="2:8" x14ac:dyDescent="0.25">
      <c r="B431" s="15"/>
      <c r="C431" s="15"/>
      <c r="D431" s="15"/>
      <c r="E431" s="15"/>
      <c r="F431" s="15"/>
      <c r="G431" s="15"/>
      <c r="H431" s="15"/>
    </row>
    <row r="432" spans="2:8" x14ac:dyDescent="0.25">
      <c r="B432" s="15"/>
      <c r="C432" s="15"/>
      <c r="D432" s="15"/>
      <c r="E432" s="15"/>
      <c r="F432" s="15"/>
      <c r="G432" s="15"/>
      <c r="H432" s="15"/>
    </row>
    <row r="433" spans="2:8" x14ac:dyDescent="0.25">
      <c r="B433" s="15"/>
      <c r="C433" s="15"/>
      <c r="D433" s="15"/>
      <c r="E433" s="15"/>
      <c r="F433" s="15"/>
      <c r="G433" s="15"/>
      <c r="H433" s="15"/>
    </row>
    <row r="434" spans="2:8" x14ac:dyDescent="0.25">
      <c r="B434" s="15"/>
      <c r="C434" s="15"/>
      <c r="D434" s="15"/>
      <c r="E434" s="15"/>
      <c r="F434" s="15"/>
      <c r="G434" s="15"/>
      <c r="H434" s="15"/>
    </row>
    <row r="435" spans="2:8" x14ac:dyDescent="0.25">
      <c r="B435" s="15"/>
      <c r="C435" s="15"/>
      <c r="D435" s="15"/>
      <c r="E435" s="15"/>
      <c r="F435" s="15"/>
      <c r="G435" s="15"/>
      <c r="H435" s="15"/>
    </row>
    <row r="436" spans="2:8" x14ac:dyDescent="0.25">
      <c r="B436" s="15"/>
      <c r="C436" s="15"/>
      <c r="D436" s="15"/>
      <c r="E436" s="15"/>
      <c r="F436" s="15"/>
      <c r="G436" s="15"/>
      <c r="H436" s="15"/>
    </row>
    <row r="437" spans="2:8" x14ac:dyDescent="0.25">
      <c r="B437" s="15"/>
      <c r="C437" s="15"/>
      <c r="D437" s="15"/>
      <c r="E437" s="15"/>
      <c r="F437" s="15"/>
      <c r="G437" s="15"/>
      <c r="H437" s="15"/>
    </row>
    <row r="438" spans="2:8" x14ac:dyDescent="0.25">
      <c r="B438" s="15"/>
      <c r="C438" s="15"/>
      <c r="D438" s="15"/>
      <c r="E438" s="15"/>
      <c r="F438" s="15"/>
      <c r="G438" s="15"/>
      <c r="H438" s="15"/>
    </row>
    <row r="439" spans="2:8" x14ac:dyDescent="0.25">
      <c r="B439" s="15"/>
      <c r="C439" s="15"/>
      <c r="D439" s="15"/>
      <c r="E439" s="15"/>
      <c r="F439" s="15"/>
      <c r="G439" s="15"/>
      <c r="H439" s="15"/>
    </row>
    <row r="440" spans="2:8" x14ac:dyDescent="0.25">
      <c r="B440" s="15"/>
      <c r="C440" s="15"/>
      <c r="D440" s="15"/>
      <c r="E440" s="15"/>
      <c r="F440" s="15"/>
      <c r="G440" s="15"/>
      <c r="H440" s="15"/>
    </row>
    <row r="441" spans="2:8" x14ac:dyDescent="0.25">
      <c r="B441" s="15"/>
      <c r="C441" s="15"/>
      <c r="D441" s="15"/>
      <c r="E441" s="15"/>
      <c r="F441" s="15"/>
      <c r="G441" s="15"/>
      <c r="H441" s="15"/>
    </row>
    <row r="442" spans="2:8" x14ac:dyDescent="0.25">
      <c r="B442" s="15"/>
      <c r="C442" s="15"/>
      <c r="D442" s="15"/>
      <c r="E442" s="15"/>
      <c r="F442" s="15"/>
      <c r="G442" s="15"/>
      <c r="H442" s="15"/>
    </row>
    <row r="443" spans="2:8" x14ac:dyDescent="0.25">
      <c r="B443" s="15"/>
      <c r="C443" s="15"/>
      <c r="D443" s="15"/>
      <c r="E443" s="15"/>
      <c r="F443" s="15"/>
      <c r="G443" s="15"/>
      <c r="H443" s="15"/>
    </row>
    <row r="444" spans="2:8" x14ac:dyDescent="0.25">
      <c r="B444" s="15"/>
      <c r="C444" s="15"/>
      <c r="D444" s="15"/>
      <c r="E444" s="15"/>
      <c r="F444" s="15"/>
      <c r="G444" s="15"/>
      <c r="H444" s="15"/>
    </row>
    <row r="445" spans="2:8" x14ac:dyDescent="0.25">
      <c r="B445" s="15"/>
      <c r="C445" s="15"/>
      <c r="D445" s="15"/>
      <c r="E445" s="15"/>
      <c r="F445" s="15"/>
      <c r="G445" s="15"/>
      <c r="H445" s="15"/>
    </row>
    <row r="446" spans="2:8" x14ac:dyDescent="0.25">
      <c r="B446" s="15"/>
      <c r="C446" s="15"/>
      <c r="D446" s="15"/>
      <c r="E446" s="15"/>
      <c r="F446" s="15"/>
      <c r="G446" s="15"/>
      <c r="H446" s="15"/>
    </row>
    <row r="447" spans="2:8" x14ac:dyDescent="0.25">
      <c r="B447" s="15"/>
      <c r="C447" s="15"/>
      <c r="D447" s="15"/>
      <c r="E447" s="15"/>
      <c r="F447" s="15"/>
      <c r="G447" s="15"/>
      <c r="H447" s="15"/>
    </row>
    <row r="448" spans="2:8" x14ac:dyDescent="0.25">
      <c r="B448" s="15"/>
      <c r="C448" s="15"/>
      <c r="D448" s="15"/>
      <c r="E448" s="15"/>
      <c r="F448" s="15"/>
      <c r="G448" s="15"/>
      <c r="H448" s="15"/>
    </row>
    <row r="449" spans="2:8" x14ac:dyDescent="0.25">
      <c r="B449" s="15"/>
      <c r="C449" s="15"/>
      <c r="D449" s="15"/>
      <c r="E449" s="15"/>
      <c r="F449" s="15"/>
      <c r="G449" s="15"/>
      <c r="H449" s="15"/>
    </row>
    <row r="450" spans="2:8" x14ac:dyDescent="0.25">
      <c r="B450" s="15"/>
      <c r="C450" s="15"/>
      <c r="D450" s="15"/>
      <c r="E450" s="15"/>
      <c r="F450" s="15"/>
      <c r="G450" s="15"/>
      <c r="H450" s="15"/>
    </row>
    <row r="451" spans="2:8" x14ac:dyDescent="0.25">
      <c r="B451" s="15"/>
      <c r="C451" s="15"/>
      <c r="D451" s="15"/>
      <c r="E451" s="15"/>
      <c r="F451" s="15"/>
      <c r="G451" s="15"/>
      <c r="H451" s="15"/>
    </row>
    <row r="452" spans="2:8" x14ac:dyDescent="0.25">
      <c r="B452" s="15"/>
      <c r="C452" s="15"/>
      <c r="D452" s="15"/>
      <c r="E452" s="15"/>
      <c r="F452" s="15"/>
      <c r="G452" s="15"/>
      <c r="H452" s="15"/>
    </row>
    <row r="453" spans="2:8" x14ac:dyDescent="0.25">
      <c r="B453" s="15"/>
      <c r="C453" s="15"/>
      <c r="D453" s="15"/>
      <c r="E453" s="15"/>
      <c r="F453" s="15"/>
      <c r="G453" s="15"/>
      <c r="H453" s="15"/>
    </row>
    <row r="454" spans="2:8" x14ac:dyDescent="0.25">
      <c r="B454" s="15"/>
      <c r="C454" s="15"/>
      <c r="D454" s="15"/>
      <c r="E454" s="15"/>
      <c r="F454" s="15"/>
      <c r="G454" s="15"/>
      <c r="H454" s="15"/>
    </row>
    <row r="455" spans="2:8" x14ac:dyDescent="0.25">
      <c r="B455" s="15"/>
      <c r="C455" s="15"/>
      <c r="D455" s="15"/>
      <c r="E455" s="15"/>
      <c r="F455" s="15"/>
      <c r="G455" s="15"/>
      <c r="H455" s="15"/>
    </row>
    <row r="456" spans="2:8" x14ac:dyDescent="0.25">
      <c r="B456" s="15"/>
      <c r="C456" s="15"/>
      <c r="D456" s="15"/>
      <c r="E456" s="15"/>
      <c r="F456" s="15"/>
      <c r="G456" s="15"/>
      <c r="H456" s="15"/>
    </row>
    <row r="457" spans="2:8" x14ac:dyDescent="0.25">
      <c r="B457" s="15"/>
      <c r="C457" s="15"/>
      <c r="D457" s="15"/>
      <c r="E457" s="15"/>
      <c r="F457" s="15"/>
      <c r="G457" s="15"/>
      <c r="H457" s="15"/>
    </row>
    <row r="458" spans="2:8" x14ac:dyDescent="0.25">
      <c r="B458" s="15"/>
      <c r="C458" s="15"/>
      <c r="D458" s="15"/>
      <c r="E458" s="15"/>
      <c r="F458" s="15"/>
      <c r="G458" s="15"/>
      <c r="H458" s="15"/>
    </row>
    <row r="459" spans="2:8" x14ac:dyDescent="0.25">
      <c r="B459" s="15"/>
      <c r="C459" s="15"/>
      <c r="D459" s="15"/>
      <c r="E459" s="15"/>
      <c r="F459" s="15"/>
      <c r="G459" s="15"/>
      <c r="H459" s="15"/>
    </row>
    <row r="460" spans="2:8" x14ac:dyDescent="0.25">
      <c r="B460" s="15"/>
      <c r="C460" s="15"/>
      <c r="D460" s="15"/>
      <c r="E460" s="15"/>
      <c r="F460" s="15"/>
      <c r="G460" s="15"/>
      <c r="H460" s="15"/>
    </row>
    <row r="461" spans="2:8" x14ac:dyDescent="0.25">
      <c r="B461" s="15"/>
      <c r="C461" s="15"/>
      <c r="D461" s="15"/>
      <c r="E461" s="15"/>
      <c r="F461" s="15"/>
      <c r="G461" s="15"/>
      <c r="H461" s="15"/>
    </row>
    <row r="462" spans="2:8" x14ac:dyDescent="0.25">
      <c r="B462" s="15"/>
      <c r="C462" s="15"/>
      <c r="D462" s="15"/>
      <c r="E462" s="15"/>
      <c r="F462" s="15"/>
      <c r="G462" s="15"/>
      <c r="H462" s="15"/>
    </row>
    <row r="463" spans="2:8" x14ac:dyDescent="0.25">
      <c r="B463" s="15"/>
      <c r="C463" s="15"/>
      <c r="D463" s="15"/>
      <c r="E463" s="15"/>
      <c r="F463" s="15"/>
      <c r="G463" s="15"/>
      <c r="H463" s="15"/>
    </row>
    <row r="464" spans="2:8" x14ac:dyDescent="0.25">
      <c r="B464" s="15"/>
      <c r="C464" s="15"/>
      <c r="D464" s="15"/>
      <c r="E464" s="15"/>
      <c r="F464" s="15"/>
      <c r="G464" s="15"/>
      <c r="H464" s="15"/>
    </row>
    <row r="465" spans="2:8" x14ac:dyDescent="0.25">
      <c r="B465" s="15"/>
      <c r="C465" s="15"/>
      <c r="D465" s="15"/>
      <c r="E465" s="15"/>
      <c r="F465" s="15"/>
      <c r="G465" s="15"/>
      <c r="H465" s="15"/>
    </row>
    <row r="466" spans="2:8" x14ac:dyDescent="0.25">
      <c r="B466" s="15"/>
      <c r="C466" s="15"/>
      <c r="D466" s="15"/>
      <c r="E466" s="15"/>
      <c r="F466" s="15"/>
      <c r="G466" s="15"/>
      <c r="H466" s="15"/>
    </row>
    <row r="467" spans="2:8" x14ac:dyDescent="0.25">
      <c r="B467" s="15"/>
      <c r="C467" s="15"/>
      <c r="D467" s="15"/>
      <c r="E467" s="15"/>
      <c r="F467" s="15"/>
      <c r="G467" s="15"/>
      <c r="H467" s="15"/>
    </row>
    <row r="468" spans="2:8" x14ac:dyDescent="0.25">
      <c r="B468" s="15"/>
      <c r="C468" s="15"/>
      <c r="D468" s="15"/>
      <c r="E468" s="15"/>
      <c r="F468" s="15"/>
      <c r="G468" s="15"/>
      <c r="H468" s="15"/>
    </row>
    <row r="469" spans="2:8" x14ac:dyDescent="0.25">
      <c r="B469" s="15"/>
      <c r="C469" s="15"/>
      <c r="D469" s="15"/>
      <c r="E469" s="15"/>
      <c r="F469" s="15"/>
      <c r="G469" s="15"/>
      <c r="H469" s="15"/>
    </row>
    <row r="470" spans="2:8" x14ac:dyDescent="0.25">
      <c r="B470" s="15"/>
      <c r="C470" s="15"/>
      <c r="D470" s="15"/>
      <c r="E470" s="15"/>
      <c r="F470" s="15"/>
      <c r="G470" s="15"/>
      <c r="H470" s="15"/>
    </row>
    <row r="471" spans="2:8" x14ac:dyDescent="0.25">
      <c r="B471" s="15"/>
      <c r="C471" s="15"/>
      <c r="D471" s="15"/>
      <c r="E471" s="15"/>
      <c r="F471" s="15"/>
      <c r="G471" s="15"/>
      <c r="H471" s="15"/>
    </row>
    <row r="472" spans="2:8" x14ac:dyDescent="0.25">
      <c r="B472" s="15"/>
      <c r="C472" s="15"/>
      <c r="D472" s="15"/>
      <c r="E472" s="15"/>
      <c r="F472" s="15"/>
      <c r="G472" s="15"/>
      <c r="H472" s="15"/>
    </row>
    <row r="473" spans="2:8" x14ac:dyDescent="0.25">
      <c r="B473" s="15"/>
      <c r="C473" s="15"/>
      <c r="D473" s="15"/>
      <c r="E473" s="15"/>
      <c r="F473" s="15"/>
      <c r="G473" s="15"/>
      <c r="H473" s="15"/>
    </row>
    <row r="474" spans="2:8" x14ac:dyDescent="0.25">
      <c r="B474" s="15"/>
      <c r="C474" s="15"/>
      <c r="D474" s="15"/>
      <c r="E474" s="15"/>
      <c r="F474" s="15"/>
      <c r="G474" s="15"/>
      <c r="H474" s="15"/>
    </row>
    <row r="475" spans="2:8" x14ac:dyDescent="0.25">
      <c r="B475" s="15"/>
      <c r="C475" s="15"/>
      <c r="D475" s="15"/>
      <c r="E475" s="15"/>
      <c r="F475" s="15"/>
      <c r="G475" s="15"/>
      <c r="H475" s="15"/>
    </row>
    <row r="476" spans="2:8" x14ac:dyDescent="0.25">
      <c r="B476" s="15"/>
      <c r="C476" s="15"/>
      <c r="D476" s="15"/>
      <c r="E476" s="15"/>
      <c r="F476" s="15"/>
      <c r="G476" s="15"/>
      <c r="H476" s="15"/>
    </row>
    <row r="477" spans="2:8" x14ac:dyDescent="0.25">
      <c r="B477" s="15"/>
      <c r="C477" s="15"/>
      <c r="D477" s="15"/>
      <c r="E477" s="15"/>
      <c r="F477" s="15"/>
      <c r="G477" s="15"/>
      <c r="H477" s="15"/>
    </row>
    <row r="478" spans="2:8" x14ac:dyDescent="0.25">
      <c r="B478" s="15"/>
      <c r="C478" s="15"/>
      <c r="D478" s="15"/>
      <c r="E478" s="15"/>
      <c r="F478" s="15"/>
      <c r="G478" s="15"/>
      <c r="H478" s="15"/>
    </row>
    <row r="479" spans="2:8" x14ac:dyDescent="0.25">
      <c r="B479" s="15"/>
      <c r="C479" s="15"/>
      <c r="D479" s="15"/>
      <c r="E479" s="15"/>
      <c r="F479" s="15"/>
      <c r="G479" s="15"/>
      <c r="H479" s="15"/>
    </row>
    <row r="480" spans="2:8" x14ac:dyDescent="0.25">
      <c r="B480" s="15"/>
      <c r="C480" s="15"/>
      <c r="D480" s="15"/>
      <c r="E480" s="15"/>
      <c r="F480" s="15"/>
      <c r="G480" s="15"/>
      <c r="H480" s="15"/>
    </row>
    <row r="481" spans="2:8" x14ac:dyDescent="0.25">
      <c r="B481" s="15"/>
      <c r="C481" s="15"/>
      <c r="D481" s="15"/>
      <c r="E481" s="15"/>
      <c r="F481" s="15"/>
      <c r="G481" s="15"/>
      <c r="H481" s="15"/>
    </row>
    <row r="482" spans="2:8" x14ac:dyDescent="0.25">
      <c r="B482" s="15"/>
      <c r="C482" s="15"/>
      <c r="D482" s="15"/>
      <c r="E482" s="15"/>
      <c r="F482" s="15"/>
      <c r="G482" s="15"/>
      <c r="H482" s="15"/>
    </row>
    <row r="483" spans="2:8" x14ac:dyDescent="0.25">
      <c r="B483" s="15"/>
      <c r="C483" s="15"/>
      <c r="D483" s="15"/>
      <c r="E483" s="15"/>
      <c r="F483" s="15"/>
      <c r="G483" s="15"/>
      <c r="H483" s="15"/>
    </row>
    <row r="484" spans="2:8" x14ac:dyDescent="0.25">
      <c r="B484" s="15"/>
      <c r="C484" s="15"/>
      <c r="D484" s="15"/>
      <c r="E484" s="15"/>
      <c r="F484" s="15"/>
      <c r="G484" s="15"/>
      <c r="H484" s="15"/>
    </row>
    <row r="485" spans="2:8" x14ac:dyDescent="0.25">
      <c r="B485" s="15"/>
      <c r="C485" s="15"/>
      <c r="D485" s="15"/>
      <c r="E485" s="15"/>
      <c r="F485" s="15"/>
      <c r="G485" s="15"/>
      <c r="H485" s="15"/>
    </row>
    <row r="486" spans="2:8" x14ac:dyDescent="0.25">
      <c r="B486" s="15"/>
      <c r="C486" s="15"/>
      <c r="D486" s="15"/>
      <c r="E486" s="15"/>
      <c r="F486" s="15"/>
      <c r="G486" s="15"/>
      <c r="H486" s="15"/>
    </row>
    <row r="487" spans="2:8" x14ac:dyDescent="0.25">
      <c r="B487" s="15"/>
      <c r="C487" s="15"/>
      <c r="D487" s="15"/>
      <c r="E487" s="15"/>
      <c r="F487" s="15"/>
      <c r="G487" s="15"/>
      <c r="H487" s="15"/>
    </row>
    <row r="488" spans="2:8" x14ac:dyDescent="0.25">
      <c r="B488" s="15"/>
      <c r="C488" s="15"/>
      <c r="D488" s="15"/>
      <c r="E488" s="15"/>
      <c r="F488" s="15"/>
      <c r="G488" s="15"/>
      <c r="H488" s="15"/>
    </row>
    <row r="489" spans="2:8" x14ac:dyDescent="0.25">
      <c r="B489" s="15"/>
      <c r="C489" s="15"/>
      <c r="D489" s="15"/>
      <c r="E489" s="15"/>
      <c r="F489" s="15"/>
      <c r="G489" s="15"/>
      <c r="H489" s="15"/>
    </row>
    <row r="490" spans="2:8" x14ac:dyDescent="0.25">
      <c r="B490" s="15"/>
      <c r="C490" s="15"/>
      <c r="D490" s="15"/>
      <c r="E490" s="15"/>
      <c r="F490" s="15"/>
      <c r="G490" s="15"/>
      <c r="H490" s="15"/>
    </row>
    <row r="491" spans="2:8" x14ac:dyDescent="0.25">
      <c r="B491" s="15"/>
      <c r="C491" s="15"/>
      <c r="D491" s="15"/>
      <c r="E491" s="15"/>
      <c r="F491" s="15"/>
      <c r="G491" s="15"/>
      <c r="H491" s="15"/>
    </row>
    <row r="492" spans="2:8" x14ac:dyDescent="0.25">
      <c r="B492" s="15"/>
      <c r="C492" s="15"/>
      <c r="D492" s="15"/>
      <c r="E492" s="15"/>
      <c r="F492" s="15"/>
      <c r="G492" s="15"/>
      <c r="H492" s="15"/>
    </row>
    <row r="493" spans="2:8" x14ac:dyDescent="0.25">
      <c r="B493" s="15"/>
      <c r="C493" s="15"/>
      <c r="D493" s="15"/>
      <c r="E493" s="15"/>
      <c r="F493" s="15"/>
      <c r="G493" s="15"/>
      <c r="H493" s="15"/>
    </row>
    <row r="494" spans="2:8" x14ac:dyDescent="0.25">
      <c r="B494" s="15"/>
      <c r="C494" s="15"/>
      <c r="D494" s="15"/>
      <c r="E494" s="15"/>
      <c r="F494" s="15"/>
      <c r="G494" s="15"/>
      <c r="H494" s="15"/>
    </row>
    <row r="495" spans="2:8" x14ac:dyDescent="0.25">
      <c r="B495" s="15"/>
      <c r="C495" s="15"/>
      <c r="D495" s="15"/>
      <c r="E495" s="15"/>
      <c r="F495" s="15"/>
      <c r="G495" s="15"/>
      <c r="H495" s="15"/>
    </row>
    <row r="496" spans="2:8" x14ac:dyDescent="0.25">
      <c r="B496" s="15"/>
      <c r="C496" s="15"/>
      <c r="D496" s="15"/>
      <c r="E496" s="15"/>
      <c r="F496" s="15"/>
      <c r="G496" s="15"/>
      <c r="H496" s="15"/>
    </row>
    <row r="497" spans="2:8" x14ac:dyDescent="0.25">
      <c r="B497" s="15"/>
      <c r="C497" s="15"/>
      <c r="D497" s="15"/>
      <c r="E497" s="15"/>
      <c r="F497" s="15"/>
      <c r="G497" s="15"/>
      <c r="H497" s="15"/>
    </row>
    <row r="498" spans="2:8" x14ac:dyDescent="0.25">
      <c r="B498" s="15"/>
      <c r="C498" s="15"/>
      <c r="D498" s="15"/>
      <c r="E498" s="15"/>
      <c r="F498" s="15"/>
      <c r="G498" s="15"/>
      <c r="H498" s="15"/>
    </row>
    <row r="499" spans="2:8" x14ac:dyDescent="0.25">
      <c r="B499" s="15"/>
      <c r="C499" s="15"/>
      <c r="D499" s="15"/>
      <c r="E499" s="15"/>
      <c r="F499" s="15"/>
      <c r="G499" s="15"/>
      <c r="H499" s="15"/>
    </row>
    <row r="500" spans="2:8" x14ac:dyDescent="0.25">
      <c r="B500" s="15"/>
      <c r="C500" s="15"/>
      <c r="D500" s="15"/>
      <c r="E500" s="15"/>
      <c r="F500" s="15"/>
      <c r="G500" s="15"/>
      <c r="H500" s="15"/>
    </row>
    <row r="501" spans="2:8" x14ac:dyDescent="0.25">
      <c r="B501" s="15"/>
      <c r="C501" s="15"/>
      <c r="D501" s="15"/>
      <c r="E501" s="15"/>
      <c r="F501" s="15"/>
      <c r="G501" s="15"/>
      <c r="H501" s="15"/>
    </row>
    <row r="502" spans="2:8" x14ac:dyDescent="0.25">
      <c r="B502" s="15"/>
      <c r="C502" s="15"/>
      <c r="D502" s="15"/>
      <c r="E502" s="15"/>
      <c r="F502" s="15"/>
      <c r="G502" s="15"/>
      <c r="H502" s="15"/>
    </row>
    <row r="503" spans="2:8" x14ac:dyDescent="0.25">
      <c r="B503" s="15"/>
      <c r="C503" s="15"/>
      <c r="D503" s="15"/>
      <c r="E503" s="15"/>
      <c r="F503" s="15"/>
      <c r="G503" s="15"/>
      <c r="H503" s="15"/>
    </row>
    <row r="504" spans="2:8" x14ac:dyDescent="0.25">
      <c r="B504" s="15"/>
      <c r="C504" s="15"/>
      <c r="D504" s="15"/>
      <c r="E504" s="15"/>
      <c r="F504" s="15"/>
      <c r="G504" s="15"/>
      <c r="H504" s="15"/>
    </row>
    <row r="505" spans="2:8" x14ac:dyDescent="0.25">
      <c r="B505" s="15"/>
      <c r="C505" s="15"/>
      <c r="D505" s="15"/>
      <c r="E505" s="15"/>
      <c r="F505" s="15"/>
      <c r="G505" s="15"/>
      <c r="H505" s="15"/>
    </row>
    <row r="506" spans="2:8" x14ac:dyDescent="0.25">
      <c r="B506" s="15"/>
      <c r="C506" s="15"/>
      <c r="D506" s="15"/>
      <c r="E506" s="15"/>
      <c r="F506" s="15"/>
      <c r="G506" s="15"/>
      <c r="H506" s="15"/>
    </row>
    <row r="507" spans="2:8" x14ac:dyDescent="0.25">
      <c r="B507" s="15"/>
      <c r="C507" s="15"/>
      <c r="D507" s="15"/>
      <c r="E507" s="15"/>
      <c r="F507" s="15"/>
      <c r="G507" s="15"/>
      <c r="H507" s="15"/>
    </row>
    <row r="508" spans="2:8" x14ac:dyDescent="0.25">
      <c r="B508" s="15"/>
      <c r="C508" s="15"/>
      <c r="D508" s="15"/>
      <c r="E508" s="15"/>
      <c r="F508" s="15"/>
      <c r="G508" s="15"/>
      <c r="H508" s="15"/>
    </row>
    <row r="509" spans="2:8" x14ac:dyDescent="0.25">
      <c r="B509" s="15"/>
      <c r="C509" s="15"/>
      <c r="D509" s="15"/>
      <c r="E509" s="15"/>
      <c r="F509" s="15"/>
      <c r="G509" s="15"/>
      <c r="H509" s="15"/>
    </row>
    <row r="510" spans="2:8" x14ac:dyDescent="0.25">
      <c r="B510" s="15"/>
      <c r="C510" s="15"/>
      <c r="D510" s="15"/>
      <c r="E510" s="15"/>
      <c r="F510" s="15"/>
      <c r="G510" s="15"/>
      <c r="H510" s="15"/>
    </row>
    <row r="511" spans="2:8" x14ac:dyDescent="0.25">
      <c r="B511" s="15"/>
      <c r="C511" s="15"/>
      <c r="D511" s="15"/>
      <c r="E511" s="15"/>
      <c r="F511" s="15"/>
      <c r="G511" s="15"/>
      <c r="H511" s="15"/>
    </row>
    <row r="512" spans="2:8" x14ac:dyDescent="0.25">
      <c r="B512" s="15"/>
      <c r="C512" s="15"/>
      <c r="D512" s="15"/>
      <c r="E512" s="15"/>
      <c r="F512" s="15"/>
      <c r="G512" s="15"/>
      <c r="H512" s="15"/>
    </row>
    <row r="513" spans="2:8" x14ac:dyDescent="0.25">
      <c r="B513" s="15"/>
      <c r="C513" s="15"/>
      <c r="D513" s="15"/>
      <c r="E513" s="15"/>
      <c r="F513" s="15"/>
      <c r="G513" s="15"/>
      <c r="H513" s="15"/>
    </row>
    <row r="514" spans="2:8" x14ac:dyDescent="0.25">
      <c r="B514" s="15"/>
      <c r="C514" s="15"/>
      <c r="D514" s="15"/>
      <c r="E514" s="15"/>
      <c r="F514" s="15"/>
      <c r="G514" s="15"/>
      <c r="H514" s="15"/>
    </row>
    <row r="515" spans="2:8" x14ac:dyDescent="0.25">
      <c r="B515" s="15"/>
      <c r="C515" s="15"/>
      <c r="D515" s="15"/>
      <c r="E515" s="15"/>
      <c r="F515" s="15"/>
      <c r="G515" s="15"/>
      <c r="H515" s="15"/>
    </row>
    <row r="516" spans="2:8" x14ac:dyDescent="0.25">
      <c r="B516" s="15"/>
      <c r="C516" s="15"/>
      <c r="D516" s="15"/>
      <c r="E516" s="15"/>
      <c r="F516" s="15"/>
      <c r="G516" s="15"/>
      <c r="H516" s="15"/>
    </row>
    <row r="517" spans="2:8" x14ac:dyDescent="0.25">
      <c r="B517" s="15"/>
      <c r="C517" s="15"/>
      <c r="D517" s="15"/>
      <c r="E517" s="15"/>
      <c r="F517" s="15"/>
      <c r="G517" s="15"/>
      <c r="H517" s="15"/>
    </row>
    <row r="518" spans="2:8" x14ac:dyDescent="0.25">
      <c r="B518" s="15"/>
      <c r="C518" s="15"/>
      <c r="D518" s="15"/>
      <c r="E518" s="15"/>
      <c r="F518" s="15"/>
      <c r="G518" s="15"/>
      <c r="H518" s="15"/>
    </row>
    <row r="519" spans="2:8" x14ac:dyDescent="0.25">
      <c r="B519" s="15"/>
      <c r="C519" s="15"/>
      <c r="D519" s="15"/>
      <c r="E519" s="15"/>
      <c r="F519" s="15"/>
      <c r="G519" s="15"/>
      <c r="H519" s="15"/>
    </row>
    <row r="520" spans="2:8" x14ac:dyDescent="0.25">
      <c r="B520" s="15"/>
      <c r="C520" s="15"/>
      <c r="D520" s="15"/>
      <c r="E520" s="15"/>
      <c r="F520" s="15"/>
      <c r="G520" s="15"/>
      <c r="H520" s="15"/>
    </row>
    <row r="521" spans="2:8" x14ac:dyDescent="0.25">
      <c r="B521" s="15"/>
      <c r="C521" s="15"/>
      <c r="D521" s="15"/>
      <c r="E521" s="15"/>
      <c r="F521" s="15"/>
      <c r="G521" s="15"/>
      <c r="H521" s="15"/>
    </row>
    <row r="522" spans="2:8" x14ac:dyDescent="0.25">
      <c r="B522" s="15"/>
      <c r="C522" s="15"/>
      <c r="D522" s="15"/>
      <c r="E522" s="15"/>
      <c r="F522" s="15"/>
      <c r="G522" s="15"/>
      <c r="H522" s="15"/>
    </row>
    <row r="523" spans="2:8" x14ac:dyDescent="0.25">
      <c r="B523" s="15"/>
      <c r="C523" s="15"/>
      <c r="D523" s="15"/>
      <c r="E523" s="15"/>
      <c r="F523" s="15"/>
      <c r="G523" s="15"/>
      <c r="H523" s="15"/>
    </row>
    <row r="524" spans="2:8" x14ac:dyDescent="0.25">
      <c r="B524" s="15"/>
      <c r="C524" s="15"/>
      <c r="D524" s="15"/>
      <c r="E524" s="15"/>
      <c r="F524" s="15"/>
      <c r="G524" s="15"/>
      <c r="H524" s="15"/>
    </row>
    <row r="525" spans="2:8" x14ac:dyDescent="0.25">
      <c r="B525" s="15"/>
      <c r="C525" s="15"/>
      <c r="D525" s="15"/>
      <c r="E525" s="15"/>
      <c r="F525" s="15"/>
      <c r="G525" s="15"/>
      <c r="H525" s="15"/>
    </row>
    <row r="526" spans="2:8" x14ac:dyDescent="0.25">
      <c r="B526" s="15"/>
      <c r="C526" s="15"/>
      <c r="D526" s="15"/>
      <c r="E526" s="15"/>
      <c r="F526" s="15"/>
      <c r="G526" s="15"/>
      <c r="H526" s="15"/>
    </row>
    <row r="527" spans="2:8" x14ac:dyDescent="0.25">
      <c r="B527" s="15"/>
      <c r="C527" s="15"/>
      <c r="D527" s="15"/>
      <c r="E527" s="15"/>
      <c r="F527" s="15"/>
      <c r="G527" s="15"/>
      <c r="H527" s="15"/>
    </row>
    <row r="528" spans="2:8" x14ac:dyDescent="0.25">
      <c r="B528" s="15"/>
      <c r="C528" s="15"/>
      <c r="D528" s="15"/>
      <c r="E528" s="15"/>
      <c r="F528" s="15"/>
      <c r="G528" s="15"/>
      <c r="H528" s="15"/>
    </row>
    <row r="529" spans="2:8" x14ac:dyDescent="0.25">
      <c r="B529" s="15"/>
      <c r="C529" s="15"/>
      <c r="D529" s="15"/>
      <c r="E529" s="15"/>
      <c r="F529" s="15"/>
      <c r="G529" s="15"/>
      <c r="H529" s="15"/>
    </row>
    <row r="530" spans="2:8" x14ac:dyDescent="0.25">
      <c r="B530" s="15"/>
      <c r="C530" s="15"/>
      <c r="D530" s="15"/>
      <c r="E530" s="15"/>
      <c r="F530" s="15"/>
      <c r="G530" s="15"/>
      <c r="H530" s="15"/>
    </row>
    <row r="531" spans="2:8" x14ac:dyDescent="0.25">
      <c r="B531" s="15"/>
      <c r="C531" s="15"/>
      <c r="D531" s="15"/>
      <c r="E531" s="15"/>
      <c r="F531" s="15"/>
      <c r="G531" s="15"/>
      <c r="H531" s="15"/>
    </row>
    <row r="532" spans="2:8" x14ac:dyDescent="0.25">
      <c r="B532" s="15"/>
      <c r="C532" s="15"/>
      <c r="D532" s="15"/>
      <c r="E532" s="15"/>
      <c r="F532" s="15"/>
      <c r="G532" s="15"/>
      <c r="H532" s="15"/>
    </row>
    <row r="533" spans="2:8" x14ac:dyDescent="0.25">
      <c r="B533" s="15"/>
      <c r="C533" s="15"/>
      <c r="D533" s="15"/>
      <c r="E533" s="15"/>
      <c r="F533" s="15"/>
      <c r="G533" s="15"/>
      <c r="H533" s="15"/>
    </row>
    <row r="534" spans="2:8" x14ac:dyDescent="0.25">
      <c r="B534" s="15"/>
      <c r="C534" s="15"/>
      <c r="D534" s="15"/>
      <c r="E534" s="15"/>
      <c r="F534" s="15"/>
      <c r="G534" s="15"/>
      <c r="H534" s="15"/>
    </row>
    <row r="535" spans="2:8" x14ac:dyDescent="0.25">
      <c r="B535" s="15"/>
      <c r="C535" s="15"/>
      <c r="D535" s="15"/>
      <c r="E535" s="15"/>
      <c r="F535" s="15"/>
      <c r="G535" s="15"/>
      <c r="H535" s="15"/>
    </row>
    <row r="536" spans="2:8" x14ac:dyDescent="0.25">
      <c r="B536" s="15"/>
      <c r="C536" s="15"/>
      <c r="D536" s="15"/>
      <c r="E536" s="15"/>
      <c r="F536" s="15"/>
      <c r="G536" s="15"/>
      <c r="H536" s="15"/>
    </row>
    <row r="537" spans="2:8" x14ac:dyDescent="0.25">
      <c r="B537" s="15"/>
      <c r="C537" s="15"/>
      <c r="D537" s="15"/>
      <c r="E537" s="15"/>
      <c r="F537" s="15"/>
      <c r="G537" s="15"/>
      <c r="H537" s="15"/>
    </row>
    <row r="538" spans="2:8" x14ac:dyDescent="0.25">
      <c r="B538" s="15"/>
      <c r="C538" s="15"/>
      <c r="D538" s="15"/>
      <c r="E538" s="15"/>
      <c r="F538" s="15"/>
      <c r="G538" s="15"/>
      <c r="H538" s="15"/>
    </row>
    <row r="539" spans="2:8" x14ac:dyDescent="0.25">
      <c r="B539" s="15"/>
      <c r="C539" s="15"/>
      <c r="D539" s="15"/>
      <c r="E539" s="15"/>
      <c r="F539" s="15"/>
      <c r="G539" s="15"/>
      <c r="H539" s="15"/>
    </row>
    <row r="540" spans="2:8" x14ac:dyDescent="0.25">
      <c r="B540" s="15"/>
      <c r="C540" s="15"/>
      <c r="D540" s="15"/>
      <c r="E540" s="15"/>
      <c r="F540" s="15"/>
      <c r="G540" s="15"/>
      <c r="H540" s="15"/>
    </row>
    <row r="541" spans="2:8" x14ac:dyDescent="0.25">
      <c r="B541" s="15"/>
      <c r="C541" s="15"/>
      <c r="D541" s="15"/>
      <c r="E541" s="15"/>
      <c r="F541" s="15"/>
      <c r="G541" s="15"/>
      <c r="H541" s="15"/>
    </row>
    <row r="542" spans="2:8" x14ac:dyDescent="0.25">
      <c r="B542" s="15"/>
      <c r="C542" s="15"/>
      <c r="D542" s="15"/>
      <c r="E542" s="15"/>
      <c r="F542" s="15"/>
      <c r="G542" s="15"/>
      <c r="H542" s="15"/>
    </row>
    <row r="543" spans="2:8" x14ac:dyDescent="0.25">
      <c r="B543" s="15"/>
      <c r="C543" s="15"/>
      <c r="D543" s="15"/>
      <c r="E543" s="15"/>
      <c r="F543" s="15"/>
      <c r="G543" s="15"/>
      <c r="H543" s="1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290C3-D0BE-4E7B-B013-285EFAD6DC65}">
  <sheetPr codeName="Sheet1"/>
  <dimension ref="A1:OB134"/>
  <sheetViews>
    <sheetView zoomScale="85" zoomScaleNormal="85" workbookViewId="0">
      <selection activeCell="A28" sqref="A28:OB28"/>
      <pivotSelection pane="bottomRight" showHeader="1" extendable="1" axis="axisRow" start="18" max="125" activeRow="27" previousRow="27" r:id="rId1">
        <pivotArea dataOnly="0" fieldPosition="0">
          <references count="1">
            <reference field="7" count="1">
              <x v="18"/>
            </reference>
          </references>
        </pivotArea>
      </pivotSelection>
    </sheetView>
  </sheetViews>
  <sheetFormatPr defaultRowHeight="15" x14ac:dyDescent="0.25"/>
  <cols>
    <col min="1" max="1" width="20.140625" bestFit="1" customWidth="1"/>
    <col min="2" max="2" width="21" bestFit="1" customWidth="1"/>
    <col min="3" max="3" width="7.42578125" bestFit="1" customWidth="1"/>
    <col min="4" max="7" width="8.85546875" bestFit="1" customWidth="1"/>
    <col min="8" max="11" width="8.42578125" bestFit="1" customWidth="1"/>
    <col min="12" max="33" width="8.85546875" bestFit="1" customWidth="1"/>
    <col min="34" max="39" width="9.28515625" bestFit="1" customWidth="1"/>
    <col min="40" max="40" width="8.85546875" bestFit="1" customWidth="1"/>
    <col min="41" max="43" width="9.28515625" bestFit="1" customWidth="1"/>
    <col min="44" max="44" width="8.85546875" bestFit="1" customWidth="1"/>
    <col min="45" max="47" width="9.28515625" bestFit="1" customWidth="1"/>
    <col min="48" max="49" width="8.85546875" bestFit="1" customWidth="1"/>
    <col min="50" max="55" width="9.28515625" bestFit="1" customWidth="1"/>
    <col min="56" max="56" width="8.85546875" bestFit="1" customWidth="1"/>
    <col min="57" max="58" width="9.28515625" bestFit="1" customWidth="1"/>
    <col min="59" max="59" width="8.85546875" bestFit="1" customWidth="1"/>
    <col min="60" max="63" width="9.28515625" bestFit="1" customWidth="1"/>
    <col min="64" max="68" width="8.85546875" bestFit="1" customWidth="1"/>
    <col min="69" max="74" width="9.28515625" bestFit="1" customWidth="1"/>
    <col min="75" max="75" width="8.85546875" bestFit="1" customWidth="1"/>
    <col min="76" max="81" width="9.28515625" bestFit="1" customWidth="1"/>
    <col min="82" max="82" width="8.85546875" bestFit="1" customWidth="1"/>
    <col min="83" max="91" width="9.28515625" bestFit="1" customWidth="1"/>
    <col min="92" max="92" width="8.85546875" bestFit="1" customWidth="1"/>
    <col min="93" max="105" width="9.28515625" bestFit="1" customWidth="1"/>
    <col min="106" max="106" width="8.85546875" bestFit="1" customWidth="1"/>
    <col min="107" max="109" width="9.28515625" bestFit="1" customWidth="1"/>
    <col min="110" max="110" width="8.85546875" bestFit="1" customWidth="1"/>
    <col min="111" max="113" width="9.28515625" bestFit="1" customWidth="1"/>
    <col min="114" max="114" width="8.85546875" bestFit="1" customWidth="1"/>
    <col min="115" max="116" width="9.28515625" bestFit="1" customWidth="1"/>
    <col min="117" max="117" width="8.85546875" bestFit="1" customWidth="1"/>
    <col min="118" max="118" width="8.42578125" bestFit="1" customWidth="1"/>
    <col min="119" max="126" width="9.28515625" bestFit="1" customWidth="1"/>
    <col min="127" max="128" width="8.85546875" bestFit="1" customWidth="1"/>
    <col min="129" max="141" width="9.28515625" bestFit="1" customWidth="1"/>
    <col min="142" max="143" width="8.85546875" bestFit="1" customWidth="1"/>
    <col min="144" max="144" width="9.28515625" bestFit="1" customWidth="1"/>
    <col min="145" max="145" width="8.85546875" bestFit="1" customWidth="1"/>
    <col min="146" max="150" width="9.28515625" bestFit="1" customWidth="1"/>
    <col min="151" max="151" width="8.85546875" bestFit="1" customWidth="1"/>
    <col min="152" max="153" width="9.28515625" bestFit="1" customWidth="1"/>
    <col min="154" max="154" width="8.85546875" bestFit="1" customWidth="1"/>
    <col min="155" max="158" width="9.28515625" bestFit="1" customWidth="1"/>
    <col min="159" max="159" width="8.85546875" bestFit="1" customWidth="1"/>
    <col min="160" max="169" width="9.28515625" bestFit="1" customWidth="1"/>
    <col min="170" max="170" width="8.42578125" bestFit="1" customWidth="1"/>
    <col min="171" max="179" width="9.28515625" bestFit="1" customWidth="1"/>
    <col min="180" max="180" width="7.85546875" bestFit="1" customWidth="1"/>
    <col min="181" max="181" width="7.42578125" bestFit="1" customWidth="1"/>
    <col min="182" max="182" width="7.85546875" bestFit="1" customWidth="1"/>
    <col min="183" max="183" width="8.85546875" bestFit="1" customWidth="1"/>
    <col min="184" max="188" width="9.28515625" bestFit="1" customWidth="1"/>
    <col min="189" max="189" width="8.42578125" bestFit="1" customWidth="1"/>
    <col min="190" max="192" width="9.28515625" bestFit="1" customWidth="1"/>
    <col min="193" max="194" width="8.85546875" bestFit="1" customWidth="1"/>
    <col min="195" max="195" width="9.28515625" bestFit="1" customWidth="1"/>
    <col min="196" max="196" width="8.42578125" bestFit="1" customWidth="1"/>
    <col min="197" max="197" width="8.85546875" bestFit="1" customWidth="1"/>
    <col min="198" max="198" width="8.42578125" bestFit="1" customWidth="1"/>
    <col min="199" max="199" width="8.85546875" bestFit="1" customWidth="1"/>
    <col min="200" max="200" width="9.28515625" bestFit="1" customWidth="1"/>
    <col min="201" max="203" width="8.85546875" bestFit="1" customWidth="1"/>
    <col min="204" max="204" width="9.28515625" bestFit="1" customWidth="1"/>
    <col min="205" max="205" width="8.42578125" bestFit="1" customWidth="1"/>
    <col min="206" max="208" width="9.28515625" bestFit="1" customWidth="1"/>
    <col min="209" max="209" width="8.42578125" bestFit="1" customWidth="1"/>
    <col min="210" max="210" width="8.85546875" bestFit="1" customWidth="1"/>
    <col min="211" max="211" width="9.28515625" bestFit="1" customWidth="1"/>
    <col min="212" max="212" width="8.85546875" bestFit="1" customWidth="1"/>
    <col min="213" max="213" width="8.42578125" bestFit="1" customWidth="1"/>
    <col min="214" max="217" width="9.28515625" bestFit="1" customWidth="1"/>
    <col min="218" max="218" width="8.42578125" bestFit="1" customWidth="1"/>
    <col min="219" max="219" width="9.28515625" bestFit="1" customWidth="1"/>
    <col min="220" max="220" width="8.42578125" bestFit="1" customWidth="1"/>
    <col min="221" max="221" width="8.85546875" bestFit="1" customWidth="1"/>
    <col min="222" max="222" width="9.28515625" bestFit="1" customWidth="1"/>
    <col min="223" max="223" width="8.85546875" bestFit="1" customWidth="1"/>
    <col min="224" max="226" width="9.28515625" bestFit="1" customWidth="1"/>
    <col min="227" max="227" width="8.85546875" bestFit="1" customWidth="1"/>
    <col min="228" max="229" width="9.28515625" bestFit="1" customWidth="1"/>
    <col min="230" max="231" width="8.85546875" bestFit="1" customWidth="1"/>
    <col min="232" max="234" width="9.28515625" bestFit="1" customWidth="1"/>
    <col min="235" max="235" width="8.85546875" bestFit="1" customWidth="1"/>
    <col min="236" max="236" width="9.28515625" bestFit="1" customWidth="1"/>
    <col min="237" max="237" width="8.85546875" bestFit="1" customWidth="1"/>
    <col min="238" max="239" width="9.28515625" bestFit="1" customWidth="1"/>
    <col min="240" max="240" width="8.85546875" bestFit="1" customWidth="1"/>
    <col min="241" max="241" width="8.42578125" bestFit="1" customWidth="1"/>
    <col min="242" max="242" width="8.85546875" bestFit="1" customWidth="1"/>
    <col min="243" max="243" width="9.28515625" bestFit="1" customWidth="1"/>
    <col min="244" max="245" width="8.85546875" bestFit="1" customWidth="1"/>
    <col min="246" max="246" width="9.28515625" bestFit="1" customWidth="1"/>
    <col min="247" max="247" width="8.140625" bestFit="1" customWidth="1"/>
    <col min="248" max="251" width="9.28515625" bestFit="1" customWidth="1"/>
    <col min="252" max="252" width="8.85546875" bestFit="1" customWidth="1"/>
    <col min="253" max="253" width="9.28515625" bestFit="1" customWidth="1"/>
    <col min="254" max="255" width="8.85546875" bestFit="1" customWidth="1"/>
    <col min="256" max="256" width="9.28515625" bestFit="1" customWidth="1"/>
    <col min="257" max="260" width="8.85546875" bestFit="1" customWidth="1"/>
    <col min="261" max="262" width="9.28515625" bestFit="1" customWidth="1"/>
    <col min="263" max="263" width="8.85546875" bestFit="1" customWidth="1"/>
    <col min="264" max="264" width="7.85546875" bestFit="1" customWidth="1"/>
    <col min="265" max="265" width="8.85546875" bestFit="1" customWidth="1"/>
    <col min="266" max="267" width="9.28515625" bestFit="1" customWidth="1"/>
    <col min="268" max="268" width="8.85546875" bestFit="1" customWidth="1"/>
    <col min="269" max="270" width="9.28515625" bestFit="1" customWidth="1"/>
    <col min="271" max="271" width="8.85546875" bestFit="1" customWidth="1"/>
    <col min="272" max="272" width="9.28515625" bestFit="1" customWidth="1"/>
    <col min="273" max="273" width="8.42578125" bestFit="1" customWidth="1"/>
    <col min="274" max="274" width="8.85546875" bestFit="1" customWidth="1"/>
    <col min="275" max="275" width="9.28515625" bestFit="1" customWidth="1"/>
    <col min="276" max="276" width="8.85546875" bestFit="1" customWidth="1"/>
    <col min="277" max="277" width="8.42578125" bestFit="1" customWidth="1"/>
    <col min="278" max="283" width="9.28515625" bestFit="1" customWidth="1"/>
    <col min="284" max="284" width="8.85546875" bestFit="1" customWidth="1"/>
    <col min="285" max="285" width="9.28515625" bestFit="1" customWidth="1"/>
    <col min="286" max="286" width="8.42578125" bestFit="1" customWidth="1"/>
    <col min="287" max="289" width="9.28515625" bestFit="1" customWidth="1"/>
    <col min="290" max="290" width="8.85546875" bestFit="1" customWidth="1"/>
    <col min="291" max="293" width="9.28515625" bestFit="1" customWidth="1"/>
    <col min="294" max="296" width="8.85546875" bestFit="1" customWidth="1"/>
    <col min="297" max="297" width="9.28515625" bestFit="1" customWidth="1"/>
    <col min="298" max="298" width="8.85546875" bestFit="1" customWidth="1"/>
    <col min="299" max="299" width="9.28515625" bestFit="1" customWidth="1"/>
    <col min="300" max="300" width="8.140625" bestFit="1" customWidth="1"/>
    <col min="301" max="303" width="8.85546875" bestFit="1" customWidth="1"/>
    <col min="304" max="306" width="9.28515625" bestFit="1" customWidth="1"/>
    <col min="307" max="307" width="8.85546875" bestFit="1" customWidth="1"/>
    <col min="308" max="310" width="9.28515625" bestFit="1" customWidth="1"/>
    <col min="311" max="311" width="8.85546875" bestFit="1" customWidth="1"/>
    <col min="312" max="312" width="8.42578125" bestFit="1" customWidth="1"/>
    <col min="313" max="314" width="9.28515625" bestFit="1" customWidth="1"/>
    <col min="315" max="316" width="8.85546875" bestFit="1" customWidth="1"/>
    <col min="317" max="319" width="9.28515625" bestFit="1" customWidth="1"/>
    <col min="320" max="321" width="8.85546875" bestFit="1" customWidth="1"/>
    <col min="322" max="322" width="9.28515625" bestFit="1" customWidth="1"/>
    <col min="323" max="323" width="8.85546875" bestFit="1" customWidth="1"/>
    <col min="324" max="325" width="9.28515625" bestFit="1" customWidth="1"/>
    <col min="326" max="326" width="8.85546875" bestFit="1" customWidth="1"/>
    <col min="327" max="327" width="9.28515625" bestFit="1" customWidth="1"/>
    <col min="328" max="328" width="8.85546875" bestFit="1" customWidth="1"/>
    <col min="329" max="329" width="9.28515625" bestFit="1" customWidth="1"/>
    <col min="330" max="332" width="8.85546875" bestFit="1" customWidth="1"/>
    <col min="333" max="337" width="9.28515625" bestFit="1" customWidth="1"/>
    <col min="338" max="338" width="8.85546875" bestFit="1" customWidth="1"/>
    <col min="339" max="340" width="9.28515625" bestFit="1" customWidth="1"/>
    <col min="341" max="341" width="8.85546875" bestFit="1" customWidth="1"/>
    <col min="342" max="344" width="9.28515625" bestFit="1" customWidth="1"/>
    <col min="345" max="346" width="8.85546875" bestFit="1" customWidth="1"/>
    <col min="347" max="353" width="9.28515625" bestFit="1" customWidth="1"/>
    <col min="354" max="354" width="8.85546875" bestFit="1" customWidth="1"/>
    <col min="355" max="376" width="9.28515625" bestFit="1" customWidth="1"/>
    <col min="377" max="377" width="8.85546875" bestFit="1" customWidth="1"/>
    <col min="378" max="390" width="9.28515625" bestFit="1" customWidth="1"/>
    <col min="391" max="391" width="8.85546875" bestFit="1" customWidth="1"/>
    <col min="392" max="392" width="14.28515625" bestFit="1" customWidth="1"/>
  </cols>
  <sheetData>
    <row r="1" spans="1:392" x14ac:dyDescent="0.25">
      <c r="A1" s="5" t="s">
        <v>0</v>
      </c>
      <c r="B1" t="s">
        <v>377</v>
      </c>
    </row>
    <row r="2" spans="1:392" x14ac:dyDescent="0.25">
      <c r="A2" s="5" t="s">
        <v>368</v>
      </c>
      <c r="B2" t="s">
        <v>377</v>
      </c>
    </row>
    <row r="3" spans="1:392" x14ac:dyDescent="0.25">
      <c r="A3" s="5" t="s">
        <v>369</v>
      </c>
      <c r="B3" t="s">
        <v>377</v>
      </c>
    </row>
    <row r="4" spans="1:392" x14ac:dyDescent="0.25">
      <c r="A4" s="5" t="s">
        <v>370</v>
      </c>
      <c r="B4" t="s">
        <v>377</v>
      </c>
    </row>
    <row r="5" spans="1:392" x14ac:dyDescent="0.25">
      <c r="A5" s="5" t="s">
        <v>6</v>
      </c>
      <c r="B5" t="s">
        <v>377</v>
      </c>
    </row>
    <row r="6" spans="1:392" x14ac:dyDescent="0.25">
      <c r="A6" s="5" t="s">
        <v>1</v>
      </c>
      <c r="B6" t="s">
        <v>377</v>
      </c>
    </row>
    <row r="8" spans="1:392" x14ac:dyDescent="0.25">
      <c r="A8" s="5" t="s">
        <v>381</v>
      </c>
      <c r="B8" s="5" t="s">
        <v>378</v>
      </c>
    </row>
    <row r="9" spans="1:392" x14ac:dyDescent="0.25">
      <c r="A9" s="5" t="s">
        <v>380</v>
      </c>
      <c r="B9" t="s">
        <v>53</v>
      </c>
      <c r="C9" t="s">
        <v>197</v>
      </c>
      <c r="D9" t="s">
        <v>320</v>
      </c>
      <c r="E9" t="s">
        <v>318</v>
      </c>
      <c r="F9" t="s">
        <v>200</v>
      </c>
      <c r="G9" t="s">
        <v>317</v>
      </c>
      <c r="H9" t="s">
        <v>212</v>
      </c>
      <c r="I9" t="s">
        <v>215</v>
      </c>
      <c r="J9" t="s">
        <v>343</v>
      </c>
      <c r="K9" t="s">
        <v>231</v>
      </c>
      <c r="L9" t="s">
        <v>170</v>
      </c>
      <c r="M9" t="s">
        <v>352</v>
      </c>
      <c r="N9" t="s">
        <v>58</v>
      </c>
      <c r="O9" t="s">
        <v>239</v>
      </c>
      <c r="P9" t="s">
        <v>125</v>
      </c>
      <c r="Q9" t="s">
        <v>355</v>
      </c>
      <c r="R9" t="s">
        <v>194</v>
      </c>
      <c r="S9" t="s">
        <v>148</v>
      </c>
      <c r="T9" t="s">
        <v>220</v>
      </c>
      <c r="U9" t="s">
        <v>192</v>
      </c>
      <c r="V9" t="s">
        <v>358</v>
      </c>
      <c r="W9" t="s">
        <v>196</v>
      </c>
      <c r="X9" t="s">
        <v>243</v>
      </c>
      <c r="Y9" t="s">
        <v>114</v>
      </c>
      <c r="Z9" t="s">
        <v>143</v>
      </c>
      <c r="AA9" t="s">
        <v>168</v>
      </c>
      <c r="AB9" t="s">
        <v>303</v>
      </c>
      <c r="AC9" t="s">
        <v>169</v>
      </c>
      <c r="AD9" t="s">
        <v>225</v>
      </c>
      <c r="AE9" t="s">
        <v>262</v>
      </c>
      <c r="AF9" t="s">
        <v>284</v>
      </c>
      <c r="AG9" t="s">
        <v>155</v>
      </c>
      <c r="AH9" t="s">
        <v>222</v>
      </c>
      <c r="AI9" t="s">
        <v>179</v>
      </c>
      <c r="AJ9" t="s">
        <v>306</v>
      </c>
      <c r="AK9" t="s">
        <v>177</v>
      </c>
      <c r="AL9" t="s">
        <v>261</v>
      </c>
      <c r="AM9" t="s">
        <v>211</v>
      </c>
      <c r="AN9" t="s">
        <v>302</v>
      </c>
      <c r="AO9" t="s">
        <v>307</v>
      </c>
      <c r="AP9" t="s">
        <v>223</v>
      </c>
      <c r="AQ9" t="s">
        <v>267</v>
      </c>
      <c r="AR9" t="s">
        <v>189</v>
      </c>
      <c r="AS9" t="s">
        <v>324</v>
      </c>
      <c r="AT9" t="s">
        <v>202</v>
      </c>
      <c r="AU9" t="s">
        <v>237</v>
      </c>
      <c r="AV9" t="s">
        <v>207</v>
      </c>
      <c r="AW9" t="s">
        <v>162</v>
      </c>
      <c r="AX9" t="s">
        <v>128</v>
      </c>
      <c r="AY9" t="s">
        <v>312</v>
      </c>
      <c r="AZ9" t="s">
        <v>217</v>
      </c>
      <c r="BA9" t="s">
        <v>279</v>
      </c>
      <c r="BB9" t="s">
        <v>254</v>
      </c>
      <c r="BC9" t="s">
        <v>201</v>
      </c>
      <c r="BD9" t="s">
        <v>232</v>
      </c>
      <c r="BE9" t="s">
        <v>234</v>
      </c>
      <c r="BF9" t="s">
        <v>290</v>
      </c>
      <c r="BG9" t="s">
        <v>319</v>
      </c>
      <c r="BH9" t="s">
        <v>180</v>
      </c>
      <c r="BI9" t="s">
        <v>245</v>
      </c>
      <c r="BJ9" t="s">
        <v>42</v>
      </c>
      <c r="BK9" t="s">
        <v>117</v>
      </c>
      <c r="BL9" t="s">
        <v>181</v>
      </c>
      <c r="BM9" t="s">
        <v>342</v>
      </c>
      <c r="BN9" t="s">
        <v>294</v>
      </c>
      <c r="BO9" t="s">
        <v>205</v>
      </c>
      <c r="BP9" t="s">
        <v>272</v>
      </c>
      <c r="BQ9" t="s">
        <v>187</v>
      </c>
      <c r="BR9" t="s">
        <v>304</v>
      </c>
      <c r="BS9" t="s">
        <v>278</v>
      </c>
      <c r="BT9" t="s">
        <v>51</v>
      </c>
      <c r="BU9" t="s">
        <v>98</v>
      </c>
      <c r="BV9" t="s">
        <v>315</v>
      </c>
      <c r="BW9" t="s">
        <v>76</v>
      </c>
      <c r="BX9" t="s">
        <v>325</v>
      </c>
      <c r="BY9" t="s">
        <v>213</v>
      </c>
      <c r="BZ9" t="s">
        <v>224</v>
      </c>
      <c r="CA9" t="s">
        <v>103</v>
      </c>
      <c r="CB9" t="s">
        <v>214</v>
      </c>
      <c r="CC9" t="s">
        <v>313</v>
      </c>
      <c r="CD9" t="s">
        <v>101</v>
      </c>
      <c r="CE9" t="s">
        <v>286</v>
      </c>
      <c r="CF9" t="s">
        <v>107</v>
      </c>
      <c r="CG9" t="s">
        <v>84</v>
      </c>
      <c r="CH9" t="s">
        <v>64</v>
      </c>
      <c r="CI9" t="s">
        <v>309</v>
      </c>
      <c r="CJ9" t="s">
        <v>102</v>
      </c>
      <c r="CK9" t="s">
        <v>330</v>
      </c>
      <c r="CL9" t="s">
        <v>291</v>
      </c>
      <c r="CM9" t="s">
        <v>226</v>
      </c>
      <c r="CN9" t="s">
        <v>323</v>
      </c>
      <c r="CO9" t="s">
        <v>365</v>
      </c>
      <c r="CP9" t="s">
        <v>328</v>
      </c>
      <c r="CQ9" t="s">
        <v>164</v>
      </c>
      <c r="CR9" t="s">
        <v>334</v>
      </c>
      <c r="CS9" t="s">
        <v>46</v>
      </c>
      <c r="CT9" t="s">
        <v>311</v>
      </c>
      <c r="CU9" t="s">
        <v>160</v>
      </c>
      <c r="CV9" t="s">
        <v>253</v>
      </c>
      <c r="CW9" t="s">
        <v>94</v>
      </c>
      <c r="CX9" t="s">
        <v>198</v>
      </c>
      <c r="CY9" t="s">
        <v>276</v>
      </c>
      <c r="CZ9" t="s">
        <v>326</v>
      </c>
      <c r="DA9" t="s">
        <v>219</v>
      </c>
      <c r="DB9" t="s">
        <v>346</v>
      </c>
      <c r="DC9" t="s">
        <v>131</v>
      </c>
      <c r="DD9" t="s">
        <v>259</v>
      </c>
      <c r="DE9" t="s">
        <v>281</v>
      </c>
      <c r="DF9" t="s">
        <v>339</v>
      </c>
      <c r="DG9" t="s">
        <v>61</v>
      </c>
      <c r="DH9" t="s">
        <v>183</v>
      </c>
      <c r="DI9" t="s">
        <v>141</v>
      </c>
      <c r="DJ9" t="s">
        <v>191</v>
      </c>
      <c r="DK9" t="s">
        <v>193</v>
      </c>
      <c r="DL9" t="s">
        <v>216</v>
      </c>
      <c r="DM9" t="s">
        <v>157</v>
      </c>
      <c r="DN9" t="s">
        <v>362</v>
      </c>
      <c r="DO9" t="s">
        <v>257</v>
      </c>
      <c r="DP9" t="s">
        <v>341</v>
      </c>
      <c r="DQ9" t="s">
        <v>172</v>
      </c>
      <c r="DR9" t="s">
        <v>240</v>
      </c>
      <c r="DS9" t="s">
        <v>72</v>
      </c>
      <c r="DT9" t="s">
        <v>122</v>
      </c>
      <c r="DU9" t="s">
        <v>111</v>
      </c>
      <c r="DV9" t="s">
        <v>255</v>
      </c>
      <c r="DW9" t="s">
        <v>345</v>
      </c>
      <c r="DX9" t="s">
        <v>242</v>
      </c>
      <c r="DY9" t="s">
        <v>316</v>
      </c>
      <c r="DZ9" t="s">
        <v>354</v>
      </c>
      <c r="EA9" t="s">
        <v>357</v>
      </c>
      <c r="EB9" t="s">
        <v>151</v>
      </c>
      <c r="EC9" t="s">
        <v>256</v>
      </c>
      <c r="ED9" t="s">
        <v>350</v>
      </c>
      <c r="EE9" t="s">
        <v>295</v>
      </c>
      <c r="EF9" t="s">
        <v>70</v>
      </c>
      <c r="EG9" t="s">
        <v>210</v>
      </c>
      <c r="EH9" t="s">
        <v>136</v>
      </c>
      <c r="EI9" t="s">
        <v>209</v>
      </c>
      <c r="EJ9" t="s">
        <v>353</v>
      </c>
      <c r="EK9" t="s">
        <v>203</v>
      </c>
      <c r="EL9" t="s">
        <v>199</v>
      </c>
      <c r="EM9" t="s">
        <v>293</v>
      </c>
      <c r="EN9" t="s">
        <v>186</v>
      </c>
      <c r="EO9" t="s">
        <v>249</v>
      </c>
      <c r="EP9" t="s">
        <v>264</v>
      </c>
      <c r="EQ9" t="s">
        <v>80</v>
      </c>
      <c r="ER9" t="s">
        <v>120</v>
      </c>
      <c r="ES9" t="s">
        <v>274</v>
      </c>
      <c r="ET9" t="s">
        <v>251</v>
      </c>
      <c r="EU9" t="s">
        <v>332</v>
      </c>
      <c r="EV9" t="s">
        <v>360</v>
      </c>
      <c r="EW9" t="s">
        <v>236</v>
      </c>
      <c r="EX9" t="s">
        <v>363</v>
      </c>
      <c r="EY9" t="s">
        <v>188</v>
      </c>
      <c r="EZ9" t="s">
        <v>327</v>
      </c>
      <c r="FA9" t="s">
        <v>321</v>
      </c>
      <c r="FB9" t="s">
        <v>153</v>
      </c>
      <c r="FC9" t="s">
        <v>206</v>
      </c>
      <c r="FD9" t="s">
        <v>134</v>
      </c>
      <c r="FE9" t="s">
        <v>230</v>
      </c>
      <c r="FF9" t="s">
        <v>68</v>
      </c>
      <c r="FG9" t="s">
        <v>56</v>
      </c>
      <c r="FH9" t="s">
        <v>146</v>
      </c>
      <c r="FI9" t="s">
        <v>348</v>
      </c>
      <c r="FJ9" t="s">
        <v>366</v>
      </c>
      <c r="FK9" t="s">
        <v>300</v>
      </c>
      <c r="FL9" t="s">
        <v>356</v>
      </c>
      <c r="FM9" t="s">
        <v>229</v>
      </c>
      <c r="FN9" t="s">
        <v>359</v>
      </c>
      <c r="FO9" t="s">
        <v>221</v>
      </c>
      <c r="FP9" t="s">
        <v>166</v>
      </c>
      <c r="FQ9" t="s">
        <v>190</v>
      </c>
      <c r="FR9" t="s">
        <v>195</v>
      </c>
      <c r="FS9" t="s">
        <v>288</v>
      </c>
      <c r="FT9" t="s">
        <v>296</v>
      </c>
      <c r="FU9" t="s">
        <v>89</v>
      </c>
      <c r="FV9" t="s">
        <v>340</v>
      </c>
      <c r="FW9" t="s">
        <v>337</v>
      </c>
      <c r="FX9" t="s">
        <v>228</v>
      </c>
      <c r="FY9" t="s">
        <v>175</v>
      </c>
      <c r="FZ9" t="s">
        <v>298</v>
      </c>
      <c r="GA9" t="s">
        <v>382</v>
      </c>
      <c r="GB9" t="s">
        <v>383</v>
      </c>
      <c r="GC9" t="s">
        <v>384</v>
      </c>
      <c r="GD9" t="s">
        <v>387</v>
      </c>
      <c r="GE9" t="s">
        <v>388</v>
      </c>
      <c r="GF9" t="s">
        <v>389</v>
      </c>
      <c r="GG9" t="s">
        <v>391</v>
      </c>
      <c r="GH9" t="s">
        <v>392</v>
      </c>
      <c r="GI9" t="s">
        <v>393</v>
      </c>
      <c r="GJ9" t="s">
        <v>394</v>
      </c>
      <c r="GK9" t="s">
        <v>395</v>
      </c>
      <c r="GL9" t="s">
        <v>396</v>
      </c>
      <c r="GM9" t="s">
        <v>397</v>
      </c>
      <c r="GN9" t="s">
        <v>398</v>
      </c>
      <c r="GO9" t="s">
        <v>399</v>
      </c>
      <c r="GP9" t="s">
        <v>400</v>
      </c>
      <c r="GQ9" t="s">
        <v>402</v>
      </c>
      <c r="GR9" t="s">
        <v>404</v>
      </c>
      <c r="GS9" t="s">
        <v>405</v>
      </c>
      <c r="GT9" t="s">
        <v>406</v>
      </c>
      <c r="GU9" t="s">
        <v>407</v>
      </c>
      <c r="GV9" t="s">
        <v>408</v>
      </c>
      <c r="GW9" t="s">
        <v>409</v>
      </c>
      <c r="GX9" t="s">
        <v>410</v>
      </c>
      <c r="GY9" t="s">
        <v>412</v>
      </c>
      <c r="GZ9" t="s">
        <v>414</v>
      </c>
      <c r="HA9" t="s">
        <v>415</v>
      </c>
      <c r="HB9" t="s">
        <v>416</v>
      </c>
      <c r="HC9" t="s">
        <v>417</v>
      </c>
      <c r="HD9" t="s">
        <v>418</v>
      </c>
      <c r="HE9" t="s">
        <v>419</v>
      </c>
      <c r="HF9" t="s">
        <v>420</v>
      </c>
      <c r="HG9" t="s">
        <v>421</v>
      </c>
      <c r="HH9" t="s">
        <v>422</v>
      </c>
      <c r="HI9" t="s">
        <v>423</v>
      </c>
      <c r="HJ9" t="s">
        <v>424</v>
      </c>
      <c r="HK9" t="s">
        <v>425</v>
      </c>
      <c r="HL9" t="s">
        <v>426</v>
      </c>
      <c r="HM9" t="s">
        <v>427</v>
      </c>
      <c r="HN9" t="s">
        <v>429</v>
      </c>
      <c r="HO9" t="s">
        <v>430</v>
      </c>
      <c r="HP9" t="s">
        <v>431</v>
      </c>
      <c r="HQ9" t="s">
        <v>432</v>
      </c>
      <c r="HR9" t="s">
        <v>433</v>
      </c>
      <c r="HS9" t="s">
        <v>434</v>
      </c>
      <c r="HT9" t="s">
        <v>435</v>
      </c>
      <c r="HU9" t="s">
        <v>436</v>
      </c>
      <c r="HV9" t="s">
        <v>437</v>
      </c>
      <c r="HW9" t="s">
        <v>438</v>
      </c>
      <c r="HX9" t="s">
        <v>439</v>
      </c>
      <c r="HY9" t="s">
        <v>441</v>
      </c>
      <c r="HZ9" t="s">
        <v>442</v>
      </c>
      <c r="IA9" t="s">
        <v>444</v>
      </c>
      <c r="IB9" t="s">
        <v>445</v>
      </c>
      <c r="IC9" t="s">
        <v>447</v>
      </c>
      <c r="ID9" t="s">
        <v>448</v>
      </c>
      <c r="IE9" t="s">
        <v>450</v>
      </c>
      <c r="IF9" t="s">
        <v>451</v>
      </c>
      <c r="IG9" t="s">
        <v>453</v>
      </c>
      <c r="IH9" t="s">
        <v>454</v>
      </c>
      <c r="II9" t="s">
        <v>456</v>
      </c>
      <c r="IJ9" t="s">
        <v>458</v>
      </c>
      <c r="IK9" t="s">
        <v>460</v>
      </c>
      <c r="IL9" t="s">
        <v>461</v>
      </c>
      <c r="IM9" t="s">
        <v>462</v>
      </c>
      <c r="IN9" t="s">
        <v>463</v>
      </c>
      <c r="IO9" t="s">
        <v>465</v>
      </c>
      <c r="IP9" t="s">
        <v>467</v>
      </c>
      <c r="IQ9" t="s">
        <v>469</v>
      </c>
      <c r="IR9" t="s">
        <v>471</v>
      </c>
      <c r="IS9" t="s">
        <v>472</v>
      </c>
      <c r="IT9" t="s">
        <v>474</v>
      </c>
      <c r="IU9" t="s">
        <v>476</v>
      </c>
      <c r="IV9" t="s">
        <v>478</v>
      </c>
      <c r="IW9" t="s">
        <v>480</v>
      </c>
      <c r="IX9" t="s">
        <v>481</v>
      </c>
      <c r="IY9" t="s">
        <v>482</v>
      </c>
      <c r="IZ9" t="s">
        <v>483</v>
      </c>
      <c r="JA9" t="s">
        <v>484</v>
      </c>
      <c r="JB9" t="s">
        <v>485</v>
      </c>
      <c r="JC9" t="s">
        <v>486</v>
      </c>
      <c r="JD9" t="s">
        <v>488</v>
      </c>
      <c r="JE9" t="s">
        <v>490</v>
      </c>
      <c r="JF9" t="s">
        <v>491</v>
      </c>
      <c r="JG9" t="s">
        <v>492</v>
      </c>
      <c r="JH9" t="s">
        <v>493</v>
      </c>
      <c r="JI9" t="s">
        <v>494</v>
      </c>
      <c r="JJ9" t="s">
        <v>495</v>
      </c>
      <c r="JK9" t="s">
        <v>497</v>
      </c>
      <c r="JL9" t="s">
        <v>498</v>
      </c>
      <c r="JM9" t="s">
        <v>499</v>
      </c>
      <c r="JN9" t="s">
        <v>500</v>
      </c>
      <c r="JO9" t="s">
        <v>501</v>
      </c>
      <c r="JP9" t="s">
        <v>503</v>
      </c>
      <c r="JQ9" t="s">
        <v>506</v>
      </c>
      <c r="JR9" t="s">
        <v>507</v>
      </c>
      <c r="JS9" t="s">
        <v>508</v>
      </c>
      <c r="JT9" t="s">
        <v>509</v>
      </c>
      <c r="JU9" t="s">
        <v>510</v>
      </c>
      <c r="JV9" t="s">
        <v>511</v>
      </c>
      <c r="JW9" t="s">
        <v>512</v>
      </c>
      <c r="JX9" t="s">
        <v>514</v>
      </c>
      <c r="JY9" t="s">
        <v>516</v>
      </c>
      <c r="JZ9" t="s">
        <v>517</v>
      </c>
      <c r="KA9" t="s">
        <v>518</v>
      </c>
      <c r="KB9" t="s">
        <v>519</v>
      </c>
      <c r="KC9" t="s">
        <v>520</v>
      </c>
      <c r="KD9" t="s">
        <v>522</v>
      </c>
      <c r="KE9" t="s">
        <v>523</v>
      </c>
      <c r="KF9" t="s">
        <v>524</v>
      </c>
      <c r="KG9" t="s">
        <v>525</v>
      </c>
      <c r="KH9" t="s">
        <v>526</v>
      </c>
      <c r="KI9" t="s">
        <v>527</v>
      </c>
      <c r="KJ9" t="s">
        <v>528</v>
      </c>
      <c r="KK9" t="s">
        <v>529</v>
      </c>
      <c r="KL9" t="s">
        <v>530</v>
      </c>
      <c r="KM9" t="s">
        <v>531</v>
      </c>
      <c r="KN9" t="s">
        <v>532</v>
      </c>
      <c r="KO9" t="s">
        <v>534</v>
      </c>
      <c r="KP9" t="s">
        <v>535</v>
      </c>
      <c r="KQ9" t="s">
        <v>536</v>
      </c>
      <c r="KR9" t="s">
        <v>537</v>
      </c>
      <c r="KS9" t="s">
        <v>538</v>
      </c>
      <c r="KT9" t="s">
        <v>540</v>
      </c>
      <c r="KU9" t="s">
        <v>541</v>
      </c>
      <c r="KV9" t="s">
        <v>543</v>
      </c>
      <c r="KW9" t="s">
        <v>544</v>
      </c>
      <c r="KX9" t="s">
        <v>547</v>
      </c>
      <c r="KY9" t="s">
        <v>548</v>
      </c>
      <c r="KZ9" t="s">
        <v>549</v>
      </c>
      <c r="LA9" t="s">
        <v>550</v>
      </c>
      <c r="LB9" t="s">
        <v>551</v>
      </c>
      <c r="LC9" t="s">
        <v>552</v>
      </c>
      <c r="LD9" t="s">
        <v>554</v>
      </c>
      <c r="LE9" t="s">
        <v>555</v>
      </c>
      <c r="LF9" t="s">
        <v>556</v>
      </c>
      <c r="LG9" t="s">
        <v>557</v>
      </c>
      <c r="LH9" t="s">
        <v>558</v>
      </c>
      <c r="LI9" t="s">
        <v>559</v>
      </c>
      <c r="LJ9" t="s">
        <v>560</v>
      </c>
      <c r="LK9" t="s">
        <v>561</v>
      </c>
      <c r="LL9" t="s">
        <v>562</v>
      </c>
      <c r="LM9" t="s">
        <v>563</v>
      </c>
      <c r="LN9" t="s">
        <v>564</v>
      </c>
      <c r="LO9" t="s">
        <v>565</v>
      </c>
      <c r="LP9" t="s">
        <v>566</v>
      </c>
      <c r="LQ9" t="s">
        <v>567</v>
      </c>
      <c r="LR9" t="s">
        <v>568</v>
      </c>
      <c r="LS9" t="s">
        <v>569</v>
      </c>
      <c r="LT9" t="s">
        <v>570</v>
      </c>
      <c r="LU9" t="s">
        <v>571</v>
      </c>
      <c r="LV9" t="s">
        <v>572</v>
      </c>
      <c r="LW9" t="s">
        <v>573</v>
      </c>
      <c r="LX9" t="s">
        <v>574</v>
      </c>
      <c r="LY9" t="s">
        <v>576</v>
      </c>
      <c r="LZ9" t="s">
        <v>577</v>
      </c>
      <c r="MA9" t="s">
        <v>579</v>
      </c>
      <c r="MB9" t="s">
        <v>580</v>
      </c>
      <c r="MC9" t="s">
        <v>581</v>
      </c>
      <c r="MD9" t="s">
        <v>582</v>
      </c>
      <c r="ME9" t="s">
        <v>583</v>
      </c>
      <c r="MF9" t="s">
        <v>584</v>
      </c>
      <c r="MG9" t="s">
        <v>586</v>
      </c>
      <c r="MH9" t="s">
        <v>587</v>
      </c>
      <c r="MI9" t="s">
        <v>588</v>
      </c>
      <c r="MJ9" t="s">
        <v>589</v>
      </c>
      <c r="MK9" t="s">
        <v>591</v>
      </c>
      <c r="ML9" t="s">
        <v>593</v>
      </c>
      <c r="MM9" t="s">
        <v>594</v>
      </c>
      <c r="MN9" t="s">
        <v>595</v>
      </c>
      <c r="MO9" t="s">
        <v>596</v>
      </c>
      <c r="MP9" t="s">
        <v>598</v>
      </c>
      <c r="MQ9" t="s">
        <v>599</v>
      </c>
      <c r="MR9" t="s">
        <v>600</v>
      </c>
      <c r="MS9" t="s">
        <v>601</v>
      </c>
      <c r="MT9" t="s">
        <v>602</v>
      </c>
      <c r="MU9" t="s">
        <v>603</v>
      </c>
      <c r="MV9" t="s">
        <v>604</v>
      </c>
      <c r="MW9" t="s">
        <v>605</v>
      </c>
      <c r="MX9" t="s">
        <v>606</v>
      </c>
      <c r="MY9" t="s">
        <v>607</v>
      </c>
      <c r="MZ9" t="s">
        <v>608</v>
      </c>
      <c r="NA9" t="s">
        <v>609</v>
      </c>
      <c r="NB9" t="s">
        <v>611</v>
      </c>
      <c r="NC9" t="s">
        <v>612</v>
      </c>
      <c r="ND9" t="s">
        <v>613</v>
      </c>
      <c r="NE9" t="s">
        <v>614</v>
      </c>
      <c r="NF9" t="s">
        <v>615</v>
      </c>
      <c r="NG9" t="s">
        <v>616</v>
      </c>
      <c r="NH9" t="s">
        <v>617</v>
      </c>
      <c r="NI9" t="s">
        <v>618</v>
      </c>
      <c r="NJ9" t="s">
        <v>619</v>
      </c>
      <c r="NK9" t="s">
        <v>620</v>
      </c>
      <c r="NL9" t="s">
        <v>621</v>
      </c>
      <c r="NM9" t="s">
        <v>622</v>
      </c>
      <c r="NN9" t="s">
        <v>623</v>
      </c>
      <c r="NO9" t="s">
        <v>624</v>
      </c>
      <c r="NP9" t="s">
        <v>625</v>
      </c>
      <c r="NQ9" t="s">
        <v>627</v>
      </c>
      <c r="NR9" t="s">
        <v>629</v>
      </c>
      <c r="NS9" t="s">
        <v>630</v>
      </c>
      <c r="NT9" t="s">
        <v>632</v>
      </c>
      <c r="NU9" t="s">
        <v>633</v>
      </c>
      <c r="NV9" t="s">
        <v>634</v>
      </c>
      <c r="NW9" t="s">
        <v>636</v>
      </c>
      <c r="NX9" t="s">
        <v>637</v>
      </c>
      <c r="NY9" t="s">
        <v>638</v>
      </c>
      <c r="NZ9" t="s">
        <v>639</v>
      </c>
      <c r="OA9" t="s">
        <v>640</v>
      </c>
      <c r="OB9" t="s">
        <v>379</v>
      </c>
    </row>
    <row r="10" spans="1:392" x14ac:dyDescent="0.25">
      <c r="A10" s="6" t="s">
        <v>53</v>
      </c>
      <c r="B10">
        <v>103</v>
      </c>
      <c r="OB10">
        <v>103</v>
      </c>
    </row>
    <row r="11" spans="1:392" x14ac:dyDescent="0.25">
      <c r="A11" s="6" t="s">
        <v>52</v>
      </c>
      <c r="AR11">
        <v>1</v>
      </c>
      <c r="BL11">
        <v>1</v>
      </c>
      <c r="KA11">
        <v>1</v>
      </c>
      <c r="OB11">
        <v>3</v>
      </c>
    </row>
    <row r="12" spans="1:392" x14ac:dyDescent="0.25">
      <c r="A12" s="6" t="s">
        <v>29</v>
      </c>
      <c r="I12">
        <v>1</v>
      </c>
      <c r="OB12">
        <v>1</v>
      </c>
    </row>
    <row r="13" spans="1:392" x14ac:dyDescent="0.25">
      <c r="A13" s="6" t="s">
        <v>96</v>
      </c>
      <c r="AL13">
        <v>1</v>
      </c>
      <c r="AT13">
        <v>1</v>
      </c>
      <c r="BC13">
        <v>1</v>
      </c>
      <c r="BH13">
        <v>1</v>
      </c>
      <c r="FQ13">
        <v>1</v>
      </c>
      <c r="MW13">
        <v>1</v>
      </c>
      <c r="OB13">
        <v>6</v>
      </c>
    </row>
    <row r="14" spans="1:392" x14ac:dyDescent="0.25">
      <c r="A14" s="6" t="s">
        <v>43</v>
      </c>
      <c r="DL14">
        <v>1</v>
      </c>
      <c r="OB14">
        <v>1</v>
      </c>
    </row>
    <row r="15" spans="1:392" x14ac:dyDescent="0.25">
      <c r="A15" s="6" t="s">
        <v>31</v>
      </c>
      <c r="L15">
        <v>1</v>
      </c>
      <c r="BR15">
        <v>1</v>
      </c>
      <c r="DA15">
        <v>1</v>
      </c>
      <c r="DD15">
        <v>1</v>
      </c>
      <c r="HE15">
        <v>1</v>
      </c>
      <c r="HT15">
        <v>1</v>
      </c>
      <c r="LD15">
        <v>1</v>
      </c>
      <c r="LE15">
        <v>1</v>
      </c>
      <c r="OB15">
        <v>8</v>
      </c>
    </row>
    <row r="16" spans="1:392" x14ac:dyDescent="0.25">
      <c r="A16" s="6" t="s">
        <v>47</v>
      </c>
      <c r="F16">
        <v>1</v>
      </c>
      <c r="AP16">
        <v>1</v>
      </c>
      <c r="GO16">
        <v>1</v>
      </c>
      <c r="GV16">
        <v>1</v>
      </c>
      <c r="HV16">
        <v>1</v>
      </c>
      <c r="IF16">
        <v>1</v>
      </c>
      <c r="JN16">
        <v>1</v>
      </c>
      <c r="LG16">
        <v>1</v>
      </c>
      <c r="OB16">
        <v>8</v>
      </c>
    </row>
    <row r="17" spans="1:392" x14ac:dyDescent="0.25">
      <c r="A17" s="6" t="s">
        <v>132</v>
      </c>
      <c r="U17">
        <v>1</v>
      </c>
      <c r="X17">
        <v>1</v>
      </c>
      <c r="AV17">
        <v>1</v>
      </c>
      <c r="BZ17">
        <v>1</v>
      </c>
      <c r="FP17">
        <v>1</v>
      </c>
      <c r="HG17">
        <v>1</v>
      </c>
      <c r="HP17">
        <v>1</v>
      </c>
      <c r="KK17">
        <v>1</v>
      </c>
      <c r="LO17">
        <v>1</v>
      </c>
      <c r="LS17">
        <v>1</v>
      </c>
      <c r="MF17">
        <v>1</v>
      </c>
      <c r="NL17">
        <v>1</v>
      </c>
      <c r="OB17">
        <v>12</v>
      </c>
    </row>
    <row r="18" spans="1:392" x14ac:dyDescent="0.25">
      <c r="A18" s="6" t="s">
        <v>174</v>
      </c>
      <c r="FY18">
        <v>1</v>
      </c>
      <c r="OB18">
        <v>1</v>
      </c>
    </row>
    <row r="19" spans="1:392" x14ac:dyDescent="0.25">
      <c r="A19" s="6" t="s">
        <v>184</v>
      </c>
      <c r="EN19">
        <v>1</v>
      </c>
      <c r="OB19">
        <v>1</v>
      </c>
    </row>
    <row r="20" spans="1:392" x14ac:dyDescent="0.25">
      <c r="A20" s="6" t="s">
        <v>115</v>
      </c>
      <c r="BK20">
        <v>1</v>
      </c>
      <c r="OB20">
        <v>1</v>
      </c>
    </row>
    <row r="21" spans="1:392" x14ac:dyDescent="0.25">
      <c r="A21" s="6" t="s">
        <v>227</v>
      </c>
      <c r="FX21">
        <v>1</v>
      </c>
      <c r="OB21">
        <v>1</v>
      </c>
    </row>
    <row r="22" spans="1:392" x14ac:dyDescent="0.25">
      <c r="A22" s="6" t="s">
        <v>289</v>
      </c>
      <c r="BF22">
        <v>1</v>
      </c>
      <c r="OB22">
        <v>1</v>
      </c>
    </row>
    <row r="23" spans="1:392" x14ac:dyDescent="0.25">
      <c r="A23" s="6" t="s">
        <v>154</v>
      </c>
      <c r="AG23">
        <v>1</v>
      </c>
      <c r="OB23">
        <v>1</v>
      </c>
    </row>
    <row r="24" spans="1:392" x14ac:dyDescent="0.25">
      <c r="A24" s="6" t="s">
        <v>152</v>
      </c>
      <c r="FB24">
        <v>1</v>
      </c>
      <c r="OB24">
        <v>1</v>
      </c>
    </row>
    <row r="25" spans="1:392" x14ac:dyDescent="0.25">
      <c r="A25" s="6" t="s">
        <v>108</v>
      </c>
      <c r="AH25">
        <v>1</v>
      </c>
      <c r="AO25">
        <v>1</v>
      </c>
      <c r="BY25">
        <v>1</v>
      </c>
      <c r="DO25">
        <v>1</v>
      </c>
      <c r="JH25">
        <v>1</v>
      </c>
      <c r="KC25">
        <v>1</v>
      </c>
      <c r="KL25">
        <v>1</v>
      </c>
      <c r="NJ25">
        <v>1</v>
      </c>
      <c r="NX25">
        <v>1</v>
      </c>
      <c r="OB25">
        <v>9</v>
      </c>
    </row>
    <row r="26" spans="1:392" x14ac:dyDescent="0.25">
      <c r="A26" s="6" t="s">
        <v>90</v>
      </c>
      <c r="K26">
        <v>1</v>
      </c>
      <c r="AB26">
        <v>1</v>
      </c>
      <c r="AM26">
        <v>1</v>
      </c>
      <c r="BX26">
        <v>1</v>
      </c>
      <c r="CL26">
        <v>1</v>
      </c>
      <c r="CO26">
        <v>1</v>
      </c>
      <c r="EC26">
        <v>1</v>
      </c>
      <c r="EL26">
        <v>1</v>
      </c>
      <c r="FA26">
        <v>1</v>
      </c>
      <c r="FP26">
        <v>1</v>
      </c>
      <c r="FR26">
        <v>1</v>
      </c>
      <c r="HU26">
        <v>1</v>
      </c>
      <c r="IG26">
        <v>1</v>
      </c>
      <c r="IH26">
        <v>1</v>
      </c>
      <c r="KB26">
        <v>1</v>
      </c>
      <c r="LN26">
        <v>1</v>
      </c>
      <c r="LP26">
        <v>1</v>
      </c>
      <c r="MR26">
        <v>1</v>
      </c>
      <c r="NZ26">
        <v>1</v>
      </c>
      <c r="OB26">
        <v>19</v>
      </c>
    </row>
    <row r="27" spans="1:392" x14ac:dyDescent="0.25">
      <c r="A27" s="6" t="s">
        <v>24</v>
      </c>
      <c r="W27">
        <v>1</v>
      </c>
      <c r="AE27">
        <v>1</v>
      </c>
      <c r="AZ27">
        <v>1</v>
      </c>
      <c r="BD27">
        <v>1</v>
      </c>
      <c r="CB27">
        <v>1</v>
      </c>
      <c r="CH27">
        <v>1</v>
      </c>
      <c r="DQ27">
        <v>1</v>
      </c>
      <c r="DV27">
        <v>1</v>
      </c>
      <c r="DZ27">
        <v>1</v>
      </c>
      <c r="EH27">
        <v>1</v>
      </c>
      <c r="ER27">
        <v>1</v>
      </c>
      <c r="FJ27">
        <v>1</v>
      </c>
      <c r="HW27">
        <v>1</v>
      </c>
      <c r="JG27">
        <v>1</v>
      </c>
      <c r="JO27">
        <v>1</v>
      </c>
      <c r="KM27">
        <v>1</v>
      </c>
      <c r="LR27">
        <v>1</v>
      </c>
      <c r="ME27">
        <v>1</v>
      </c>
      <c r="MP27">
        <v>1</v>
      </c>
      <c r="MX27">
        <v>1</v>
      </c>
      <c r="NA27">
        <v>1</v>
      </c>
      <c r="NF27">
        <v>1</v>
      </c>
      <c r="OB27">
        <v>22</v>
      </c>
    </row>
    <row r="28" spans="1:392" x14ac:dyDescent="0.25">
      <c r="A28" s="6" t="s">
        <v>18</v>
      </c>
      <c r="E28">
        <v>1</v>
      </c>
      <c r="Q28">
        <v>1</v>
      </c>
      <c r="Z28">
        <v>1</v>
      </c>
      <c r="AC28">
        <v>1</v>
      </c>
      <c r="AK28">
        <v>1</v>
      </c>
      <c r="AW28">
        <v>1</v>
      </c>
      <c r="CQ28">
        <v>2</v>
      </c>
      <c r="CU28">
        <v>1</v>
      </c>
      <c r="DG28">
        <v>1</v>
      </c>
      <c r="DM28">
        <v>1</v>
      </c>
      <c r="DT28">
        <v>1</v>
      </c>
      <c r="EY28">
        <v>1</v>
      </c>
      <c r="FE28">
        <v>1</v>
      </c>
      <c r="FM28">
        <v>1</v>
      </c>
      <c r="GH28">
        <v>1</v>
      </c>
      <c r="HS28">
        <v>1</v>
      </c>
      <c r="JP28">
        <v>1</v>
      </c>
      <c r="KQ28">
        <v>1</v>
      </c>
      <c r="LA28">
        <v>1</v>
      </c>
      <c r="LG28">
        <v>1</v>
      </c>
      <c r="LI28">
        <v>1</v>
      </c>
      <c r="LL28">
        <v>1</v>
      </c>
      <c r="LQ28">
        <v>1</v>
      </c>
      <c r="MJ28">
        <v>1</v>
      </c>
      <c r="MY28">
        <v>1</v>
      </c>
      <c r="NS28">
        <v>1</v>
      </c>
      <c r="OB28">
        <v>27</v>
      </c>
    </row>
    <row r="29" spans="1:392" x14ac:dyDescent="0.25">
      <c r="A29" s="6" t="s">
        <v>36</v>
      </c>
      <c r="H29">
        <v>1</v>
      </c>
      <c r="L29">
        <v>3</v>
      </c>
      <c r="M29">
        <v>1</v>
      </c>
      <c r="N29">
        <v>1</v>
      </c>
      <c r="T29">
        <v>1</v>
      </c>
      <c r="AI29">
        <v>1</v>
      </c>
      <c r="AJ29">
        <v>1</v>
      </c>
      <c r="BG29">
        <v>1</v>
      </c>
      <c r="CJ29">
        <v>1</v>
      </c>
      <c r="CZ29">
        <v>1</v>
      </c>
      <c r="ES29">
        <v>1</v>
      </c>
      <c r="ET29">
        <v>1</v>
      </c>
      <c r="EV29">
        <v>1</v>
      </c>
      <c r="EX29">
        <v>1</v>
      </c>
      <c r="EZ29">
        <v>1</v>
      </c>
      <c r="FC29">
        <v>1</v>
      </c>
      <c r="FE29">
        <v>1</v>
      </c>
      <c r="FH29">
        <v>1</v>
      </c>
      <c r="HP29">
        <v>2</v>
      </c>
      <c r="JZ29">
        <v>1</v>
      </c>
      <c r="KE29">
        <v>1</v>
      </c>
      <c r="MU29">
        <v>1</v>
      </c>
      <c r="NT29">
        <v>1</v>
      </c>
      <c r="OB29">
        <v>26</v>
      </c>
    </row>
    <row r="30" spans="1:392" x14ac:dyDescent="0.25">
      <c r="A30" s="6" t="s">
        <v>15</v>
      </c>
      <c r="F30">
        <v>1</v>
      </c>
      <c r="G30">
        <v>1</v>
      </c>
      <c r="AS30">
        <v>1</v>
      </c>
      <c r="CA30">
        <v>1</v>
      </c>
      <c r="CX30">
        <v>1</v>
      </c>
      <c r="DK30">
        <v>1</v>
      </c>
      <c r="EJ30">
        <v>1</v>
      </c>
      <c r="FI30">
        <v>1</v>
      </c>
      <c r="FL30">
        <v>1</v>
      </c>
      <c r="FP30">
        <v>1</v>
      </c>
      <c r="FV30">
        <v>1</v>
      </c>
      <c r="GP30">
        <v>1</v>
      </c>
      <c r="HF30">
        <v>1</v>
      </c>
      <c r="KP30">
        <v>1</v>
      </c>
      <c r="LJ30">
        <v>1</v>
      </c>
      <c r="LZ30">
        <v>1</v>
      </c>
      <c r="MO30">
        <v>1</v>
      </c>
      <c r="MV30">
        <v>1</v>
      </c>
      <c r="NK30">
        <v>1</v>
      </c>
      <c r="NV30">
        <v>1</v>
      </c>
      <c r="OB30">
        <v>20</v>
      </c>
    </row>
    <row r="31" spans="1:392" x14ac:dyDescent="0.25">
      <c r="A31" s="6" t="s">
        <v>299</v>
      </c>
      <c r="AY31">
        <v>1</v>
      </c>
      <c r="DK31">
        <v>1</v>
      </c>
      <c r="ED31">
        <v>1</v>
      </c>
      <c r="EG31">
        <v>1</v>
      </c>
      <c r="FE31">
        <v>1</v>
      </c>
      <c r="FK31">
        <v>1</v>
      </c>
      <c r="HO31">
        <v>1</v>
      </c>
      <c r="JB31">
        <v>1</v>
      </c>
      <c r="JV31">
        <v>1</v>
      </c>
      <c r="KN31">
        <v>1</v>
      </c>
      <c r="LM31">
        <v>1</v>
      </c>
      <c r="LX31">
        <v>1</v>
      </c>
      <c r="MT31">
        <v>1</v>
      </c>
      <c r="NB31">
        <v>1</v>
      </c>
      <c r="OB31">
        <v>14</v>
      </c>
    </row>
    <row r="32" spans="1:392" x14ac:dyDescent="0.25">
      <c r="A32" s="6" t="s">
        <v>26</v>
      </c>
      <c r="AA32">
        <v>1</v>
      </c>
      <c r="AD32">
        <v>1</v>
      </c>
      <c r="CC32">
        <v>1</v>
      </c>
      <c r="DS32">
        <v>1</v>
      </c>
      <c r="GA32">
        <v>1</v>
      </c>
      <c r="GU32">
        <v>1</v>
      </c>
      <c r="GX32">
        <v>1</v>
      </c>
      <c r="JI32">
        <v>1</v>
      </c>
      <c r="JR32">
        <v>1</v>
      </c>
      <c r="LF32">
        <v>1</v>
      </c>
      <c r="MB32">
        <v>1</v>
      </c>
      <c r="NW32">
        <v>1</v>
      </c>
      <c r="OB32">
        <v>12</v>
      </c>
    </row>
    <row r="33" spans="1:392" x14ac:dyDescent="0.25">
      <c r="A33" s="6" t="s">
        <v>66</v>
      </c>
      <c r="DJ33">
        <v>1</v>
      </c>
      <c r="EG33">
        <v>1</v>
      </c>
      <c r="FF33">
        <v>1</v>
      </c>
      <c r="FN33">
        <v>1</v>
      </c>
      <c r="GH33">
        <v>1</v>
      </c>
      <c r="GK33">
        <v>1</v>
      </c>
      <c r="GO33">
        <v>1</v>
      </c>
      <c r="HQ33">
        <v>1</v>
      </c>
      <c r="KD33">
        <v>1</v>
      </c>
      <c r="KH33">
        <v>1</v>
      </c>
      <c r="OB33">
        <v>10</v>
      </c>
    </row>
    <row r="34" spans="1:392" x14ac:dyDescent="0.25">
      <c r="A34" s="6" t="s">
        <v>37</v>
      </c>
      <c r="CM34">
        <v>1</v>
      </c>
      <c r="DY34">
        <v>1</v>
      </c>
      <c r="EF34">
        <v>1</v>
      </c>
      <c r="EI34">
        <v>1</v>
      </c>
      <c r="EW34">
        <v>1</v>
      </c>
      <c r="FD34">
        <v>1</v>
      </c>
      <c r="FE34">
        <v>1</v>
      </c>
      <c r="FH34">
        <v>1</v>
      </c>
      <c r="FO34">
        <v>1</v>
      </c>
      <c r="GJ34">
        <v>1</v>
      </c>
      <c r="HM34">
        <v>1</v>
      </c>
      <c r="JK34">
        <v>1</v>
      </c>
      <c r="JS34">
        <v>1</v>
      </c>
      <c r="JT34">
        <v>1</v>
      </c>
      <c r="KF34">
        <v>1</v>
      </c>
      <c r="KY34">
        <v>1</v>
      </c>
      <c r="KZ34">
        <v>1</v>
      </c>
      <c r="LK34">
        <v>1</v>
      </c>
      <c r="OB34">
        <v>18</v>
      </c>
    </row>
    <row r="35" spans="1:392" x14ac:dyDescent="0.25">
      <c r="A35" s="6" t="s">
        <v>159</v>
      </c>
      <c r="L35">
        <v>1</v>
      </c>
      <c r="CI35">
        <v>1</v>
      </c>
      <c r="CU35">
        <v>1</v>
      </c>
      <c r="GM35">
        <v>1</v>
      </c>
      <c r="GW35">
        <v>1</v>
      </c>
      <c r="HR35">
        <v>1</v>
      </c>
      <c r="IZ35">
        <v>1</v>
      </c>
      <c r="OB35">
        <v>7</v>
      </c>
    </row>
    <row r="36" spans="1:392" x14ac:dyDescent="0.25">
      <c r="A36" s="6" t="s">
        <v>182</v>
      </c>
      <c r="R36">
        <v>1</v>
      </c>
      <c r="DH36">
        <v>1</v>
      </c>
      <c r="LH36">
        <v>1</v>
      </c>
      <c r="MM36">
        <v>1</v>
      </c>
      <c r="OB36">
        <v>4</v>
      </c>
    </row>
    <row r="37" spans="1:392" x14ac:dyDescent="0.25">
      <c r="A37" s="6" t="s">
        <v>54</v>
      </c>
      <c r="E37">
        <v>2</v>
      </c>
      <c r="F37">
        <v>1</v>
      </c>
      <c r="FG37">
        <v>1</v>
      </c>
      <c r="GA37">
        <v>1</v>
      </c>
      <c r="HD37">
        <v>1</v>
      </c>
      <c r="JE37">
        <v>1</v>
      </c>
      <c r="JU37">
        <v>1</v>
      </c>
      <c r="OB37">
        <v>8</v>
      </c>
    </row>
    <row r="38" spans="1:392" x14ac:dyDescent="0.25">
      <c r="A38" s="6" t="s">
        <v>81</v>
      </c>
      <c r="D38">
        <v>1</v>
      </c>
      <c r="EB38">
        <v>1</v>
      </c>
      <c r="JL38">
        <v>1</v>
      </c>
      <c r="JQ38">
        <v>1</v>
      </c>
      <c r="KJ38">
        <v>1</v>
      </c>
      <c r="OB38">
        <v>5</v>
      </c>
    </row>
    <row r="39" spans="1:392" x14ac:dyDescent="0.25">
      <c r="A39" s="6" t="s">
        <v>297</v>
      </c>
      <c r="FZ39">
        <v>1</v>
      </c>
      <c r="JC39">
        <v>1</v>
      </c>
      <c r="KG39">
        <v>1</v>
      </c>
      <c r="NR39">
        <v>1</v>
      </c>
      <c r="OB39">
        <v>4</v>
      </c>
    </row>
    <row r="40" spans="1:392" x14ac:dyDescent="0.25">
      <c r="A40" s="6" t="s">
        <v>74</v>
      </c>
      <c r="BW40">
        <v>1</v>
      </c>
      <c r="OB40">
        <v>1</v>
      </c>
    </row>
    <row r="41" spans="1:392" x14ac:dyDescent="0.25">
      <c r="A41" s="6" t="s">
        <v>271</v>
      </c>
      <c r="BP41">
        <v>1</v>
      </c>
      <c r="OB41">
        <v>1</v>
      </c>
    </row>
    <row r="42" spans="1:392" x14ac:dyDescent="0.25">
      <c r="A42" s="6" t="s">
        <v>322</v>
      </c>
      <c r="BH42">
        <v>1</v>
      </c>
      <c r="OB42">
        <v>1</v>
      </c>
    </row>
    <row r="43" spans="1:392" x14ac:dyDescent="0.25">
      <c r="A43" s="6" t="s">
        <v>329</v>
      </c>
      <c r="CK43">
        <v>1</v>
      </c>
      <c r="GB43">
        <v>1</v>
      </c>
      <c r="NY43">
        <v>1</v>
      </c>
      <c r="OB43">
        <v>3</v>
      </c>
    </row>
    <row r="44" spans="1:392" x14ac:dyDescent="0.25">
      <c r="A44" s="6" t="s">
        <v>149</v>
      </c>
      <c r="G44">
        <v>1</v>
      </c>
      <c r="OB44">
        <v>1</v>
      </c>
    </row>
    <row r="45" spans="1:392" x14ac:dyDescent="0.25">
      <c r="A45" s="6" t="s">
        <v>100</v>
      </c>
      <c r="CD45">
        <v>1</v>
      </c>
      <c r="CR45">
        <v>1</v>
      </c>
      <c r="EE45">
        <v>1</v>
      </c>
      <c r="GN45">
        <v>1</v>
      </c>
      <c r="OB45">
        <v>4</v>
      </c>
    </row>
    <row r="46" spans="1:392" x14ac:dyDescent="0.25">
      <c r="A46" s="6" t="s">
        <v>45</v>
      </c>
      <c r="CS46">
        <v>1</v>
      </c>
      <c r="OB46">
        <v>1</v>
      </c>
    </row>
    <row r="47" spans="1:392" x14ac:dyDescent="0.25">
      <c r="A47" s="6" t="s">
        <v>41</v>
      </c>
      <c r="BJ47">
        <v>1</v>
      </c>
      <c r="OB47">
        <v>1</v>
      </c>
    </row>
    <row r="48" spans="1:392" x14ac:dyDescent="0.25">
      <c r="A48" s="6" t="s">
        <v>88</v>
      </c>
      <c r="C48">
        <v>1</v>
      </c>
      <c r="BA48">
        <v>1</v>
      </c>
      <c r="FU48">
        <v>1</v>
      </c>
      <c r="OB48">
        <v>3</v>
      </c>
    </row>
    <row r="49" spans="1:392" x14ac:dyDescent="0.25">
      <c r="A49" s="6" t="s">
        <v>266</v>
      </c>
      <c r="AQ49">
        <v>1</v>
      </c>
      <c r="DP49">
        <v>1</v>
      </c>
      <c r="NU49">
        <v>1</v>
      </c>
      <c r="OB49">
        <v>3</v>
      </c>
    </row>
    <row r="50" spans="1:392" x14ac:dyDescent="0.25">
      <c r="A50" s="6" t="s">
        <v>147</v>
      </c>
      <c r="S50">
        <v>1</v>
      </c>
      <c r="AP50">
        <v>1</v>
      </c>
      <c r="CE50">
        <v>1</v>
      </c>
      <c r="GS50">
        <v>1</v>
      </c>
      <c r="OB50">
        <v>4</v>
      </c>
    </row>
    <row r="51" spans="1:392" x14ac:dyDescent="0.25">
      <c r="A51" s="6" t="s">
        <v>130</v>
      </c>
      <c r="DC51">
        <v>1</v>
      </c>
      <c r="FS51">
        <v>1</v>
      </c>
      <c r="GT51">
        <v>1</v>
      </c>
      <c r="HC51">
        <v>1</v>
      </c>
      <c r="LV51">
        <v>1</v>
      </c>
      <c r="MI51">
        <v>1</v>
      </c>
      <c r="OB51">
        <v>6</v>
      </c>
    </row>
    <row r="52" spans="1:392" x14ac:dyDescent="0.25">
      <c r="A52" s="6" t="s">
        <v>248</v>
      </c>
      <c r="EO52">
        <v>1</v>
      </c>
      <c r="FT52">
        <v>1</v>
      </c>
      <c r="GI52">
        <v>1</v>
      </c>
      <c r="OB52">
        <v>3</v>
      </c>
    </row>
    <row r="53" spans="1:392" x14ac:dyDescent="0.25">
      <c r="A53" s="6" t="s">
        <v>292</v>
      </c>
      <c r="V53">
        <v>1</v>
      </c>
      <c r="BM53">
        <v>1</v>
      </c>
      <c r="EM53">
        <v>1</v>
      </c>
      <c r="LT53">
        <v>1</v>
      </c>
      <c r="NC53">
        <v>1</v>
      </c>
      <c r="NP53">
        <v>1</v>
      </c>
      <c r="OB53">
        <v>6</v>
      </c>
    </row>
    <row r="54" spans="1:392" x14ac:dyDescent="0.25">
      <c r="A54" s="6" t="s">
        <v>105</v>
      </c>
      <c r="CF54">
        <v>1</v>
      </c>
      <c r="OB54">
        <v>1</v>
      </c>
    </row>
    <row r="55" spans="1:392" x14ac:dyDescent="0.25">
      <c r="A55" s="6" t="s">
        <v>83</v>
      </c>
      <c r="CG55">
        <v>1</v>
      </c>
      <c r="OB55">
        <v>1</v>
      </c>
    </row>
    <row r="56" spans="1:392" x14ac:dyDescent="0.25">
      <c r="A56" s="6" t="s">
        <v>92</v>
      </c>
      <c r="CW56">
        <v>1</v>
      </c>
      <c r="OB56">
        <v>1</v>
      </c>
    </row>
    <row r="57" spans="1:392" x14ac:dyDescent="0.25">
      <c r="A57" s="6" t="s">
        <v>244</v>
      </c>
      <c r="BI57">
        <v>1</v>
      </c>
      <c r="OB57">
        <v>1</v>
      </c>
    </row>
    <row r="58" spans="1:392" x14ac:dyDescent="0.25">
      <c r="A58" s="6" t="s">
        <v>301</v>
      </c>
      <c r="AN58">
        <v>1</v>
      </c>
      <c r="OB58">
        <v>1</v>
      </c>
    </row>
    <row r="59" spans="1:392" x14ac:dyDescent="0.25">
      <c r="A59" s="6" t="s">
        <v>314</v>
      </c>
      <c r="BV59">
        <v>1</v>
      </c>
      <c r="OB59">
        <v>1</v>
      </c>
    </row>
    <row r="60" spans="1:392" x14ac:dyDescent="0.25">
      <c r="A60" s="6" t="s">
        <v>336</v>
      </c>
      <c r="J60">
        <v>1</v>
      </c>
      <c r="FW60">
        <v>1</v>
      </c>
      <c r="IM60">
        <v>1</v>
      </c>
      <c r="NN60">
        <v>1</v>
      </c>
      <c r="OB60">
        <v>4</v>
      </c>
    </row>
    <row r="61" spans="1:392" x14ac:dyDescent="0.25">
      <c r="A61" s="6" t="s">
        <v>361</v>
      </c>
      <c r="DN61">
        <v>1</v>
      </c>
      <c r="IS61">
        <v>1</v>
      </c>
      <c r="IU61">
        <v>1</v>
      </c>
      <c r="IY61">
        <v>1</v>
      </c>
      <c r="OB61">
        <v>4</v>
      </c>
    </row>
    <row r="62" spans="1:392" x14ac:dyDescent="0.25">
      <c r="A62" s="6" t="s">
        <v>139</v>
      </c>
      <c r="AE62">
        <v>1</v>
      </c>
      <c r="BA62">
        <v>1</v>
      </c>
      <c r="DI62">
        <v>1</v>
      </c>
      <c r="GC62">
        <v>1</v>
      </c>
      <c r="HZ62">
        <v>1</v>
      </c>
      <c r="LB62">
        <v>1</v>
      </c>
      <c r="OB62">
        <v>6</v>
      </c>
    </row>
    <row r="63" spans="1:392" x14ac:dyDescent="0.25">
      <c r="A63" s="6" t="s">
        <v>78</v>
      </c>
      <c r="AU63">
        <v>1</v>
      </c>
      <c r="CT63">
        <v>1</v>
      </c>
      <c r="EP63">
        <v>1</v>
      </c>
      <c r="EQ63">
        <v>1</v>
      </c>
      <c r="MD63">
        <v>1</v>
      </c>
      <c r="MJ63">
        <v>1</v>
      </c>
      <c r="OB63">
        <v>6</v>
      </c>
    </row>
    <row r="64" spans="1:392" x14ac:dyDescent="0.25">
      <c r="A64" s="6" t="s">
        <v>113</v>
      </c>
      <c r="Y64">
        <v>1</v>
      </c>
      <c r="BN64">
        <v>1</v>
      </c>
      <c r="EA64">
        <v>1</v>
      </c>
      <c r="GE64">
        <v>1</v>
      </c>
      <c r="MC64">
        <v>1</v>
      </c>
      <c r="OB64">
        <v>5</v>
      </c>
    </row>
    <row r="65" spans="1:392" x14ac:dyDescent="0.25">
      <c r="A65" s="6" t="s">
        <v>238</v>
      </c>
      <c r="O65">
        <v>1</v>
      </c>
      <c r="CN65">
        <v>1</v>
      </c>
      <c r="GU65">
        <v>1</v>
      </c>
      <c r="MQ65">
        <v>1</v>
      </c>
      <c r="NI65">
        <v>1</v>
      </c>
      <c r="OB65">
        <v>5</v>
      </c>
    </row>
    <row r="66" spans="1:392" x14ac:dyDescent="0.25">
      <c r="A66" s="6" t="s">
        <v>124</v>
      </c>
      <c r="P66">
        <v>1</v>
      </c>
      <c r="LC66">
        <v>1</v>
      </c>
      <c r="NH66">
        <v>1</v>
      </c>
      <c r="OB66">
        <v>3</v>
      </c>
    </row>
    <row r="67" spans="1:392" x14ac:dyDescent="0.25">
      <c r="A67" s="6" t="s">
        <v>127</v>
      </c>
      <c r="AF67">
        <v>1</v>
      </c>
      <c r="AX67">
        <v>1</v>
      </c>
      <c r="OB67">
        <v>2</v>
      </c>
    </row>
    <row r="68" spans="1:392" x14ac:dyDescent="0.25">
      <c r="A68" s="6" t="s">
        <v>97</v>
      </c>
      <c r="BU68">
        <v>1</v>
      </c>
      <c r="LW68">
        <v>1</v>
      </c>
      <c r="OB68">
        <v>2</v>
      </c>
    </row>
    <row r="69" spans="1:392" x14ac:dyDescent="0.25">
      <c r="A69" s="6" t="s">
        <v>277</v>
      </c>
      <c r="BS69">
        <v>1</v>
      </c>
      <c r="OB69">
        <v>1</v>
      </c>
    </row>
    <row r="70" spans="1:392" x14ac:dyDescent="0.25">
      <c r="A70" s="6" t="s">
        <v>344</v>
      </c>
      <c r="DW70">
        <v>1</v>
      </c>
      <c r="IN70">
        <v>1</v>
      </c>
      <c r="OB70">
        <v>2</v>
      </c>
    </row>
    <row r="71" spans="1:392" x14ac:dyDescent="0.25">
      <c r="A71" s="6" t="s">
        <v>95</v>
      </c>
      <c r="DF71">
        <v>1</v>
      </c>
      <c r="EK71">
        <v>1</v>
      </c>
      <c r="MH71">
        <v>1</v>
      </c>
      <c r="OB71">
        <v>3</v>
      </c>
    </row>
    <row r="72" spans="1:392" x14ac:dyDescent="0.25">
      <c r="A72" s="6" t="s">
        <v>241</v>
      </c>
      <c r="CT72">
        <v>1</v>
      </c>
      <c r="DX72">
        <v>1</v>
      </c>
      <c r="ET72">
        <v>1</v>
      </c>
      <c r="HL72">
        <v>1</v>
      </c>
      <c r="IB72">
        <v>1</v>
      </c>
      <c r="ND72">
        <v>1</v>
      </c>
      <c r="OB72">
        <v>6</v>
      </c>
    </row>
    <row r="73" spans="1:392" x14ac:dyDescent="0.25">
      <c r="A73" s="6" t="s">
        <v>49</v>
      </c>
      <c r="AA73">
        <v>1</v>
      </c>
      <c r="AC73">
        <v>1</v>
      </c>
      <c r="BO73">
        <v>1</v>
      </c>
      <c r="BT73">
        <v>1</v>
      </c>
      <c r="CV73">
        <v>1</v>
      </c>
      <c r="GZ73">
        <v>1</v>
      </c>
      <c r="HA73">
        <v>1</v>
      </c>
      <c r="IL73">
        <v>1</v>
      </c>
      <c r="JW73">
        <v>1</v>
      </c>
      <c r="OB73">
        <v>9</v>
      </c>
    </row>
    <row r="74" spans="1:392" x14ac:dyDescent="0.25">
      <c r="A74" s="6" t="s">
        <v>110</v>
      </c>
      <c r="CP74">
        <v>1</v>
      </c>
      <c r="DB74">
        <v>1</v>
      </c>
      <c r="DR74">
        <v>1</v>
      </c>
      <c r="DU74">
        <v>1</v>
      </c>
      <c r="HH74">
        <v>1</v>
      </c>
      <c r="HI74">
        <v>1</v>
      </c>
      <c r="NM74">
        <v>1</v>
      </c>
      <c r="OB74">
        <v>7</v>
      </c>
    </row>
    <row r="75" spans="1:392" x14ac:dyDescent="0.25">
      <c r="A75" s="6" t="s">
        <v>22</v>
      </c>
      <c r="BB75">
        <v>1</v>
      </c>
      <c r="GF75">
        <v>1</v>
      </c>
      <c r="KR75">
        <v>1</v>
      </c>
      <c r="OB75">
        <v>3</v>
      </c>
    </row>
    <row r="76" spans="1:392" x14ac:dyDescent="0.25">
      <c r="A76" s="6" t="s">
        <v>273</v>
      </c>
      <c r="ES76">
        <v>1</v>
      </c>
      <c r="HJ76">
        <v>1</v>
      </c>
      <c r="OB76">
        <v>2</v>
      </c>
    </row>
    <row r="77" spans="1:392" x14ac:dyDescent="0.25">
      <c r="A77" s="6" t="s">
        <v>32</v>
      </c>
      <c r="AB77">
        <v>1</v>
      </c>
      <c r="BQ77">
        <v>1</v>
      </c>
      <c r="HK77">
        <v>1</v>
      </c>
      <c r="KW77">
        <v>1</v>
      </c>
      <c r="OB77">
        <v>4</v>
      </c>
    </row>
    <row r="78" spans="1:392" x14ac:dyDescent="0.25">
      <c r="A78" s="6" t="s">
        <v>280</v>
      </c>
      <c r="DE78">
        <v>1</v>
      </c>
      <c r="OB78">
        <v>1</v>
      </c>
    </row>
    <row r="79" spans="1:392" x14ac:dyDescent="0.25">
      <c r="A79" s="6" t="s">
        <v>275</v>
      </c>
      <c r="CY79">
        <v>1</v>
      </c>
      <c r="OB79">
        <v>1</v>
      </c>
    </row>
    <row r="80" spans="1:392" x14ac:dyDescent="0.25">
      <c r="A80" s="6" t="s">
        <v>233</v>
      </c>
      <c r="BE80">
        <v>1</v>
      </c>
      <c r="OB80">
        <v>1</v>
      </c>
    </row>
    <row r="81" spans="1:392" x14ac:dyDescent="0.25">
      <c r="A81" s="6" t="s">
        <v>364</v>
      </c>
      <c r="CO81">
        <v>1</v>
      </c>
      <c r="OB81">
        <v>1</v>
      </c>
    </row>
    <row r="82" spans="1:392" x14ac:dyDescent="0.25">
      <c r="A82" s="6" t="s">
        <v>331</v>
      </c>
      <c r="EU82">
        <v>1</v>
      </c>
      <c r="OB82">
        <v>1</v>
      </c>
    </row>
    <row r="83" spans="1:392" x14ac:dyDescent="0.25">
      <c r="A83" s="6" t="s">
        <v>386</v>
      </c>
      <c r="GD83">
        <v>2</v>
      </c>
      <c r="OB83">
        <v>2</v>
      </c>
    </row>
    <row r="84" spans="1:392" x14ac:dyDescent="0.25">
      <c r="A84" s="6" t="s">
        <v>390</v>
      </c>
      <c r="GG84">
        <v>1</v>
      </c>
      <c r="OB84">
        <v>1</v>
      </c>
    </row>
    <row r="85" spans="1:392" x14ac:dyDescent="0.25">
      <c r="A85" s="6" t="s">
        <v>27</v>
      </c>
      <c r="S85">
        <v>1</v>
      </c>
      <c r="KU85">
        <v>1</v>
      </c>
      <c r="OB85">
        <v>2</v>
      </c>
    </row>
    <row r="86" spans="1:392" x14ac:dyDescent="0.25">
      <c r="A86" s="6" t="s">
        <v>235</v>
      </c>
      <c r="GL86">
        <v>1</v>
      </c>
      <c r="OB86">
        <v>1</v>
      </c>
    </row>
    <row r="87" spans="1:392" x14ac:dyDescent="0.25">
      <c r="A87" s="6" t="s">
        <v>62</v>
      </c>
      <c r="L87">
        <v>1</v>
      </c>
      <c r="OB87">
        <v>1</v>
      </c>
    </row>
    <row r="88" spans="1:392" x14ac:dyDescent="0.25">
      <c r="A88" s="6" t="s">
        <v>371</v>
      </c>
      <c r="GQ88">
        <v>1</v>
      </c>
      <c r="KI88">
        <v>1</v>
      </c>
      <c r="LU88">
        <v>1</v>
      </c>
      <c r="OB88">
        <v>3</v>
      </c>
    </row>
    <row r="89" spans="1:392" x14ac:dyDescent="0.25">
      <c r="A89" s="6" t="s">
        <v>376</v>
      </c>
      <c r="GR89">
        <v>1</v>
      </c>
      <c r="OB89">
        <v>1</v>
      </c>
    </row>
    <row r="90" spans="1:392" x14ac:dyDescent="0.25">
      <c r="A90" s="6" t="s">
        <v>411</v>
      </c>
      <c r="GY90">
        <v>1</v>
      </c>
      <c r="OB90">
        <v>1</v>
      </c>
    </row>
    <row r="91" spans="1:392" x14ac:dyDescent="0.25">
      <c r="A91" s="6" t="s">
        <v>372</v>
      </c>
      <c r="HB91">
        <v>1</v>
      </c>
      <c r="OB91">
        <v>1</v>
      </c>
    </row>
    <row r="92" spans="1:392" x14ac:dyDescent="0.25">
      <c r="A92" s="6" t="s">
        <v>428</v>
      </c>
      <c r="HN92">
        <v>1</v>
      </c>
      <c r="OB92">
        <v>1</v>
      </c>
    </row>
    <row r="93" spans="1:392" x14ac:dyDescent="0.25">
      <c r="A93" s="6" t="s">
        <v>246</v>
      </c>
      <c r="HX93">
        <v>1</v>
      </c>
      <c r="OB93">
        <v>1</v>
      </c>
    </row>
    <row r="94" spans="1:392" x14ac:dyDescent="0.25">
      <c r="A94" s="6" t="s">
        <v>86</v>
      </c>
      <c r="HY94">
        <v>1</v>
      </c>
      <c r="OB94">
        <v>1</v>
      </c>
    </row>
    <row r="95" spans="1:392" x14ac:dyDescent="0.25">
      <c r="A95" s="6" t="s">
        <v>443</v>
      </c>
      <c r="IA95">
        <v>1</v>
      </c>
      <c r="OB95">
        <v>1</v>
      </c>
    </row>
    <row r="96" spans="1:392" x14ac:dyDescent="0.25">
      <c r="A96" s="6" t="s">
        <v>446</v>
      </c>
      <c r="IC96">
        <v>1</v>
      </c>
      <c r="NV96">
        <v>1</v>
      </c>
      <c r="OB96">
        <v>2</v>
      </c>
    </row>
    <row r="97" spans="1:392" x14ac:dyDescent="0.25">
      <c r="A97" s="6" t="s">
        <v>413</v>
      </c>
      <c r="ID97">
        <v>1</v>
      </c>
      <c r="IE97">
        <v>1</v>
      </c>
      <c r="OB97">
        <v>2</v>
      </c>
    </row>
    <row r="98" spans="1:392" x14ac:dyDescent="0.25">
      <c r="A98" s="6" t="s">
        <v>455</v>
      </c>
      <c r="II98">
        <v>1</v>
      </c>
      <c r="OB98">
        <v>1</v>
      </c>
    </row>
    <row r="99" spans="1:392" x14ac:dyDescent="0.25">
      <c r="A99" s="6" t="s">
        <v>35</v>
      </c>
      <c r="IJ99">
        <v>1</v>
      </c>
      <c r="IX99">
        <v>1</v>
      </c>
      <c r="OB99">
        <v>2</v>
      </c>
    </row>
    <row r="100" spans="1:392" x14ac:dyDescent="0.25">
      <c r="A100" s="6" t="s">
        <v>459</v>
      </c>
      <c r="IK100">
        <v>1</v>
      </c>
      <c r="OB100">
        <v>1</v>
      </c>
    </row>
    <row r="101" spans="1:392" x14ac:dyDescent="0.25">
      <c r="A101" s="6" t="s">
        <v>464</v>
      </c>
      <c r="IO101">
        <v>1</v>
      </c>
      <c r="OB101">
        <v>1</v>
      </c>
    </row>
    <row r="102" spans="1:392" x14ac:dyDescent="0.25">
      <c r="A102" s="6" t="s">
        <v>466</v>
      </c>
      <c r="IP102">
        <v>1</v>
      </c>
      <c r="OB102">
        <v>1</v>
      </c>
    </row>
    <row r="103" spans="1:392" x14ac:dyDescent="0.25">
      <c r="A103" s="6" t="s">
        <v>468</v>
      </c>
      <c r="IQ103">
        <v>1</v>
      </c>
      <c r="NE103">
        <v>1</v>
      </c>
      <c r="OB103">
        <v>2</v>
      </c>
    </row>
    <row r="104" spans="1:392" x14ac:dyDescent="0.25">
      <c r="A104" s="6" t="s">
        <v>470</v>
      </c>
      <c r="IR104">
        <v>1</v>
      </c>
      <c r="OB104">
        <v>1</v>
      </c>
    </row>
    <row r="105" spans="1:392" x14ac:dyDescent="0.25">
      <c r="A105" s="6" t="s">
        <v>473</v>
      </c>
      <c r="IT105">
        <v>1</v>
      </c>
      <c r="OB105">
        <v>1</v>
      </c>
    </row>
    <row r="106" spans="1:392" x14ac:dyDescent="0.25">
      <c r="A106" s="6" t="s">
        <v>477</v>
      </c>
      <c r="IV106">
        <v>1</v>
      </c>
      <c r="OB106">
        <v>1</v>
      </c>
    </row>
    <row r="107" spans="1:392" x14ac:dyDescent="0.25">
      <c r="A107" s="6" t="s">
        <v>373</v>
      </c>
      <c r="DC107">
        <v>1</v>
      </c>
      <c r="OA107">
        <v>1</v>
      </c>
      <c r="OB107">
        <v>2</v>
      </c>
    </row>
    <row r="108" spans="1:392" x14ac:dyDescent="0.25">
      <c r="A108" s="6" t="s">
        <v>479</v>
      </c>
      <c r="IW108">
        <v>1</v>
      </c>
      <c r="OB108">
        <v>1</v>
      </c>
    </row>
    <row r="109" spans="1:392" x14ac:dyDescent="0.25">
      <c r="A109" s="6" t="s">
        <v>374</v>
      </c>
      <c r="JA109">
        <v>1</v>
      </c>
      <c r="JF109">
        <v>1</v>
      </c>
      <c r="OB109">
        <v>2</v>
      </c>
    </row>
    <row r="110" spans="1:392" x14ac:dyDescent="0.25">
      <c r="A110" s="6" t="s">
        <v>487</v>
      </c>
      <c r="JD110">
        <v>1</v>
      </c>
      <c r="OB110">
        <v>1</v>
      </c>
    </row>
    <row r="111" spans="1:392" x14ac:dyDescent="0.25">
      <c r="A111" s="6" t="s">
        <v>39</v>
      </c>
      <c r="JJ111">
        <v>1</v>
      </c>
      <c r="OB111">
        <v>1</v>
      </c>
    </row>
    <row r="112" spans="1:392" x14ac:dyDescent="0.25">
      <c r="A112" s="6" t="s">
        <v>496</v>
      </c>
      <c r="JK112">
        <v>1</v>
      </c>
      <c r="OB112">
        <v>1</v>
      </c>
    </row>
    <row r="113" spans="1:392" x14ac:dyDescent="0.25">
      <c r="A113" s="6" t="s">
        <v>475</v>
      </c>
      <c r="JM113">
        <v>1</v>
      </c>
      <c r="OB113">
        <v>1</v>
      </c>
    </row>
    <row r="114" spans="1:392" x14ac:dyDescent="0.25">
      <c r="A114" s="6" t="s">
        <v>505</v>
      </c>
      <c r="JQ114">
        <v>1</v>
      </c>
      <c r="OB114">
        <v>1</v>
      </c>
    </row>
    <row r="115" spans="1:392" x14ac:dyDescent="0.25">
      <c r="A115" s="6" t="s">
        <v>513</v>
      </c>
      <c r="JX115">
        <v>1</v>
      </c>
      <c r="OB115">
        <v>1</v>
      </c>
    </row>
    <row r="116" spans="1:392" x14ac:dyDescent="0.25">
      <c r="A116" s="6" t="s">
        <v>515</v>
      </c>
      <c r="JY116">
        <v>1</v>
      </c>
      <c r="OB116">
        <v>1</v>
      </c>
    </row>
    <row r="117" spans="1:392" x14ac:dyDescent="0.25">
      <c r="A117" s="6" t="s">
        <v>521</v>
      </c>
      <c r="KD117">
        <v>1</v>
      </c>
      <c r="OB117">
        <v>1</v>
      </c>
    </row>
    <row r="118" spans="1:392" x14ac:dyDescent="0.25">
      <c r="A118" s="6" t="s">
        <v>533</v>
      </c>
      <c r="KO118">
        <v>1</v>
      </c>
      <c r="OB118">
        <v>1</v>
      </c>
    </row>
    <row r="119" spans="1:392" x14ac:dyDescent="0.25">
      <c r="A119" s="6" t="s">
        <v>440</v>
      </c>
      <c r="KS119">
        <v>1</v>
      </c>
      <c r="OB119">
        <v>1</v>
      </c>
    </row>
    <row r="120" spans="1:392" x14ac:dyDescent="0.25">
      <c r="A120" s="6" t="s">
        <v>539</v>
      </c>
      <c r="KT120">
        <v>1</v>
      </c>
      <c r="OB120">
        <v>1</v>
      </c>
    </row>
    <row r="121" spans="1:392" x14ac:dyDescent="0.25">
      <c r="A121" s="6" t="s">
        <v>542</v>
      </c>
      <c r="KV121">
        <v>1</v>
      </c>
      <c r="OB121">
        <v>1</v>
      </c>
    </row>
    <row r="122" spans="1:392" x14ac:dyDescent="0.25">
      <c r="A122" s="6" t="s">
        <v>546</v>
      </c>
      <c r="KX122">
        <v>1</v>
      </c>
      <c r="OB122">
        <v>1</v>
      </c>
    </row>
    <row r="123" spans="1:392" x14ac:dyDescent="0.25">
      <c r="A123" s="6" t="s">
        <v>575</v>
      </c>
      <c r="LY123">
        <v>1</v>
      </c>
      <c r="OB123">
        <v>1</v>
      </c>
    </row>
    <row r="124" spans="1:392" x14ac:dyDescent="0.25">
      <c r="A124" s="6" t="s">
        <v>578</v>
      </c>
      <c r="MA124">
        <v>1</v>
      </c>
      <c r="OB124">
        <v>1</v>
      </c>
    </row>
    <row r="125" spans="1:392" x14ac:dyDescent="0.25">
      <c r="A125" s="6" t="s">
        <v>585</v>
      </c>
      <c r="MG125">
        <v>1</v>
      </c>
      <c r="OB125">
        <v>1</v>
      </c>
    </row>
    <row r="126" spans="1:392" x14ac:dyDescent="0.25">
      <c r="A126" s="6" t="s">
        <v>590</v>
      </c>
      <c r="MK126">
        <v>1</v>
      </c>
      <c r="OB126">
        <v>1</v>
      </c>
    </row>
    <row r="127" spans="1:392" x14ac:dyDescent="0.25">
      <c r="A127" s="6" t="s">
        <v>270</v>
      </c>
      <c r="EB127">
        <v>1</v>
      </c>
      <c r="ML127">
        <v>2</v>
      </c>
      <c r="NG127">
        <v>1</v>
      </c>
      <c r="OB127">
        <v>4</v>
      </c>
    </row>
    <row r="128" spans="1:392" x14ac:dyDescent="0.25">
      <c r="A128" s="6" t="s">
        <v>375</v>
      </c>
      <c r="MN128">
        <v>1</v>
      </c>
      <c r="OB128">
        <v>1</v>
      </c>
    </row>
    <row r="129" spans="1:392" x14ac:dyDescent="0.25">
      <c r="A129" s="6" t="s">
        <v>85</v>
      </c>
      <c r="MS129">
        <v>1</v>
      </c>
      <c r="OB129">
        <v>1</v>
      </c>
    </row>
    <row r="130" spans="1:392" x14ac:dyDescent="0.25">
      <c r="A130" s="6" t="s">
        <v>457</v>
      </c>
      <c r="MZ130">
        <v>1</v>
      </c>
      <c r="OB130">
        <v>1</v>
      </c>
    </row>
    <row r="131" spans="1:392" x14ac:dyDescent="0.25">
      <c r="A131" s="6" t="s">
        <v>204</v>
      </c>
      <c r="NO131">
        <v>1</v>
      </c>
      <c r="OB131">
        <v>1</v>
      </c>
    </row>
    <row r="132" spans="1:392" x14ac:dyDescent="0.25">
      <c r="A132" s="6" t="s">
        <v>626</v>
      </c>
      <c r="NQ132">
        <v>1</v>
      </c>
      <c r="OB132">
        <v>1</v>
      </c>
    </row>
    <row r="133" spans="1:392" x14ac:dyDescent="0.25">
      <c r="A133" s="6" t="s">
        <v>641</v>
      </c>
      <c r="CQ133">
        <v>1</v>
      </c>
      <c r="OB133">
        <v>1</v>
      </c>
    </row>
    <row r="134" spans="1:392" x14ac:dyDescent="0.25">
      <c r="A134" s="6" t="s">
        <v>379</v>
      </c>
      <c r="B134">
        <v>103</v>
      </c>
      <c r="C134">
        <v>1</v>
      </c>
      <c r="D134">
        <v>1</v>
      </c>
      <c r="E134">
        <v>3</v>
      </c>
      <c r="F134">
        <v>3</v>
      </c>
      <c r="G134">
        <v>2</v>
      </c>
      <c r="H134">
        <v>1</v>
      </c>
      <c r="I134">
        <v>1</v>
      </c>
      <c r="J134">
        <v>1</v>
      </c>
      <c r="K134">
        <v>1</v>
      </c>
      <c r="L134">
        <v>6</v>
      </c>
      <c r="M134">
        <v>1</v>
      </c>
      <c r="N134">
        <v>1</v>
      </c>
      <c r="O134">
        <v>1</v>
      </c>
      <c r="P134">
        <v>1</v>
      </c>
      <c r="Q134">
        <v>1</v>
      </c>
      <c r="R134">
        <v>1</v>
      </c>
      <c r="S134">
        <v>2</v>
      </c>
      <c r="T134">
        <v>1</v>
      </c>
      <c r="U134">
        <v>1</v>
      </c>
      <c r="V134">
        <v>1</v>
      </c>
      <c r="W134">
        <v>1</v>
      </c>
      <c r="X134">
        <v>1</v>
      </c>
      <c r="Y134">
        <v>1</v>
      </c>
      <c r="Z134">
        <v>1</v>
      </c>
      <c r="AA134">
        <v>2</v>
      </c>
      <c r="AB134">
        <v>2</v>
      </c>
      <c r="AC134">
        <v>2</v>
      </c>
      <c r="AD134">
        <v>1</v>
      </c>
      <c r="AE134">
        <v>2</v>
      </c>
      <c r="AF134">
        <v>1</v>
      </c>
      <c r="AG134">
        <v>1</v>
      </c>
      <c r="AH134">
        <v>1</v>
      </c>
      <c r="AI134">
        <v>1</v>
      </c>
      <c r="AJ134">
        <v>1</v>
      </c>
      <c r="AK134">
        <v>1</v>
      </c>
      <c r="AL134">
        <v>1</v>
      </c>
      <c r="AM134">
        <v>1</v>
      </c>
      <c r="AN134">
        <v>1</v>
      </c>
      <c r="AO134">
        <v>1</v>
      </c>
      <c r="AP134">
        <v>2</v>
      </c>
      <c r="AQ134">
        <v>1</v>
      </c>
      <c r="AR134">
        <v>1</v>
      </c>
      <c r="AS134">
        <v>1</v>
      </c>
      <c r="AT134">
        <v>1</v>
      </c>
      <c r="AU134">
        <v>1</v>
      </c>
      <c r="AV134">
        <v>1</v>
      </c>
      <c r="AW134">
        <v>1</v>
      </c>
      <c r="AX134">
        <v>1</v>
      </c>
      <c r="AY134">
        <v>1</v>
      </c>
      <c r="AZ134">
        <v>1</v>
      </c>
      <c r="BA134">
        <v>2</v>
      </c>
      <c r="BB134">
        <v>1</v>
      </c>
      <c r="BC134">
        <v>1</v>
      </c>
      <c r="BD134">
        <v>1</v>
      </c>
      <c r="BE134">
        <v>1</v>
      </c>
      <c r="BF134">
        <v>1</v>
      </c>
      <c r="BG134">
        <v>1</v>
      </c>
      <c r="BH134">
        <v>2</v>
      </c>
      <c r="BI134">
        <v>1</v>
      </c>
      <c r="BJ134">
        <v>1</v>
      </c>
      <c r="BK134">
        <v>1</v>
      </c>
      <c r="BL134">
        <v>1</v>
      </c>
      <c r="BM134">
        <v>1</v>
      </c>
      <c r="BN134">
        <v>1</v>
      </c>
      <c r="BO134">
        <v>1</v>
      </c>
      <c r="BP134">
        <v>1</v>
      </c>
      <c r="BQ134">
        <v>1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>
        <v>1</v>
      </c>
      <c r="BZ134">
        <v>1</v>
      </c>
      <c r="CA134">
        <v>1</v>
      </c>
      <c r="CB134">
        <v>1</v>
      </c>
      <c r="CC134">
        <v>1</v>
      </c>
      <c r="CD134">
        <v>1</v>
      </c>
      <c r="CE134">
        <v>1</v>
      </c>
      <c r="CF134">
        <v>1</v>
      </c>
      <c r="CG134">
        <v>1</v>
      </c>
      <c r="CH134">
        <v>1</v>
      </c>
      <c r="CI134">
        <v>1</v>
      </c>
      <c r="CJ134">
        <v>1</v>
      </c>
      <c r="CK134">
        <v>1</v>
      </c>
      <c r="CL134">
        <v>1</v>
      </c>
      <c r="CM134">
        <v>1</v>
      </c>
      <c r="CN134">
        <v>1</v>
      </c>
      <c r="CO134">
        <v>2</v>
      </c>
      <c r="CP134">
        <v>1</v>
      </c>
      <c r="CQ134">
        <v>3</v>
      </c>
      <c r="CR134">
        <v>1</v>
      </c>
      <c r="CS134">
        <v>1</v>
      </c>
      <c r="CT134">
        <v>2</v>
      </c>
      <c r="CU134">
        <v>2</v>
      </c>
      <c r="CV134">
        <v>1</v>
      </c>
      <c r="CW134">
        <v>1</v>
      </c>
      <c r="CX134">
        <v>1</v>
      </c>
      <c r="CY134">
        <v>1</v>
      </c>
      <c r="CZ134">
        <v>1</v>
      </c>
      <c r="DA134">
        <v>1</v>
      </c>
      <c r="DB134">
        <v>1</v>
      </c>
      <c r="DC134">
        <v>2</v>
      </c>
      <c r="DD134">
        <v>1</v>
      </c>
      <c r="DE134">
        <v>1</v>
      </c>
      <c r="DF134">
        <v>1</v>
      </c>
      <c r="DG134">
        <v>1</v>
      </c>
      <c r="DH134">
        <v>1</v>
      </c>
      <c r="DI134">
        <v>1</v>
      </c>
      <c r="DJ134">
        <v>1</v>
      </c>
      <c r="DK134">
        <v>2</v>
      </c>
      <c r="DL134">
        <v>1</v>
      </c>
      <c r="DM134">
        <v>1</v>
      </c>
      <c r="DN134">
        <v>1</v>
      </c>
      <c r="DO134">
        <v>1</v>
      </c>
      <c r="DP134">
        <v>1</v>
      </c>
      <c r="DQ134">
        <v>1</v>
      </c>
      <c r="DR134">
        <v>1</v>
      </c>
      <c r="DS134">
        <v>1</v>
      </c>
      <c r="DT134">
        <v>1</v>
      </c>
      <c r="DU134">
        <v>1</v>
      </c>
      <c r="DV134">
        <v>1</v>
      </c>
      <c r="DW134">
        <v>1</v>
      </c>
      <c r="DX134">
        <v>1</v>
      </c>
      <c r="DY134">
        <v>1</v>
      </c>
      <c r="DZ134">
        <v>1</v>
      </c>
      <c r="EA134">
        <v>1</v>
      </c>
      <c r="EB134">
        <v>2</v>
      </c>
      <c r="EC134">
        <v>1</v>
      </c>
      <c r="ED134">
        <v>1</v>
      </c>
      <c r="EE134">
        <v>1</v>
      </c>
      <c r="EF134">
        <v>1</v>
      </c>
      <c r="EG134">
        <v>2</v>
      </c>
      <c r="EH134">
        <v>1</v>
      </c>
      <c r="EI134">
        <v>1</v>
      </c>
      <c r="EJ134">
        <v>1</v>
      </c>
      <c r="EK134">
        <v>1</v>
      </c>
      <c r="EL134">
        <v>1</v>
      </c>
      <c r="EM134">
        <v>1</v>
      </c>
      <c r="EN134">
        <v>1</v>
      </c>
      <c r="EO134">
        <v>1</v>
      </c>
      <c r="EP134">
        <v>1</v>
      </c>
      <c r="EQ134">
        <v>1</v>
      </c>
      <c r="ER134">
        <v>1</v>
      </c>
      <c r="ES134">
        <v>2</v>
      </c>
      <c r="ET134">
        <v>2</v>
      </c>
      <c r="EU134">
        <v>1</v>
      </c>
      <c r="EV134">
        <v>1</v>
      </c>
      <c r="EW134">
        <v>1</v>
      </c>
      <c r="EX134">
        <v>1</v>
      </c>
      <c r="EY134">
        <v>1</v>
      </c>
      <c r="EZ134">
        <v>1</v>
      </c>
      <c r="FA134">
        <v>1</v>
      </c>
      <c r="FB134">
        <v>1</v>
      </c>
      <c r="FC134">
        <v>1</v>
      </c>
      <c r="FD134">
        <v>1</v>
      </c>
      <c r="FE134">
        <v>4</v>
      </c>
      <c r="FF134">
        <v>1</v>
      </c>
      <c r="FG134">
        <v>1</v>
      </c>
      <c r="FH134">
        <v>2</v>
      </c>
      <c r="FI134">
        <v>1</v>
      </c>
      <c r="FJ134">
        <v>1</v>
      </c>
      <c r="FK134">
        <v>1</v>
      </c>
      <c r="FL134">
        <v>1</v>
      </c>
      <c r="FM134">
        <v>1</v>
      </c>
      <c r="FN134">
        <v>1</v>
      </c>
      <c r="FO134">
        <v>1</v>
      </c>
      <c r="FP134">
        <v>3</v>
      </c>
      <c r="FQ134">
        <v>1</v>
      </c>
      <c r="FR134">
        <v>1</v>
      </c>
      <c r="FS134">
        <v>1</v>
      </c>
      <c r="FT134">
        <v>1</v>
      </c>
      <c r="FU134">
        <v>1</v>
      </c>
      <c r="FV134">
        <v>1</v>
      </c>
      <c r="FW134">
        <v>1</v>
      </c>
      <c r="FX134">
        <v>1</v>
      </c>
      <c r="FY134">
        <v>1</v>
      </c>
      <c r="FZ134">
        <v>1</v>
      </c>
      <c r="GA134">
        <v>2</v>
      </c>
      <c r="GB134">
        <v>1</v>
      </c>
      <c r="GC134">
        <v>1</v>
      </c>
      <c r="GD134">
        <v>2</v>
      </c>
      <c r="GE134">
        <v>1</v>
      </c>
      <c r="GF134">
        <v>1</v>
      </c>
      <c r="GG134">
        <v>1</v>
      </c>
      <c r="GH134">
        <v>2</v>
      </c>
      <c r="GI134">
        <v>1</v>
      </c>
      <c r="GJ134">
        <v>1</v>
      </c>
      <c r="GK134">
        <v>1</v>
      </c>
      <c r="GL134">
        <v>1</v>
      </c>
      <c r="GM134">
        <v>1</v>
      </c>
      <c r="GN134">
        <v>1</v>
      </c>
      <c r="GO134">
        <v>2</v>
      </c>
      <c r="GP134">
        <v>1</v>
      </c>
      <c r="GQ134">
        <v>1</v>
      </c>
      <c r="GR134">
        <v>1</v>
      </c>
      <c r="GS134">
        <v>1</v>
      </c>
      <c r="GT134">
        <v>1</v>
      </c>
      <c r="GU134">
        <v>2</v>
      </c>
      <c r="GV134">
        <v>1</v>
      </c>
      <c r="GW134">
        <v>1</v>
      </c>
      <c r="GX134">
        <v>1</v>
      </c>
      <c r="GY134">
        <v>1</v>
      </c>
      <c r="GZ134">
        <v>1</v>
      </c>
      <c r="HA134">
        <v>1</v>
      </c>
      <c r="HB134">
        <v>1</v>
      </c>
      <c r="HC134">
        <v>1</v>
      </c>
      <c r="HD134">
        <v>1</v>
      </c>
      <c r="HE134">
        <v>1</v>
      </c>
      <c r="HF134">
        <v>1</v>
      </c>
      <c r="HG134">
        <v>1</v>
      </c>
      <c r="HH134">
        <v>1</v>
      </c>
      <c r="HI134">
        <v>1</v>
      </c>
      <c r="HJ134">
        <v>1</v>
      </c>
      <c r="HK134">
        <v>1</v>
      </c>
      <c r="HL134">
        <v>1</v>
      </c>
      <c r="HM134">
        <v>1</v>
      </c>
      <c r="HN134">
        <v>1</v>
      </c>
      <c r="HO134">
        <v>1</v>
      </c>
      <c r="HP134">
        <v>3</v>
      </c>
      <c r="HQ134">
        <v>1</v>
      </c>
      <c r="HR134">
        <v>1</v>
      </c>
      <c r="HS134">
        <v>1</v>
      </c>
      <c r="HT134">
        <v>1</v>
      </c>
      <c r="HU134">
        <v>1</v>
      </c>
      <c r="HV134">
        <v>1</v>
      </c>
      <c r="HW134">
        <v>1</v>
      </c>
      <c r="HX134">
        <v>1</v>
      </c>
      <c r="HY134">
        <v>1</v>
      </c>
      <c r="HZ134">
        <v>1</v>
      </c>
      <c r="IA134">
        <v>1</v>
      </c>
      <c r="IB134">
        <v>1</v>
      </c>
      <c r="IC134">
        <v>1</v>
      </c>
      <c r="ID134">
        <v>1</v>
      </c>
      <c r="IE134">
        <v>1</v>
      </c>
      <c r="IF134">
        <v>1</v>
      </c>
      <c r="IG134">
        <v>1</v>
      </c>
      <c r="IH134">
        <v>1</v>
      </c>
      <c r="II134">
        <v>1</v>
      </c>
      <c r="IJ134">
        <v>1</v>
      </c>
      <c r="IK134">
        <v>1</v>
      </c>
      <c r="IL134">
        <v>1</v>
      </c>
      <c r="IM134">
        <v>1</v>
      </c>
      <c r="IN134">
        <v>1</v>
      </c>
      <c r="IO134">
        <v>1</v>
      </c>
      <c r="IP134">
        <v>1</v>
      </c>
      <c r="IQ134">
        <v>1</v>
      </c>
      <c r="IR134">
        <v>1</v>
      </c>
      <c r="IS134">
        <v>1</v>
      </c>
      <c r="IT134">
        <v>1</v>
      </c>
      <c r="IU134">
        <v>1</v>
      </c>
      <c r="IV134">
        <v>1</v>
      </c>
      <c r="IW134">
        <v>1</v>
      </c>
      <c r="IX134">
        <v>1</v>
      </c>
      <c r="IY134">
        <v>1</v>
      </c>
      <c r="IZ134">
        <v>1</v>
      </c>
      <c r="JA134">
        <v>1</v>
      </c>
      <c r="JB134">
        <v>1</v>
      </c>
      <c r="JC134">
        <v>1</v>
      </c>
      <c r="JD134">
        <v>1</v>
      </c>
      <c r="JE134">
        <v>1</v>
      </c>
      <c r="JF134">
        <v>1</v>
      </c>
      <c r="JG134">
        <v>1</v>
      </c>
      <c r="JH134">
        <v>1</v>
      </c>
      <c r="JI134">
        <v>1</v>
      </c>
      <c r="JJ134">
        <v>1</v>
      </c>
      <c r="JK134">
        <v>2</v>
      </c>
      <c r="JL134">
        <v>1</v>
      </c>
      <c r="JM134">
        <v>1</v>
      </c>
      <c r="JN134">
        <v>1</v>
      </c>
      <c r="JO134">
        <v>1</v>
      </c>
      <c r="JP134">
        <v>1</v>
      </c>
      <c r="JQ134">
        <v>2</v>
      </c>
      <c r="JR134">
        <v>1</v>
      </c>
      <c r="JS134">
        <v>1</v>
      </c>
      <c r="JT134">
        <v>1</v>
      </c>
      <c r="JU134">
        <v>1</v>
      </c>
      <c r="JV134">
        <v>1</v>
      </c>
      <c r="JW134">
        <v>1</v>
      </c>
      <c r="JX134">
        <v>1</v>
      </c>
      <c r="JY134">
        <v>1</v>
      </c>
      <c r="JZ134">
        <v>1</v>
      </c>
      <c r="KA134">
        <v>1</v>
      </c>
      <c r="KB134">
        <v>1</v>
      </c>
      <c r="KC134">
        <v>1</v>
      </c>
      <c r="KD134">
        <v>2</v>
      </c>
      <c r="KE134">
        <v>1</v>
      </c>
      <c r="KF134">
        <v>1</v>
      </c>
      <c r="KG134">
        <v>1</v>
      </c>
      <c r="KH134">
        <v>1</v>
      </c>
      <c r="KI134">
        <v>1</v>
      </c>
      <c r="KJ134">
        <v>1</v>
      </c>
      <c r="KK134">
        <v>1</v>
      </c>
      <c r="KL134">
        <v>1</v>
      </c>
      <c r="KM134">
        <v>1</v>
      </c>
      <c r="KN134">
        <v>1</v>
      </c>
      <c r="KO134">
        <v>1</v>
      </c>
      <c r="KP134">
        <v>1</v>
      </c>
      <c r="KQ134">
        <v>1</v>
      </c>
      <c r="KR134">
        <v>1</v>
      </c>
      <c r="KS134">
        <v>1</v>
      </c>
      <c r="KT134">
        <v>1</v>
      </c>
      <c r="KU134">
        <v>1</v>
      </c>
      <c r="KV134">
        <v>1</v>
      </c>
      <c r="KW134">
        <v>1</v>
      </c>
      <c r="KX134">
        <v>1</v>
      </c>
      <c r="KY134">
        <v>1</v>
      </c>
      <c r="KZ134">
        <v>1</v>
      </c>
      <c r="LA134">
        <v>1</v>
      </c>
      <c r="LB134">
        <v>1</v>
      </c>
      <c r="LC134">
        <v>1</v>
      </c>
      <c r="LD134">
        <v>1</v>
      </c>
      <c r="LE134">
        <v>1</v>
      </c>
      <c r="LF134">
        <v>1</v>
      </c>
      <c r="LG134">
        <v>2</v>
      </c>
      <c r="LH134">
        <v>1</v>
      </c>
      <c r="LI134">
        <v>1</v>
      </c>
      <c r="LJ134">
        <v>1</v>
      </c>
      <c r="LK134">
        <v>1</v>
      </c>
      <c r="LL134">
        <v>1</v>
      </c>
      <c r="LM134">
        <v>1</v>
      </c>
      <c r="LN134">
        <v>1</v>
      </c>
      <c r="LO134">
        <v>1</v>
      </c>
      <c r="LP134">
        <v>1</v>
      </c>
      <c r="LQ134">
        <v>1</v>
      </c>
      <c r="LR134">
        <v>1</v>
      </c>
      <c r="LS134">
        <v>1</v>
      </c>
      <c r="LT134">
        <v>1</v>
      </c>
      <c r="LU134">
        <v>1</v>
      </c>
      <c r="LV134">
        <v>1</v>
      </c>
      <c r="LW134">
        <v>1</v>
      </c>
      <c r="LX134">
        <v>1</v>
      </c>
      <c r="LY134">
        <v>1</v>
      </c>
      <c r="LZ134">
        <v>1</v>
      </c>
      <c r="MA134">
        <v>1</v>
      </c>
      <c r="MB134">
        <v>1</v>
      </c>
      <c r="MC134">
        <v>1</v>
      </c>
      <c r="MD134">
        <v>1</v>
      </c>
      <c r="ME134">
        <v>1</v>
      </c>
      <c r="MF134">
        <v>1</v>
      </c>
      <c r="MG134">
        <v>1</v>
      </c>
      <c r="MH134">
        <v>1</v>
      </c>
      <c r="MI134">
        <v>1</v>
      </c>
      <c r="MJ134">
        <v>2</v>
      </c>
      <c r="MK134">
        <v>1</v>
      </c>
      <c r="ML134">
        <v>2</v>
      </c>
      <c r="MM134">
        <v>1</v>
      </c>
      <c r="MN134">
        <v>1</v>
      </c>
      <c r="MO134">
        <v>1</v>
      </c>
      <c r="MP134">
        <v>1</v>
      </c>
      <c r="MQ134">
        <v>1</v>
      </c>
      <c r="MR134">
        <v>1</v>
      </c>
      <c r="MS134">
        <v>1</v>
      </c>
      <c r="MT134">
        <v>1</v>
      </c>
      <c r="MU134">
        <v>1</v>
      </c>
      <c r="MV134">
        <v>1</v>
      </c>
      <c r="MW134">
        <v>1</v>
      </c>
      <c r="MX134">
        <v>1</v>
      </c>
      <c r="MY134">
        <v>1</v>
      </c>
      <c r="MZ134">
        <v>1</v>
      </c>
      <c r="NA134">
        <v>1</v>
      </c>
      <c r="NB134">
        <v>1</v>
      </c>
      <c r="NC134">
        <v>1</v>
      </c>
      <c r="ND134">
        <v>1</v>
      </c>
      <c r="NE134">
        <v>1</v>
      </c>
      <c r="NF134">
        <v>1</v>
      </c>
      <c r="NG134">
        <v>1</v>
      </c>
      <c r="NH134">
        <v>1</v>
      </c>
      <c r="NI134">
        <v>1</v>
      </c>
      <c r="NJ134">
        <v>1</v>
      </c>
      <c r="NK134">
        <v>1</v>
      </c>
      <c r="NL134">
        <v>1</v>
      </c>
      <c r="NM134">
        <v>1</v>
      </c>
      <c r="NN134">
        <v>1</v>
      </c>
      <c r="NO134">
        <v>1</v>
      </c>
      <c r="NP134">
        <v>1</v>
      </c>
      <c r="NQ134">
        <v>1</v>
      </c>
      <c r="NR134">
        <v>1</v>
      </c>
      <c r="NS134">
        <v>1</v>
      </c>
      <c r="NT134">
        <v>1</v>
      </c>
      <c r="NU134">
        <v>1</v>
      </c>
      <c r="NV134">
        <v>2</v>
      </c>
      <c r="NW134">
        <v>1</v>
      </c>
      <c r="NX134">
        <v>1</v>
      </c>
      <c r="NY134">
        <v>1</v>
      </c>
      <c r="NZ134">
        <v>1</v>
      </c>
      <c r="OA134">
        <v>1</v>
      </c>
      <c r="OB134">
        <v>541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8ECCF-3490-4254-85FE-E037267AE1F8}">
  <dimension ref="A1"/>
  <sheetViews>
    <sheetView workbookViewId="0">
      <selection activeCell="Q17" sqref="Q1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Données brutes</vt:lpstr>
      <vt:lpstr>Tableaux équivalents</vt:lpstr>
      <vt:lpstr>TCD</vt:lpstr>
      <vt:lpstr>Graphes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CADAU Loris</dc:creator>
  <cp:lastModifiedBy>BSA</cp:lastModifiedBy>
  <dcterms:created xsi:type="dcterms:W3CDTF">2015-06-05T18:17:20Z</dcterms:created>
  <dcterms:modified xsi:type="dcterms:W3CDTF">2023-02-07T13:19:23Z</dcterms:modified>
</cp:coreProperties>
</file>