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6D55191-23FD-4218-959D-A18EBD302ADF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DATA" sheetId="1" r:id="rId1"/>
    <sheet name="Feuil6" sheetId="6" r:id="rId2"/>
    <sheet name="Feuil7" sheetId="7" r:id="rId3"/>
    <sheet name="Feuil8" sheetId="8" r:id="rId4"/>
  </sheets>
  <definedNames>
    <definedName name="DonnéesExternes_1" localSheetId="1" hidden="1">Feuil6!$A$1:$D$11</definedName>
    <definedName name="DonnéesExternes_1" localSheetId="2" hidden="1">Feuil7!$A$1:$D$11</definedName>
    <definedName name="DonnéesExternes_1" localSheetId="3" hidden="1">Feuil8!$A$1:$H$12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9" i="1" l="1"/>
  <c r="R10" i="1" a="1"/>
  <c r="R10" i="1" s="1"/>
  <c r="R11" i="1" a="1"/>
  <c r="R11" i="1"/>
  <c r="R12" i="1" a="1"/>
  <c r="R12" i="1" s="1"/>
  <c r="R13" i="1" a="1"/>
  <c r="R13" i="1"/>
  <c r="R14" i="1" a="1"/>
  <c r="R14" i="1" s="1"/>
  <c r="R15" i="1" a="1"/>
  <c r="R15" i="1"/>
  <c r="R16" i="1" a="1"/>
  <c r="R16" i="1" s="1"/>
  <c r="R17" i="1" a="1"/>
  <c r="R17" i="1" s="1"/>
  <c r="R18" i="1" a="1"/>
  <c r="R18" i="1" s="1"/>
  <c r="R9" i="1" a="1"/>
  <c r="R9" i="1" s="1"/>
  <c r="F9" i="1" a="1"/>
  <c r="F9" i="1" s="1"/>
  <c r="F10" i="1" a="1"/>
  <c r="F10" i="1"/>
  <c r="F11" i="1" a="1"/>
  <c r="F11" i="1" s="1"/>
  <c r="F12" i="1" a="1"/>
  <c r="F12" i="1"/>
  <c r="F13" i="1" a="1"/>
  <c r="F13" i="1" s="1"/>
  <c r="F14" i="1" a="1"/>
  <c r="F14" i="1"/>
  <c r="F15" i="1" a="1"/>
  <c r="F15" i="1" s="1"/>
  <c r="F16" i="1" a="1"/>
  <c r="F16" i="1"/>
  <c r="F17" i="1" a="1"/>
  <c r="F17" i="1" s="1"/>
  <c r="F18" i="1" a="1"/>
  <c r="F18" i="1"/>
  <c r="F19" i="1" a="1"/>
  <c r="F19" i="1" s="1"/>
  <c r="F20" i="1" a="1"/>
  <c r="F20" i="1"/>
  <c r="F21" i="1" a="1"/>
  <c r="F21" i="1" s="1"/>
  <c r="F22" i="1" a="1"/>
  <c r="F22" i="1"/>
  <c r="F23" i="1" a="1"/>
  <c r="F23" i="1" s="1"/>
  <c r="F24" i="1" a="1"/>
  <c r="F24" i="1"/>
  <c r="F25" i="1" a="1"/>
  <c r="F25" i="1" s="1"/>
  <c r="F26" i="1" a="1"/>
  <c r="F26" i="1" s="1"/>
  <c r="F27" i="1" a="1"/>
  <c r="F27" i="1" s="1"/>
  <c r="F28" i="1" a="1"/>
  <c r="F2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TABACCO Ryan (SAFRAN AIRCRAFT ENGINES)</author>
  </authors>
  <commentList>
    <comment ref="D18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TABACCO Ryan (SAFRAN AIRCRAFT ENGINES):</t>
        </r>
        <r>
          <rPr>
            <sz val="9"/>
            <color indexed="81"/>
            <rFont val="Tahoma"/>
            <family val="2"/>
          </rPr>
          <t xml:space="preserve">
Prevu &amp; Non reçu = 0
</t>
        </r>
      </text>
    </comment>
    <comment ref="J18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TABACCO Ryan (SAFRAN AIRCRAFT ENGINES):</t>
        </r>
        <r>
          <rPr>
            <sz val="9"/>
            <color indexed="81"/>
            <rFont val="Tahoma"/>
            <family val="2"/>
          </rPr>
          <t xml:space="preserve">
Non Prévu &amp; Reçu = 0
</t>
        </r>
      </text>
    </comment>
    <comment ref="D2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TABACCO Ryan (SAFRAN AIRCRAFT ENGINES):</t>
        </r>
        <r>
          <rPr>
            <sz val="9"/>
            <color indexed="81"/>
            <rFont val="Tahoma"/>
            <family val="2"/>
          </rPr>
          <t xml:space="preserve">
Prevu &amp; Non reçu = 0
</t>
        </r>
      </text>
    </comment>
    <comment ref="J2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TABACCO Ryan (SAFRAN AIRCRAFT ENGINES):</t>
        </r>
        <r>
          <rPr>
            <sz val="9"/>
            <color indexed="81"/>
            <rFont val="Tahoma"/>
            <family val="2"/>
          </rPr>
          <t xml:space="preserve">
Non Prévu &amp; Reçu = 0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Append1" description="Connexion à la requête « Append1 » dans le classeur." type="5" refreshedVersion="6" background="1" saveData="1">
    <dbPr connection="Provider=Microsoft.Mashup.OleDb.1;Data Source=$Workbook$;Location=Append1;Extended Properties=&quot;&quot;" command="SELECT * FROM [Append1]"/>
  </connection>
  <connection id="2" xr16:uid="{00000000-0015-0000-FFFF-FFFF01000000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3" xr16:uid="{00000000-0015-0000-FFFF-FFFF02000000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<sst xmlns="http://schemas.openxmlformats.org/spreadsheetml/2006/main" count="99" uniqueCount="25">
  <si>
    <t>QTE PREV</t>
  </si>
  <si>
    <t>QTE Reçu</t>
  </si>
  <si>
    <t>Prev</t>
  </si>
  <si>
    <t>Recu</t>
  </si>
  <si>
    <t>Pourcentage de</t>
  </si>
  <si>
    <t>Semaine Prev</t>
  </si>
  <si>
    <t>Semaine Reçu</t>
  </si>
  <si>
    <t>Semaine Prevu</t>
  </si>
  <si>
    <t>Semaine Recu</t>
  </si>
  <si>
    <t>Semaine Réel Reçu</t>
  </si>
  <si>
    <t>OK</t>
  </si>
  <si>
    <t>Pièce</t>
  </si>
  <si>
    <t>Roue</t>
  </si>
  <si>
    <t>N°Série Prevu</t>
  </si>
  <si>
    <t>N°Série Reçu</t>
  </si>
  <si>
    <r>
      <t xml:space="preserve">Livraison </t>
    </r>
    <r>
      <rPr>
        <b/>
        <sz val="24"/>
        <color rgb="FF0070C0"/>
        <rFont val="Calibri"/>
        <family val="2"/>
        <scheme val="minor"/>
      </rPr>
      <t>Roues</t>
    </r>
  </si>
  <si>
    <t>N°Série</t>
  </si>
  <si>
    <t>Semaine</t>
  </si>
  <si>
    <t>Pas Reçu</t>
  </si>
  <si>
    <t>Pas Prévu</t>
  </si>
  <si>
    <t>Pas reçu</t>
  </si>
  <si>
    <t>Pas prévu</t>
  </si>
  <si>
    <t>TOTAL</t>
  </si>
  <si>
    <t>Résultat attendu en filtrant mes données sur S49</t>
  </si>
  <si>
    <t>Kolom1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</si>
</sst>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theme="6" tint="0.59999389629810485"/>
      </left>
      <right style="thin">
        <color theme="6" tint="0.59999389629810485"/>
      </right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theme="6" tint="0.59999389629810485"/>
      </right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1">
    <xf numFmtId="0" fontId="0" fillId="0" borderId="0" xfId="0"/>
    <xf numFmtId="9" fontId="0" fillId="0" borderId="0" xfId="1" applyFont="1"/>
    <xf numFmtId="9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right" wrapText="1"/>
    </xf>
    <xf numFmtId="0" fontId="0" fillId="0" borderId="0" xfId="0" applyAlignment="1">
      <alignment horizontal="right" wrapText="1"/>
    </xf>
    <xf numFmtId="0" fontId="0" fillId="4" borderId="2" xfId="0" applyFill="1" applyBorder="1" applyAlignment="1">
      <alignment horizontal="right" wrapText="1"/>
    </xf>
    <xf numFmtId="0" fontId="0" fillId="0" borderId="2" xfId="0" applyBorder="1" applyAlignment="1">
      <alignment horizontal="right" wrapText="1"/>
    </xf>
    <xf numFmtId="0" fontId="0" fillId="0" borderId="12" xfId="0" applyBorder="1" applyAlignment="1">
      <alignment horizontal="right" wrapText="1"/>
    </xf>
    <xf numFmtId="0" fontId="9" fillId="2" borderId="1" xfId="0" applyFont="1" applyFill="1" applyBorder="1" applyAlignment="1">
      <alignment horizontal="right" wrapText="1"/>
    </xf>
    <xf numFmtId="0" fontId="0" fillId="0" borderId="13" xfId="0" applyBorder="1" applyAlignment="1">
      <alignment horizontal="right" wrapText="1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wrapText="1"/>
    </xf>
    <xf numFmtId="0" fontId="8" fillId="0" borderId="6" xfId="0" applyFont="1" applyBorder="1" applyAlignment="1">
      <alignment horizontal="center" wrapText="1"/>
    </xf>
    <xf numFmtId="0" fontId="8" fillId="0" borderId="9" xfId="0" applyFont="1" applyBorder="1" applyAlignment="1">
      <alignment horizontal="center" wrapText="1"/>
    </xf>
    <xf numFmtId="0" fontId="8" fillId="0" borderId="11" xfId="0" applyFont="1" applyBorder="1" applyAlignment="1">
      <alignment horizontal="center" wrapText="1"/>
    </xf>
    <xf numFmtId="10" fontId="0" fillId="0" borderId="0" xfId="0" applyNumberFormat="1" applyAlignment="1">
      <alignment wrapText="1"/>
    </xf>
    <xf numFmtId="10" fontId="4" fillId="0" borderId="0" xfId="0" applyNumberFormat="1" applyFont="1" applyAlignment="1">
      <alignment horizontal="center" vertical="center" wrapText="1"/>
    </xf>
    <xf numFmtId="10" fontId="0" fillId="2" borderId="0" xfId="0" applyNumberFormat="1" applyFill="1" applyBorder="1" applyAlignment="1">
      <alignment horizontal="right" wrapText="1"/>
    </xf>
    <xf numFmtId="10" fontId="9" fillId="2" borderId="0" xfId="0" applyNumberFormat="1" applyFont="1" applyFill="1" applyBorder="1" applyAlignment="1">
      <alignment horizontal="right" wrapText="1"/>
    </xf>
  </cellXfs>
  <cellStyles count="2">
    <cellStyle name="Procent" xfId="1" builtinId="5"/>
    <cellStyle name="Standaard" xfId="0" builtinId="0"/>
  </cellStyles>
  <dxfs count="29">
    <dxf>
      <numFmt numFmtId="14" formatCode="0.00%"/>
      <alignment horizontal="right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6" tint="0.59999389629810485"/>
        </left>
        <right style="thin">
          <color theme="6" tint="0.5999938962981048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6" tint="0.59999389629810485"/>
        </left>
        <right style="thin">
          <color theme="6" tint="0.59999389629810485"/>
        </right>
        <top/>
        <bottom/>
      </border>
    </dxf>
    <dxf>
      <alignment horizontal="right" vertical="bottom" textRotation="0" wrapText="1" indent="0" justifyLastLine="0" shrinkToFit="0" readingOrder="0"/>
    </dxf>
    <dxf>
      <alignment horizontal="right" vertical="bottom" textRotation="0" wrapText="1" indent="0" justifyLastLine="0" shrinkToFit="0" readingOrder="0"/>
    </dxf>
    <dxf>
      <alignment horizontal="right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6" tint="0.59999389629810485"/>
        </left>
        <right style="thin">
          <color theme="6" tint="0.5999938962981048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6" tint="0.59999389629810485"/>
        </left>
        <right style="thin">
          <color theme="6" tint="0.59999389629810485"/>
        </right>
        <top/>
        <bottom/>
      </border>
    </dxf>
    <dxf>
      <alignment horizontal="right" vertical="bottom" textRotation="0" wrapText="1" indent="0" justifyLastLine="0" shrinkToFit="0" readingOrder="0"/>
      <border outline="0">
        <right style="thin">
          <color theme="6" tint="0.59999389629810485"/>
        </right>
      </border>
    </dxf>
    <dxf>
      <alignment horizontal="right" vertical="bottom" textRotation="0" wrapText="1" indent="0" justifyLastLine="0" shrinkToFit="0" readingOrder="0"/>
    </dxf>
    <dxf>
      <alignment horizontal="right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000000-0016-0000-0100-000000000000}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Pièce" tableColumnId="3"/>
      <queryTableField id="2" name="Semaine Prev" tableColumnId="4"/>
      <queryTableField id="3" name="N°Série" tableColumnId="5"/>
      <queryTableField id="4" name="QTE PREV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200-000001000000}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Pièce" tableColumnId="3"/>
      <queryTableField id="2" name="Semaine Reçu" tableColumnId="4"/>
      <queryTableField id="3" name="N°Série" tableColumnId="5"/>
      <queryTableField id="4" name="QTE Reçu" tableColumnId="6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300-000002000000}" autoFormatId="0" applyNumberFormats="0" applyBorderFormats="0" applyFontFormats="1" applyPatternFormats="1" applyAlignmentFormats="0" applyWidthHeightFormats="0">
  <queryTableRefresh preserveSortFilterLayout="0" nextId="9">
    <queryTableFields count="8">
      <queryTableField id="1" name="N°Série" tableColumnId="9"/>
      <queryTableField id="2" name="Prev" tableColumnId="10"/>
      <queryTableField id="3" name="Recu" tableColumnId="11"/>
      <queryTableField id="4" name="Semaine Prevu" tableColumnId="12"/>
      <queryTableField id="5" name="Semaine Recu" tableColumnId="13"/>
      <queryTableField id="6" name="Semaine Réel Reçu" tableColumnId="14"/>
      <queryTableField id="7" name="Pourcentage de" tableColumnId="15"/>
      <queryTableField id="8" name="Semaine" tableColumnId="1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8:F28" totalsRowShown="0" headerRowDxfId="28" dataDxfId="27">
  <autoFilter ref="B8:F28" xr:uid="{00000000-0009-0000-0100-000001000000}"/>
  <tableColumns count="5">
    <tableColumn id="4" xr3:uid="{00000000-0010-0000-0000-000004000000}" name="Pièce" dataDxfId="26"/>
    <tableColumn id="3" xr3:uid="{00000000-0010-0000-0000-000003000000}" name="Semaine Prev" dataDxfId="25"/>
    <tableColumn id="1" xr3:uid="{00000000-0010-0000-0000-000001000000}" name="N°Série Prevu" dataDxfId="24"/>
    <tableColumn id="2" xr3:uid="{00000000-0010-0000-0000-000002000000}" name="QTE PREV" dataDxfId="23"/>
    <tableColumn id="5" xr3:uid="{D1FCCA2C-7646-489B-89D5-6A406DD06191}" name="Kolom1" dataDxfId="0">
      <calculatedColumnFormula array="1">IFERROR(INDEX(Tableau2[QTE Reçu],MATCH(Tableau1[[#This Row],[Semaine Prev]]&amp;"|"&amp;Tableau1[[#This Row],[N°Série Prevu]],Tableau2[Semaine Reçu]&amp;"|"&amp;Tableau2[N°Série Reçu],0))/Tableau1[[#This Row],[QTE PREV]],0)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H8:K28" totalsRowShown="0" headerRowDxfId="22" dataDxfId="21">
  <autoFilter ref="H8:K28" xr:uid="{00000000-0009-0000-0100-000002000000}"/>
  <tableColumns count="4">
    <tableColumn id="4" xr3:uid="{00000000-0010-0000-0100-000004000000}" name="Pièce" dataDxfId="20"/>
    <tableColumn id="3" xr3:uid="{00000000-0010-0000-0100-000003000000}" name="Semaine Reçu" dataDxfId="19"/>
    <tableColumn id="1" xr3:uid="{00000000-0010-0000-0100-000001000000}" name="N°Série Reçu" dataDxfId="18"/>
    <tableColumn id="2" xr3:uid="{00000000-0010-0000-0100-000002000000}" name="QTE Reçu" dataDxf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Tableau1_2" displayName="Tableau1_2" ref="A1:D11" tableType="queryTable" totalsRowShown="0">
  <autoFilter ref="A1:D11" xr:uid="{00000000-0009-0000-0100-000007000000}"/>
  <tableColumns count="4">
    <tableColumn id="3" xr3:uid="{00000000-0010-0000-0200-000003000000}" uniqueName="3" name="Pièce" queryTableFieldId="1" dataDxfId="16"/>
    <tableColumn id="4" xr3:uid="{00000000-0010-0000-0200-000004000000}" uniqueName="4" name="Semaine Prev" queryTableFieldId="2" dataDxfId="15"/>
    <tableColumn id="5" xr3:uid="{00000000-0010-0000-0200-000005000000}" uniqueName="5" name="N°Série" queryTableFieldId="3" dataDxfId="14"/>
    <tableColumn id="6" xr3:uid="{00000000-0010-0000-0200-000006000000}" uniqueName="6" name="QTE PREV" queryTableFieldId="4" dataDxfId="1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3000000}" name="Tableau2_2" displayName="Tableau2_2" ref="A1:D11" tableType="queryTable" totalsRowShown="0">
  <autoFilter ref="A1:D11" xr:uid="{00000000-0009-0000-0100-000008000000}"/>
  <tableColumns count="4">
    <tableColumn id="3" xr3:uid="{00000000-0010-0000-0300-000003000000}" uniqueName="3" name="Pièce" queryTableFieldId="1" dataDxfId="12"/>
    <tableColumn id="4" xr3:uid="{00000000-0010-0000-0300-000004000000}" uniqueName="4" name="Semaine Reçu" queryTableFieldId="2" dataDxfId="11"/>
    <tableColumn id="5" xr3:uid="{00000000-0010-0000-0300-000005000000}" uniqueName="5" name="N°Série" queryTableFieldId="3" dataDxfId="10"/>
    <tableColumn id="6" xr3:uid="{00000000-0010-0000-0300-000006000000}" uniqueName="6" name="QTE Reçu" queryTableFieldId="4" dataDxfId="9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4000000}" name="Append1" displayName="Append1" ref="A1:H12" tableType="queryTable" totalsRowShown="0">
  <autoFilter ref="A1:H12" xr:uid="{00000000-0009-0000-0100-000009000000}"/>
  <tableColumns count="8">
    <tableColumn id="9" xr3:uid="{00000000-0010-0000-0400-000009000000}" uniqueName="9" name="N°Série" queryTableFieldId="1" dataDxfId="8"/>
    <tableColumn id="10" xr3:uid="{00000000-0010-0000-0400-00000A000000}" uniqueName="10" name="Prev" queryTableFieldId="2" dataDxfId="7"/>
    <tableColumn id="11" xr3:uid="{00000000-0010-0000-0400-00000B000000}" uniqueName="11" name="Recu" queryTableFieldId="3" dataDxfId="6"/>
    <tableColumn id="12" xr3:uid="{00000000-0010-0000-0400-00000C000000}" uniqueName="12" name="Semaine Prevu" queryTableFieldId="4" dataDxfId="5"/>
    <tableColumn id="13" xr3:uid="{00000000-0010-0000-0400-00000D000000}" uniqueName="13" name="Semaine Recu" queryTableFieldId="5" dataDxfId="4"/>
    <tableColumn id="14" xr3:uid="{00000000-0010-0000-0400-00000E000000}" uniqueName="14" name="Semaine Réel Reçu" queryTableFieldId="6" dataDxfId="3"/>
    <tableColumn id="15" xr3:uid="{00000000-0010-0000-0400-00000F000000}" uniqueName="15" name="Pourcentage de" queryTableFieldId="7" dataDxfId="2"/>
    <tableColumn id="16" xr3:uid="{00000000-0010-0000-0400-000010000000}" uniqueName="16" name="Semaine" queryTableFieldId="8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S28"/>
  <sheetViews>
    <sheetView tabSelected="1" workbookViewId="0">
      <selection activeCell="S19" sqref="S19"/>
    </sheetView>
  </sheetViews>
  <sheetFormatPr defaultColWidth="11.42578125" defaultRowHeight="15" x14ac:dyDescent="0.25"/>
  <cols>
    <col min="3" max="5" width="15.42578125" style="4" customWidth="1"/>
    <col min="6" max="6" width="15.42578125" style="27" customWidth="1"/>
    <col min="7" max="7" width="2.5703125" customWidth="1"/>
    <col min="8" max="8" width="15.42578125" customWidth="1"/>
    <col min="9" max="11" width="15.42578125" style="4" customWidth="1"/>
  </cols>
  <sheetData>
    <row r="3" spans="2:19" x14ac:dyDescent="0.25">
      <c r="M3" s="1"/>
      <c r="N3" s="1"/>
    </row>
    <row r="4" spans="2:19" ht="15.75" thickBot="1" x14ac:dyDescent="0.3">
      <c r="M4" s="1"/>
      <c r="N4" s="1"/>
    </row>
    <row r="5" spans="2:19" x14ac:dyDescent="0.25">
      <c r="B5" s="14" t="s">
        <v>15</v>
      </c>
      <c r="C5" s="15"/>
      <c r="D5" s="15"/>
      <c r="E5" s="15"/>
      <c r="F5" s="15"/>
      <c r="G5" s="15"/>
      <c r="H5" s="15"/>
      <c r="I5" s="15"/>
      <c r="J5" s="15"/>
      <c r="K5" s="16"/>
      <c r="M5" s="1"/>
      <c r="N5" s="1"/>
    </row>
    <row r="6" spans="2:19" ht="15.75" thickBot="1" x14ac:dyDescent="0.3">
      <c r="B6" s="17"/>
      <c r="C6" s="18"/>
      <c r="D6" s="18"/>
      <c r="E6" s="18"/>
      <c r="F6" s="18"/>
      <c r="G6" s="18"/>
      <c r="H6" s="18"/>
      <c r="I6" s="18"/>
      <c r="J6" s="18"/>
      <c r="K6" s="19"/>
      <c r="M6" s="1"/>
      <c r="N6" s="1"/>
    </row>
    <row r="7" spans="2:19" ht="15.75" thickBot="1" x14ac:dyDescent="0.3">
      <c r="B7" s="20"/>
      <c r="C7" s="21"/>
      <c r="D7" s="21"/>
      <c r="E7" s="21"/>
      <c r="F7" s="21"/>
      <c r="G7" s="21"/>
      <c r="H7" s="21"/>
      <c r="I7" s="21"/>
      <c r="J7" s="21"/>
      <c r="K7" s="22"/>
      <c r="M7" s="1"/>
      <c r="N7" s="1"/>
      <c r="Q7" s="23" t="s">
        <v>23</v>
      </c>
      <c r="R7" s="24"/>
    </row>
    <row r="8" spans="2:19" ht="40.5" customHeight="1" thickBot="1" x14ac:dyDescent="0.3">
      <c r="B8" s="5" t="s">
        <v>11</v>
      </c>
      <c r="C8" s="5" t="s">
        <v>5</v>
      </c>
      <c r="D8" s="5" t="s">
        <v>13</v>
      </c>
      <c r="E8" s="5" t="s">
        <v>0</v>
      </c>
      <c r="F8" s="28" t="s">
        <v>24</v>
      </c>
      <c r="H8" s="6" t="s">
        <v>11</v>
      </c>
      <c r="I8" s="5" t="s">
        <v>6</v>
      </c>
      <c r="J8" s="5" t="s">
        <v>14</v>
      </c>
      <c r="K8" s="5" t="s">
        <v>1</v>
      </c>
      <c r="M8" s="1"/>
      <c r="N8" s="1"/>
      <c r="P8">
        <v>49</v>
      </c>
      <c r="Q8" s="25"/>
      <c r="R8" s="26"/>
    </row>
    <row r="9" spans="2:19" x14ac:dyDescent="0.25">
      <c r="B9" s="8" t="s">
        <v>12</v>
      </c>
      <c r="C9" s="8">
        <v>49</v>
      </c>
      <c r="D9" s="7">
        <v>111111</v>
      </c>
      <c r="E9" s="7">
        <v>1</v>
      </c>
      <c r="F9" s="29" cm="1">
        <f t="array" ref="F9">IFERROR(INDEX(Tableau2[QTE Reçu],MATCH(Tableau1[[#This Row],[Semaine Prev]]&amp;"|"&amp;Tableau1[[#This Row],[N°Série Prevu]],Tableau2[Semaine Reçu]&amp;"|"&amp;Tableau2[N°Série Reçu],0))/Tableau1[[#This Row],[QTE PREV]],0)</f>
        <v>0</v>
      </c>
      <c r="H9" s="9" t="s">
        <v>12</v>
      </c>
      <c r="I9" s="8">
        <v>48</v>
      </c>
      <c r="J9" s="7">
        <v>111111</v>
      </c>
      <c r="K9" s="7">
        <v>1</v>
      </c>
      <c r="M9" s="1"/>
      <c r="N9" s="1"/>
      <c r="P9" s="1"/>
      <c r="Q9">
        <v>111111</v>
      </c>
      <c r="R9" s="1" cm="1">
        <f t="array" ref="R9">IFERROR(INDEX(Tableau1[Kolom1],MATCH($P$8&amp;"|"&amp;Q9,Tableau1[Semaine Prev]&amp;"|"&amp;Tableau1[N°Série Prevu],0)),0)</f>
        <v>0</v>
      </c>
      <c r="S9" t="s">
        <v>18</v>
      </c>
    </row>
    <row r="10" spans="2:19" x14ac:dyDescent="0.25">
      <c r="B10" s="8" t="s">
        <v>12</v>
      </c>
      <c r="C10" s="8">
        <v>48</v>
      </c>
      <c r="D10" s="7">
        <v>222222</v>
      </c>
      <c r="E10" s="7">
        <v>4</v>
      </c>
      <c r="F10" s="29" cm="1">
        <f t="array" ref="F10">IFERROR(INDEX(Tableau2[QTE Reçu],MATCH(Tableau1[[#This Row],[Semaine Prev]]&amp;"|"&amp;Tableau1[[#This Row],[N°Série Prevu]],Tableau2[Semaine Reçu]&amp;"|"&amp;Tableau2[N°Série Reçu],0))/Tableau1[[#This Row],[QTE PREV]],0)</f>
        <v>0</v>
      </c>
      <c r="H10" s="10" t="s">
        <v>12</v>
      </c>
      <c r="I10" s="8">
        <v>49</v>
      </c>
      <c r="J10" s="7">
        <v>222222</v>
      </c>
      <c r="K10" s="7">
        <v>3</v>
      </c>
      <c r="M10" s="1"/>
      <c r="N10" s="1"/>
      <c r="P10" s="1"/>
      <c r="Q10">
        <v>222222</v>
      </c>
      <c r="R10" s="1" cm="1">
        <f t="array" ref="R10">IFERROR(INDEX(Tableau1[Kolom1],MATCH($P$8&amp;"|"&amp;Q10,Tableau1[Semaine Prev]&amp;"|"&amp;Tableau1[N°Série Prevu],0)),0)</f>
        <v>0</v>
      </c>
      <c r="S10" t="s">
        <v>19</v>
      </c>
    </row>
    <row r="11" spans="2:19" x14ac:dyDescent="0.25">
      <c r="B11" s="8" t="s">
        <v>12</v>
      </c>
      <c r="C11" s="8">
        <v>49</v>
      </c>
      <c r="D11" s="7">
        <v>333333</v>
      </c>
      <c r="E11" s="7">
        <v>5</v>
      </c>
      <c r="F11" s="29" cm="1">
        <f t="array" ref="F11">IFERROR(INDEX(Tableau2[QTE Reçu],MATCH(Tableau1[[#This Row],[Semaine Prev]]&amp;"|"&amp;Tableau1[[#This Row],[N°Série Prevu]],Tableau2[Semaine Reçu]&amp;"|"&amp;Tableau2[N°Série Reçu],0))/Tableau1[[#This Row],[QTE PREV]],0)</f>
        <v>2</v>
      </c>
      <c r="H11" s="9" t="s">
        <v>12</v>
      </c>
      <c r="I11" s="8">
        <v>49</v>
      </c>
      <c r="J11" s="7">
        <v>333333</v>
      </c>
      <c r="K11" s="7">
        <v>10</v>
      </c>
      <c r="M11" s="1"/>
      <c r="N11" s="1"/>
      <c r="P11" s="1"/>
      <c r="Q11">
        <v>333333</v>
      </c>
      <c r="R11" s="1" cm="1">
        <f t="array" ref="R11">IFERROR(INDEX(Tableau1[Kolom1],MATCH($P$8&amp;"|"&amp;Q11,Tableau1[Semaine Prev]&amp;"|"&amp;Tableau1[N°Série Prevu],0)),0)</f>
        <v>2</v>
      </c>
    </row>
    <row r="12" spans="2:19" x14ac:dyDescent="0.25">
      <c r="B12" s="8" t="s">
        <v>12</v>
      </c>
      <c r="C12" s="8">
        <v>49</v>
      </c>
      <c r="D12" s="7">
        <v>444444</v>
      </c>
      <c r="E12" s="7">
        <v>15</v>
      </c>
      <c r="F12" s="29" cm="1">
        <f t="array" ref="F12">IFERROR(INDEX(Tableau2[QTE Reçu],MATCH(Tableau1[[#This Row],[Semaine Prev]]&amp;"|"&amp;Tableau1[[#This Row],[N°Série Prevu]],Tableau2[Semaine Reçu]&amp;"|"&amp;Tableau2[N°Série Reçu],0))/Tableau1[[#This Row],[QTE PREV]],0)</f>
        <v>0.8666666666666667</v>
      </c>
      <c r="H12" s="10" t="s">
        <v>12</v>
      </c>
      <c r="I12" s="8">
        <v>49</v>
      </c>
      <c r="J12" s="7">
        <v>444444</v>
      </c>
      <c r="K12" s="7">
        <v>13</v>
      </c>
      <c r="M12" s="1"/>
      <c r="N12" s="1"/>
      <c r="P12" s="1"/>
      <c r="Q12">
        <v>444444</v>
      </c>
      <c r="R12" s="1" cm="1">
        <f t="array" ref="R12">IFERROR(INDEX(Tableau1[Kolom1],MATCH($P$8&amp;"|"&amp;Q12,Tableau1[Semaine Prev]&amp;"|"&amp;Tableau1[N°Série Prevu],0)),0)</f>
        <v>0.8666666666666667</v>
      </c>
    </row>
    <row r="13" spans="2:19" x14ac:dyDescent="0.25">
      <c r="B13" s="8" t="s">
        <v>12</v>
      </c>
      <c r="C13" s="8">
        <v>48</v>
      </c>
      <c r="D13" s="7">
        <v>555555</v>
      </c>
      <c r="E13" s="7">
        <v>20</v>
      </c>
      <c r="F13" s="29" cm="1">
        <f t="array" ref="F13">IFERROR(INDEX(Tableau2[QTE Reçu],MATCH(Tableau1[[#This Row],[Semaine Prev]]&amp;"|"&amp;Tableau1[[#This Row],[N°Série Prevu]],Tableau2[Semaine Reçu]&amp;"|"&amp;Tableau2[N°Série Reçu],0))/Tableau1[[#This Row],[QTE PREV]],0)</f>
        <v>1</v>
      </c>
      <c r="H13" s="9" t="s">
        <v>12</v>
      </c>
      <c r="I13" s="8">
        <v>48</v>
      </c>
      <c r="J13" s="7">
        <v>555555</v>
      </c>
      <c r="K13" s="7">
        <v>20</v>
      </c>
      <c r="L13" s="3"/>
      <c r="M13" s="2"/>
      <c r="P13" s="1"/>
      <c r="Q13">
        <v>666666</v>
      </c>
      <c r="R13" s="1" cm="1">
        <f t="array" ref="R13">IFERROR(INDEX(Tableau1[Kolom1],MATCH($P$8&amp;"|"&amp;Q13,Tableau1[Semaine Prev]&amp;"|"&amp;Tableau1[N°Série Prevu],0)),0)</f>
        <v>1</v>
      </c>
    </row>
    <row r="14" spans="2:19" x14ac:dyDescent="0.25">
      <c r="B14" s="8" t="s">
        <v>12</v>
      </c>
      <c r="C14" s="8">
        <v>49</v>
      </c>
      <c r="D14" s="7">
        <v>666666</v>
      </c>
      <c r="E14" s="7">
        <v>14</v>
      </c>
      <c r="F14" s="29" cm="1">
        <f t="array" ref="F14">IFERROR(INDEX(Tableau2[QTE Reçu],MATCH(Tableau1[[#This Row],[Semaine Prev]]&amp;"|"&amp;Tableau1[[#This Row],[N°Série Prevu]],Tableau2[Semaine Reçu]&amp;"|"&amp;Tableau2[N°Série Reçu],0))/Tableau1[[#This Row],[QTE PREV]],0)</f>
        <v>1</v>
      </c>
      <c r="H14" s="10" t="s">
        <v>12</v>
      </c>
      <c r="I14" s="8">
        <v>49</v>
      </c>
      <c r="J14" s="7">
        <v>666666</v>
      </c>
      <c r="K14" s="7">
        <v>14</v>
      </c>
      <c r="M14" s="2"/>
      <c r="P14" s="1"/>
      <c r="Q14">
        <v>777777</v>
      </c>
      <c r="R14" s="1" cm="1">
        <f t="array" ref="R14">IFERROR(INDEX(Tableau1[Kolom1],MATCH($P$8&amp;"|"&amp;Q14,Tableau1[Semaine Prev]&amp;"|"&amp;Tableau1[N°Série Prevu],0)),0)</f>
        <v>1</v>
      </c>
    </row>
    <row r="15" spans="2:19" x14ac:dyDescent="0.25">
      <c r="B15" s="8" t="s">
        <v>12</v>
      </c>
      <c r="C15" s="8">
        <v>49</v>
      </c>
      <c r="D15" s="7">
        <v>777777</v>
      </c>
      <c r="E15" s="7">
        <v>8</v>
      </c>
      <c r="F15" s="29" cm="1">
        <f t="array" ref="F15">IFERROR(INDEX(Tableau2[QTE Reçu],MATCH(Tableau1[[#This Row],[Semaine Prev]]&amp;"|"&amp;Tableau1[[#This Row],[N°Série Prevu]],Tableau2[Semaine Reçu]&amp;"|"&amp;Tableau2[N°Série Reçu],0))/Tableau1[[#This Row],[QTE PREV]],0)</f>
        <v>1</v>
      </c>
      <c r="H15" s="9" t="s">
        <v>12</v>
      </c>
      <c r="I15" s="8">
        <v>49</v>
      </c>
      <c r="J15" s="7">
        <v>777777</v>
      </c>
      <c r="K15" s="7">
        <v>8</v>
      </c>
      <c r="M15" s="2"/>
      <c r="P15" s="1"/>
      <c r="Q15">
        <v>888888</v>
      </c>
      <c r="R15" s="1" cm="1">
        <f t="array" ref="R15">IFERROR(INDEX(Tableau1[Kolom1],MATCH($P$8&amp;"|"&amp;Q15,Tableau1[Semaine Prev]&amp;"|"&amp;Tableau1[N°Série Prevu],0)),0)</f>
        <v>1</v>
      </c>
    </row>
    <row r="16" spans="2:19" x14ac:dyDescent="0.25">
      <c r="B16" s="8" t="s">
        <v>12</v>
      </c>
      <c r="C16" s="8">
        <v>49</v>
      </c>
      <c r="D16" s="7">
        <v>888888</v>
      </c>
      <c r="E16" s="7">
        <v>10</v>
      </c>
      <c r="F16" s="29" cm="1">
        <f t="array" ref="F16">IFERROR(INDEX(Tableau2[QTE Reçu],MATCH(Tableau1[[#This Row],[Semaine Prev]]&amp;"|"&amp;Tableau1[[#This Row],[N°Série Prevu]],Tableau2[Semaine Reçu]&amp;"|"&amp;Tableau2[N°Série Reçu],0))/Tableau1[[#This Row],[QTE PREV]],0)</f>
        <v>1</v>
      </c>
      <c r="H16" s="10" t="s">
        <v>12</v>
      </c>
      <c r="I16" s="8">
        <v>49</v>
      </c>
      <c r="J16" s="7">
        <v>888888</v>
      </c>
      <c r="K16" s="7">
        <v>10</v>
      </c>
      <c r="M16" s="2"/>
      <c r="P16" s="1"/>
      <c r="Q16">
        <v>999999</v>
      </c>
      <c r="R16" s="1" cm="1">
        <f t="array" ref="R16">IFERROR(INDEX(Tableau1[Kolom1],MATCH($P$8&amp;"|"&amp;Q16,Tableau1[Semaine Prev]&amp;"|"&amp;Tableau1[N°Série Prevu],0)),0)</f>
        <v>1</v>
      </c>
    </row>
    <row r="17" spans="2:19" x14ac:dyDescent="0.25">
      <c r="B17" s="8" t="s">
        <v>12</v>
      </c>
      <c r="C17" s="8">
        <v>49</v>
      </c>
      <c r="D17" s="7">
        <v>999999</v>
      </c>
      <c r="E17" s="7">
        <v>7</v>
      </c>
      <c r="F17" s="29" cm="1">
        <f t="array" ref="F17">IFERROR(INDEX(Tableau2[QTE Reçu],MATCH(Tableau1[[#This Row],[Semaine Prev]]&amp;"|"&amp;Tableau1[[#This Row],[N°Série Prevu]],Tableau2[Semaine Reçu]&amp;"|"&amp;Tableau2[N°Série Reçu],0))/Tableau1[[#This Row],[QTE PREV]],0)</f>
        <v>1</v>
      </c>
      <c r="H17" s="9" t="s">
        <v>12</v>
      </c>
      <c r="I17" s="8">
        <v>49</v>
      </c>
      <c r="J17" s="7">
        <v>999999</v>
      </c>
      <c r="K17" s="7">
        <v>7</v>
      </c>
      <c r="M17" s="2"/>
      <c r="P17" s="1"/>
      <c r="Q17">
        <v>123456</v>
      </c>
      <c r="R17" s="1" cm="1">
        <f t="array" ref="R17">IFERROR(INDEX(Tableau1[Kolom1],MATCH($P$8&amp;"|"&amp;Q17,Tableau1[Semaine Prev]&amp;"|"&amp;Tableau1[N°Série Prevu],0)),0)</f>
        <v>0</v>
      </c>
      <c r="S17" t="s">
        <v>20</v>
      </c>
    </row>
    <row r="18" spans="2:19" x14ac:dyDescent="0.25">
      <c r="B18" s="8" t="s">
        <v>12</v>
      </c>
      <c r="C18" s="8">
        <v>49</v>
      </c>
      <c r="D18" s="7">
        <v>123456</v>
      </c>
      <c r="E18" s="7">
        <v>1</v>
      </c>
      <c r="F18" s="29" cm="1">
        <f t="array" ref="F18">IFERROR(INDEX(Tableau2[QTE Reçu],MATCH(Tableau1[[#This Row],[Semaine Prev]]&amp;"|"&amp;Tableau1[[#This Row],[N°Série Prevu]],Tableau2[Semaine Reçu]&amp;"|"&amp;Tableau2[N°Série Reçu],0))/Tableau1[[#This Row],[QTE PREV]],0)</f>
        <v>0</v>
      </c>
      <c r="H18" s="10" t="s">
        <v>12</v>
      </c>
      <c r="I18" s="8">
        <v>49</v>
      </c>
      <c r="J18" s="7">
        <v>789456</v>
      </c>
      <c r="K18" s="7">
        <v>2</v>
      </c>
      <c r="M18" s="2"/>
      <c r="N18" s="2"/>
      <c r="P18" s="1"/>
      <c r="Q18">
        <v>789456</v>
      </c>
      <c r="R18" s="1" cm="1">
        <f t="array" ref="R18">IFERROR(INDEX(Tableau1[Kolom1],MATCH($P$8&amp;"|"&amp;Q18,Tableau1[Semaine Prev]&amp;"|"&amp;Tableau1[N°Série Prevu],0)),0)</f>
        <v>0</v>
      </c>
      <c r="S18" t="s">
        <v>21</v>
      </c>
    </row>
    <row r="19" spans="2:19" x14ac:dyDescent="0.25">
      <c r="B19" s="8" t="s">
        <v>12</v>
      </c>
      <c r="C19" s="11">
        <v>40</v>
      </c>
      <c r="D19" s="12">
        <v>111111</v>
      </c>
      <c r="E19" s="12">
        <v>1</v>
      </c>
      <c r="F19" s="30" cm="1">
        <f t="array" ref="F19">IFERROR(INDEX(Tableau2[QTE Reçu],MATCH(Tableau1[[#This Row],[Semaine Prev]]&amp;"|"&amp;Tableau1[[#This Row],[N°Série Prevu]],Tableau2[Semaine Reçu]&amp;"|"&amp;Tableau2[N°Série Reçu],0))/Tableau1[[#This Row],[QTE PREV]],0)</f>
        <v>1</v>
      </c>
      <c r="H19" s="9" t="s">
        <v>12</v>
      </c>
      <c r="I19" s="8">
        <v>40</v>
      </c>
      <c r="J19" s="12">
        <v>111111</v>
      </c>
      <c r="K19" s="12">
        <v>1</v>
      </c>
      <c r="M19" s="2"/>
      <c r="Q19" t="s">
        <v>22</v>
      </c>
      <c r="R19" s="1">
        <f>AVERAGE(R9:R18)</f>
        <v>0.68666666666666676</v>
      </c>
    </row>
    <row r="20" spans="2:19" x14ac:dyDescent="0.25">
      <c r="B20" s="8" t="s">
        <v>12</v>
      </c>
      <c r="C20" s="11">
        <v>40</v>
      </c>
      <c r="D20" s="12">
        <v>222222</v>
      </c>
      <c r="E20" s="12">
        <v>4</v>
      </c>
      <c r="F20" s="30" cm="1">
        <f t="array" ref="F20">IFERROR(INDEX(Tableau2[QTE Reçu],MATCH(Tableau1[[#This Row],[Semaine Prev]]&amp;"|"&amp;Tableau1[[#This Row],[N°Série Prevu]],Tableau2[Semaine Reçu]&amp;"|"&amp;Tableau2[N°Série Reçu],0))/Tableau1[[#This Row],[QTE PREV]],0)</f>
        <v>0.75</v>
      </c>
      <c r="H20" s="10" t="s">
        <v>12</v>
      </c>
      <c r="I20" s="11">
        <v>40</v>
      </c>
      <c r="J20" s="12">
        <v>222222</v>
      </c>
      <c r="K20" s="12">
        <v>3</v>
      </c>
    </row>
    <row r="21" spans="2:19" x14ac:dyDescent="0.25">
      <c r="B21" s="8" t="s">
        <v>12</v>
      </c>
      <c r="C21" s="11">
        <v>40</v>
      </c>
      <c r="D21" s="12">
        <v>333333</v>
      </c>
      <c r="E21" s="12">
        <v>5</v>
      </c>
      <c r="F21" s="30" cm="1">
        <f t="array" ref="F21">IFERROR(INDEX(Tableau2[QTE Reçu],MATCH(Tableau1[[#This Row],[Semaine Prev]]&amp;"|"&amp;Tableau1[[#This Row],[N°Série Prevu]],Tableau2[Semaine Reçu]&amp;"|"&amp;Tableau2[N°Série Reçu],0))/Tableau1[[#This Row],[QTE PREV]],0)</f>
        <v>2</v>
      </c>
      <c r="H21" s="9" t="s">
        <v>12</v>
      </c>
      <c r="I21" s="11">
        <v>40</v>
      </c>
      <c r="J21" s="12">
        <v>333333</v>
      </c>
      <c r="K21" s="12">
        <v>10</v>
      </c>
    </row>
    <row r="22" spans="2:19" x14ac:dyDescent="0.25">
      <c r="B22" s="8" t="s">
        <v>12</v>
      </c>
      <c r="C22" s="11">
        <v>40</v>
      </c>
      <c r="D22" s="12">
        <v>444444</v>
      </c>
      <c r="E22" s="12">
        <v>15</v>
      </c>
      <c r="F22" s="30" cm="1">
        <f t="array" ref="F22">IFERROR(INDEX(Tableau2[QTE Reçu],MATCH(Tableau1[[#This Row],[Semaine Prev]]&amp;"|"&amp;Tableau1[[#This Row],[N°Série Prevu]],Tableau2[Semaine Reçu]&amp;"|"&amp;Tableau2[N°Série Reçu],0))/Tableau1[[#This Row],[QTE PREV]],0)</f>
        <v>0.8666666666666667</v>
      </c>
      <c r="H22" s="10" t="s">
        <v>12</v>
      </c>
      <c r="I22" s="11">
        <v>40</v>
      </c>
      <c r="J22" s="12">
        <v>444444</v>
      </c>
      <c r="K22" s="12">
        <v>13</v>
      </c>
    </row>
    <row r="23" spans="2:19" x14ac:dyDescent="0.25">
      <c r="B23" s="8" t="s">
        <v>12</v>
      </c>
      <c r="C23" s="11">
        <v>40</v>
      </c>
      <c r="D23" s="12">
        <v>555555</v>
      </c>
      <c r="E23" s="12">
        <v>20</v>
      </c>
      <c r="F23" s="30" cm="1">
        <f t="array" ref="F23">IFERROR(INDEX(Tableau2[QTE Reçu],MATCH(Tableau1[[#This Row],[Semaine Prev]]&amp;"|"&amp;Tableau1[[#This Row],[N°Série Prevu]],Tableau2[Semaine Reçu]&amp;"|"&amp;Tableau2[N°Série Reçu],0))/Tableau1[[#This Row],[QTE PREV]],0)</f>
        <v>1</v>
      </c>
      <c r="H23" s="9" t="s">
        <v>12</v>
      </c>
      <c r="I23" s="11">
        <v>40</v>
      </c>
      <c r="J23" s="12">
        <v>555555</v>
      </c>
      <c r="K23" s="12">
        <v>20</v>
      </c>
    </row>
    <row r="24" spans="2:19" x14ac:dyDescent="0.25">
      <c r="B24" s="8" t="s">
        <v>12</v>
      </c>
      <c r="C24" s="11">
        <v>40</v>
      </c>
      <c r="D24" s="12">
        <v>666666</v>
      </c>
      <c r="E24" s="12">
        <v>14</v>
      </c>
      <c r="F24" s="30" cm="1">
        <f t="array" ref="F24">IFERROR(INDEX(Tableau2[QTE Reçu],MATCH(Tableau1[[#This Row],[Semaine Prev]]&amp;"|"&amp;Tableau1[[#This Row],[N°Série Prevu]],Tableau2[Semaine Reçu]&amp;"|"&amp;Tableau2[N°Série Reçu],0))/Tableau1[[#This Row],[QTE PREV]],0)</f>
        <v>1</v>
      </c>
      <c r="H24" s="10" t="s">
        <v>12</v>
      </c>
      <c r="I24" s="11">
        <v>40</v>
      </c>
      <c r="J24" s="12">
        <v>666666</v>
      </c>
      <c r="K24" s="12">
        <v>14</v>
      </c>
    </row>
    <row r="25" spans="2:19" x14ac:dyDescent="0.25">
      <c r="B25" s="8" t="s">
        <v>12</v>
      </c>
      <c r="C25" s="11">
        <v>40</v>
      </c>
      <c r="D25" s="12">
        <v>777777</v>
      </c>
      <c r="E25" s="12">
        <v>8</v>
      </c>
      <c r="F25" s="30" cm="1">
        <f t="array" ref="F25">IFERROR(INDEX(Tableau2[QTE Reçu],MATCH(Tableau1[[#This Row],[Semaine Prev]]&amp;"|"&amp;Tableau1[[#This Row],[N°Série Prevu]],Tableau2[Semaine Reçu]&amp;"|"&amp;Tableau2[N°Série Reçu],0))/Tableau1[[#This Row],[QTE PREV]],0)</f>
        <v>1</v>
      </c>
      <c r="H25" s="9" t="s">
        <v>12</v>
      </c>
      <c r="I25" s="11">
        <v>40</v>
      </c>
      <c r="J25" s="12">
        <v>777777</v>
      </c>
      <c r="K25" s="12">
        <v>8</v>
      </c>
    </row>
    <row r="26" spans="2:19" x14ac:dyDescent="0.25">
      <c r="B26" s="8" t="s">
        <v>12</v>
      </c>
      <c r="C26" s="11">
        <v>40</v>
      </c>
      <c r="D26" s="12">
        <v>888888</v>
      </c>
      <c r="E26" s="12">
        <v>10</v>
      </c>
      <c r="F26" s="30" cm="1">
        <f t="array" ref="F26">IFERROR(INDEX(Tableau2[QTE Reçu],MATCH(Tableau1[[#This Row],[Semaine Prev]]&amp;"|"&amp;Tableau1[[#This Row],[N°Série Prevu]],Tableau2[Semaine Reçu]&amp;"|"&amp;Tableau2[N°Série Reçu],0))/Tableau1[[#This Row],[QTE PREV]],0)</f>
        <v>1</v>
      </c>
      <c r="H26" s="10" t="s">
        <v>12</v>
      </c>
      <c r="I26" s="11">
        <v>40</v>
      </c>
      <c r="J26" s="12">
        <v>888888</v>
      </c>
      <c r="K26" s="12">
        <v>10</v>
      </c>
    </row>
    <row r="27" spans="2:19" x14ac:dyDescent="0.25">
      <c r="B27" s="8" t="s">
        <v>12</v>
      </c>
      <c r="C27" s="11">
        <v>40</v>
      </c>
      <c r="D27" s="12">
        <v>999999</v>
      </c>
      <c r="E27" s="12">
        <v>7</v>
      </c>
      <c r="F27" s="30" cm="1">
        <f t="array" ref="F27">IFERROR(INDEX(Tableau2[QTE Reçu],MATCH(Tableau1[[#This Row],[Semaine Prev]]&amp;"|"&amp;Tableau1[[#This Row],[N°Série Prevu]],Tableau2[Semaine Reçu]&amp;"|"&amp;Tableau2[N°Série Reçu],0))/Tableau1[[#This Row],[QTE PREV]],0)</f>
        <v>1</v>
      </c>
      <c r="H27" s="9" t="s">
        <v>12</v>
      </c>
      <c r="I27" s="11">
        <v>40</v>
      </c>
      <c r="J27" s="12">
        <v>999999</v>
      </c>
      <c r="K27" s="12">
        <v>7</v>
      </c>
    </row>
    <row r="28" spans="2:19" x14ac:dyDescent="0.25">
      <c r="B28" s="8" t="s">
        <v>12</v>
      </c>
      <c r="C28" s="11">
        <v>40</v>
      </c>
      <c r="D28" s="12">
        <v>123456</v>
      </c>
      <c r="E28" s="12">
        <v>1</v>
      </c>
      <c r="F28" s="30" cm="1">
        <f t="array" ref="F28">IFERROR(INDEX(Tableau2[QTE Reçu],MATCH(Tableau1[[#This Row],[Semaine Prev]]&amp;"|"&amp;Tableau1[[#This Row],[N°Série Prevu]],Tableau2[Semaine Reçu]&amp;"|"&amp;Tableau2[N°Série Reçu],0))/Tableau1[[#This Row],[QTE PREV]],0)</f>
        <v>0</v>
      </c>
      <c r="H28" s="13" t="s">
        <v>12</v>
      </c>
      <c r="I28" s="11">
        <v>40</v>
      </c>
      <c r="J28" s="12">
        <v>789456</v>
      </c>
      <c r="K28" s="12">
        <v>2</v>
      </c>
    </row>
  </sheetData>
  <mergeCells count="2">
    <mergeCell ref="B5:K7"/>
    <mergeCell ref="Q7:R8"/>
  </mergeCells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legacy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1"/>
  <sheetViews>
    <sheetView workbookViewId="0">
      <selection sqref="A1:D11"/>
    </sheetView>
  </sheetViews>
  <sheetFormatPr defaultColWidth="11.42578125" defaultRowHeight="15" x14ac:dyDescent="0.25"/>
  <cols>
    <col min="1" max="1" width="8.140625" bestFit="1" customWidth="1"/>
    <col min="2" max="2" width="15.42578125" bestFit="1" customWidth="1"/>
    <col min="3" max="3" width="10" bestFit="1" customWidth="1"/>
    <col min="4" max="4" width="11.7109375" customWidth="1"/>
  </cols>
  <sheetData>
    <row r="1" spans="1:4" x14ac:dyDescent="0.25">
      <c r="A1" t="s">
        <v>11</v>
      </c>
      <c r="B1" t="s">
        <v>5</v>
      </c>
      <c r="C1" t="s">
        <v>16</v>
      </c>
      <c r="D1" t="s">
        <v>0</v>
      </c>
    </row>
    <row r="2" spans="1:4" x14ac:dyDescent="0.25">
      <c r="A2" t="s">
        <v>12</v>
      </c>
      <c r="B2">
        <v>49</v>
      </c>
      <c r="C2">
        <v>111111</v>
      </c>
      <c r="D2">
        <v>1</v>
      </c>
    </row>
    <row r="3" spans="1:4" x14ac:dyDescent="0.25">
      <c r="A3" t="s">
        <v>12</v>
      </c>
      <c r="B3">
        <v>48</v>
      </c>
      <c r="C3">
        <v>222222</v>
      </c>
      <c r="D3">
        <v>4</v>
      </c>
    </row>
    <row r="4" spans="1:4" x14ac:dyDescent="0.25">
      <c r="A4" t="s">
        <v>12</v>
      </c>
      <c r="B4">
        <v>49</v>
      </c>
      <c r="C4">
        <v>333333</v>
      </c>
      <c r="D4">
        <v>5</v>
      </c>
    </row>
    <row r="5" spans="1:4" x14ac:dyDescent="0.25">
      <c r="A5" t="s">
        <v>12</v>
      </c>
      <c r="B5">
        <v>49</v>
      </c>
      <c r="C5">
        <v>444444</v>
      </c>
      <c r="D5">
        <v>15</v>
      </c>
    </row>
    <row r="6" spans="1:4" x14ac:dyDescent="0.25">
      <c r="A6" t="s">
        <v>12</v>
      </c>
      <c r="B6">
        <v>48</v>
      </c>
      <c r="C6">
        <v>555555</v>
      </c>
      <c r="D6">
        <v>20</v>
      </c>
    </row>
    <row r="7" spans="1:4" x14ac:dyDescent="0.25">
      <c r="A7" t="s">
        <v>12</v>
      </c>
      <c r="B7">
        <v>49</v>
      </c>
      <c r="C7">
        <v>666666</v>
      </c>
      <c r="D7">
        <v>14</v>
      </c>
    </row>
    <row r="8" spans="1:4" x14ac:dyDescent="0.25">
      <c r="A8" t="s">
        <v>12</v>
      </c>
      <c r="B8">
        <v>49</v>
      </c>
      <c r="C8">
        <v>777777</v>
      </c>
      <c r="D8">
        <v>8</v>
      </c>
    </row>
    <row r="9" spans="1:4" x14ac:dyDescent="0.25">
      <c r="A9" t="s">
        <v>12</v>
      </c>
      <c r="B9">
        <v>49</v>
      </c>
      <c r="C9">
        <v>888888</v>
      </c>
      <c r="D9">
        <v>10</v>
      </c>
    </row>
    <row r="10" spans="1:4" x14ac:dyDescent="0.25">
      <c r="A10" t="s">
        <v>12</v>
      </c>
      <c r="B10">
        <v>49</v>
      </c>
      <c r="C10">
        <v>999999</v>
      </c>
      <c r="D10">
        <v>7</v>
      </c>
    </row>
    <row r="11" spans="1:4" x14ac:dyDescent="0.25">
      <c r="A11" t="s">
        <v>12</v>
      </c>
      <c r="B11">
        <v>49</v>
      </c>
      <c r="C11">
        <v>123456</v>
      </c>
      <c r="D11">
        <v>1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11"/>
  <sheetViews>
    <sheetView workbookViewId="0">
      <selection sqref="A1:D11"/>
    </sheetView>
  </sheetViews>
  <sheetFormatPr defaultColWidth="11.42578125" defaultRowHeight="15" x14ac:dyDescent="0.25"/>
  <cols>
    <col min="1" max="1" width="8.140625" bestFit="1" customWidth="1"/>
    <col min="2" max="2" width="15.7109375" bestFit="1" customWidth="1"/>
    <col min="3" max="3" width="10" bestFit="1" customWidth="1"/>
  </cols>
  <sheetData>
    <row r="1" spans="1:4" x14ac:dyDescent="0.25">
      <c r="A1" t="s">
        <v>11</v>
      </c>
      <c r="B1" t="s">
        <v>6</v>
      </c>
      <c r="C1" t="s">
        <v>16</v>
      </c>
      <c r="D1" t="s">
        <v>1</v>
      </c>
    </row>
    <row r="2" spans="1:4" x14ac:dyDescent="0.25">
      <c r="A2" t="s">
        <v>12</v>
      </c>
      <c r="B2">
        <v>48</v>
      </c>
      <c r="C2">
        <v>111111</v>
      </c>
      <c r="D2">
        <v>1</v>
      </c>
    </row>
    <row r="3" spans="1:4" x14ac:dyDescent="0.25">
      <c r="A3" t="s">
        <v>12</v>
      </c>
      <c r="B3">
        <v>49</v>
      </c>
      <c r="C3">
        <v>222222</v>
      </c>
      <c r="D3">
        <v>3</v>
      </c>
    </row>
    <row r="4" spans="1:4" x14ac:dyDescent="0.25">
      <c r="A4" t="s">
        <v>12</v>
      </c>
      <c r="B4">
        <v>49</v>
      </c>
      <c r="C4">
        <v>333333</v>
      </c>
      <c r="D4">
        <v>10</v>
      </c>
    </row>
    <row r="5" spans="1:4" x14ac:dyDescent="0.25">
      <c r="A5" t="s">
        <v>12</v>
      </c>
      <c r="B5">
        <v>49</v>
      </c>
      <c r="C5">
        <v>444444</v>
      </c>
      <c r="D5">
        <v>13</v>
      </c>
    </row>
    <row r="6" spans="1:4" x14ac:dyDescent="0.25">
      <c r="A6" t="s">
        <v>12</v>
      </c>
      <c r="B6">
        <v>48</v>
      </c>
      <c r="C6">
        <v>555555</v>
      </c>
      <c r="D6">
        <v>20</v>
      </c>
    </row>
    <row r="7" spans="1:4" x14ac:dyDescent="0.25">
      <c r="A7" t="s">
        <v>12</v>
      </c>
      <c r="B7">
        <v>49</v>
      </c>
      <c r="C7">
        <v>666666</v>
      </c>
      <c r="D7">
        <v>14</v>
      </c>
    </row>
    <row r="8" spans="1:4" x14ac:dyDescent="0.25">
      <c r="A8" t="s">
        <v>12</v>
      </c>
      <c r="B8">
        <v>49</v>
      </c>
      <c r="C8">
        <v>777777</v>
      </c>
      <c r="D8">
        <v>8</v>
      </c>
    </row>
    <row r="9" spans="1:4" x14ac:dyDescent="0.25">
      <c r="A9" t="s">
        <v>12</v>
      </c>
      <c r="B9">
        <v>49</v>
      </c>
      <c r="C9">
        <v>888888</v>
      </c>
      <c r="D9">
        <v>10</v>
      </c>
    </row>
    <row r="10" spans="1:4" x14ac:dyDescent="0.25">
      <c r="A10" t="s">
        <v>12</v>
      </c>
      <c r="B10">
        <v>49</v>
      </c>
      <c r="C10">
        <v>999999</v>
      </c>
      <c r="D10">
        <v>7</v>
      </c>
    </row>
    <row r="11" spans="1:4" x14ac:dyDescent="0.25">
      <c r="A11" t="s">
        <v>12</v>
      </c>
      <c r="B11">
        <v>49</v>
      </c>
      <c r="C11">
        <v>789456</v>
      </c>
      <c r="D11">
        <v>2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12"/>
  <sheetViews>
    <sheetView workbookViewId="0">
      <selection activeCell="F33" sqref="F33"/>
    </sheetView>
  </sheetViews>
  <sheetFormatPr defaultColWidth="11.42578125" defaultRowHeight="15" x14ac:dyDescent="0.25"/>
  <cols>
    <col min="1" max="1" width="10" bestFit="1" customWidth="1"/>
    <col min="2" max="2" width="7.28515625" customWidth="1"/>
    <col min="3" max="3" width="7.5703125" customWidth="1"/>
    <col min="4" max="4" width="16.5703125" bestFit="1" customWidth="1"/>
    <col min="5" max="5" width="15.7109375" bestFit="1" customWidth="1"/>
    <col min="6" max="6" width="20.28515625" customWidth="1"/>
    <col min="7" max="7" width="17.140625" customWidth="1"/>
    <col min="8" max="8" width="11" bestFit="1" customWidth="1"/>
    <col min="9" max="10" width="11.7109375" bestFit="1" customWidth="1"/>
  </cols>
  <sheetData>
    <row r="1" spans="1:8" x14ac:dyDescent="0.25">
      <c r="A1" t="s">
        <v>16</v>
      </c>
      <c r="B1" t="s">
        <v>2</v>
      </c>
      <c r="C1" t="s">
        <v>3</v>
      </c>
      <c r="D1" t="s">
        <v>7</v>
      </c>
      <c r="E1" t="s">
        <v>8</v>
      </c>
      <c r="F1" t="s">
        <v>9</v>
      </c>
      <c r="G1" t="s">
        <v>4</v>
      </c>
      <c r="H1" t="s">
        <v>17</v>
      </c>
    </row>
    <row r="2" spans="1:8" x14ac:dyDescent="0.25">
      <c r="A2">
        <v>111111</v>
      </c>
      <c r="B2">
        <v>1</v>
      </c>
      <c r="C2">
        <v>1</v>
      </c>
      <c r="D2">
        <v>49</v>
      </c>
      <c r="E2">
        <v>48</v>
      </c>
      <c r="F2">
        <v>0</v>
      </c>
      <c r="G2">
        <v>0</v>
      </c>
      <c r="H2">
        <v>49</v>
      </c>
    </row>
    <row r="3" spans="1:8" x14ac:dyDescent="0.25">
      <c r="A3">
        <v>222222</v>
      </c>
      <c r="B3">
        <v>4</v>
      </c>
      <c r="C3">
        <v>3</v>
      </c>
      <c r="D3">
        <v>48</v>
      </c>
      <c r="E3">
        <v>49</v>
      </c>
      <c r="F3">
        <v>0</v>
      </c>
      <c r="G3">
        <v>0</v>
      </c>
      <c r="H3">
        <v>48</v>
      </c>
    </row>
    <row r="4" spans="1:8" x14ac:dyDescent="0.25">
      <c r="A4">
        <v>333333</v>
      </c>
      <c r="B4">
        <v>5</v>
      </c>
      <c r="C4">
        <v>10</v>
      </c>
      <c r="D4">
        <v>49</v>
      </c>
      <c r="E4">
        <v>49</v>
      </c>
      <c r="F4" t="s">
        <v>10</v>
      </c>
      <c r="G4">
        <v>50</v>
      </c>
      <c r="H4">
        <v>49</v>
      </c>
    </row>
    <row r="5" spans="1:8" x14ac:dyDescent="0.25">
      <c r="A5">
        <v>444444</v>
      </c>
      <c r="B5">
        <v>15</v>
      </c>
      <c r="C5">
        <v>13</v>
      </c>
      <c r="D5">
        <v>49</v>
      </c>
      <c r="E5">
        <v>49</v>
      </c>
      <c r="F5" t="s">
        <v>10</v>
      </c>
      <c r="G5">
        <v>87</v>
      </c>
      <c r="H5">
        <v>49</v>
      </c>
    </row>
    <row r="6" spans="1:8" x14ac:dyDescent="0.25">
      <c r="A6">
        <v>555555</v>
      </c>
      <c r="B6">
        <v>20</v>
      </c>
      <c r="C6">
        <v>20</v>
      </c>
      <c r="D6">
        <v>48</v>
      </c>
      <c r="E6">
        <v>48</v>
      </c>
      <c r="F6" t="s">
        <v>10</v>
      </c>
      <c r="G6">
        <v>100</v>
      </c>
      <c r="H6">
        <v>48</v>
      </c>
    </row>
    <row r="7" spans="1:8" x14ac:dyDescent="0.25">
      <c r="A7">
        <v>666666</v>
      </c>
      <c r="B7">
        <v>14</v>
      </c>
      <c r="C7">
        <v>14</v>
      </c>
      <c r="D7">
        <v>49</v>
      </c>
      <c r="E7">
        <v>49</v>
      </c>
      <c r="F7" t="s">
        <v>10</v>
      </c>
      <c r="G7">
        <v>100</v>
      </c>
      <c r="H7">
        <v>49</v>
      </c>
    </row>
    <row r="8" spans="1:8" x14ac:dyDescent="0.25">
      <c r="A8">
        <v>777777</v>
      </c>
      <c r="B8">
        <v>8</v>
      </c>
      <c r="C8">
        <v>8</v>
      </c>
      <c r="D8">
        <v>49</v>
      </c>
      <c r="E8">
        <v>49</v>
      </c>
      <c r="F8" t="s">
        <v>10</v>
      </c>
      <c r="G8">
        <v>100</v>
      </c>
      <c r="H8">
        <v>49</v>
      </c>
    </row>
    <row r="9" spans="1:8" x14ac:dyDescent="0.25">
      <c r="A9">
        <v>888888</v>
      </c>
      <c r="B9">
        <v>10</v>
      </c>
      <c r="C9">
        <v>10</v>
      </c>
      <c r="D9">
        <v>49</v>
      </c>
      <c r="E9">
        <v>49</v>
      </c>
      <c r="F9" t="s">
        <v>10</v>
      </c>
      <c r="G9">
        <v>100</v>
      </c>
      <c r="H9">
        <v>49</v>
      </c>
    </row>
    <row r="10" spans="1:8" x14ac:dyDescent="0.25">
      <c r="A10">
        <v>999999</v>
      </c>
      <c r="B10">
        <v>7</v>
      </c>
      <c r="C10">
        <v>7</v>
      </c>
      <c r="D10">
        <v>49</v>
      </c>
      <c r="E10">
        <v>49</v>
      </c>
      <c r="F10" t="s">
        <v>10</v>
      </c>
      <c r="G10">
        <v>100</v>
      </c>
      <c r="H10">
        <v>49</v>
      </c>
    </row>
    <row r="11" spans="1:8" x14ac:dyDescent="0.25">
      <c r="A11">
        <v>123456</v>
      </c>
      <c r="B11">
        <v>1</v>
      </c>
      <c r="C11">
        <v>0</v>
      </c>
      <c r="D11">
        <v>49</v>
      </c>
      <c r="F11">
        <v>0</v>
      </c>
      <c r="G11">
        <v>0</v>
      </c>
      <c r="H11">
        <v>49</v>
      </c>
    </row>
    <row r="12" spans="1:8" x14ac:dyDescent="0.25">
      <c r="A12">
        <v>789456</v>
      </c>
      <c r="B12">
        <v>0</v>
      </c>
      <c r="C12">
        <v>2</v>
      </c>
      <c r="E12">
        <v>49</v>
      </c>
      <c r="F12">
        <v>0</v>
      </c>
      <c r="G12">
        <v>0</v>
      </c>
      <c r="H12">
        <v>49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A2B8F68-DD9D-49F8-A156-2DAABA4BC8E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DATA</vt:lpstr>
      <vt:lpstr>Feuil6</vt:lpstr>
      <vt:lpstr>Feuil7</vt:lpstr>
      <vt:lpstr>Feuil8</vt:lpstr>
    </vt:vector>
  </TitlesOfParts>
  <Company>Safran 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TABACCO Ryan (SAFRAN AIRCRAFT ENGINES)</dc:creator>
  <cp:lastModifiedBy>BSA</cp:lastModifiedBy>
  <dcterms:created xsi:type="dcterms:W3CDTF">2022-12-08T09:43:00Z</dcterms:created>
  <dcterms:modified xsi:type="dcterms:W3CDTF">2022-12-19T13:57:17Z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2022-12-19T09:43:12Z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fad6b42d-17e2-4cfa-ac1c-c54b8b0dc949</vt:lpwstr>
  </property>
  <property fmtid="{D5CDD505-2E9C-101B-9397-08002B2CF9AE}" pid="8" name="MSIP_Label_024ffcea-f25b-491e-9dc9-834516f3550e_ContentBits">
    <vt:lpwstr>1</vt:lpwstr>
  </property>
</Properties>
</file>