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1741B01-9DD1-4682-A13B-80DAEC1CD592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  <c r="M6" i="1" s="1"/>
  <c r="M5" i="1"/>
  <c r="M7" i="1"/>
  <c r="M8" i="1"/>
  <c r="M9" i="1"/>
  <c r="M10" i="1"/>
  <c r="N12" i="3" l="1"/>
  <c r="R11" i="3"/>
  <c r="R13" i="3" s="1"/>
  <c r="C12" i="4" l="1"/>
  <c r="G15" i="4" l="1"/>
  <c r="G16" i="4"/>
  <c r="G14" i="4"/>
  <c r="G10" i="4"/>
  <c r="H10" i="4" s="1"/>
  <c r="G4" i="4"/>
  <c r="G5" i="4"/>
  <c r="G3" i="4"/>
  <c r="C10" i="4"/>
  <c r="C11" i="4"/>
  <c r="C9" i="4"/>
  <c r="C8" i="4"/>
  <c r="C7" i="4"/>
  <c r="C6" i="4"/>
  <c r="C5" i="4"/>
  <c r="C4" i="4"/>
  <c r="H24" i="4" l="1"/>
  <c r="E36" i="3" l="1"/>
  <c r="E37" i="3"/>
  <c r="C5" i="1"/>
  <c r="J5" i="1" s="1"/>
  <c r="C6" i="1" l="1"/>
  <c r="H5" i="1"/>
  <c r="E5" i="1"/>
  <c r="J6" i="1" l="1"/>
  <c r="L5" i="1"/>
  <c r="C7" i="1"/>
  <c r="E6" i="1"/>
  <c r="L6" i="1" l="1"/>
  <c r="J7" i="1"/>
  <c r="C8" i="1"/>
  <c r="H7" i="1"/>
  <c r="E7" i="1"/>
  <c r="D28" i="4"/>
  <c r="H4" i="4"/>
  <c r="H5" i="4"/>
  <c r="L7" i="1" l="1"/>
  <c r="J8" i="1"/>
  <c r="C9" i="1"/>
  <c r="H8" i="1"/>
  <c r="E8" i="1"/>
  <c r="J9" i="1" l="1"/>
  <c r="L8" i="1"/>
  <c r="C10" i="1"/>
  <c r="H9" i="1"/>
  <c r="E9" i="1"/>
  <c r="E35" i="3"/>
  <c r="E33" i="3"/>
  <c r="J10" i="1" l="1"/>
  <c r="L9" i="1"/>
  <c r="H10" i="1"/>
  <c r="C11" i="1"/>
  <c r="L10" i="1" s="1"/>
  <c r="E10" i="1"/>
  <c r="H11" i="1" l="1"/>
  <c r="E11" i="1"/>
  <c r="H3" i="4" l="1"/>
  <c r="H6" i="4" l="1"/>
  <c r="C21" i="4" l="1"/>
  <c r="D21" i="4" s="1"/>
  <c r="E29" i="3"/>
  <c r="E28" i="3"/>
  <c r="E30" i="3"/>
  <c r="E25" i="3"/>
  <c r="E24" i="3"/>
  <c r="C14" i="4" l="1"/>
  <c r="H21" i="4" s="1"/>
  <c r="C22" i="4" l="1"/>
  <c r="D22" i="4" s="1"/>
  <c r="H23" i="4" l="1"/>
  <c r="C23" i="4" l="1"/>
  <c r="D23" i="4" s="1"/>
  <c r="L4" i="4" l="1"/>
  <c r="L13" i="4"/>
  <c r="L9" i="4"/>
  <c r="L7" i="4"/>
  <c r="L15" i="4"/>
  <c r="L6" i="4"/>
  <c r="H22" i="4"/>
  <c r="H25" i="4" l="1"/>
  <c r="L11" i="4"/>
  <c r="M11" i="4" s="1"/>
  <c r="L14" i="4"/>
  <c r="M14" i="4" s="1"/>
  <c r="L12" i="4"/>
  <c r="M12" i="4" s="1"/>
  <c r="L10" i="4"/>
  <c r="M10" i="4" s="1"/>
  <c r="L8" i="4"/>
  <c r="M8" i="4" s="1"/>
  <c r="L5" i="4"/>
  <c r="M5" i="4" s="1"/>
  <c r="M4" i="4"/>
  <c r="M13" i="4"/>
  <c r="M6" i="4"/>
  <c r="M7" i="4"/>
  <c r="M15" i="4"/>
  <c r="M9" i="4"/>
  <c r="M17" i="4" l="1"/>
  <c r="C24" i="4"/>
  <c r="D24" i="4" s="1"/>
  <c r="C20" i="4"/>
  <c r="M18" i="4"/>
  <c r="D20" i="4" l="1"/>
  <c r="D26" i="4" s="1"/>
  <c r="D29" i="4" s="1"/>
  <c r="C26" i="4"/>
</calcChain>
</file>

<file path=xl/sharedStrings.xml><?xml version="1.0" encoding="utf-8"?>
<sst xmlns="http://schemas.openxmlformats.org/spreadsheetml/2006/main" count="118" uniqueCount="87">
  <si>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</si>
  <si>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</si>
  <si>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</si>
  <si>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</si>
  <si>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</si>
  <si>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</si>
  <si>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</si>
  <si>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</si>
  <si>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</si>
  <si>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</si>
  <si>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</si>
  <si>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</si>
  <si>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</si>
  <si>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</si>
  <si>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</si>
  <si>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</si>
  <si>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</si>
  <si>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</si>
  <si>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</si>
  <si>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</si>
  <si>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</si>
  <si>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</si>
  <si>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</si>
  <si>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</si>
  <si>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</si>
  <si>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</si>
  <si>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</si>
  <si>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</si>
  <si>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</si>
  <si>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</si>
  <si>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</si>
  <si>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</si>
  <si>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</si>
  <si>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</si>
  <si>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</si>
  <si>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</si>
  <si>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</si>
  <si>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</si>
  <si>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</si>
  <si>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</si>
  <si>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</si>
  <si>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</si>
  <si>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 xml:space="preserve">H férié travaillé </t>
  </si>
  <si>
    <t>jour semaine maximun</t>
  </si>
  <si>
    <t>amplitude jour +12 h</t>
  </si>
  <si>
    <t>jour +10 h</t>
  </si>
  <si>
    <t>repos journalier /hebdo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</si>
  <si>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</si>
  <si>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</si>
  <si>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</si>
  <si>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</si>
  <si>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</si>
  <si>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</si>
  <si>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</si>
  <si>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</si>
  <si>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</si>
  <si>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</si>
  <si>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</si>
  <si>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</si>
  <si>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</si>
  <si>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</si>
  <si>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</si>
  <si>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</si>
  <si>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</si>
  <si>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</si>
  <si>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</si>
  <si>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travail annuel +1607 h</t>
  </si>
  <si>
    <t>congé = 185 h</t>
  </si>
  <si>
    <t>rtt =  h</t>
  </si>
  <si>
    <t>HS + 37</t>
  </si>
  <si>
    <t>H samedi</t>
  </si>
  <si>
    <t>type de journée</t>
  </si>
  <si>
    <t>asa</t>
  </si>
  <si>
    <t>télétravail</t>
  </si>
  <si>
    <t>Heures supplémenatires  2019</t>
  </si>
  <si>
    <t>:</t>
  </si>
  <si>
    <t>résultat des heures hors cadre pour 2022</t>
  </si>
  <si>
    <t xml:space="preserve"> jours sur l'année 2022</t>
  </si>
  <si>
    <t>heures réels</t>
  </si>
  <si>
    <t>résultat récupération sur l'année 2022</t>
  </si>
  <si>
    <t>récuperation 2022</t>
  </si>
  <si>
    <t>récupation pris en 2022</t>
  </si>
  <si>
    <t>hs +37 / 25h par mois</t>
  </si>
  <si>
    <t xml:space="preserve">h sup +37 2022 + 25h </t>
  </si>
  <si>
    <t>h sup +37 / hc 2022</t>
  </si>
  <si>
    <t xml:space="preserve">repos journalier du 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</si>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</sst>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400]h:mm:ss\ AM/PM"/>
    <numFmt numFmtId="169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9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right"/>
    </xf>
    <xf numFmtId="0" fontId="3" fillId="2" borderId="8" xfId="0" applyFont="1" applyFill="1" applyBorder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1" xfId="0" applyFill="1" applyBorder="1"/>
    <xf numFmtId="0" fontId="0" fillId="6" borderId="1" xfId="0" applyFill="1" applyBorder="1" applyAlignment="1">
      <alignment horizontal="right"/>
    </xf>
    <xf numFmtId="0" fontId="0" fillId="9" borderId="3" xfId="0" applyFill="1" applyBorder="1"/>
    <xf numFmtId="0" fontId="0" fillId="9" borderId="1" xfId="0" applyFill="1" applyBorder="1" applyAlignment="1">
      <alignment horizontal="right" vertical="center"/>
    </xf>
    <xf numFmtId="1" fontId="1" fillId="9" borderId="1" xfId="0" applyNumberFormat="1" applyFon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/>
    </xf>
    <xf numFmtId="164" fontId="3" fillId="9" borderId="1" xfId="0" applyNumberFormat="1" applyFont="1" applyFill="1" applyBorder="1" applyAlignment="1">
      <alignment horizontal="center"/>
    </xf>
    <xf numFmtId="0" fontId="0" fillId="9" borderId="6" xfId="0" applyFill="1" applyBorder="1"/>
    <xf numFmtId="164" fontId="1" fillId="3" borderId="10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6" xfId="0" applyFont="1" applyFill="1" applyBorder="1"/>
    <xf numFmtId="0" fontId="0" fillId="7" borderId="7" xfId="0" applyFill="1" applyBorder="1" applyAlignment="1">
      <alignment horizontal="right"/>
    </xf>
    <xf numFmtId="0" fontId="3" fillId="7" borderId="3" xfId="0" applyFont="1" applyFill="1" applyBorder="1"/>
    <xf numFmtId="0" fontId="0" fillId="7" borderId="11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8" xfId="0" applyFill="1" applyBorder="1" applyAlignment="1">
      <alignment horizontal="center"/>
    </xf>
    <xf numFmtId="0" fontId="0" fillId="6" borderId="5" xfId="0" applyFill="1" applyBorder="1"/>
    <xf numFmtId="0" fontId="0" fillId="5" borderId="2" xfId="0" applyFill="1" applyBorder="1" applyAlignment="1">
      <alignment horizontal="right"/>
    </xf>
    <xf numFmtId="0" fontId="0" fillId="5" borderId="6" xfId="0" applyFill="1" applyBorder="1" applyAlignment="1">
      <alignment horizontal="center"/>
    </xf>
    <xf numFmtId="0" fontId="2" fillId="9" borderId="1" xfId="0" applyFont="1" applyFill="1" applyBorder="1" applyAlignment="1">
      <alignment horizontal="right"/>
    </xf>
    <xf numFmtId="0" fontId="0" fillId="9" borderId="11" xfId="0" applyFill="1" applyBorder="1"/>
    <xf numFmtId="0" fontId="0" fillId="9" borderId="2" xfId="0" applyFill="1" applyBorder="1"/>
    <xf numFmtId="0" fontId="0" fillId="9" borderId="10" xfId="0" applyFill="1" applyBorder="1" applyAlignment="1">
      <alignment horizontal="right"/>
    </xf>
    <xf numFmtId="0" fontId="0" fillId="9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1" fontId="3" fillId="0" borderId="12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0" xfId="0" applyFill="1" applyBorder="1" applyAlignment="1">
      <alignment horizontal="right"/>
    </xf>
    <xf numFmtId="0" fontId="3" fillId="2" borderId="7" xfId="0" applyFont="1" applyFill="1" applyBorder="1" applyAlignment="1">
      <alignment horizontal="right"/>
    </xf>
    <xf numFmtId="0" fontId="3" fillId="2" borderId="7" xfId="0" applyFont="1" applyFill="1" applyBorder="1" applyAlignment="1">
      <alignment horizontal="right" vertical="center"/>
    </xf>
    <xf numFmtId="0" fontId="0" fillId="2" borderId="7" xfId="0" applyFill="1" applyBorder="1" applyAlignment="1">
      <alignment horizontal="right"/>
    </xf>
    <xf numFmtId="0" fontId="0" fillId="2" borderId="12" xfId="0" applyFill="1" applyBorder="1" applyAlignment="1">
      <alignment horizontal="right"/>
    </xf>
    <xf numFmtId="164" fontId="0" fillId="2" borderId="7" xfId="0" applyNumberFormat="1" applyFill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1" fontId="3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" fontId="1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6" borderId="8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20" fontId="0" fillId="0" borderId="0" xfId="0" applyNumberFormat="1"/>
    <xf numFmtId="2" fontId="3" fillId="0" borderId="0" xfId="0" applyNumberFormat="1" applyFont="1"/>
    <xf numFmtId="46" fontId="1" fillId="0" borderId="0" xfId="0" applyNumberFormat="1" applyFont="1"/>
    <xf numFmtId="46" fontId="0" fillId="0" borderId="0" xfId="0" applyNumberFormat="1"/>
    <xf numFmtId="0" fontId="0" fillId="8" borderId="2" xfId="0" applyFill="1" applyBorder="1" applyAlignment="1">
      <alignment horizontal="right"/>
    </xf>
    <xf numFmtId="0" fontId="0" fillId="8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5" xfId="0" applyNumberFormat="1" applyFont="1" applyFill="1" applyBorder="1" applyAlignment="1">
      <alignment horizontal="center"/>
    </xf>
    <xf numFmtId="0" fontId="0" fillId="9" borderId="2" xfId="0" applyFill="1" applyBorder="1" applyAlignment="1">
      <alignment horizontal="right"/>
    </xf>
    <xf numFmtId="167" fontId="0" fillId="11" borderId="1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168" fontId="3" fillId="0" borderId="0" xfId="0" applyNumberFormat="1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12" borderId="0" xfId="0" applyNumberFormat="1" applyFont="1" applyFill="1" applyAlignment="1">
      <alignment horizontal="center" vertical="center"/>
    </xf>
    <xf numFmtId="164" fontId="2" fillId="7" borderId="1" xfId="0" applyNumberFormat="1" applyFont="1" applyFill="1" applyBorder="1" applyAlignment="1">
      <alignment horizontal="left" vertical="center"/>
    </xf>
    <xf numFmtId="0" fontId="0" fillId="7" borderId="2" xfId="0" applyFill="1" applyBorder="1" applyAlignment="1">
      <alignment vertical="center"/>
    </xf>
    <xf numFmtId="0" fontId="0" fillId="7" borderId="11" xfId="0" applyFill="1" applyBorder="1" applyAlignment="1">
      <alignment vertical="center"/>
    </xf>
    <xf numFmtId="169" fontId="1" fillId="13" borderId="3" xfId="0" applyNumberFormat="1" applyFont="1" applyFill="1" applyBorder="1" applyAlignment="1">
      <alignment horizontal="right" vertical="center"/>
    </xf>
    <xf numFmtId="0" fontId="1" fillId="13" borderId="11" xfId="0" applyFont="1" applyFill="1" applyBorder="1" applyAlignment="1">
      <alignment horizontal="center" vertical="center"/>
    </xf>
    <xf numFmtId="0" fontId="0" fillId="13" borderId="2" xfId="0" applyFill="1" applyBorder="1" applyAlignment="1">
      <alignment horizontal="left" vertical="center"/>
    </xf>
    <xf numFmtId="164" fontId="2" fillId="13" borderId="1" xfId="0" applyNumberFormat="1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right" vertical="center"/>
    </xf>
    <xf numFmtId="166" fontId="0" fillId="4" borderId="3" xfId="0" applyNumberFormat="1" applyFill="1" applyBorder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V496"/>
  <sheetViews>
    <sheetView tabSelected="1" topLeftCell="B1" zoomScale="75" zoomScaleNormal="75" workbookViewId="0">
      <selection activeCell="H16" sqref="H16"/>
    </sheetView>
  </sheetViews>
  <sheetFormatPr defaultColWidth="11.5703125" defaultRowHeight="15" x14ac:dyDescent="0.25"/>
  <cols>
    <col min="1" max="1" width="2.42578125" style="2" customWidth="1"/>
    <col min="2" max="2" width="9.7109375" style="2" customWidth="1"/>
    <col min="3" max="3" width="17.28515625" style="2" customWidth="1"/>
    <col min="4" max="4" width="28.42578125" style="2" customWidth="1"/>
    <col min="5" max="5" width="19.42578125" style="2" customWidth="1"/>
    <col min="6" max="6" width="8.140625" style="2" customWidth="1"/>
    <col min="7" max="7" width="8.85546875" style="2" customWidth="1"/>
    <col min="8" max="8" width="21.7109375" style="2" customWidth="1"/>
    <col min="9" max="9" width="7.7109375" style="2" customWidth="1"/>
    <col min="10" max="10" width="11.5703125" style="2" customWidth="1"/>
    <col min="11" max="11" width="9" style="2" customWidth="1"/>
    <col min="12" max="12" width="13.140625" style="2" customWidth="1"/>
    <col min="13" max="13" width="13.7109375" style="2" customWidth="1"/>
    <col min="14" max="14" width="24" style="2" customWidth="1"/>
    <col min="15" max="15" width="2.28515625" style="2" customWidth="1"/>
    <col min="16" max="16" width="8.7109375" style="2" customWidth="1"/>
    <col min="17" max="17" width="3.140625" style="2" customWidth="1"/>
    <col min="18" max="18" width="9.7109375" customWidth="1"/>
    <col min="19" max="19" width="27.5703125" customWidth="1"/>
    <col min="20" max="20" width="17.85546875" style="2" customWidth="1"/>
    <col min="21" max="21" width="24" style="2" customWidth="1"/>
    <col min="22" max="22" width="15.140625" style="2" customWidth="1"/>
    <col min="23" max="16384" width="11.5703125" style="2"/>
  </cols>
  <sheetData>
    <row r="1" spans="2:19" x14ac:dyDescent="0.25">
      <c r="L1"/>
      <c r="M1"/>
      <c r="R1" s="2"/>
      <c r="S1" s="2"/>
    </row>
    <row r="2" spans="2:19" x14ac:dyDescent="0.25">
      <c r="L2"/>
      <c r="M2"/>
      <c r="R2" s="2"/>
      <c r="S2" s="2"/>
    </row>
    <row r="3" spans="2:19" x14ac:dyDescent="0.25">
      <c r="C3" s="11" t="s">
        <v>0</v>
      </c>
      <c r="D3" s="12" t="s">
        <v>71</v>
      </c>
      <c r="E3" s="67"/>
      <c r="F3" s="9" t="s">
        <v>15</v>
      </c>
      <c r="G3" s="10" t="s">
        <v>14</v>
      </c>
      <c r="H3" s="112"/>
      <c r="J3" s="121" t="s">
        <v>85</v>
      </c>
      <c r="K3" s="122"/>
      <c r="L3" s="122"/>
      <c r="M3" s="123"/>
      <c r="R3" s="2"/>
      <c r="S3" s="2"/>
    </row>
    <row r="4" spans="2:19" x14ac:dyDescent="0.25">
      <c r="B4"/>
      <c r="I4" s="18"/>
      <c r="J4" s="116"/>
      <c r="K4" s="117"/>
      <c r="L4" s="117"/>
      <c r="M4"/>
      <c r="R4" s="2"/>
      <c r="S4" s="2"/>
    </row>
    <row r="5" spans="2:19" x14ac:dyDescent="0.25">
      <c r="B5" s="68" t="s">
        <v>0</v>
      </c>
      <c r="C5" s="129">
        <f>DATE(ref!E$2,B$9,B$7)</f>
        <v>42738</v>
      </c>
      <c r="D5" s="71" t="s">
        <v>18</v>
      </c>
      <c r="E5" s="111">
        <f t="shared" ref="E5:E11" si="0">IF(AND(G5="",F5=""),"",C5+F5)</f>
        <v>42738.375</v>
      </c>
      <c r="F5" s="65">
        <v>0.375</v>
      </c>
      <c r="G5" s="65">
        <v>0.95833333333333337</v>
      </c>
      <c r="H5" s="111">
        <f t="shared" ref="H5:H11" si="1">IF(AND(F5="",G5=""),"",C5+G5+(F5&gt;G5))</f>
        <v>42738.958333333336</v>
      </c>
      <c r="I5" s="18"/>
      <c r="J5" s="124" t="str">
        <f t="shared" ref="J5:J10" si="2">TEXT(C5,"jjjjjj")</f>
        <v>2021</v>
      </c>
      <c r="K5" s="125" t="s">
        <v>86</v>
      </c>
      <c r="L5" s="126" t="str">
        <f t="shared" ref="L5:L10" si="3">TEXT(C6,"jjjjjj")</f>
        <v>2021</v>
      </c>
      <c r="M5" s="127">
        <f>(MIN(E6:E9)-MAX(H3:H5))*(COUNT(E6:E9)&gt;0)*(COUNT(H3:H5)&gt;0)*(COUNT(F5:G5)=2)</f>
        <v>0</v>
      </c>
      <c r="R5" s="2"/>
      <c r="S5" s="2"/>
    </row>
    <row r="6" spans="2:19" x14ac:dyDescent="0.25">
      <c r="B6" s="69" t="s">
        <v>0</v>
      </c>
      <c r="C6" s="129">
        <f>C5+1</f>
        <v>42739</v>
      </c>
      <c r="D6" s="71" t="s">
        <v>17</v>
      </c>
      <c r="E6" s="111" t="str">
        <f t="shared" si="0"/>
        <v/>
      </c>
      <c r="F6" s="65"/>
      <c r="G6" s="65"/>
      <c r="H6" s="111" t="str">
        <f>IF(AND(F6="",G6=""),"",C6+G6+(F6&gt;G6))</f>
        <v/>
      </c>
      <c r="I6" s="18"/>
      <c r="J6" s="128" t="str">
        <f t="shared" si="2"/>
        <v>2021</v>
      </c>
      <c r="K6" s="125" t="s">
        <v>86</v>
      </c>
      <c r="L6" s="126" t="str">
        <f t="shared" si="3"/>
        <v>2021</v>
      </c>
      <c r="M6" s="127">
        <f t="shared" ref="M6:M10" si="4">(MIN(E7:E10)-MAX(H4:H6))*(COUNT(E7:E10)&gt;0)*(COUNT(H4:H6)&gt;0)*(COUNT(F6:G6)=2)</f>
        <v>0</v>
      </c>
      <c r="R6" s="2"/>
      <c r="S6" s="2"/>
    </row>
    <row r="7" spans="2:19" x14ac:dyDescent="0.25">
      <c r="B7" s="70">
        <v>4</v>
      </c>
      <c r="C7" s="129">
        <f t="shared" ref="C7:C11" si="5">C6+1</f>
        <v>42740</v>
      </c>
      <c r="D7" s="71" t="s">
        <v>17</v>
      </c>
      <c r="E7" s="111" t="str">
        <f t="shared" si="0"/>
        <v/>
      </c>
      <c r="F7" s="65"/>
      <c r="G7" s="65"/>
      <c r="H7" s="111" t="str">
        <f t="shared" si="1"/>
        <v/>
      </c>
      <c r="I7" s="18"/>
      <c r="J7" s="128" t="str">
        <f t="shared" si="2"/>
        <v>2021</v>
      </c>
      <c r="K7" s="125" t="s">
        <v>86</v>
      </c>
      <c r="L7" s="126" t="str">
        <f t="shared" si="3"/>
        <v>2021</v>
      </c>
      <c r="M7" s="127">
        <f t="shared" si="4"/>
        <v>0</v>
      </c>
      <c r="R7" s="2"/>
      <c r="S7" s="2"/>
    </row>
    <row r="8" spans="2:19" x14ac:dyDescent="0.25">
      <c r="B8" s="69" t="s">
        <v>59</v>
      </c>
      <c r="C8" s="129">
        <f t="shared" si="5"/>
        <v>42741</v>
      </c>
      <c r="D8" s="71" t="s">
        <v>17</v>
      </c>
      <c r="E8" s="111" t="str">
        <f t="shared" si="0"/>
        <v/>
      </c>
      <c r="F8" s="65"/>
      <c r="G8" s="65"/>
      <c r="H8" s="111" t="str">
        <f t="shared" si="1"/>
        <v/>
      </c>
      <c r="I8" s="18"/>
      <c r="J8" s="128" t="str">
        <f t="shared" si="2"/>
        <v>2021</v>
      </c>
      <c r="K8" s="125" t="s">
        <v>86</v>
      </c>
      <c r="L8" s="126" t="str">
        <f t="shared" si="3"/>
        <v>2021</v>
      </c>
      <c r="M8" s="127">
        <f t="shared" si="4"/>
        <v>0</v>
      </c>
      <c r="R8" s="2"/>
      <c r="S8" s="2"/>
    </row>
    <row r="9" spans="2:19" x14ac:dyDescent="0.25">
      <c r="B9" s="67">
        <v>1</v>
      </c>
      <c r="C9" s="129">
        <f t="shared" si="5"/>
        <v>42742</v>
      </c>
      <c r="D9" s="71" t="s">
        <v>17</v>
      </c>
      <c r="E9" s="111" t="str">
        <f t="shared" si="0"/>
        <v/>
      </c>
      <c r="F9" s="65"/>
      <c r="G9" s="65"/>
      <c r="H9" s="111" t="str">
        <f t="shared" si="1"/>
        <v/>
      </c>
      <c r="I9" s="18"/>
      <c r="J9" s="128" t="str">
        <f t="shared" si="2"/>
        <v>2021</v>
      </c>
      <c r="K9" s="125" t="s">
        <v>86</v>
      </c>
      <c r="L9" s="126" t="str">
        <f t="shared" si="3"/>
        <v>2021</v>
      </c>
      <c r="M9" s="127">
        <f t="shared" si="4"/>
        <v>0</v>
      </c>
      <c r="R9" s="2"/>
      <c r="S9" s="2"/>
    </row>
    <row r="10" spans="2:19" x14ac:dyDescent="0.25">
      <c r="B10"/>
      <c r="C10" s="129">
        <f t="shared" si="5"/>
        <v>42743</v>
      </c>
      <c r="D10" s="71" t="s">
        <v>17</v>
      </c>
      <c r="E10" s="111" t="str">
        <f t="shared" si="0"/>
        <v/>
      </c>
      <c r="F10" s="65"/>
      <c r="G10" s="65"/>
      <c r="H10" s="111" t="str">
        <f t="shared" si="1"/>
        <v/>
      </c>
      <c r="I10" s="18"/>
      <c r="J10" s="128" t="str">
        <f t="shared" si="2"/>
        <v>2021</v>
      </c>
      <c r="K10" s="125" t="s">
        <v>86</v>
      </c>
      <c r="L10" s="126" t="str">
        <f t="shared" si="3"/>
        <v>2021</v>
      </c>
      <c r="M10" s="127">
        <f t="shared" si="4"/>
        <v>0</v>
      </c>
      <c r="R10" s="2"/>
      <c r="S10" s="2"/>
    </row>
    <row r="11" spans="2:19" x14ac:dyDescent="0.25">
      <c r="B11"/>
      <c r="C11" s="129">
        <f t="shared" si="5"/>
        <v>42744</v>
      </c>
      <c r="D11" s="71" t="s">
        <v>18</v>
      </c>
      <c r="E11" s="111">
        <f t="shared" si="0"/>
        <v>42744.375</v>
      </c>
      <c r="F11" s="65">
        <v>0.375</v>
      </c>
      <c r="G11" s="65">
        <v>0.70833333333333337</v>
      </c>
      <c r="H11" s="111">
        <f t="shared" si="1"/>
        <v>42744.708333333336</v>
      </c>
      <c r="I11" s="18"/>
      <c r="J11" s="116"/>
      <c r="K11" s="118"/>
      <c r="L11" s="16"/>
      <c r="M11" s="120"/>
      <c r="R11" s="2"/>
      <c r="S11" s="2"/>
    </row>
    <row r="12" spans="2:19" x14ac:dyDescent="0.25">
      <c r="J12" s="117"/>
      <c r="K12" s="117"/>
      <c r="L12" s="115"/>
      <c r="M12" s="119"/>
      <c r="N12" s="22"/>
      <c r="O12" s="22"/>
      <c r="R12" s="2"/>
      <c r="S12" s="2"/>
    </row>
    <row r="13" spans="2:19" x14ac:dyDescent="0.25">
      <c r="L13"/>
      <c r="M13"/>
      <c r="R13" s="2"/>
      <c r="S13" s="2"/>
    </row>
    <row r="14" spans="2:19" x14ac:dyDescent="0.25">
      <c r="I14" s="18"/>
      <c r="J14" s="18"/>
      <c r="R14" s="2"/>
      <c r="S14" s="2"/>
    </row>
    <row r="15" spans="2:19" x14ac:dyDescent="0.25">
      <c r="I15" s="18"/>
      <c r="J15" s="18"/>
      <c r="R15" s="2"/>
      <c r="S15" s="2"/>
    </row>
    <row r="16" spans="2:19" x14ac:dyDescent="0.25">
      <c r="I16" s="18"/>
      <c r="J16" s="18"/>
      <c r="R16" s="2"/>
      <c r="S16" s="2"/>
    </row>
    <row r="17" spans="2:20" x14ac:dyDescent="0.25">
      <c r="B17" s="18"/>
      <c r="C17" s="18"/>
      <c r="R17" s="2"/>
      <c r="S17" s="2"/>
    </row>
    <row r="18" spans="2:20" x14ac:dyDescent="0.25">
      <c r="B18" s="18"/>
      <c r="C18" s="18"/>
      <c r="R18" s="2"/>
      <c r="S18" s="2"/>
    </row>
    <row r="19" spans="2:20" x14ac:dyDescent="0.25">
      <c r="B19" s="18"/>
      <c r="C19" s="18"/>
      <c r="R19" s="2"/>
      <c r="S19" s="2"/>
    </row>
    <row r="20" spans="2:20" x14ac:dyDescent="0.25">
      <c r="B20" s="18"/>
      <c r="C20" s="18"/>
      <c r="R20" s="2"/>
      <c r="S20" s="2"/>
    </row>
    <row r="21" spans="2:20" x14ac:dyDescent="0.25">
      <c r="R21" s="2"/>
      <c r="S21" s="2"/>
    </row>
    <row r="22" spans="2:20" x14ac:dyDescent="0.25">
      <c r="R22" s="2"/>
      <c r="S22" s="2"/>
    </row>
    <row r="23" spans="2:20" x14ac:dyDescent="0.25">
      <c r="R23" s="2"/>
      <c r="S23" s="2"/>
    </row>
    <row r="24" spans="2:20" x14ac:dyDescent="0.25">
      <c r="D24"/>
      <c r="E24"/>
      <c r="R24" s="2"/>
      <c r="S24" s="2"/>
      <c r="T24" s="130"/>
    </row>
    <row r="25" spans="2:20" x14ac:dyDescent="0.25">
      <c r="D25"/>
      <c r="E25"/>
      <c r="R25" s="2"/>
      <c r="S25" s="2"/>
    </row>
    <row r="26" spans="2:20" x14ac:dyDescent="0.25">
      <c r="D26"/>
      <c r="E26"/>
      <c r="R26" s="2"/>
      <c r="S26" s="2"/>
    </row>
    <row r="27" spans="2:20" x14ac:dyDescent="0.25">
      <c r="D27"/>
      <c r="E27"/>
      <c r="R27" s="2"/>
      <c r="S27" s="2"/>
    </row>
    <row r="28" spans="2:20" x14ac:dyDescent="0.25">
      <c r="D28"/>
      <c r="E28"/>
      <c r="R28" s="2"/>
      <c r="S28" s="2"/>
    </row>
    <row r="29" spans="2:20" x14ac:dyDescent="0.25">
      <c r="D29"/>
      <c r="E29"/>
      <c r="R29" s="2"/>
      <c r="S29" s="2"/>
    </row>
    <row r="30" spans="2:20" x14ac:dyDescent="0.25">
      <c r="D30"/>
      <c r="E30"/>
      <c r="R30" s="2"/>
      <c r="S30" s="2"/>
    </row>
    <row r="31" spans="2:20" x14ac:dyDescent="0.25">
      <c r="D31"/>
      <c r="E31"/>
      <c r="R31" s="2"/>
      <c r="S31" s="2"/>
    </row>
    <row r="32" spans="2:20" x14ac:dyDescent="0.25">
      <c r="D32"/>
      <c r="E32"/>
      <c r="R32" s="2"/>
      <c r="S32" s="2"/>
    </row>
    <row r="33" spans="4:19" x14ac:dyDescent="0.25">
      <c r="D33"/>
      <c r="E33"/>
      <c r="R33" s="2"/>
      <c r="S33" s="2"/>
    </row>
    <row r="34" spans="4:19" x14ac:dyDescent="0.25">
      <c r="D34"/>
      <c r="E34"/>
      <c r="R34" s="2"/>
      <c r="S34" s="2"/>
    </row>
    <row r="35" spans="4:19" x14ac:dyDescent="0.25">
      <c r="D35"/>
      <c r="E35"/>
      <c r="R35" s="2"/>
      <c r="S35" s="2"/>
    </row>
    <row r="36" spans="4:19" x14ac:dyDescent="0.25">
      <c r="D36"/>
      <c r="E36"/>
      <c r="R36" s="2"/>
      <c r="S36" s="2"/>
    </row>
    <row r="37" spans="4:19" x14ac:dyDescent="0.25">
      <c r="D37"/>
      <c r="E37"/>
      <c r="R37" s="2"/>
      <c r="S37" s="2"/>
    </row>
    <row r="38" spans="4:19" x14ac:dyDescent="0.25">
      <c r="D38"/>
      <c r="E38"/>
      <c r="R38" s="2"/>
      <c r="S38" s="2"/>
    </row>
    <row r="39" spans="4:19" x14ac:dyDescent="0.25">
      <c r="D39"/>
      <c r="E39"/>
      <c r="R39" s="2"/>
      <c r="S39" s="2"/>
    </row>
    <row r="40" spans="4:19" x14ac:dyDescent="0.25">
      <c r="D40"/>
      <c r="E40"/>
      <c r="R40" s="2"/>
      <c r="S40" s="2"/>
    </row>
    <row r="41" spans="4:19" x14ac:dyDescent="0.25">
      <c r="D41"/>
      <c r="E41"/>
      <c r="R41" s="2"/>
      <c r="S41" s="2"/>
    </row>
    <row r="42" spans="4:19" x14ac:dyDescent="0.25">
      <c r="D42"/>
      <c r="E42"/>
      <c r="R42" s="2"/>
      <c r="S42" s="2"/>
    </row>
    <row r="43" spans="4:19" x14ac:dyDescent="0.25">
      <c r="D43"/>
      <c r="E43"/>
      <c r="R43" s="2"/>
      <c r="S43" s="2"/>
    </row>
    <row r="44" spans="4:19" x14ac:dyDescent="0.25">
      <c r="D44"/>
      <c r="E44"/>
      <c r="R44" s="2"/>
      <c r="S44" s="2"/>
    </row>
    <row r="45" spans="4:19" x14ac:dyDescent="0.25">
      <c r="D45"/>
      <c r="E45"/>
      <c r="R45" s="2"/>
      <c r="S45" s="2"/>
    </row>
    <row r="46" spans="4:19" x14ac:dyDescent="0.25">
      <c r="D46"/>
      <c r="E46"/>
      <c r="R46" s="2"/>
      <c r="S46" s="2"/>
    </row>
    <row r="47" spans="4:19" x14ac:dyDescent="0.25">
      <c r="D47"/>
      <c r="E47"/>
      <c r="R47" s="2"/>
      <c r="S47" s="2"/>
    </row>
    <row r="48" spans="4:19" x14ac:dyDescent="0.25">
      <c r="D48"/>
      <c r="E48"/>
      <c r="R48" s="2"/>
      <c r="S48" s="2"/>
    </row>
    <row r="49" spans="4:19" x14ac:dyDescent="0.25">
      <c r="D49"/>
      <c r="E49"/>
      <c r="R49" s="2"/>
      <c r="S49" s="2"/>
    </row>
    <row r="50" spans="4:19" x14ac:dyDescent="0.25">
      <c r="D50"/>
      <c r="E50"/>
      <c r="R50" s="2"/>
      <c r="S50" s="2"/>
    </row>
    <row r="51" spans="4:19" x14ac:dyDescent="0.25">
      <c r="D51"/>
      <c r="E51"/>
      <c r="R51" s="2"/>
      <c r="S51" s="2"/>
    </row>
    <row r="52" spans="4:19" x14ac:dyDescent="0.25">
      <c r="D52"/>
      <c r="E52"/>
      <c r="R52" s="2"/>
      <c r="S52" s="2"/>
    </row>
    <row r="53" spans="4:19" x14ac:dyDescent="0.25">
      <c r="D53"/>
      <c r="E53"/>
      <c r="R53" s="2"/>
      <c r="S53" s="2"/>
    </row>
    <row r="54" spans="4:19" x14ac:dyDescent="0.25">
      <c r="D54"/>
      <c r="E54"/>
      <c r="R54" s="2"/>
      <c r="S54" s="2"/>
    </row>
    <row r="55" spans="4:19" x14ac:dyDescent="0.25">
      <c r="D55"/>
      <c r="E55"/>
      <c r="R55" s="2"/>
      <c r="S55" s="2"/>
    </row>
    <row r="56" spans="4:19" x14ac:dyDescent="0.25">
      <c r="D56"/>
      <c r="E56"/>
      <c r="R56" s="2"/>
      <c r="S56" s="2"/>
    </row>
    <row r="57" spans="4:19" x14ac:dyDescent="0.25">
      <c r="D57"/>
      <c r="E57"/>
      <c r="R57" s="2"/>
      <c r="S57" s="2"/>
    </row>
    <row r="58" spans="4:19" x14ac:dyDescent="0.25">
      <c r="D58"/>
      <c r="E58"/>
      <c r="R58" s="2"/>
      <c r="S58" s="2"/>
    </row>
    <row r="59" spans="4:19" x14ac:dyDescent="0.25">
      <c r="D59"/>
      <c r="E59"/>
      <c r="R59" s="2"/>
      <c r="S59" s="2"/>
    </row>
    <row r="60" spans="4:19" x14ac:dyDescent="0.25">
      <c r="D60"/>
      <c r="E60"/>
      <c r="R60" s="2"/>
      <c r="S60" s="2"/>
    </row>
    <row r="61" spans="4:19" x14ac:dyDescent="0.25">
      <c r="D61"/>
      <c r="E61"/>
      <c r="R61" s="2"/>
      <c r="S61" s="2"/>
    </row>
    <row r="62" spans="4:19" x14ac:dyDescent="0.25">
      <c r="D62"/>
      <c r="E62"/>
      <c r="R62" s="2"/>
      <c r="S62" s="2"/>
    </row>
    <row r="63" spans="4:19" x14ac:dyDescent="0.25">
      <c r="D63"/>
      <c r="E63"/>
      <c r="R63" s="2"/>
      <c r="S63" s="2"/>
    </row>
    <row r="64" spans="4:19" x14ac:dyDescent="0.25">
      <c r="D64"/>
      <c r="E64"/>
      <c r="R64" s="2"/>
      <c r="S64" s="2"/>
    </row>
    <row r="65" spans="4:19" x14ac:dyDescent="0.25">
      <c r="D65"/>
      <c r="E65"/>
      <c r="R65" s="2"/>
      <c r="S65" s="2"/>
    </row>
    <row r="66" spans="4:19" x14ac:dyDescent="0.25">
      <c r="D66"/>
      <c r="E66"/>
      <c r="R66" s="2"/>
      <c r="S66" s="2"/>
    </row>
    <row r="67" spans="4:19" x14ac:dyDescent="0.25">
      <c r="D67"/>
      <c r="E67"/>
      <c r="R67" s="2"/>
      <c r="S67" s="2"/>
    </row>
    <row r="68" spans="4:19" x14ac:dyDescent="0.25">
      <c r="D68"/>
      <c r="E68"/>
      <c r="R68" s="2"/>
      <c r="S68" s="2"/>
    </row>
    <row r="69" spans="4:19" x14ac:dyDescent="0.25">
      <c r="D69"/>
      <c r="E69"/>
      <c r="R69" s="2"/>
      <c r="S69" s="2"/>
    </row>
    <row r="70" spans="4:19" x14ac:dyDescent="0.25">
      <c r="D70"/>
      <c r="E70"/>
      <c r="R70" s="2"/>
      <c r="S70" s="2"/>
    </row>
    <row r="71" spans="4:19" x14ac:dyDescent="0.25">
      <c r="D71"/>
      <c r="E71"/>
      <c r="R71" s="2"/>
      <c r="S71" s="2"/>
    </row>
    <row r="72" spans="4:19" x14ac:dyDescent="0.25">
      <c r="D72"/>
      <c r="E72"/>
      <c r="R72" s="2"/>
      <c r="S72" s="2"/>
    </row>
    <row r="73" spans="4:19" x14ac:dyDescent="0.25">
      <c r="D73"/>
      <c r="E73"/>
      <c r="R73" s="2"/>
      <c r="S73" s="2"/>
    </row>
    <row r="74" spans="4:19" x14ac:dyDescent="0.25">
      <c r="D74"/>
      <c r="E74"/>
      <c r="R74" s="2"/>
      <c r="S74" s="2"/>
    </row>
    <row r="75" spans="4:19" x14ac:dyDescent="0.25">
      <c r="D75"/>
      <c r="E75"/>
      <c r="R75" s="2"/>
      <c r="S75" s="2"/>
    </row>
    <row r="76" spans="4:19" x14ac:dyDescent="0.25">
      <c r="D76"/>
      <c r="E76"/>
      <c r="R76" s="2"/>
      <c r="S76" s="2"/>
    </row>
    <row r="77" spans="4:19" x14ac:dyDescent="0.25">
      <c r="D77"/>
      <c r="E77"/>
      <c r="R77" s="2"/>
      <c r="S77" s="2"/>
    </row>
    <row r="78" spans="4:19" x14ac:dyDescent="0.25">
      <c r="D78"/>
      <c r="E78"/>
      <c r="R78" s="2"/>
      <c r="S78" s="2"/>
    </row>
    <row r="79" spans="4:19" x14ac:dyDescent="0.25">
      <c r="D79"/>
      <c r="E79"/>
      <c r="R79" s="2"/>
      <c r="S79" s="2"/>
    </row>
    <row r="80" spans="4:19" x14ac:dyDescent="0.25">
      <c r="D80"/>
      <c r="E80"/>
      <c r="R80" s="2"/>
      <c r="S80" s="2"/>
    </row>
    <row r="81" spans="4:19" x14ac:dyDescent="0.25">
      <c r="D81"/>
      <c r="E81"/>
      <c r="R81" s="2"/>
      <c r="S81" s="2"/>
    </row>
    <row r="82" spans="4:19" x14ac:dyDescent="0.25">
      <c r="D82"/>
      <c r="E82"/>
      <c r="R82" s="2"/>
      <c r="S82" s="2"/>
    </row>
    <row r="83" spans="4:19" x14ac:dyDescent="0.25">
      <c r="D83"/>
      <c r="E83"/>
      <c r="R83" s="2"/>
      <c r="S83" s="2"/>
    </row>
    <row r="84" spans="4:19" x14ac:dyDescent="0.25">
      <c r="D84"/>
      <c r="E84"/>
      <c r="R84" s="2"/>
      <c r="S84" s="2"/>
    </row>
    <row r="85" spans="4:19" x14ac:dyDescent="0.25">
      <c r="D85"/>
      <c r="E85"/>
      <c r="R85" s="2"/>
      <c r="S85" s="2"/>
    </row>
    <row r="86" spans="4:19" x14ac:dyDescent="0.25">
      <c r="D86"/>
      <c r="E86"/>
      <c r="R86" s="2"/>
      <c r="S86" s="2"/>
    </row>
    <row r="87" spans="4:19" x14ac:dyDescent="0.25">
      <c r="D87"/>
      <c r="E87"/>
      <c r="R87" s="2"/>
      <c r="S87" s="2"/>
    </row>
    <row r="88" spans="4:19" x14ac:dyDescent="0.25">
      <c r="D88"/>
      <c r="E88"/>
      <c r="R88" s="2"/>
      <c r="S88" s="2"/>
    </row>
    <row r="89" spans="4:19" x14ac:dyDescent="0.25">
      <c r="D89"/>
      <c r="E89"/>
      <c r="R89" s="2"/>
      <c r="S89" s="2"/>
    </row>
    <row r="90" spans="4:19" x14ac:dyDescent="0.25">
      <c r="D90"/>
      <c r="E90"/>
      <c r="R90" s="2"/>
      <c r="S90" s="2"/>
    </row>
    <row r="91" spans="4:19" x14ac:dyDescent="0.25">
      <c r="D91"/>
      <c r="E91"/>
      <c r="R91" s="2"/>
      <c r="S91" s="2"/>
    </row>
    <row r="92" spans="4:19" x14ac:dyDescent="0.25">
      <c r="D92"/>
      <c r="E92"/>
      <c r="R92" s="2"/>
      <c r="S92" s="2"/>
    </row>
    <row r="93" spans="4:19" x14ac:dyDescent="0.25">
      <c r="D93"/>
      <c r="E93"/>
      <c r="R93" s="2"/>
      <c r="S93" s="2"/>
    </row>
    <row r="94" spans="4:19" x14ac:dyDescent="0.25">
      <c r="D94"/>
      <c r="E94"/>
      <c r="R94" s="2"/>
      <c r="S94" s="2"/>
    </row>
    <row r="95" spans="4:19" x14ac:dyDescent="0.25">
      <c r="D95"/>
      <c r="E95"/>
      <c r="R95" s="2"/>
      <c r="S95" s="2"/>
    </row>
    <row r="96" spans="4:19" x14ac:dyDescent="0.25">
      <c r="D96"/>
      <c r="E96"/>
      <c r="R96" s="2"/>
      <c r="S96" s="2"/>
    </row>
    <row r="97" spans="4:19" x14ac:dyDescent="0.25">
      <c r="D97"/>
      <c r="E97"/>
      <c r="R97" s="2"/>
      <c r="S97" s="2"/>
    </row>
    <row r="98" spans="4:19" x14ac:dyDescent="0.25">
      <c r="D98"/>
      <c r="E98"/>
      <c r="R98" s="2"/>
      <c r="S98" s="2"/>
    </row>
    <row r="99" spans="4:19" x14ac:dyDescent="0.25">
      <c r="D99"/>
      <c r="E99"/>
      <c r="R99" s="2"/>
      <c r="S99" s="2"/>
    </row>
    <row r="100" spans="4:19" x14ac:dyDescent="0.25">
      <c r="D100"/>
      <c r="E100"/>
      <c r="R100" s="2"/>
      <c r="S100" s="2"/>
    </row>
    <row r="101" spans="4:19" x14ac:dyDescent="0.25">
      <c r="D101"/>
      <c r="E101"/>
      <c r="R101" s="2"/>
      <c r="S101" s="2"/>
    </row>
    <row r="102" spans="4:19" x14ac:dyDescent="0.25">
      <c r="D102"/>
      <c r="E102"/>
      <c r="R102" s="2"/>
      <c r="S102" s="2"/>
    </row>
    <row r="103" spans="4:19" x14ac:dyDescent="0.25">
      <c r="D103"/>
      <c r="E103"/>
      <c r="R103" s="2"/>
      <c r="S103" s="2"/>
    </row>
    <row r="104" spans="4:19" x14ac:dyDescent="0.25">
      <c r="D104"/>
      <c r="E104"/>
      <c r="R104" s="2"/>
      <c r="S104" s="2"/>
    </row>
    <row r="105" spans="4:19" x14ac:dyDescent="0.25">
      <c r="D105"/>
      <c r="E105"/>
      <c r="R105" s="2"/>
      <c r="S105" s="2"/>
    </row>
    <row r="106" spans="4:19" x14ac:dyDescent="0.25">
      <c r="D106"/>
      <c r="E106"/>
      <c r="R106" s="2"/>
      <c r="S106" s="2"/>
    </row>
    <row r="107" spans="4:19" x14ac:dyDescent="0.25">
      <c r="D107"/>
      <c r="E107"/>
      <c r="R107" s="2"/>
      <c r="S107" s="2"/>
    </row>
    <row r="108" spans="4:19" x14ac:dyDescent="0.25">
      <c r="D108"/>
      <c r="E108"/>
      <c r="R108" s="2"/>
      <c r="S108" s="2"/>
    </row>
    <row r="109" spans="4:19" x14ac:dyDescent="0.25">
      <c r="D109"/>
      <c r="E109"/>
      <c r="R109" s="2"/>
      <c r="S109" s="2"/>
    </row>
    <row r="110" spans="4:19" x14ac:dyDescent="0.25">
      <c r="D110"/>
      <c r="E110"/>
      <c r="R110" s="2"/>
      <c r="S110" s="2"/>
    </row>
    <row r="111" spans="4:19" x14ac:dyDescent="0.25">
      <c r="D111"/>
      <c r="E111"/>
      <c r="R111" s="2"/>
      <c r="S111" s="2"/>
    </row>
    <row r="112" spans="4:19" x14ac:dyDescent="0.25">
      <c r="D112"/>
      <c r="E112"/>
      <c r="R112" s="2"/>
      <c r="S112" s="2"/>
    </row>
    <row r="113" spans="4:19" x14ac:dyDescent="0.25">
      <c r="D113"/>
      <c r="E113"/>
      <c r="R113" s="2"/>
      <c r="S113" s="2"/>
    </row>
    <row r="114" spans="4:19" x14ac:dyDescent="0.25">
      <c r="D114"/>
      <c r="E114"/>
      <c r="R114" s="2"/>
      <c r="S114" s="2"/>
    </row>
    <row r="115" spans="4:19" x14ac:dyDescent="0.25">
      <c r="D115"/>
      <c r="E115"/>
      <c r="R115" s="2"/>
      <c r="S115" s="2"/>
    </row>
    <row r="116" spans="4:19" x14ac:dyDescent="0.25">
      <c r="D116"/>
      <c r="E116"/>
      <c r="R116" s="2"/>
      <c r="S116" s="2"/>
    </row>
    <row r="117" spans="4:19" x14ac:dyDescent="0.25">
      <c r="D117"/>
      <c r="E117"/>
      <c r="R117" s="2"/>
      <c r="S117" s="2"/>
    </row>
    <row r="118" spans="4:19" x14ac:dyDescent="0.25">
      <c r="D118"/>
      <c r="E118"/>
      <c r="R118" s="2"/>
      <c r="S118" s="2"/>
    </row>
    <row r="119" spans="4:19" x14ac:dyDescent="0.25">
      <c r="D119"/>
      <c r="E119"/>
      <c r="R119" s="2"/>
      <c r="S119" s="2"/>
    </row>
    <row r="120" spans="4:19" x14ac:dyDescent="0.25">
      <c r="D120"/>
      <c r="E120"/>
      <c r="R120" s="2"/>
      <c r="S120" s="2"/>
    </row>
    <row r="121" spans="4:19" x14ac:dyDescent="0.25">
      <c r="D121"/>
      <c r="E121"/>
      <c r="R121" s="2"/>
      <c r="S121" s="2"/>
    </row>
    <row r="122" spans="4:19" x14ac:dyDescent="0.25">
      <c r="D122"/>
      <c r="E122"/>
      <c r="R122" s="2"/>
      <c r="S122" s="2"/>
    </row>
    <row r="123" spans="4:19" x14ac:dyDescent="0.25">
      <c r="D123"/>
      <c r="E123"/>
      <c r="R123" s="2"/>
      <c r="S123" s="2"/>
    </row>
    <row r="124" spans="4:19" x14ac:dyDescent="0.25">
      <c r="D124"/>
      <c r="E124"/>
      <c r="R124" s="2"/>
      <c r="S124" s="2"/>
    </row>
    <row r="125" spans="4:19" x14ac:dyDescent="0.25">
      <c r="D125"/>
      <c r="E125"/>
      <c r="R125" s="2"/>
      <c r="S125" s="2"/>
    </row>
    <row r="126" spans="4:19" x14ac:dyDescent="0.25">
      <c r="D126"/>
      <c r="E126"/>
      <c r="R126" s="2"/>
      <c r="S126" s="2"/>
    </row>
    <row r="127" spans="4:19" x14ac:dyDescent="0.25">
      <c r="D127"/>
      <c r="E127"/>
      <c r="R127" s="2"/>
      <c r="S127" s="2"/>
    </row>
    <row r="128" spans="4:19" x14ac:dyDescent="0.25">
      <c r="D128"/>
      <c r="E128"/>
      <c r="R128" s="2"/>
      <c r="S128" s="2"/>
    </row>
    <row r="129" spans="4:19" x14ac:dyDescent="0.25">
      <c r="D129"/>
      <c r="E129"/>
      <c r="R129" s="2"/>
      <c r="S129" s="2"/>
    </row>
    <row r="130" spans="4:19" x14ac:dyDescent="0.25">
      <c r="D130"/>
      <c r="E130"/>
      <c r="R130" s="2"/>
      <c r="S130" s="2"/>
    </row>
    <row r="131" spans="4:19" x14ac:dyDescent="0.25">
      <c r="D131"/>
      <c r="E131"/>
      <c r="R131" s="2"/>
      <c r="S131" s="2"/>
    </row>
    <row r="132" spans="4:19" x14ac:dyDescent="0.25">
      <c r="D132"/>
      <c r="E132"/>
      <c r="R132" s="2"/>
      <c r="S132" s="2"/>
    </row>
    <row r="133" spans="4:19" x14ac:dyDescent="0.25">
      <c r="D133"/>
      <c r="E133"/>
      <c r="R133" s="2"/>
      <c r="S133" s="2"/>
    </row>
    <row r="134" spans="4:19" x14ac:dyDescent="0.25">
      <c r="D134"/>
      <c r="E134"/>
      <c r="R134" s="2"/>
      <c r="S134" s="2"/>
    </row>
    <row r="135" spans="4:19" x14ac:dyDescent="0.25">
      <c r="D135"/>
      <c r="E135"/>
      <c r="R135" s="2"/>
      <c r="S135" s="2"/>
    </row>
    <row r="136" spans="4:19" x14ac:dyDescent="0.25">
      <c r="D136"/>
      <c r="E136"/>
      <c r="R136" s="2"/>
      <c r="S136" s="2"/>
    </row>
    <row r="137" spans="4:19" x14ac:dyDescent="0.25">
      <c r="D137"/>
      <c r="E137"/>
      <c r="R137" s="2"/>
      <c r="S137" s="2"/>
    </row>
    <row r="138" spans="4:19" x14ac:dyDescent="0.25">
      <c r="D138"/>
      <c r="E138"/>
      <c r="R138" s="2"/>
      <c r="S138" s="2"/>
    </row>
    <row r="139" spans="4:19" x14ac:dyDescent="0.25">
      <c r="D139"/>
      <c r="E139"/>
      <c r="R139" s="2"/>
      <c r="S139" s="2"/>
    </row>
    <row r="140" spans="4:19" x14ac:dyDescent="0.25">
      <c r="D140"/>
      <c r="E140"/>
      <c r="R140" s="2"/>
      <c r="S140" s="2"/>
    </row>
    <row r="141" spans="4:19" x14ac:dyDescent="0.25">
      <c r="D141"/>
      <c r="E141"/>
      <c r="R141" s="2"/>
      <c r="S141" s="2"/>
    </row>
    <row r="142" spans="4:19" x14ac:dyDescent="0.25">
      <c r="D142"/>
      <c r="E142"/>
      <c r="R142" s="2"/>
      <c r="S142" s="2"/>
    </row>
    <row r="143" spans="4:19" x14ac:dyDescent="0.25">
      <c r="D143"/>
      <c r="E143"/>
      <c r="R143" s="2"/>
      <c r="S143" s="2"/>
    </row>
    <row r="144" spans="4:19" x14ac:dyDescent="0.25">
      <c r="D144"/>
      <c r="E144"/>
      <c r="R144" s="2"/>
      <c r="S144" s="2"/>
    </row>
    <row r="145" spans="4:19" x14ac:dyDescent="0.25">
      <c r="D145"/>
      <c r="E145"/>
      <c r="R145" s="2"/>
      <c r="S145" s="2"/>
    </row>
    <row r="146" spans="4:19" x14ac:dyDescent="0.25">
      <c r="D146"/>
      <c r="E146"/>
      <c r="R146" s="2"/>
      <c r="S146" s="2"/>
    </row>
    <row r="147" spans="4:19" x14ac:dyDescent="0.25">
      <c r="D147"/>
      <c r="E147"/>
      <c r="R147" s="2"/>
      <c r="S147" s="2"/>
    </row>
    <row r="148" spans="4:19" x14ac:dyDescent="0.25">
      <c r="D148"/>
      <c r="E148"/>
      <c r="R148" s="2"/>
      <c r="S148" s="2"/>
    </row>
    <row r="149" spans="4:19" x14ac:dyDescent="0.25">
      <c r="D149"/>
      <c r="E149"/>
      <c r="R149" s="2"/>
      <c r="S149" s="2"/>
    </row>
    <row r="150" spans="4:19" x14ac:dyDescent="0.25">
      <c r="D150"/>
      <c r="E150"/>
      <c r="R150" s="2"/>
      <c r="S150" s="2"/>
    </row>
    <row r="151" spans="4:19" x14ac:dyDescent="0.25">
      <c r="D151"/>
      <c r="E151"/>
      <c r="R151" s="2"/>
      <c r="S151" s="2"/>
    </row>
    <row r="152" spans="4:19" x14ac:dyDescent="0.25">
      <c r="D152"/>
      <c r="E152"/>
      <c r="R152" s="2"/>
      <c r="S152" s="2"/>
    </row>
    <row r="153" spans="4:19" x14ac:dyDescent="0.25">
      <c r="D153"/>
      <c r="E153"/>
      <c r="R153" s="2"/>
      <c r="S153" s="2"/>
    </row>
    <row r="154" spans="4:19" x14ac:dyDescent="0.25">
      <c r="D154"/>
      <c r="E154"/>
      <c r="R154" s="2"/>
      <c r="S154" s="2"/>
    </row>
    <row r="155" spans="4:19" x14ac:dyDescent="0.25">
      <c r="D155"/>
      <c r="E155"/>
      <c r="R155" s="2"/>
      <c r="S155" s="2"/>
    </row>
    <row r="156" spans="4:19" x14ac:dyDescent="0.25">
      <c r="D156"/>
      <c r="E156"/>
      <c r="R156" s="2"/>
      <c r="S156" s="2"/>
    </row>
    <row r="157" spans="4:19" x14ac:dyDescent="0.25">
      <c r="D157"/>
      <c r="E157"/>
      <c r="R157" s="2"/>
      <c r="S157" s="2"/>
    </row>
    <row r="158" spans="4:19" x14ac:dyDescent="0.25">
      <c r="D158"/>
      <c r="E158"/>
      <c r="R158" s="2"/>
      <c r="S158" s="2"/>
    </row>
    <row r="159" spans="4:19" x14ac:dyDescent="0.25">
      <c r="D159"/>
      <c r="E159"/>
      <c r="R159" s="2"/>
      <c r="S159" s="2"/>
    </row>
    <row r="160" spans="4:19" x14ac:dyDescent="0.25">
      <c r="D160"/>
      <c r="E160"/>
      <c r="R160" s="2"/>
      <c r="S160" s="2"/>
    </row>
    <row r="161" spans="4:19" x14ac:dyDescent="0.25">
      <c r="D161"/>
      <c r="E161"/>
      <c r="R161" s="2"/>
      <c r="S161" s="2"/>
    </row>
    <row r="162" spans="4:19" x14ac:dyDescent="0.25">
      <c r="D162"/>
      <c r="E162"/>
      <c r="R162" s="2"/>
      <c r="S162" s="2"/>
    </row>
    <row r="163" spans="4:19" x14ac:dyDescent="0.25">
      <c r="D163"/>
      <c r="E163"/>
      <c r="R163" s="2"/>
      <c r="S163" s="2"/>
    </row>
    <row r="164" spans="4:19" x14ac:dyDescent="0.25">
      <c r="D164"/>
      <c r="E164"/>
      <c r="R164" s="2"/>
      <c r="S164" s="2"/>
    </row>
    <row r="165" spans="4:19" x14ac:dyDescent="0.25">
      <c r="D165"/>
      <c r="E165"/>
      <c r="R165" s="2"/>
      <c r="S165" s="2"/>
    </row>
    <row r="166" spans="4:19" x14ac:dyDescent="0.25">
      <c r="D166"/>
      <c r="E166"/>
      <c r="R166" s="2"/>
      <c r="S166" s="2"/>
    </row>
    <row r="167" spans="4:19" x14ac:dyDescent="0.25">
      <c r="D167"/>
      <c r="E167"/>
      <c r="R167" s="2"/>
      <c r="S167" s="2"/>
    </row>
    <row r="168" spans="4:19" x14ac:dyDescent="0.25">
      <c r="D168"/>
      <c r="E168"/>
      <c r="R168" s="2"/>
      <c r="S168" s="2"/>
    </row>
    <row r="169" spans="4:19" x14ac:dyDescent="0.25">
      <c r="D169"/>
      <c r="E169"/>
      <c r="R169" s="2"/>
      <c r="S169" s="2"/>
    </row>
    <row r="170" spans="4:19" x14ac:dyDescent="0.25">
      <c r="D170"/>
      <c r="E170"/>
      <c r="R170" s="2"/>
      <c r="S170" s="2"/>
    </row>
    <row r="171" spans="4:19" x14ac:dyDescent="0.25">
      <c r="D171"/>
      <c r="E171"/>
      <c r="R171" s="2"/>
      <c r="S171" s="2"/>
    </row>
    <row r="172" spans="4:19" x14ac:dyDescent="0.25">
      <c r="D172"/>
      <c r="E172"/>
      <c r="R172" s="2"/>
      <c r="S172" s="2"/>
    </row>
    <row r="173" spans="4:19" x14ac:dyDescent="0.25">
      <c r="D173"/>
      <c r="E173"/>
      <c r="R173" s="2"/>
      <c r="S173" s="2"/>
    </row>
    <row r="174" spans="4:19" x14ac:dyDescent="0.25">
      <c r="D174"/>
      <c r="E174"/>
      <c r="R174" s="2"/>
      <c r="S174" s="2"/>
    </row>
    <row r="175" spans="4:19" x14ac:dyDescent="0.25">
      <c r="D175"/>
      <c r="E175"/>
      <c r="R175" s="2"/>
      <c r="S175" s="2"/>
    </row>
    <row r="176" spans="4:19" x14ac:dyDescent="0.25">
      <c r="D176"/>
      <c r="E176"/>
      <c r="R176" s="2"/>
      <c r="S176" s="2"/>
    </row>
    <row r="177" spans="4:19" x14ac:dyDescent="0.25">
      <c r="D177"/>
      <c r="E177"/>
      <c r="R177" s="2"/>
      <c r="S177" s="2"/>
    </row>
    <row r="178" spans="4:19" x14ac:dyDescent="0.25">
      <c r="D178"/>
      <c r="E178"/>
      <c r="R178" s="2"/>
      <c r="S178" s="2"/>
    </row>
    <row r="179" spans="4:19" x14ac:dyDescent="0.25">
      <c r="D179"/>
      <c r="E179"/>
      <c r="R179" s="2"/>
      <c r="S179" s="2"/>
    </row>
    <row r="180" spans="4:19" x14ac:dyDescent="0.25">
      <c r="D180"/>
      <c r="E180"/>
      <c r="R180" s="2"/>
      <c r="S180" s="2"/>
    </row>
    <row r="181" spans="4:19" x14ac:dyDescent="0.25">
      <c r="D181"/>
      <c r="E181"/>
      <c r="R181" s="2"/>
      <c r="S181" s="2"/>
    </row>
    <row r="182" spans="4:19" x14ac:dyDescent="0.25">
      <c r="D182"/>
      <c r="E182"/>
      <c r="R182" s="2"/>
      <c r="S182" s="2"/>
    </row>
    <row r="183" spans="4:19" x14ac:dyDescent="0.25">
      <c r="D183"/>
      <c r="E183"/>
      <c r="R183" s="2"/>
      <c r="S183" s="2"/>
    </row>
    <row r="184" spans="4:19" x14ac:dyDescent="0.25">
      <c r="D184"/>
      <c r="E184"/>
      <c r="R184" s="2"/>
      <c r="S184" s="2"/>
    </row>
    <row r="185" spans="4:19" x14ac:dyDescent="0.25">
      <c r="D185"/>
      <c r="E185"/>
      <c r="R185" s="2"/>
      <c r="S185" s="2"/>
    </row>
    <row r="186" spans="4:19" x14ac:dyDescent="0.25">
      <c r="D186"/>
      <c r="E186"/>
      <c r="R186" s="2"/>
      <c r="S186" s="2"/>
    </row>
    <row r="187" spans="4:19" x14ac:dyDescent="0.25">
      <c r="D187"/>
      <c r="E187"/>
      <c r="R187" s="2"/>
      <c r="S187" s="2"/>
    </row>
    <row r="188" spans="4:19" x14ac:dyDescent="0.25">
      <c r="D188"/>
      <c r="E188"/>
      <c r="R188" s="2"/>
      <c r="S188" s="2"/>
    </row>
    <row r="189" spans="4:19" x14ac:dyDescent="0.25">
      <c r="D189"/>
      <c r="E189"/>
      <c r="R189" s="2"/>
      <c r="S189" s="2"/>
    </row>
    <row r="190" spans="4:19" x14ac:dyDescent="0.25">
      <c r="D190"/>
      <c r="E190"/>
      <c r="R190" s="2"/>
      <c r="S190" s="2"/>
    </row>
    <row r="191" spans="4:19" x14ac:dyDescent="0.25">
      <c r="D191"/>
      <c r="E191"/>
      <c r="R191" s="2"/>
      <c r="S191" s="2"/>
    </row>
    <row r="192" spans="4:19" x14ac:dyDescent="0.25">
      <c r="D192"/>
      <c r="E192"/>
      <c r="R192" s="2"/>
      <c r="S192" s="2"/>
    </row>
    <row r="193" spans="4:19" x14ac:dyDescent="0.25">
      <c r="D193"/>
      <c r="E193"/>
      <c r="R193" s="2"/>
      <c r="S193" s="2"/>
    </row>
    <row r="194" spans="4:19" x14ac:dyDescent="0.25">
      <c r="D194"/>
      <c r="E194"/>
      <c r="R194" s="2"/>
      <c r="S194" s="2"/>
    </row>
    <row r="195" spans="4:19" x14ac:dyDescent="0.25">
      <c r="D195"/>
      <c r="E195"/>
      <c r="R195" s="2"/>
      <c r="S195" s="2"/>
    </row>
    <row r="196" spans="4:19" x14ac:dyDescent="0.25">
      <c r="D196"/>
      <c r="E196"/>
      <c r="R196" s="2"/>
      <c r="S196" s="2"/>
    </row>
    <row r="197" spans="4:19" x14ac:dyDescent="0.25">
      <c r="D197"/>
      <c r="E197"/>
      <c r="R197" s="2"/>
      <c r="S197" s="2"/>
    </row>
    <row r="198" spans="4:19" x14ac:dyDescent="0.25">
      <c r="D198"/>
      <c r="E198"/>
      <c r="R198" s="2"/>
      <c r="S198" s="2"/>
    </row>
    <row r="199" spans="4:19" x14ac:dyDescent="0.25">
      <c r="D199"/>
      <c r="E199"/>
      <c r="R199" s="2"/>
      <c r="S199" s="2"/>
    </row>
    <row r="200" spans="4:19" x14ac:dyDescent="0.25">
      <c r="D200"/>
      <c r="E200"/>
      <c r="R200" s="2"/>
      <c r="S200" s="2"/>
    </row>
    <row r="201" spans="4:19" x14ac:dyDescent="0.25">
      <c r="D201"/>
      <c r="E201"/>
      <c r="R201" s="2"/>
      <c r="S201" s="2"/>
    </row>
    <row r="202" spans="4:19" x14ac:dyDescent="0.25">
      <c r="D202"/>
      <c r="E202"/>
      <c r="R202" s="2"/>
      <c r="S202" s="2"/>
    </row>
    <row r="203" spans="4:19" x14ac:dyDescent="0.25">
      <c r="D203"/>
      <c r="E203"/>
      <c r="R203" s="2"/>
      <c r="S203" s="2"/>
    </row>
    <row r="204" spans="4:19" x14ac:dyDescent="0.25">
      <c r="D204"/>
      <c r="E204"/>
      <c r="R204" s="2"/>
      <c r="S204" s="2"/>
    </row>
    <row r="205" spans="4:19" x14ac:dyDescent="0.25">
      <c r="D205"/>
      <c r="E205"/>
      <c r="R205" s="2"/>
      <c r="S205" s="2"/>
    </row>
    <row r="206" spans="4:19" x14ac:dyDescent="0.25">
      <c r="D206"/>
      <c r="E206"/>
      <c r="R206" s="2"/>
      <c r="S206" s="2"/>
    </row>
    <row r="207" spans="4:19" x14ac:dyDescent="0.25">
      <c r="D207"/>
      <c r="E207"/>
      <c r="R207" s="2"/>
      <c r="S207" s="2"/>
    </row>
    <row r="208" spans="4:19" x14ac:dyDescent="0.25">
      <c r="D208"/>
      <c r="E208"/>
      <c r="R208" s="2"/>
      <c r="S208" s="2"/>
    </row>
    <row r="209" spans="4:19" x14ac:dyDescent="0.25">
      <c r="D209"/>
      <c r="E209"/>
      <c r="R209" s="2"/>
      <c r="S209" s="2"/>
    </row>
    <row r="210" spans="4:19" x14ac:dyDescent="0.25">
      <c r="D210"/>
      <c r="E210"/>
      <c r="R210" s="2"/>
      <c r="S210" s="2"/>
    </row>
    <row r="211" spans="4:19" x14ac:dyDescent="0.25">
      <c r="D211"/>
      <c r="E211"/>
      <c r="R211" s="2"/>
      <c r="S211" s="2"/>
    </row>
    <row r="212" spans="4:19" x14ac:dyDescent="0.25">
      <c r="D212"/>
      <c r="E212"/>
      <c r="R212" s="2"/>
      <c r="S212" s="2"/>
    </row>
    <row r="213" spans="4:19" x14ac:dyDescent="0.25">
      <c r="D213"/>
      <c r="E213"/>
      <c r="R213" s="2"/>
      <c r="S213" s="2"/>
    </row>
    <row r="214" spans="4:19" x14ac:dyDescent="0.25">
      <c r="D214"/>
      <c r="E214"/>
      <c r="R214" s="2"/>
      <c r="S214" s="2"/>
    </row>
    <row r="215" spans="4:19" x14ac:dyDescent="0.25">
      <c r="D215"/>
      <c r="E215"/>
      <c r="R215" s="2"/>
      <c r="S215" s="2"/>
    </row>
    <row r="216" spans="4:19" x14ac:dyDescent="0.25">
      <c r="D216"/>
      <c r="E216"/>
      <c r="R216" s="2"/>
      <c r="S216" s="2"/>
    </row>
    <row r="217" spans="4:19" x14ac:dyDescent="0.25">
      <c r="D217"/>
      <c r="E217"/>
      <c r="R217" s="2"/>
      <c r="S217" s="2"/>
    </row>
    <row r="218" spans="4:19" x14ac:dyDescent="0.25">
      <c r="D218"/>
      <c r="E218"/>
      <c r="R218" s="2"/>
      <c r="S218" s="2"/>
    </row>
    <row r="219" spans="4:19" x14ac:dyDescent="0.25">
      <c r="D219"/>
      <c r="E219"/>
      <c r="R219" s="2"/>
      <c r="S219" s="2"/>
    </row>
    <row r="220" spans="4:19" x14ac:dyDescent="0.25">
      <c r="D220"/>
      <c r="E220"/>
      <c r="R220" s="2"/>
      <c r="S220" s="2"/>
    </row>
    <row r="221" spans="4:19" x14ac:dyDescent="0.25">
      <c r="D221"/>
      <c r="E221"/>
      <c r="R221" s="2"/>
      <c r="S221" s="2"/>
    </row>
    <row r="222" spans="4:19" x14ac:dyDescent="0.25">
      <c r="D222"/>
      <c r="E222"/>
      <c r="R222" s="2"/>
      <c r="S222" s="2"/>
    </row>
    <row r="223" spans="4:19" x14ac:dyDescent="0.25">
      <c r="D223"/>
      <c r="E223"/>
      <c r="R223" s="2"/>
      <c r="S223" s="2"/>
    </row>
    <row r="224" spans="4:19" x14ac:dyDescent="0.25">
      <c r="D224"/>
      <c r="E224"/>
      <c r="R224" s="2"/>
      <c r="S224" s="2"/>
    </row>
    <row r="225" spans="4:19" x14ac:dyDescent="0.25">
      <c r="D225"/>
      <c r="E225"/>
      <c r="R225" s="2"/>
      <c r="S225" s="2"/>
    </row>
    <row r="226" spans="4:19" x14ac:dyDescent="0.25">
      <c r="D226"/>
      <c r="E226"/>
      <c r="R226" s="2"/>
      <c r="S226" s="2"/>
    </row>
    <row r="227" spans="4:19" x14ac:dyDescent="0.25">
      <c r="D227"/>
      <c r="E227"/>
      <c r="R227" s="2"/>
      <c r="S227" s="2"/>
    </row>
    <row r="228" spans="4:19" x14ac:dyDescent="0.25">
      <c r="D228"/>
      <c r="E228"/>
      <c r="R228" s="2"/>
      <c r="S228" s="2"/>
    </row>
    <row r="229" spans="4:19" x14ac:dyDescent="0.25">
      <c r="D229"/>
      <c r="E229"/>
      <c r="R229" s="2"/>
      <c r="S229" s="2"/>
    </row>
    <row r="230" spans="4:19" x14ac:dyDescent="0.25">
      <c r="D230"/>
      <c r="E230"/>
      <c r="R230" s="2"/>
      <c r="S230" s="2"/>
    </row>
    <row r="231" spans="4:19" x14ac:dyDescent="0.25">
      <c r="D231"/>
      <c r="E231"/>
      <c r="R231" s="2"/>
      <c r="S231" s="2"/>
    </row>
    <row r="232" spans="4:19" x14ac:dyDescent="0.25">
      <c r="D232"/>
      <c r="E232"/>
      <c r="R232" s="2"/>
      <c r="S232" s="2"/>
    </row>
    <row r="233" spans="4:19" x14ac:dyDescent="0.25">
      <c r="D233"/>
      <c r="E233"/>
      <c r="R233" s="2"/>
      <c r="S233" s="2"/>
    </row>
    <row r="234" spans="4:19" x14ac:dyDescent="0.25">
      <c r="D234"/>
      <c r="E234"/>
      <c r="R234" s="2"/>
      <c r="S234" s="2"/>
    </row>
    <row r="235" spans="4:19" x14ac:dyDescent="0.25">
      <c r="D235"/>
      <c r="E235"/>
      <c r="R235" s="2"/>
      <c r="S235" s="2"/>
    </row>
    <row r="236" spans="4:19" x14ac:dyDescent="0.25">
      <c r="D236"/>
      <c r="E236"/>
      <c r="R236" s="2"/>
      <c r="S236" s="2"/>
    </row>
    <row r="237" spans="4:19" x14ac:dyDescent="0.25">
      <c r="D237"/>
      <c r="E237"/>
      <c r="R237" s="2"/>
      <c r="S237" s="2"/>
    </row>
    <row r="238" spans="4:19" x14ac:dyDescent="0.25">
      <c r="D238"/>
      <c r="E238"/>
      <c r="R238" s="2"/>
      <c r="S238" s="2"/>
    </row>
    <row r="239" spans="4:19" x14ac:dyDescent="0.25">
      <c r="D239"/>
      <c r="E239"/>
      <c r="R239" s="2"/>
      <c r="S239" s="2"/>
    </row>
    <row r="240" spans="4:19" x14ac:dyDescent="0.25">
      <c r="D240"/>
      <c r="E240"/>
      <c r="R240" s="2"/>
      <c r="S240" s="2"/>
    </row>
    <row r="241" spans="4:19" x14ac:dyDescent="0.25">
      <c r="D241"/>
      <c r="E241"/>
      <c r="R241" s="2"/>
      <c r="S241" s="2"/>
    </row>
    <row r="242" spans="4:19" x14ac:dyDescent="0.25">
      <c r="D242"/>
      <c r="E242"/>
      <c r="R242" s="2"/>
      <c r="S242" s="2"/>
    </row>
    <row r="243" spans="4:19" x14ac:dyDescent="0.25">
      <c r="D243"/>
      <c r="E243"/>
      <c r="R243" s="2"/>
      <c r="S243" s="2"/>
    </row>
    <row r="244" spans="4:19" x14ac:dyDescent="0.25">
      <c r="D244"/>
      <c r="E244"/>
      <c r="R244" s="2"/>
      <c r="S244" s="2"/>
    </row>
    <row r="245" spans="4:19" x14ac:dyDescent="0.25">
      <c r="D245"/>
      <c r="E245"/>
      <c r="R245" s="2"/>
      <c r="S245" s="2"/>
    </row>
    <row r="246" spans="4:19" x14ac:dyDescent="0.25">
      <c r="D246"/>
      <c r="E246"/>
      <c r="R246" s="2"/>
      <c r="S246" s="2"/>
    </row>
    <row r="247" spans="4:19" x14ac:dyDescent="0.25">
      <c r="D247"/>
      <c r="E247"/>
      <c r="R247" s="2"/>
      <c r="S247" s="2"/>
    </row>
    <row r="248" spans="4:19" x14ac:dyDescent="0.25">
      <c r="D248"/>
      <c r="E248"/>
      <c r="R248" s="2"/>
      <c r="S248" s="2"/>
    </row>
    <row r="249" spans="4:19" x14ac:dyDescent="0.25">
      <c r="D249"/>
      <c r="E249"/>
      <c r="R249" s="2"/>
      <c r="S249" s="2"/>
    </row>
    <row r="250" spans="4:19" x14ac:dyDescent="0.25">
      <c r="D250"/>
      <c r="E250"/>
      <c r="R250" s="2"/>
      <c r="S250" s="2"/>
    </row>
    <row r="251" spans="4:19" x14ac:dyDescent="0.25">
      <c r="D251"/>
      <c r="E251"/>
      <c r="R251" s="2"/>
      <c r="S251" s="2"/>
    </row>
    <row r="252" spans="4:19" x14ac:dyDescent="0.25">
      <c r="D252"/>
      <c r="E252"/>
      <c r="R252" s="2"/>
      <c r="S252" s="2"/>
    </row>
    <row r="253" spans="4:19" x14ac:dyDescent="0.25">
      <c r="D253"/>
      <c r="E253"/>
      <c r="R253" s="2"/>
      <c r="S253" s="2"/>
    </row>
    <row r="254" spans="4:19" x14ac:dyDescent="0.25">
      <c r="D254"/>
      <c r="E254"/>
      <c r="R254" s="2"/>
      <c r="S254" s="2"/>
    </row>
    <row r="255" spans="4:19" x14ac:dyDescent="0.25">
      <c r="D255"/>
      <c r="E255"/>
      <c r="R255" s="2"/>
      <c r="S255" s="2"/>
    </row>
    <row r="256" spans="4:19" x14ac:dyDescent="0.25">
      <c r="D256"/>
      <c r="E256"/>
      <c r="R256" s="2"/>
      <c r="S256" s="2"/>
    </row>
    <row r="257" spans="4:19" x14ac:dyDescent="0.25">
      <c r="D257"/>
      <c r="E257"/>
      <c r="R257" s="2"/>
      <c r="S257" s="2"/>
    </row>
    <row r="258" spans="4:19" x14ac:dyDescent="0.25">
      <c r="D258"/>
      <c r="E258"/>
      <c r="R258" s="2"/>
      <c r="S258" s="2"/>
    </row>
    <row r="259" spans="4:19" x14ac:dyDescent="0.25">
      <c r="D259"/>
      <c r="E259"/>
      <c r="R259" s="2"/>
      <c r="S259" s="2"/>
    </row>
    <row r="260" spans="4:19" x14ac:dyDescent="0.25">
      <c r="D260"/>
      <c r="E260"/>
      <c r="R260" s="2"/>
      <c r="S260" s="2"/>
    </row>
    <row r="261" spans="4:19" x14ac:dyDescent="0.25">
      <c r="D261"/>
      <c r="E261"/>
      <c r="R261" s="2"/>
      <c r="S261" s="2"/>
    </row>
    <row r="262" spans="4:19" x14ac:dyDescent="0.25">
      <c r="D262"/>
      <c r="E262"/>
      <c r="R262" s="2"/>
      <c r="S262" s="2"/>
    </row>
    <row r="263" spans="4:19" x14ac:dyDescent="0.25">
      <c r="D263"/>
      <c r="E263"/>
      <c r="R263" s="2"/>
      <c r="S263" s="2"/>
    </row>
    <row r="264" spans="4:19" x14ac:dyDescent="0.25">
      <c r="D264"/>
      <c r="E264"/>
      <c r="R264" s="2"/>
      <c r="S264" s="2"/>
    </row>
    <row r="265" spans="4:19" x14ac:dyDescent="0.25">
      <c r="D265"/>
      <c r="E265"/>
      <c r="R265" s="2"/>
      <c r="S265" s="2"/>
    </row>
    <row r="266" spans="4:19" x14ac:dyDescent="0.25">
      <c r="D266"/>
      <c r="E266"/>
      <c r="R266" s="2"/>
      <c r="S266" s="2"/>
    </row>
    <row r="267" spans="4:19" x14ac:dyDescent="0.25">
      <c r="D267"/>
      <c r="E267"/>
      <c r="R267" s="2"/>
      <c r="S267" s="2"/>
    </row>
    <row r="268" spans="4:19" x14ac:dyDescent="0.25">
      <c r="D268"/>
      <c r="E268"/>
      <c r="R268" s="2"/>
      <c r="S268" s="2"/>
    </row>
    <row r="269" spans="4:19" x14ac:dyDescent="0.25">
      <c r="D269"/>
      <c r="E269"/>
      <c r="R269" s="2"/>
      <c r="S269" s="2"/>
    </row>
    <row r="270" spans="4:19" x14ac:dyDescent="0.25">
      <c r="D270"/>
      <c r="E270"/>
      <c r="R270" s="2"/>
      <c r="S270" s="2"/>
    </row>
    <row r="271" spans="4:19" x14ac:dyDescent="0.25">
      <c r="D271"/>
      <c r="E271"/>
      <c r="R271" s="2"/>
      <c r="S271" s="2"/>
    </row>
    <row r="272" spans="4:19" x14ac:dyDescent="0.25">
      <c r="D272"/>
      <c r="E272"/>
      <c r="R272" s="2"/>
      <c r="S272" s="2"/>
    </row>
    <row r="273" spans="4:19" x14ac:dyDescent="0.25">
      <c r="D273"/>
      <c r="E273"/>
      <c r="R273" s="2"/>
      <c r="S273" s="2"/>
    </row>
    <row r="274" spans="4:19" x14ac:dyDescent="0.25">
      <c r="D274"/>
      <c r="E274"/>
      <c r="R274" s="2"/>
      <c r="S274" s="2"/>
    </row>
    <row r="275" spans="4:19" x14ac:dyDescent="0.25">
      <c r="D275"/>
      <c r="E275"/>
      <c r="R275" s="2"/>
      <c r="S275" s="2"/>
    </row>
    <row r="276" spans="4:19" x14ac:dyDescent="0.25">
      <c r="D276"/>
      <c r="E276"/>
      <c r="R276" s="2"/>
      <c r="S276" s="2"/>
    </row>
    <row r="277" spans="4:19" x14ac:dyDescent="0.25">
      <c r="D277"/>
      <c r="E277"/>
      <c r="R277" s="2"/>
      <c r="S277" s="2"/>
    </row>
    <row r="278" spans="4:19" x14ac:dyDescent="0.25">
      <c r="D278"/>
      <c r="E278"/>
      <c r="R278" s="2"/>
      <c r="S278" s="2"/>
    </row>
    <row r="279" spans="4:19" x14ac:dyDescent="0.25">
      <c r="D279"/>
      <c r="E279"/>
      <c r="R279" s="2"/>
      <c r="S279" s="2"/>
    </row>
    <row r="280" spans="4:19" x14ac:dyDescent="0.25">
      <c r="D280"/>
      <c r="E280"/>
      <c r="R280" s="2"/>
      <c r="S280" s="2"/>
    </row>
    <row r="281" spans="4:19" x14ac:dyDescent="0.25">
      <c r="D281"/>
      <c r="E281"/>
      <c r="R281" s="2"/>
      <c r="S281" s="2"/>
    </row>
    <row r="282" spans="4:19" x14ac:dyDescent="0.25">
      <c r="D282"/>
      <c r="E282"/>
      <c r="R282" s="2"/>
      <c r="S282" s="2"/>
    </row>
    <row r="283" spans="4:19" x14ac:dyDescent="0.25">
      <c r="D283"/>
      <c r="E283"/>
      <c r="R283" s="2"/>
      <c r="S283" s="2"/>
    </row>
    <row r="284" spans="4:19" x14ac:dyDescent="0.25">
      <c r="D284"/>
      <c r="E284"/>
      <c r="R284" s="2"/>
      <c r="S284" s="2"/>
    </row>
    <row r="285" spans="4:19" x14ac:dyDescent="0.25">
      <c r="D285"/>
      <c r="E285"/>
      <c r="R285" s="2"/>
      <c r="S285" s="2"/>
    </row>
    <row r="286" spans="4:19" x14ac:dyDescent="0.25">
      <c r="D286"/>
      <c r="E286"/>
      <c r="R286" s="2"/>
      <c r="S286" s="2"/>
    </row>
    <row r="287" spans="4:19" x14ac:dyDescent="0.25">
      <c r="D287"/>
      <c r="E287"/>
      <c r="R287" s="2"/>
      <c r="S287" s="2"/>
    </row>
    <row r="288" spans="4:19" x14ac:dyDescent="0.25">
      <c r="D288"/>
      <c r="E288"/>
      <c r="R288" s="2"/>
      <c r="S288" s="2"/>
    </row>
    <row r="289" spans="4:19" x14ac:dyDescent="0.25">
      <c r="D289"/>
      <c r="E289"/>
      <c r="R289" s="2"/>
      <c r="S289" s="2"/>
    </row>
    <row r="290" spans="4:19" x14ac:dyDescent="0.25">
      <c r="D290"/>
      <c r="E290"/>
      <c r="R290" s="2"/>
      <c r="S290" s="2"/>
    </row>
    <row r="291" spans="4:19" x14ac:dyDescent="0.25">
      <c r="D291"/>
      <c r="E291"/>
      <c r="R291" s="2"/>
      <c r="S291" s="2"/>
    </row>
    <row r="292" spans="4:19" x14ac:dyDescent="0.25">
      <c r="D292"/>
      <c r="E292"/>
      <c r="R292" s="2"/>
      <c r="S292" s="2"/>
    </row>
    <row r="293" spans="4:19" x14ac:dyDescent="0.25">
      <c r="D293"/>
      <c r="E293"/>
      <c r="R293" s="2"/>
      <c r="S293" s="2"/>
    </row>
    <row r="294" spans="4:19" x14ac:dyDescent="0.25">
      <c r="D294"/>
      <c r="E294"/>
      <c r="R294" s="2"/>
      <c r="S294" s="2"/>
    </row>
    <row r="295" spans="4:19" x14ac:dyDescent="0.25">
      <c r="D295"/>
      <c r="E295"/>
      <c r="R295" s="2"/>
      <c r="S295" s="2"/>
    </row>
    <row r="296" spans="4:19" x14ac:dyDescent="0.25">
      <c r="D296"/>
      <c r="E296"/>
      <c r="R296" s="2"/>
      <c r="S296" s="2"/>
    </row>
    <row r="297" spans="4:19" x14ac:dyDescent="0.25">
      <c r="D297"/>
      <c r="E297"/>
      <c r="R297" s="2"/>
      <c r="S297" s="2"/>
    </row>
    <row r="298" spans="4:19" x14ac:dyDescent="0.25">
      <c r="D298"/>
      <c r="E298"/>
      <c r="R298" s="2"/>
      <c r="S298" s="2"/>
    </row>
    <row r="299" spans="4:19" x14ac:dyDescent="0.25">
      <c r="D299"/>
      <c r="E299"/>
      <c r="R299" s="2"/>
      <c r="S299" s="2"/>
    </row>
    <row r="300" spans="4:19" x14ac:dyDescent="0.25">
      <c r="D300"/>
      <c r="E300"/>
      <c r="R300" s="2"/>
      <c r="S300" s="2"/>
    </row>
    <row r="301" spans="4:19" x14ac:dyDescent="0.25">
      <c r="D301"/>
      <c r="E301"/>
      <c r="R301" s="2"/>
      <c r="S301" s="2"/>
    </row>
    <row r="302" spans="4:19" x14ac:dyDescent="0.25">
      <c r="D302"/>
      <c r="E302"/>
      <c r="R302" s="2"/>
      <c r="S302" s="2"/>
    </row>
    <row r="303" spans="4:19" x14ac:dyDescent="0.25">
      <c r="D303"/>
      <c r="E303"/>
      <c r="R303" s="2"/>
      <c r="S303" s="2"/>
    </row>
    <row r="304" spans="4:19" x14ac:dyDescent="0.25">
      <c r="D304"/>
      <c r="E304"/>
      <c r="R304" s="2"/>
      <c r="S304" s="2"/>
    </row>
    <row r="305" spans="4:19" x14ac:dyDescent="0.25">
      <c r="D305"/>
      <c r="E305"/>
      <c r="R305" s="2"/>
      <c r="S305" s="2"/>
    </row>
    <row r="306" spans="4:19" x14ac:dyDescent="0.25">
      <c r="D306"/>
      <c r="E306"/>
      <c r="R306" s="2"/>
      <c r="S306" s="2"/>
    </row>
    <row r="307" spans="4:19" x14ac:dyDescent="0.25">
      <c r="D307"/>
      <c r="E307"/>
      <c r="R307" s="2"/>
      <c r="S307" s="2"/>
    </row>
    <row r="308" spans="4:19" x14ac:dyDescent="0.25">
      <c r="D308"/>
      <c r="E308"/>
      <c r="R308" s="2"/>
      <c r="S308" s="2"/>
    </row>
    <row r="309" spans="4:19" x14ac:dyDescent="0.25">
      <c r="D309"/>
      <c r="E309"/>
      <c r="R309" s="2"/>
      <c r="S309" s="2"/>
    </row>
    <row r="310" spans="4:19" x14ac:dyDescent="0.25">
      <c r="D310"/>
      <c r="E310"/>
      <c r="R310" s="2"/>
      <c r="S310" s="2"/>
    </row>
    <row r="311" spans="4:19" x14ac:dyDescent="0.25">
      <c r="D311"/>
      <c r="E311"/>
      <c r="R311" s="2"/>
      <c r="S311" s="2"/>
    </row>
    <row r="312" spans="4:19" x14ac:dyDescent="0.25">
      <c r="D312"/>
      <c r="E312"/>
      <c r="R312" s="2"/>
      <c r="S312" s="2"/>
    </row>
    <row r="313" spans="4:19" x14ac:dyDescent="0.25">
      <c r="D313"/>
      <c r="E313"/>
      <c r="R313" s="2"/>
      <c r="S313" s="2"/>
    </row>
    <row r="314" spans="4:19" x14ac:dyDescent="0.25">
      <c r="D314"/>
      <c r="E314"/>
      <c r="R314" s="2"/>
      <c r="S314" s="2"/>
    </row>
    <row r="315" spans="4:19" x14ac:dyDescent="0.25">
      <c r="D315"/>
      <c r="E315"/>
      <c r="R315" s="2"/>
      <c r="S315" s="2"/>
    </row>
    <row r="316" spans="4:19" x14ac:dyDescent="0.25">
      <c r="D316"/>
      <c r="E316"/>
      <c r="R316" s="2"/>
      <c r="S316" s="2"/>
    </row>
    <row r="317" spans="4:19" x14ac:dyDescent="0.25">
      <c r="D317"/>
      <c r="E317"/>
      <c r="R317" s="2"/>
      <c r="S317" s="2"/>
    </row>
    <row r="318" spans="4:19" x14ac:dyDescent="0.25">
      <c r="D318"/>
      <c r="E318"/>
      <c r="R318" s="2"/>
      <c r="S318" s="2"/>
    </row>
    <row r="319" spans="4:19" x14ac:dyDescent="0.25">
      <c r="D319"/>
      <c r="E319"/>
      <c r="R319" s="2"/>
      <c r="S319" s="2"/>
    </row>
    <row r="320" spans="4:19" x14ac:dyDescent="0.25">
      <c r="D320"/>
      <c r="E320"/>
      <c r="R320" s="2"/>
      <c r="S320" s="2"/>
    </row>
    <row r="321" spans="4:19" x14ac:dyDescent="0.25">
      <c r="D321"/>
      <c r="E321"/>
      <c r="R321" s="2"/>
      <c r="S321" s="2"/>
    </row>
    <row r="322" spans="4:19" x14ac:dyDescent="0.25">
      <c r="D322"/>
      <c r="E322"/>
      <c r="R322" s="2"/>
      <c r="S322" s="2"/>
    </row>
    <row r="323" spans="4:19" x14ac:dyDescent="0.25">
      <c r="D323"/>
      <c r="E323"/>
      <c r="R323" s="2"/>
      <c r="S323" s="2"/>
    </row>
    <row r="324" spans="4:19" x14ac:dyDescent="0.25">
      <c r="D324"/>
      <c r="E324"/>
      <c r="R324" s="2"/>
      <c r="S324" s="2"/>
    </row>
    <row r="325" spans="4:19" x14ac:dyDescent="0.25">
      <c r="D325"/>
      <c r="E325"/>
      <c r="R325" s="2"/>
      <c r="S325" s="2"/>
    </row>
    <row r="326" spans="4:19" x14ac:dyDescent="0.25">
      <c r="D326"/>
      <c r="E326"/>
      <c r="R326" s="2"/>
      <c r="S326" s="2"/>
    </row>
    <row r="327" spans="4:19" x14ac:dyDescent="0.25">
      <c r="D327"/>
      <c r="E327"/>
      <c r="R327" s="2"/>
      <c r="S327" s="2"/>
    </row>
    <row r="328" spans="4:19" x14ac:dyDescent="0.25">
      <c r="D328"/>
      <c r="E328"/>
      <c r="R328" s="2"/>
      <c r="S328" s="2"/>
    </row>
    <row r="329" spans="4:19" x14ac:dyDescent="0.25">
      <c r="D329"/>
      <c r="E329"/>
      <c r="R329" s="2"/>
      <c r="S329" s="2"/>
    </row>
    <row r="330" spans="4:19" x14ac:dyDescent="0.25">
      <c r="D330"/>
      <c r="E330"/>
      <c r="R330" s="2"/>
      <c r="S330" s="2"/>
    </row>
    <row r="331" spans="4:19" x14ac:dyDescent="0.25">
      <c r="D331"/>
      <c r="E331"/>
      <c r="R331" s="2"/>
      <c r="S331" s="2"/>
    </row>
    <row r="332" spans="4:19" x14ac:dyDescent="0.25">
      <c r="D332"/>
      <c r="E332"/>
      <c r="R332" s="2"/>
      <c r="S332" s="2"/>
    </row>
    <row r="333" spans="4:19" x14ac:dyDescent="0.25">
      <c r="D333"/>
      <c r="E333"/>
      <c r="R333" s="2"/>
      <c r="S333" s="2"/>
    </row>
    <row r="334" spans="4:19" x14ac:dyDescent="0.25">
      <c r="D334"/>
      <c r="E334"/>
      <c r="R334" s="2"/>
      <c r="S334" s="2"/>
    </row>
    <row r="335" spans="4:19" x14ac:dyDescent="0.25">
      <c r="D335"/>
      <c r="E335"/>
      <c r="R335" s="2"/>
      <c r="S335" s="2"/>
    </row>
    <row r="336" spans="4:19" x14ac:dyDescent="0.25">
      <c r="D336"/>
      <c r="E336"/>
      <c r="R336" s="2"/>
      <c r="S336" s="2"/>
    </row>
    <row r="337" spans="4:19" x14ac:dyDescent="0.25">
      <c r="D337"/>
      <c r="E337"/>
      <c r="R337" s="2"/>
      <c r="S337" s="2"/>
    </row>
    <row r="338" spans="4:19" x14ac:dyDescent="0.25">
      <c r="D338"/>
      <c r="E338"/>
      <c r="R338" s="2"/>
      <c r="S338" s="2"/>
    </row>
    <row r="339" spans="4:19" x14ac:dyDescent="0.25">
      <c r="D339"/>
      <c r="E339"/>
      <c r="R339" s="2"/>
      <c r="S339" s="2"/>
    </row>
    <row r="340" spans="4:19" x14ac:dyDescent="0.25">
      <c r="D340"/>
      <c r="E340"/>
      <c r="R340" s="2"/>
      <c r="S340" s="2"/>
    </row>
    <row r="341" spans="4:19" x14ac:dyDescent="0.25">
      <c r="D341"/>
      <c r="E341"/>
      <c r="R341" s="2"/>
      <c r="S341" s="2"/>
    </row>
    <row r="342" spans="4:19" x14ac:dyDescent="0.25">
      <c r="D342"/>
      <c r="E342"/>
      <c r="R342" s="2"/>
      <c r="S342" s="2"/>
    </row>
    <row r="343" spans="4:19" x14ac:dyDescent="0.25">
      <c r="D343"/>
      <c r="E343"/>
      <c r="R343" s="2"/>
      <c r="S343" s="2"/>
    </row>
    <row r="344" spans="4:19" x14ac:dyDescent="0.25">
      <c r="D344"/>
      <c r="E344"/>
      <c r="R344" s="2"/>
      <c r="S344" s="2"/>
    </row>
    <row r="345" spans="4:19" x14ac:dyDescent="0.25">
      <c r="D345"/>
      <c r="E345"/>
      <c r="R345" s="2"/>
      <c r="S345" s="2"/>
    </row>
    <row r="346" spans="4:19" x14ac:dyDescent="0.25">
      <c r="D346"/>
      <c r="E346"/>
      <c r="R346" s="2"/>
      <c r="S346" s="2"/>
    </row>
    <row r="347" spans="4:19" x14ac:dyDescent="0.25">
      <c r="D347"/>
      <c r="E347"/>
      <c r="R347" s="2"/>
      <c r="S347" s="2"/>
    </row>
    <row r="348" spans="4:19" x14ac:dyDescent="0.25">
      <c r="D348"/>
      <c r="E348"/>
      <c r="R348" s="2"/>
      <c r="S348" s="2"/>
    </row>
    <row r="349" spans="4:19" x14ac:dyDescent="0.25">
      <c r="D349"/>
      <c r="E349"/>
      <c r="R349" s="2"/>
      <c r="S349" s="2"/>
    </row>
    <row r="350" spans="4:19" x14ac:dyDescent="0.25">
      <c r="D350"/>
      <c r="E350"/>
      <c r="R350" s="2"/>
      <c r="S350" s="2"/>
    </row>
    <row r="351" spans="4:19" x14ac:dyDescent="0.25">
      <c r="D351"/>
      <c r="E351"/>
      <c r="R351" s="2"/>
      <c r="S351" s="2"/>
    </row>
    <row r="352" spans="4:19" x14ac:dyDescent="0.25">
      <c r="D352"/>
      <c r="E352"/>
      <c r="R352" s="2"/>
      <c r="S352" s="2"/>
    </row>
    <row r="353" spans="4:19" x14ac:dyDescent="0.25">
      <c r="D353"/>
      <c r="E353"/>
      <c r="R353" s="2"/>
      <c r="S353" s="2"/>
    </row>
    <row r="354" spans="4:19" x14ac:dyDescent="0.25">
      <c r="D354"/>
      <c r="E354"/>
      <c r="R354" s="2"/>
      <c r="S354" s="2"/>
    </row>
    <row r="355" spans="4:19" x14ac:dyDescent="0.25">
      <c r="D355"/>
      <c r="E355"/>
      <c r="R355" s="2"/>
      <c r="S355" s="2"/>
    </row>
    <row r="356" spans="4:19" x14ac:dyDescent="0.25">
      <c r="D356"/>
      <c r="E356"/>
      <c r="R356" s="2"/>
      <c r="S356" s="2"/>
    </row>
    <row r="357" spans="4:19" x14ac:dyDescent="0.25">
      <c r="D357"/>
      <c r="E357"/>
      <c r="R357" s="2"/>
      <c r="S357" s="2"/>
    </row>
    <row r="358" spans="4:19" x14ac:dyDescent="0.25">
      <c r="D358"/>
      <c r="E358"/>
      <c r="R358" s="2"/>
      <c r="S358" s="2"/>
    </row>
    <row r="359" spans="4:19" x14ac:dyDescent="0.25">
      <c r="D359"/>
      <c r="E359"/>
      <c r="R359" s="2"/>
      <c r="S359" s="2"/>
    </row>
    <row r="360" spans="4:19" x14ac:dyDescent="0.25">
      <c r="D360"/>
      <c r="E360"/>
      <c r="R360" s="2"/>
      <c r="S360" s="2"/>
    </row>
    <row r="361" spans="4:19" x14ac:dyDescent="0.25">
      <c r="D361"/>
      <c r="E361"/>
      <c r="R361" s="2"/>
      <c r="S361" s="2"/>
    </row>
    <row r="362" spans="4:19" x14ac:dyDescent="0.25">
      <c r="D362"/>
      <c r="E362"/>
      <c r="R362" s="2"/>
      <c r="S362" s="2"/>
    </row>
    <row r="363" spans="4:19" x14ac:dyDescent="0.25">
      <c r="D363"/>
      <c r="E363"/>
      <c r="R363" s="2"/>
      <c r="S363" s="2"/>
    </row>
    <row r="364" spans="4:19" x14ac:dyDescent="0.25">
      <c r="D364"/>
      <c r="E364"/>
      <c r="R364" s="2"/>
      <c r="S364" s="2"/>
    </row>
    <row r="365" spans="4:19" x14ac:dyDescent="0.25">
      <c r="D365"/>
      <c r="E365"/>
      <c r="R365" s="2"/>
      <c r="S365" s="2"/>
    </row>
    <row r="366" spans="4:19" x14ac:dyDescent="0.25">
      <c r="D366"/>
      <c r="E366"/>
      <c r="R366" s="2"/>
      <c r="S366" s="2"/>
    </row>
    <row r="367" spans="4:19" x14ac:dyDescent="0.25">
      <c r="D367"/>
      <c r="E367"/>
      <c r="R367" s="2"/>
      <c r="S367" s="2"/>
    </row>
    <row r="368" spans="4:19" x14ac:dyDescent="0.25">
      <c r="D368"/>
      <c r="E368"/>
      <c r="R368" s="2"/>
      <c r="S368" s="2"/>
    </row>
    <row r="369" spans="4:19" x14ac:dyDescent="0.25">
      <c r="D369"/>
      <c r="E369"/>
      <c r="R369" s="2"/>
      <c r="S369" s="2"/>
    </row>
    <row r="370" spans="4:19" x14ac:dyDescent="0.25">
      <c r="D370"/>
      <c r="E370"/>
      <c r="R370" s="2"/>
      <c r="S370" s="2"/>
    </row>
    <row r="371" spans="4:19" x14ac:dyDescent="0.25">
      <c r="D371"/>
      <c r="E371"/>
      <c r="R371" s="2"/>
      <c r="S371" s="2"/>
    </row>
    <row r="372" spans="4:19" x14ac:dyDescent="0.25">
      <c r="D372"/>
      <c r="E372"/>
      <c r="R372" s="2"/>
      <c r="S372" s="2"/>
    </row>
    <row r="373" spans="4:19" x14ac:dyDescent="0.25">
      <c r="D373"/>
      <c r="E373"/>
      <c r="R373" s="2"/>
      <c r="S373" s="2"/>
    </row>
    <row r="374" spans="4:19" x14ac:dyDescent="0.25">
      <c r="D374"/>
      <c r="E374"/>
      <c r="R374" s="2"/>
      <c r="S374" s="2"/>
    </row>
    <row r="375" spans="4:19" x14ac:dyDescent="0.25">
      <c r="D375"/>
      <c r="E375"/>
      <c r="R375" s="2"/>
      <c r="S375" s="2"/>
    </row>
    <row r="376" spans="4:19" x14ac:dyDescent="0.25">
      <c r="D376"/>
      <c r="E376"/>
      <c r="R376" s="2"/>
      <c r="S376" s="2"/>
    </row>
    <row r="377" spans="4:19" x14ac:dyDescent="0.25">
      <c r="D377"/>
      <c r="E377"/>
      <c r="R377" s="2"/>
      <c r="S377" s="2"/>
    </row>
    <row r="378" spans="4:19" x14ac:dyDescent="0.25">
      <c r="D378"/>
      <c r="E378"/>
      <c r="R378" s="2"/>
      <c r="S378" s="2"/>
    </row>
    <row r="379" spans="4:19" x14ac:dyDescent="0.25">
      <c r="D379"/>
      <c r="E379"/>
      <c r="R379" s="2"/>
      <c r="S379" s="2"/>
    </row>
    <row r="380" spans="4:19" x14ac:dyDescent="0.25">
      <c r="D380"/>
      <c r="E380"/>
      <c r="R380" s="2"/>
      <c r="S380" s="2"/>
    </row>
    <row r="381" spans="4:19" x14ac:dyDescent="0.25">
      <c r="D381"/>
      <c r="E381"/>
      <c r="R381" s="2"/>
      <c r="S381" s="2"/>
    </row>
    <row r="382" spans="4:19" x14ac:dyDescent="0.25">
      <c r="D382"/>
      <c r="E382"/>
      <c r="R382" s="2"/>
      <c r="S382" s="2"/>
    </row>
    <row r="383" spans="4:19" x14ac:dyDescent="0.25">
      <c r="D383"/>
      <c r="E383"/>
      <c r="R383" s="2"/>
      <c r="S383" s="2"/>
    </row>
    <row r="384" spans="4:19" x14ac:dyDescent="0.25">
      <c r="D384"/>
      <c r="E384"/>
      <c r="R384" s="2"/>
      <c r="S384" s="2"/>
    </row>
    <row r="385" spans="4:19" x14ac:dyDescent="0.25">
      <c r="D385"/>
      <c r="E385"/>
      <c r="R385" s="2"/>
      <c r="S385" s="2"/>
    </row>
    <row r="386" spans="4:19" x14ac:dyDescent="0.25">
      <c r="D386"/>
      <c r="E386"/>
      <c r="R386" s="2"/>
      <c r="S386" s="2"/>
    </row>
    <row r="387" spans="4:19" x14ac:dyDescent="0.25">
      <c r="D387"/>
      <c r="E387"/>
      <c r="R387" s="2"/>
      <c r="S387" s="2"/>
    </row>
    <row r="388" spans="4:19" x14ac:dyDescent="0.25">
      <c r="D388"/>
      <c r="E388"/>
      <c r="R388" s="2"/>
      <c r="S388" s="2"/>
    </row>
    <row r="389" spans="4:19" x14ac:dyDescent="0.25">
      <c r="D389"/>
      <c r="E389"/>
      <c r="R389" s="2"/>
      <c r="S389" s="2"/>
    </row>
    <row r="390" spans="4:19" x14ac:dyDescent="0.25">
      <c r="D390"/>
      <c r="E390"/>
      <c r="R390" s="2"/>
      <c r="S390" s="2"/>
    </row>
    <row r="391" spans="4:19" x14ac:dyDescent="0.25">
      <c r="D391"/>
      <c r="E391"/>
      <c r="R391" s="2"/>
      <c r="S391" s="2"/>
    </row>
    <row r="392" spans="4:19" x14ac:dyDescent="0.25">
      <c r="D392"/>
      <c r="E392"/>
      <c r="R392" s="2"/>
      <c r="S392" s="2"/>
    </row>
    <row r="393" spans="4:19" x14ac:dyDescent="0.25">
      <c r="D393"/>
      <c r="E393"/>
      <c r="R393" s="2"/>
      <c r="S393" s="2"/>
    </row>
    <row r="394" spans="4:19" x14ac:dyDescent="0.25">
      <c r="D394"/>
      <c r="E394"/>
      <c r="R394" s="2"/>
      <c r="S394" s="2"/>
    </row>
    <row r="395" spans="4:19" x14ac:dyDescent="0.25">
      <c r="D395"/>
      <c r="E395"/>
      <c r="R395" s="2"/>
      <c r="S395" s="2"/>
    </row>
    <row r="396" spans="4:19" x14ac:dyDescent="0.25">
      <c r="D396"/>
      <c r="E396"/>
      <c r="R396" s="2"/>
      <c r="S396" s="2"/>
    </row>
    <row r="397" spans="4:19" x14ac:dyDescent="0.25">
      <c r="D397"/>
      <c r="E397"/>
      <c r="R397" s="2"/>
      <c r="S397" s="2"/>
    </row>
    <row r="398" spans="4:19" x14ac:dyDescent="0.25">
      <c r="D398"/>
      <c r="E398"/>
      <c r="R398" s="2"/>
      <c r="S398" s="2"/>
    </row>
    <row r="399" spans="4:19" x14ac:dyDescent="0.25">
      <c r="D399"/>
      <c r="E399"/>
      <c r="R399" s="2"/>
      <c r="S399" s="2"/>
    </row>
    <row r="400" spans="4:19" x14ac:dyDescent="0.25">
      <c r="D400"/>
      <c r="E400"/>
      <c r="R400" s="2"/>
      <c r="S400" s="2"/>
    </row>
    <row r="401" spans="4:19" x14ac:dyDescent="0.25">
      <c r="D401"/>
      <c r="E401"/>
      <c r="R401" s="2"/>
      <c r="S401" s="2"/>
    </row>
    <row r="402" spans="4:19" x14ac:dyDescent="0.25">
      <c r="D402"/>
      <c r="E402"/>
      <c r="R402" s="2"/>
      <c r="S402" s="2"/>
    </row>
    <row r="403" spans="4:19" x14ac:dyDescent="0.25">
      <c r="D403"/>
      <c r="E403"/>
      <c r="R403" s="2"/>
      <c r="S403" s="2"/>
    </row>
    <row r="404" spans="4:19" x14ac:dyDescent="0.25">
      <c r="D404"/>
      <c r="E404"/>
      <c r="R404" s="2"/>
      <c r="S404" s="2"/>
    </row>
    <row r="405" spans="4:19" x14ac:dyDescent="0.25">
      <c r="D405"/>
      <c r="E405"/>
      <c r="R405" s="2"/>
      <c r="S405" s="2"/>
    </row>
    <row r="406" spans="4:19" x14ac:dyDescent="0.25">
      <c r="D406"/>
      <c r="E406"/>
      <c r="R406" s="2"/>
      <c r="S406" s="2"/>
    </row>
    <row r="407" spans="4:19" x14ac:dyDescent="0.25">
      <c r="D407"/>
      <c r="E407"/>
      <c r="R407" s="2"/>
      <c r="S407" s="2"/>
    </row>
    <row r="408" spans="4:19" x14ac:dyDescent="0.25">
      <c r="D408"/>
      <c r="E408"/>
      <c r="R408" s="2"/>
      <c r="S408" s="2"/>
    </row>
    <row r="409" spans="4:19" x14ac:dyDescent="0.25">
      <c r="D409"/>
      <c r="E409"/>
      <c r="R409" s="2"/>
      <c r="S409" s="2"/>
    </row>
    <row r="410" spans="4:19" x14ac:dyDescent="0.25">
      <c r="D410"/>
      <c r="E410"/>
      <c r="R410" s="2"/>
      <c r="S410" s="2"/>
    </row>
    <row r="411" spans="4:19" x14ac:dyDescent="0.25">
      <c r="D411"/>
      <c r="E411"/>
      <c r="R411" s="2"/>
      <c r="S411" s="2"/>
    </row>
    <row r="412" spans="4:19" x14ac:dyDescent="0.25">
      <c r="D412"/>
      <c r="E412"/>
      <c r="R412" s="2"/>
      <c r="S412" s="2"/>
    </row>
    <row r="413" spans="4:19" x14ac:dyDescent="0.25">
      <c r="D413"/>
      <c r="E413"/>
      <c r="R413" s="2"/>
      <c r="S413" s="2"/>
    </row>
    <row r="414" spans="4:19" x14ac:dyDescent="0.25">
      <c r="D414"/>
      <c r="E414"/>
      <c r="R414" s="2"/>
      <c r="S414" s="2"/>
    </row>
    <row r="415" spans="4:19" x14ac:dyDescent="0.25">
      <c r="D415"/>
      <c r="E415"/>
      <c r="R415" s="2"/>
      <c r="S415" s="2"/>
    </row>
    <row r="416" spans="4:19" x14ac:dyDescent="0.25">
      <c r="D416"/>
      <c r="E416"/>
      <c r="R416" s="2"/>
      <c r="S416" s="2"/>
    </row>
    <row r="417" spans="4:19" x14ac:dyDescent="0.25">
      <c r="D417"/>
      <c r="E417"/>
      <c r="R417" s="2"/>
      <c r="S417" s="2"/>
    </row>
    <row r="418" spans="4:19" x14ac:dyDescent="0.25">
      <c r="D418"/>
      <c r="E418"/>
      <c r="R418" s="2"/>
      <c r="S418" s="2"/>
    </row>
    <row r="419" spans="4:19" x14ac:dyDescent="0.25">
      <c r="D419"/>
      <c r="E419"/>
      <c r="R419" s="2"/>
      <c r="S419" s="2"/>
    </row>
    <row r="420" spans="4:19" x14ac:dyDescent="0.25">
      <c r="D420"/>
      <c r="E420"/>
      <c r="R420" s="2"/>
      <c r="S420" s="2"/>
    </row>
    <row r="421" spans="4:19" x14ac:dyDescent="0.25">
      <c r="D421"/>
      <c r="E421"/>
      <c r="R421" s="2"/>
      <c r="S421" s="2"/>
    </row>
    <row r="422" spans="4:19" x14ac:dyDescent="0.25">
      <c r="D422"/>
      <c r="E422"/>
      <c r="R422" s="2"/>
      <c r="S422" s="2"/>
    </row>
    <row r="423" spans="4:19" x14ac:dyDescent="0.25">
      <c r="D423"/>
      <c r="E423"/>
      <c r="R423" s="2"/>
      <c r="S423" s="2"/>
    </row>
    <row r="424" spans="4:19" x14ac:dyDescent="0.25">
      <c r="D424"/>
      <c r="E424"/>
      <c r="R424" s="2"/>
      <c r="S424" s="2"/>
    </row>
    <row r="425" spans="4:19" x14ac:dyDescent="0.25">
      <c r="D425"/>
      <c r="E425"/>
      <c r="R425" s="2"/>
      <c r="S425" s="2"/>
    </row>
    <row r="426" spans="4:19" x14ac:dyDescent="0.25">
      <c r="D426"/>
      <c r="E426"/>
      <c r="R426" s="2"/>
      <c r="S426" s="2"/>
    </row>
    <row r="427" spans="4:19" x14ac:dyDescent="0.25">
      <c r="D427"/>
      <c r="E427"/>
      <c r="R427" s="2"/>
      <c r="S427" s="2"/>
    </row>
    <row r="428" spans="4:19" x14ac:dyDescent="0.25">
      <c r="D428"/>
      <c r="E428"/>
      <c r="R428" s="2"/>
      <c r="S428" s="2"/>
    </row>
    <row r="429" spans="4:19" x14ac:dyDescent="0.25">
      <c r="D429"/>
      <c r="E429"/>
      <c r="R429" s="2"/>
      <c r="S429" s="2"/>
    </row>
    <row r="430" spans="4:19" x14ac:dyDescent="0.25">
      <c r="D430"/>
      <c r="E430"/>
      <c r="R430" s="2"/>
      <c r="S430" s="2"/>
    </row>
    <row r="431" spans="4:19" x14ac:dyDescent="0.25">
      <c r="D431"/>
      <c r="E431"/>
      <c r="R431" s="2"/>
      <c r="S431" s="2"/>
    </row>
    <row r="432" spans="4:19" x14ac:dyDescent="0.25">
      <c r="D432"/>
      <c r="E432"/>
      <c r="R432" s="2"/>
      <c r="S432" s="2"/>
    </row>
    <row r="433" spans="4:19" x14ac:dyDescent="0.25">
      <c r="D433"/>
      <c r="E433"/>
      <c r="R433" s="2"/>
      <c r="S433" s="2"/>
    </row>
    <row r="434" spans="4:19" x14ac:dyDescent="0.25">
      <c r="D434"/>
      <c r="E434"/>
      <c r="R434" s="2"/>
      <c r="S434" s="2"/>
    </row>
    <row r="435" spans="4:19" x14ac:dyDescent="0.25">
      <c r="D435"/>
      <c r="E435"/>
      <c r="R435" s="2"/>
      <c r="S435" s="2"/>
    </row>
    <row r="436" spans="4:19" x14ac:dyDescent="0.25">
      <c r="D436"/>
      <c r="E436"/>
      <c r="R436" s="2"/>
      <c r="S436" s="2"/>
    </row>
    <row r="437" spans="4:19" x14ac:dyDescent="0.25">
      <c r="D437"/>
      <c r="E437"/>
      <c r="R437" s="2"/>
      <c r="S437" s="2"/>
    </row>
    <row r="438" spans="4:19" x14ac:dyDescent="0.25">
      <c r="D438"/>
      <c r="E438"/>
      <c r="R438" s="2"/>
      <c r="S438" s="2"/>
    </row>
    <row r="439" spans="4:19" x14ac:dyDescent="0.25">
      <c r="D439"/>
      <c r="E439"/>
      <c r="R439" s="2"/>
      <c r="S439" s="2"/>
    </row>
    <row r="440" spans="4:19" x14ac:dyDescent="0.25">
      <c r="D440"/>
      <c r="E440"/>
      <c r="R440" s="2"/>
      <c r="S440" s="2"/>
    </row>
    <row r="441" spans="4:19" x14ac:dyDescent="0.25">
      <c r="D441"/>
      <c r="E441"/>
      <c r="R441" s="2"/>
      <c r="S441" s="2"/>
    </row>
    <row r="442" spans="4:19" x14ac:dyDescent="0.25">
      <c r="D442"/>
      <c r="E442"/>
      <c r="R442" s="2"/>
      <c r="S442" s="2"/>
    </row>
    <row r="443" spans="4:19" x14ac:dyDescent="0.25">
      <c r="D443"/>
      <c r="E443"/>
      <c r="R443" s="2"/>
      <c r="S443" s="2"/>
    </row>
    <row r="444" spans="4:19" x14ac:dyDescent="0.25">
      <c r="D444"/>
      <c r="E444"/>
      <c r="R444" s="2"/>
      <c r="S444" s="2"/>
    </row>
    <row r="445" spans="4:19" x14ac:dyDescent="0.25">
      <c r="D445"/>
      <c r="E445"/>
      <c r="R445" s="2"/>
      <c r="S445" s="2"/>
    </row>
    <row r="446" spans="4:19" x14ac:dyDescent="0.25">
      <c r="D446"/>
      <c r="E446"/>
      <c r="R446" s="2"/>
      <c r="S446" s="2"/>
    </row>
    <row r="447" spans="4:19" x14ac:dyDescent="0.25">
      <c r="D447"/>
      <c r="E447"/>
      <c r="R447" s="2"/>
      <c r="S447" s="2"/>
    </row>
    <row r="448" spans="4:19" x14ac:dyDescent="0.25">
      <c r="D448"/>
      <c r="E448"/>
      <c r="R448" s="2"/>
      <c r="S448" s="2"/>
    </row>
    <row r="449" spans="4:19" x14ac:dyDescent="0.25">
      <c r="D449"/>
      <c r="E449"/>
      <c r="R449" s="2"/>
      <c r="S449" s="2"/>
    </row>
    <row r="450" spans="4:19" x14ac:dyDescent="0.25">
      <c r="D450"/>
      <c r="E450"/>
      <c r="R450" s="2"/>
      <c r="S450" s="2"/>
    </row>
    <row r="451" spans="4:19" x14ac:dyDescent="0.25">
      <c r="D451"/>
      <c r="E451"/>
      <c r="R451" s="2"/>
      <c r="S451" s="2"/>
    </row>
    <row r="452" spans="4:19" x14ac:dyDescent="0.25">
      <c r="D452"/>
      <c r="E452"/>
      <c r="R452" s="2"/>
      <c r="S452" s="2"/>
    </row>
    <row r="453" spans="4:19" x14ac:dyDescent="0.25">
      <c r="D453"/>
      <c r="E453"/>
      <c r="R453" s="2"/>
      <c r="S453" s="2"/>
    </row>
    <row r="454" spans="4:19" x14ac:dyDescent="0.25">
      <c r="D454"/>
      <c r="E454"/>
      <c r="R454" s="2"/>
      <c r="S454" s="2"/>
    </row>
    <row r="455" spans="4:19" x14ac:dyDescent="0.25">
      <c r="D455"/>
      <c r="E455"/>
      <c r="R455" s="2"/>
      <c r="S455" s="2"/>
    </row>
    <row r="456" spans="4:19" x14ac:dyDescent="0.25">
      <c r="D456"/>
      <c r="E456"/>
      <c r="R456" s="2"/>
      <c r="S456" s="2"/>
    </row>
    <row r="457" spans="4:19" x14ac:dyDescent="0.25">
      <c r="D457"/>
      <c r="E457"/>
      <c r="R457" s="2"/>
      <c r="S457" s="2"/>
    </row>
    <row r="458" spans="4:19" x14ac:dyDescent="0.25">
      <c r="D458"/>
      <c r="E458"/>
      <c r="R458" s="2"/>
      <c r="S458" s="2"/>
    </row>
    <row r="459" spans="4:19" x14ac:dyDescent="0.25">
      <c r="D459"/>
      <c r="E459"/>
      <c r="R459" s="2"/>
      <c r="S459" s="2"/>
    </row>
    <row r="460" spans="4:19" x14ac:dyDescent="0.25">
      <c r="D460"/>
      <c r="E460"/>
      <c r="R460" s="2"/>
      <c r="S460" s="2"/>
    </row>
    <row r="461" spans="4:19" x14ac:dyDescent="0.25">
      <c r="D461"/>
      <c r="E461"/>
      <c r="R461" s="2"/>
      <c r="S461" s="2"/>
    </row>
    <row r="462" spans="4:19" x14ac:dyDescent="0.25">
      <c r="D462"/>
      <c r="E462"/>
      <c r="R462" s="2"/>
      <c r="S462" s="2"/>
    </row>
    <row r="463" spans="4:19" x14ac:dyDescent="0.25">
      <c r="D463"/>
      <c r="E463"/>
      <c r="R463" s="2"/>
      <c r="S463" s="2"/>
    </row>
    <row r="464" spans="4:19" x14ac:dyDescent="0.25">
      <c r="D464"/>
      <c r="E464"/>
      <c r="R464" s="2"/>
      <c r="S464" s="2"/>
    </row>
    <row r="465" spans="4:19" x14ac:dyDescent="0.25">
      <c r="D465"/>
      <c r="E465"/>
      <c r="R465" s="2"/>
      <c r="S465" s="2"/>
    </row>
    <row r="466" spans="4:19" x14ac:dyDescent="0.25">
      <c r="D466"/>
      <c r="E466"/>
      <c r="R466" s="2"/>
      <c r="S466" s="2"/>
    </row>
    <row r="467" spans="4:19" x14ac:dyDescent="0.25">
      <c r="D467"/>
      <c r="E467"/>
      <c r="R467" s="2"/>
      <c r="S467" s="2"/>
    </row>
    <row r="468" spans="4:19" x14ac:dyDescent="0.25">
      <c r="D468"/>
      <c r="E468"/>
      <c r="R468" s="2"/>
      <c r="S468" s="2"/>
    </row>
    <row r="469" spans="4:19" x14ac:dyDescent="0.25">
      <c r="D469"/>
      <c r="E469"/>
      <c r="R469" s="2"/>
      <c r="S469" s="2"/>
    </row>
    <row r="470" spans="4:19" x14ac:dyDescent="0.25">
      <c r="D470"/>
      <c r="E470"/>
      <c r="R470" s="2"/>
      <c r="S470" s="2"/>
    </row>
    <row r="471" spans="4:19" x14ac:dyDescent="0.25">
      <c r="D471"/>
      <c r="E471"/>
      <c r="R471" s="2"/>
      <c r="S471" s="2"/>
    </row>
    <row r="472" spans="4:19" x14ac:dyDescent="0.25">
      <c r="D472"/>
      <c r="E472"/>
      <c r="R472" s="2"/>
      <c r="S472" s="2"/>
    </row>
    <row r="473" spans="4:19" x14ac:dyDescent="0.25">
      <c r="D473"/>
      <c r="E473"/>
      <c r="R473" s="2"/>
      <c r="S473" s="2"/>
    </row>
    <row r="474" spans="4:19" x14ac:dyDescent="0.25">
      <c r="D474"/>
      <c r="E474"/>
      <c r="R474" s="2"/>
      <c r="S474" s="2"/>
    </row>
    <row r="475" spans="4:19" x14ac:dyDescent="0.25">
      <c r="D475"/>
      <c r="E475"/>
      <c r="R475" s="2"/>
      <c r="S475" s="2"/>
    </row>
    <row r="476" spans="4:19" x14ac:dyDescent="0.25">
      <c r="D476"/>
      <c r="E476"/>
      <c r="R476" s="2"/>
      <c r="S476" s="2"/>
    </row>
    <row r="477" spans="4:19" x14ac:dyDescent="0.25">
      <c r="D477"/>
      <c r="E477"/>
      <c r="R477" s="2"/>
      <c r="S477" s="2"/>
    </row>
    <row r="478" spans="4:19" x14ac:dyDescent="0.25">
      <c r="D478"/>
      <c r="E478"/>
      <c r="R478" s="2"/>
      <c r="S478" s="2"/>
    </row>
    <row r="479" spans="4:19" x14ac:dyDescent="0.25">
      <c r="D479"/>
      <c r="E479"/>
      <c r="R479" s="2"/>
      <c r="S479" s="2"/>
    </row>
    <row r="480" spans="4:19" x14ac:dyDescent="0.25">
      <c r="D480"/>
      <c r="E480"/>
      <c r="R480" s="2"/>
      <c r="S480" s="2"/>
    </row>
    <row r="481" spans="4:22" x14ac:dyDescent="0.25">
      <c r="D481"/>
      <c r="E481"/>
      <c r="R481" s="2"/>
      <c r="S481" s="2"/>
    </row>
    <row r="482" spans="4:22" x14ac:dyDescent="0.25">
      <c r="D482"/>
      <c r="E482"/>
      <c r="R482" s="2"/>
      <c r="S482" s="2"/>
    </row>
    <row r="483" spans="4:22" x14ac:dyDescent="0.25">
      <c r="D483"/>
      <c r="E483"/>
      <c r="R483" s="2"/>
      <c r="S483" s="2"/>
    </row>
    <row r="484" spans="4:22" x14ac:dyDescent="0.25">
      <c r="D484"/>
      <c r="E484"/>
      <c r="R484" s="2"/>
      <c r="S484" s="2"/>
    </row>
    <row r="485" spans="4:22" x14ac:dyDescent="0.25">
      <c r="D485"/>
      <c r="E485"/>
      <c r="R485" s="2"/>
      <c r="S485" s="2"/>
    </row>
    <row r="486" spans="4:22" x14ac:dyDescent="0.25">
      <c r="D486"/>
      <c r="E486"/>
      <c r="R486" s="2"/>
      <c r="S486" s="2"/>
    </row>
    <row r="487" spans="4:22" x14ac:dyDescent="0.25">
      <c r="D487"/>
      <c r="E487"/>
      <c r="R487" s="2"/>
      <c r="S487" s="2"/>
    </row>
    <row r="488" spans="4:22" x14ac:dyDescent="0.25">
      <c r="D488"/>
      <c r="E488"/>
      <c r="R488" s="2"/>
      <c r="S488" s="2"/>
    </row>
    <row r="489" spans="4:22" x14ac:dyDescent="0.25">
      <c r="D489"/>
      <c r="E489"/>
      <c r="R489" s="2"/>
      <c r="S489" s="2"/>
    </row>
    <row r="490" spans="4:22" x14ac:dyDescent="0.25">
      <c r="D490"/>
      <c r="E490"/>
      <c r="R490" s="2"/>
      <c r="S490" s="2"/>
    </row>
    <row r="491" spans="4:22" x14ac:dyDescent="0.25">
      <c r="D491"/>
      <c r="E491"/>
      <c r="R491" s="2"/>
      <c r="S491" s="2"/>
    </row>
    <row r="492" spans="4:22" x14ac:dyDescent="0.25">
      <c r="D492"/>
      <c r="E492"/>
      <c r="R492" s="2"/>
      <c r="S492" s="2"/>
    </row>
    <row r="496" spans="4:22" x14ac:dyDescent="0.25">
      <c r="L496" s="101"/>
      <c r="V496" t="s">
        <v>75</v>
      </c>
    </row>
  </sheetData>
  <dataValidations count="1">
    <dataValidation type="list" allowBlank="1" showInputMessage="1" showErrorMessage="1" promptTitle="gerald2" sqref="D5:D11" xr:uid="{00000000-0002-0000-0000-000000000000}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1"/>
  <dimension ref="A2:T33"/>
  <sheetViews>
    <sheetView zoomScale="75" zoomScaleNormal="75" workbookViewId="0">
      <selection activeCell="M23" sqref="M23"/>
    </sheetView>
  </sheetViews>
  <sheetFormatPr defaultColWidth="11.42578125" defaultRowHeight="15" x14ac:dyDescent="0.25"/>
  <cols>
    <col min="1" max="1" width="6.140625" customWidth="1"/>
    <col min="2" max="2" width="31.140625" customWidth="1"/>
    <col min="3" max="3" width="17.28515625" customWidth="1"/>
    <col min="4" max="4" width="14.5703125" customWidth="1"/>
    <col min="5" max="5" width="12.5703125" customWidth="1"/>
    <col min="6" max="6" width="25.85546875" customWidth="1"/>
    <col min="7" max="7" width="15.28515625" customWidth="1"/>
    <col min="8" max="8" width="9.7109375" customWidth="1"/>
    <col min="9" max="9" width="6.7109375" hidden="1" customWidth="1"/>
    <col min="10" max="10" width="12.42578125" customWidth="1"/>
    <col min="11" max="11" width="13" customWidth="1"/>
    <col min="12" max="12" width="12" customWidth="1"/>
    <col min="13" max="13" width="11.7109375" customWidth="1"/>
    <col min="14" max="14" width="11.42578125" customWidth="1"/>
    <col min="15" max="15" width="14.7109375" customWidth="1"/>
    <col min="16" max="16" width="5" customWidth="1"/>
    <col min="17" max="17" width="31.140625" customWidth="1"/>
    <col min="18" max="18" width="21.140625" customWidth="1"/>
  </cols>
  <sheetData>
    <row r="2" spans="1:18" x14ac:dyDescent="0.25">
      <c r="A2" s="14"/>
      <c r="B2" s="34"/>
      <c r="C2" s="110" t="s">
        <v>77</v>
      </c>
      <c r="F2" s="34"/>
      <c r="G2" s="60" t="s">
        <v>67</v>
      </c>
      <c r="H2" s="61"/>
      <c r="K2" s="108" t="s">
        <v>82</v>
      </c>
      <c r="L2" s="52"/>
    </row>
    <row r="3" spans="1:18" x14ac:dyDescent="0.25">
      <c r="A3" s="14"/>
      <c r="B3" s="40"/>
      <c r="C3" s="63" t="s">
        <v>41</v>
      </c>
      <c r="D3" s="16"/>
      <c r="F3" s="35" t="s">
        <v>20</v>
      </c>
      <c r="G3" s="36">
        <f>COUNTIF('planning '!$D$5:$D$16,F3)</f>
        <v>0</v>
      </c>
      <c r="H3" s="39">
        <f>G3*ref!E5</f>
        <v>0</v>
      </c>
      <c r="K3" s="58" t="s">
        <v>48</v>
      </c>
      <c r="L3" s="55"/>
      <c r="M3" s="113" t="s">
        <v>40</v>
      </c>
    </row>
    <row r="4" spans="1:18" x14ac:dyDescent="0.25">
      <c r="A4" s="14"/>
      <c r="B4" s="35" t="s">
        <v>18</v>
      </c>
      <c r="C4" s="36">
        <f>COUNTIF('planning '!$D$5:$D$16,B4)</f>
        <v>2</v>
      </c>
      <c r="F4" s="35" t="s">
        <v>21</v>
      </c>
      <c r="G4" s="36">
        <f>COUNTIF('planning '!$D$5:$D$16,F4)</f>
        <v>0</v>
      </c>
      <c r="H4" s="38">
        <f>SUM(G4*ref!E26)</f>
        <v>0</v>
      </c>
      <c r="K4" s="49" t="s">
        <v>28</v>
      </c>
      <c r="L4" s="50" t="e">
        <f>SUMPRODUCT((YEAR('planning '!$C$5:$C$16)=ref!E$2)*(MONTH('planning '!$C$5:$C$16)=MONTH(1&amp;K4))*('planning '!#REF!))</f>
        <v>#VALUE!</v>
      </c>
      <c r="M4" s="109" t="e">
        <f>IF(SUM(L4-ref!E$13)&lt;0,0,SUM(L4-ref!E$13))</f>
        <v>#VALUE!</v>
      </c>
    </row>
    <row r="5" spans="1:18" x14ac:dyDescent="0.25">
      <c r="B5" s="35" t="s">
        <v>19</v>
      </c>
      <c r="C5" s="36">
        <f>COUNTIF('planning '!$D$5:$D$16,B5)</f>
        <v>0</v>
      </c>
      <c r="D5" s="22"/>
      <c r="F5" s="35" t="s">
        <v>65</v>
      </c>
      <c r="G5" s="36">
        <f>COUNTIF('planning '!$D$5:$D$16,F5)</f>
        <v>0</v>
      </c>
      <c r="H5" s="39">
        <f>G5*ref!E27</f>
        <v>0</v>
      </c>
      <c r="K5" s="49" t="s">
        <v>29</v>
      </c>
      <c r="L5" s="50" t="e">
        <f>SUMPRODUCT((YEAR('planning '!$C$5:$C$16)=ref!E$2)*(MONTH('planning '!$C$5:$C$16)=MONTH(1&amp;K5))*('planning '!#REF!))</f>
        <v>#VALUE!</v>
      </c>
      <c r="M5" s="13" t="e">
        <f>IF(SUM(L5-ref!E$13)&lt;0,0,SUM(L5-ref!E$13))</f>
        <v>#VALUE!</v>
      </c>
    </row>
    <row r="6" spans="1:18" x14ac:dyDescent="0.25">
      <c r="B6" s="35" t="s">
        <v>22</v>
      </c>
      <c r="C6" s="36">
        <f>COUNTIF('planning '!$D$5:$D$16,B6)</f>
        <v>0</v>
      </c>
      <c r="D6" s="22"/>
      <c r="G6" s="63" t="s">
        <v>52</v>
      </c>
      <c r="H6" s="38">
        <f>SUM(H3+H4+H5)</f>
        <v>0</v>
      </c>
      <c r="K6" s="49" t="s">
        <v>30</v>
      </c>
      <c r="L6" s="50" t="e">
        <f>SUMPRODUCT((YEAR('planning '!$C$5:$C$16)=ref!E$2)*(MONTH('planning '!$C$5:$C$16)=MONTH(1&amp;K6))*('planning '!#REF!))</f>
        <v>#VALUE!</v>
      </c>
      <c r="M6" s="13" t="e">
        <f>IF(SUM(L6-ref!E$13)&lt;0,0,SUM(L6-ref!E$13))</f>
        <v>#VALUE!</v>
      </c>
      <c r="Q6" s="14"/>
      <c r="R6" s="15"/>
    </row>
    <row r="7" spans="1:18" x14ac:dyDescent="0.25">
      <c r="B7" s="35" t="s">
        <v>23</v>
      </c>
      <c r="C7" s="36">
        <f>COUNTIF('planning '!$D$5:$D$16,B7)</f>
        <v>0</v>
      </c>
      <c r="D7" s="22"/>
      <c r="K7" s="49" t="s">
        <v>31</v>
      </c>
      <c r="L7" s="50" t="e">
        <f>SUMPRODUCT((YEAR('planning '!$C$5:$C$16)=ref!E$2)*(MONTH('planning '!$C$5:$C$16)=MONTH(1&amp;K7))*('planning '!#REF!))</f>
        <v>#VALUE!</v>
      </c>
      <c r="M7" s="13" t="e">
        <f>IF(SUM(L7-ref!E$13)&lt;0,0,SUM(L7-ref!E$13))</f>
        <v>#VALUE!</v>
      </c>
    </row>
    <row r="8" spans="1:18" x14ac:dyDescent="0.25">
      <c r="B8" s="35" t="s">
        <v>24</v>
      </c>
      <c r="C8" s="36">
        <f>COUNTIF('planning '!$D$5:$D$16,B8)</f>
        <v>0</v>
      </c>
      <c r="D8" s="22"/>
      <c r="K8" s="49" t="s">
        <v>32</v>
      </c>
      <c r="L8" s="50" t="e">
        <f>SUMPRODUCT((YEAR('planning '!$C$5:$C$16)=ref!E$2)*(MONTH('planning '!$C$5:$C$16)=MONTH(1&amp;K8))*('planning '!#REF!))</f>
        <v>#VALUE!</v>
      </c>
      <c r="M8" s="13" t="e">
        <f>IF(SUM(L8-ref!E$13)&lt;0,0,SUM(L8-ref!E$13))</f>
        <v>#VALUE!</v>
      </c>
      <c r="P8" s="1"/>
    </row>
    <row r="9" spans="1:18" x14ac:dyDescent="0.25">
      <c r="B9" s="35" t="s">
        <v>25</v>
      </c>
      <c r="C9" s="36">
        <f>COUNTIF('planning '!$D$5:$D$16,B9)</f>
        <v>0</v>
      </c>
      <c r="D9" s="1"/>
      <c r="F9" s="34"/>
      <c r="G9" s="60" t="s">
        <v>68</v>
      </c>
      <c r="H9" s="61"/>
      <c r="K9" s="49" t="s">
        <v>33</v>
      </c>
      <c r="L9" s="50" t="e">
        <f>SUMPRODUCT((YEAR('planning '!$C$5:$C$16)=ref!E$2)*(MONTH('planning '!$C$5:$C$16)=MONTH(1&amp;K9))*('planning '!#REF!))</f>
        <v>#VALUE!</v>
      </c>
      <c r="M9" s="13" t="e">
        <f>IF(SUM(L9-ref!E$13)&lt;0,0,SUM(L9-ref!E$13))</f>
        <v>#VALUE!</v>
      </c>
      <c r="P9" s="1"/>
    </row>
    <row r="10" spans="1:18" x14ac:dyDescent="0.25">
      <c r="B10" s="35" t="s">
        <v>72</v>
      </c>
      <c r="C10" s="36">
        <f>COUNTIF('planning '!$D$5:$D$16,B10)</f>
        <v>0</v>
      </c>
      <c r="F10" s="35" t="s">
        <v>61</v>
      </c>
      <c r="G10" s="36">
        <f>COUNTIF('planning '!$D$6:$D$16,F10)</f>
        <v>0</v>
      </c>
      <c r="H10" s="39">
        <f>G10*ref!E5</f>
        <v>0</v>
      </c>
      <c r="K10" s="49" t="s">
        <v>34</v>
      </c>
      <c r="L10" s="50" t="e">
        <f>SUMPRODUCT((YEAR('planning '!$C$5:$C$16)=ref!E$2)*(MONTH('planning '!$C$5:$C$16)=MONTH(1&amp;K10))*('planning '!#REF!))</f>
        <v>#VALUE!</v>
      </c>
      <c r="M10" s="13" t="e">
        <f>IF(SUM(L10-ref!E$13)&lt;0,0,SUM(L10-ref!E$13))</f>
        <v>#VALUE!</v>
      </c>
      <c r="P10" s="1"/>
    </row>
    <row r="11" spans="1:18" x14ac:dyDescent="0.25">
      <c r="B11" s="35" t="s">
        <v>73</v>
      </c>
      <c r="C11" s="36">
        <f>COUNTIF('planning '!$D$5:$D$16,B11)</f>
        <v>0</v>
      </c>
      <c r="F11" s="92"/>
      <c r="G11" s="93"/>
      <c r="H11" s="22"/>
      <c r="K11" s="49" t="s">
        <v>35</v>
      </c>
      <c r="L11" s="50" t="e">
        <f>SUMPRODUCT((YEAR('planning '!$C$5:$C$16)=ref!E$2)*(MONTH('planning '!$C$5:$C$16)=MONTH(1&amp;K11))*('planning '!#REF!))</f>
        <v>#VALUE!</v>
      </c>
      <c r="M11" s="13" t="e">
        <f>IF(SUM(L11-ref!E$13)&lt;0,0,SUM(L11-ref!E$13))</f>
        <v>#VALUE!</v>
      </c>
    </row>
    <row r="12" spans="1:18" ht="15" customHeight="1" x14ac:dyDescent="0.35">
      <c r="B12" s="35" t="s">
        <v>61</v>
      </c>
      <c r="C12" s="36">
        <f>COUNTIF('planning '!$D$5:$D$16,B12)</f>
        <v>0</v>
      </c>
      <c r="F12" s="92"/>
      <c r="G12" s="93"/>
      <c r="H12" s="94"/>
      <c r="K12" s="49" t="s">
        <v>36</v>
      </c>
      <c r="L12" s="50" t="e">
        <f>SUMPRODUCT((YEAR('planning '!$C$5:$C$16)=ref!E$2)*(MONTH('planning '!$C$5:$C$16)=MONTH(1&amp;K12))*('planning '!#REF!))</f>
        <v>#VALUE!</v>
      </c>
      <c r="M12" s="13" t="e">
        <f>IF(SUM(L12-ref!E$13)&lt;0,0,SUM(L12-ref!E$13))</f>
        <v>#VALUE!</v>
      </c>
      <c r="P12" s="26"/>
    </row>
    <row r="13" spans="1:18" ht="15" customHeight="1" x14ac:dyDescent="0.25">
      <c r="F13" s="34"/>
      <c r="G13" s="62" t="s">
        <v>53</v>
      </c>
      <c r="K13" s="49" t="s">
        <v>37</v>
      </c>
      <c r="L13" s="50" t="e">
        <f>SUMPRODUCT((YEAR('planning '!$C$5:$C$16)=ref!E$2)*(MONTH('planning '!$C$5:$C$16)=MONTH(1&amp;K13))*('planning '!#REF!))</f>
        <v>#VALUE!</v>
      </c>
      <c r="M13" s="13" t="e">
        <f>IF(SUM(L13-ref!E$13)&lt;0,0,SUM(L13-ref!E$13))</f>
        <v>#VALUE!</v>
      </c>
    </row>
    <row r="14" spans="1:18" x14ac:dyDescent="0.25">
      <c r="B14" s="35" t="s">
        <v>54</v>
      </c>
      <c r="C14" s="37" t="e">
        <f>SUM('planning '!#REF!)-H6-H10</f>
        <v>#REF!</v>
      </c>
      <c r="F14" s="59" t="s">
        <v>50</v>
      </c>
      <c r="G14" s="36">
        <f>COUNTIF('planning '!$D$5:$D$16,F14)</f>
        <v>0</v>
      </c>
      <c r="K14" s="49" t="s">
        <v>38</v>
      </c>
      <c r="L14" s="50" t="e">
        <f>SUMPRODUCT((YEAR('planning '!$C$5:$C$16)=ref!E$2)*(MONTH('planning '!$C$5:$C$16)=MONTH(1&amp;K14))*('planning '!#REF!))</f>
        <v>#VALUE!</v>
      </c>
      <c r="M14" s="13" t="e">
        <f>IF(SUM(L14-ref!E$13)&lt;0,0,SUM(L14-ref!E$13))</f>
        <v>#VALUE!</v>
      </c>
    </row>
    <row r="15" spans="1:18" x14ac:dyDescent="0.25">
      <c r="C15" s="91"/>
      <c r="F15" s="59" t="s">
        <v>51</v>
      </c>
      <c r="G15" s="36">
        <f>COUNTIF('planning '!$D$5:$D$16,F15)</f>
        <v>0</v>
      </c>
      <c r="K15" s="49" t="s">
        <v>39</v>
      </c>
      <c r="L15" s="50" t="e">
        <f>SUMPRODUCT((YEAR('planning '!$C$5:$C$16)=ref!E$2)*(MONTH('planning '!$C$5:$C$16)=MONTH(1&amp;K15))*('planning '!#REF!))</f>
        <v>#VALUE!</v>
      </c>
      <c r="M15" s="13" t="e">
        <f>IF(SUM(L15-ref!E$13)&lt;0,0,SUM(L15-ref!E$13))</f>
        <v>#VALUE!</v>
      </c>
    </row>
    <row r="16" spans="1:18" x14ac:dyDescent="0.25">
      <c r="B16" s="89"/>
      <c r="C16" s="90"/>
      <c r="F16" s="59" t="s">
        <v>49</v>
      </c>
      <c r="G16" s="36">
        <f>COUNTIF('planning '!$D$5:$D$16,F16)</f>
        <v>0</v>
      </c>
    </row>
    <row r="17" spans="2:20" x14ac:dyDescent="0.25">
      <c r="K17" s="51"/>
      <c r="L17" s="57" t="s">
        <v>83</v>
      </c>
      <c r="M17" s="27" t="e">
        <f>SUM(L4:L15)</f>
        <v>#VALUE!</v>
      </c>
    </row>
    <row r="18" spans="2:20" x14ac:dyDescent="0.25">
      <c r="B18" s="31"/>
      <c r="C18" s="32"/>
      <c r="D18" s="33" t="s">
        <v>79</v>
      </c>
      <c r="K18" s="104"/>
      <c r="L18" s="103" t="s">
        <v>84</v>
      </c>
      <c r="M18" s="19" t="e">
        <f>SUM(M4:M15)</f>
        <v>#VALUE!</v>
      </c>
    </row>
    <row r="19" spans="2:20" x14ac:dyDescent="0.25">
      <c r="B19" s="54"/>
      <c r="C19" s="25" t="s">
        <v>78</v>
      </c>
      <c r="D19" s="96" t="s">
        <v>47</v>
      </c>
      <c r="F19" s="47"/>
      <c r="G19" s="48"/>
      <c r="H19" s="43" t="s">
        <v>76</v>
      </c>
    </row>
    <row r="20" spans="2:20" x14ac:dyDescent="0.25">
      <c r="B20" s="25" t="s">
        <v>69</v>
      </c>
      <c r="C20" s="21" t="e">
        <f>SUM('planning '!#REF!)</f>
        <v>#REF!</v>
      </c>
      <c r="D20" s="24" t="e">
        <f>SUM(C20*ref!E16)*24</f>
        <v>#REF!</v>
      </c>
      <c r="F20" s="42"/>
      <c r="G20" s="43"/>
      <c r="H20" s="11" t="s">
        <v>40</v>
      </c>
    </row>
    <row r="21" spans="2:20" x14ac:dyDescent="0.25">
      <c r="B21" s="25" t="s">
        <v>27</v>
      </c>
      <c r="C21" s="53" t="e">
        <f>SUM('planning '!#REF!)</f>
        <v>#REF!</v>
      </c>
      <c r="D21" s="23" t="e">
        <f>SUM(C21*ref!E18)*24</f>
        <v>#REF!</v>
      </c>
      <c r="F21" s="44"/>
      <c r="G21" s="43" t="s">
        <v>66</v>
      </c>
      <c r="H21" s="20" t="e">
        <f>IF(SUM(C14-ref!E$3)&lt;0,0,SUM(C14-ref!E$3))</f>
        <v>#REF!</v>
      </c>
    </row>
    <row r="22" spans="2:20" x14ac:dyDescent="0.25">
      <c r="B22" s="25" t="s">
        <v>26</v>
      </c>
      <c r="C22" s="23" t="e">
        <f>SUM('planning '!#REF!)</f>
        <v>#REF!</v>
      </c>
      <c r="D22" s="23" t="e">
        <f>SUM(C22*ref!E19)*24</f>
        <v>#REF!</v>
      </c>
      <c r="F22" s="44"/>
      <c r="G22" s="43" t="s">
        <v>45</v>
      </c>
      <c r="H22" s="20" t="e">
        <f>SUM('planning '!#REF!)</f>
        <v>#REF!</v>
      </c>
      <c r="N22" s="102"/>
    </row>
    <row r="23" spans="2:20" x14ac:dyDescent="0.25">
      <c r="B23" s="25" t="s">
        <v>42</v>
      </c>
      <c r="C23" s="29" t="e">
        <f>SUM('planning '!#REF!)</f>
        <v>#REF!</v>
      </c>
      <c r="D23" s="29" t="e">
        <f>SUM(C23*ref!E21)*24</f>
        <v>#REF!</v>
      </c>
      <c r="F23" s="44"/>
      <c r="G23" s="43" t="s">
        <v>44</v>
      </c>
      <c r="H23" s="20" t="e">
        <f>SUM('planning '!#REF!)</f>
        <v>#REF!</v>
      </c>
      <c r="N23" s="102"/>
    </row>
    <row r="24" spans="2:20" x14ac:dyDescent="0.25">
      <c r="B24" s="25" t="s">
        <v>70</v>
      </c>
      <c r="C24" s="21" t="e">
        <f>SUM('planning '!#REF!)</f>
        <v>#REF!</v>
      </c>
      <c r="D24" s="21" t="e">
        <f>SUM(C24*ref!E20)*24</f>
        <v>#REF!</v>
      </c>
      <c r="F24" s="44"/>
      <c r="G24" s="43" t="s">
        <v>57</v>
      </c>
      <c r="H24" s="64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I24" s="28"/>
      <c r="J24" s="28"/>
      <c r="K24" s="28"/>
      <c r="N24" s="102"/>
    </row>
    <row r="25" spans="2:20" x14ac:dyDescent="0.25">
      <c r="F25" s="45"/>
      <c r="G25" s="46" t="s">
        <v>56</v>
      </c>
      <c r="H25" s="41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26" spans="2:20" ht="15.75" thickBot="1" x14ac:dyDescent="0.3">
      <c r="B26" s="25" t="s">
        <v>80</v>
      </c>
      <c r="C26" s="21" t="e">
        <f>SUM(C20:C24)</f>
        <v>#REF!</v>
      </c>
      <c r="D26" s="98" t="e">
        <f>SUM(D20:D24)</f>
        <v>#REF!</v>
      </c>
      <c r="F26" s="105"/>
      <c r="G26" s="106" t="s">
        <v>46</v>
      </c>
      <c r="H26" s="107"/>
    </row>
    <row r="27" spans="2:20" ht="15.75" thickBot="1" x14ac:dyDescent="0.3">
      <c r="B27" s="30" t="s">
        <v>74</v>
      </c>
      <c r="C27" s="95"/>
      <c r="D27" s="97">
        <v>0</v>
      </c>
      <c r="R27" s="2"/>
      <c r="S27" s="3"/>
      <c r="T27" s="3"/>
    </row>
    <row r="28" spans="2:20" x14ac:dyDescent="0.25">
      <c r="B28" s="30" t="s">
        <v>81</v>
      </c>
      <c r="C28" s="56"/>
      <c r="D28" s="66">
        <f>SUM(C5*ref!E5)</f>
        <v>0</v>
      </c>
    </row>
    <row r="29" spans="2:20" x14ac:dyDescent="0.25">
      <c r="C29" s="30" t="s">
        <v>55</v>
      </c>
      <c r="D29" s="23" t="e">
        <f>SUM(D26+D27-D28)</f>
        <v>#REF!</v>
      </c>
    </row>
    <row r="33" spans="1:5" x14ac:dyDescent="0.25">
      <c r="A33" s="1"/>
      <c r="B33" s="2"/>
      <c r="C33" s="2"/>
      <c r="D33" s="2"/>
      <c r="E33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37"/>
  <sheetViews>
    <sheetView zoomScale="75" zoomScaleNormal="75" workbookViewId="0">
      <selection activeCell="E3" sqref="E3"/>
    </sheetView>
  </sheetViews>
  <sheetFormatPr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8" x14ac:dyDescent="0.25">
      <c r="C2" s="4"/>
      <c r="D2" s="81" t="s">
        <v>58</v>
      </c>
      <c r="E2" s="74">
        <v>2021</v>
      </c>
    </row>
    <row r="3" spans="3:18" x14ac:dyDescent="0.25">
      <c r="C3" s="5"/>
      <c r="D3" s="82" t="s">
        <v>16</v>
      </c>
      <c r="E3" s="75">
        <v>66.958333333333329</v>
      </c>
    </row>
    <row r="4" spans="3:18" x14ac:dyDescent="0.25">
      <c r="C4" s="5"/>
      <c r="D4" s="83" t="s">
        <v>4</v>
      </c>
      <c r="E4" s="76">
        <v>0.5</v>
      </c>
    </row>
    <row r="5" spans="3:18" x14ac:dyDescent="0.25">
      <c r="C5" s="5"/>
      <c r="D5" s="82" t="s">
        <v>10</v>
      </c>
      <c r="E5" s="77">
        <v>0.30833333333333335</v>
      </c>
    </row>
    <row r="6" spans="3:18" x14ac:dyDescent="0.25">
      <c r="C6" s="5"/>
      <c r="D6" s="84" t="s">
        <v>60</v>
      </c>
      <c r="E6" s="74">
        <v>5</v>
      </c>
    </row>
    <row r="7" spans="3:18" x14ac:dyDescent="0.25">
      <c r="C7" s="5"/>
      <c r="D7" s="84" t="s">
        <v>43</v>
      </c>
      <c r="E7" s="78">
        <v>6</v>
      </c>
    </row>
    <row r="8" spans="3:18" x14ac:dyDescent="0.25">
      <c r="C8" s="5"/>
      <c r="D8" s="82" t="s">
        <v>5</v>
      </c>
      <c r="E8" s="76">
        <v>0.41666666666666669</v>
      </c>
    </row>
    <row r="9" spans="3:18" x14ac:dyDescent="0.25">
      <c r="C9" s="5"/>
      <c r="D9" s="82" t="s">
        <v>7</v>
      </c>
      <c r="E9" s="76">
        <v>0.45833333333333331</v>
      </c>
      <c r="N9" s="72"/>
      <c r="R9" s="72">
        <v>3.5416666666666665</v>
      </c>
    </row>
    <row r="10" spans="3:18" x14ac:dyDescent="0.25">
      <c r="C10" s="5"/>
      <c r="D10" s="82" t="s">
        <v>9</v>
      </c>
      <c r="E10" s="75">
        <v>1.5416666666666667</v>
      </c>
      <c r="N10" s="73"/>
      <c r="R10" s="73">
        <v>0.30833333333333335</v>
      </c>
    </row>
    <row r="11" spans="3:18" x14ac:dyDescent="0.25">
      <c r="C11" s="5"/>
      <c r="D11" s="82" t="s">
        <v>1</v>
      </c>
      <c r="E11" s="75">
        <v>2</v>
      </c>
      <c r="N11" s="100">
        <v>12</v>
      </c>
      <c r="R11" s="100">
        <f>(R9/R10)</f>
        <v>11.486486486486486</v>
      </c>
    </row>
    <row r="12" spans="3:18" x14ac:dyDescent="0.25">
      <c r="C12" s="5"/>
      <c r="D12" s="82" t="s">
        <v>2</v>
      </c>
      <c r="E12" s="75">
        <v>1.4583333333333333</v>
      </c>
      <c r="N12" s="73">
        <f>N11*R10</f>
        <v>3.7</v>
      </c>
    </row>
    <row r="13" spans="3:18" x14ac:dyDescent="0.25">
      <c r="C13" s="5"/>
      <c r="D13" s="82" t="s">
        <v>3</v>
      </c>
      <c r="E13" s="75">
        <v>1.0416666666666667</v>
      </c>
      <c r="R13" s="100">
        <f>R11*R10</f>
        <v>3.5416666666666665</v>
      </c>
    </row>
    <row r="14" spans="3:18" x14ac:dyDescent="0.25">
      <c r="C14" s="5"/>
      <c r="D14" s="82" t="s">
        <v>11</v>
      </c>
      <c r="E14" s="77">
        <v>7.708333333333333</v>
      </c>
    </row>
    <row r="15" spans="3:18" x14ac:dyDescent="0.25">
      <c r="C15" s="5"/>
      <c r="D15" s="84" t="s">
        <v>61</v>
      </c>
      <c r="E15" s="87">
        <v>3.5416666666666665</v>
      </c>
      <c r="M15" s="73"/>
      <c r="N15" s="72"/>
    </row>
    <row r="16" spans="3:18" x14ac:dyDescent="0.25">
      <c r="C16" s="5"/>
      <c r="D16" s="86" t="s">
        <v>63</v>
      </c>
      <c r="E16" s="79">
        <v>5.2083333333333336E-2</v>
      </c>
      <c r="N16" s="114"/>
    </row>
    <row r="17" spans="3:20" x14ac:dyDescent="0.25">
      <c r="C17" s="5"/>
      <c r="D17" s="82" t="s">
        <v>13</v>
      </c>
      <c r="E17" s="74">
        <v>22</v>
      </c>
      <c r="M17" s="72"/>
      <c r="N17"/>
    </row>
    <row r="18" spans="3:20" x14ac:dyDescent="0.25">
      <c r="C18" s="5"/>
      <c r="D18" s="82" t="s">
        <v>6</v>
      </c>
      <c r="E18" s="75">
        <v>8.3333333333333329E-2</v>
      </c>
    </row>
    <row r="19" spans="3:20" x14ac:dyDescent="0.25">
      <c r="C19" s="5"/>
      <c r="D19" s="82" t="s">
        <v>8</v>
      </c>
      <c r="E19" s="75">
        <v>6.9444444444444434E-2</v>
      </c>
    </row>
    <row r="20" spans="3:20" x14ac:dyDescent="0.25">
      <c r="C20" s="5"/>
      <c r="D20" s="84" t="s">
        <v>62</v>
      </c>
      <c r="E20" s="76">
        <v>4.1666666666666664E-2</v>
      </c>
    </row>
    <row r="21" spans="3:20" x14ac:dyDescent="0.25">
      <c r="C21" s="5"/>
      <c r="D21" s="82" t="s">
        <v>12</v>
      </c>
      <c r="E21" s="75">
        <v>6.9444444444444434E-2</v>
      </c>
      <c r="N21" s="73"/>
    </row>
    <row r="22" spans="3:20" x14ac:dyDescent="0.25">
      <c r="C22" s="6"/>
      <c r="D22" s="84" t="s">
        <v>17</v>
      </c>
      <c r="E22" s="80">
        <v>0</v>
      </c>
      <c r="N22" s="100"/>
    </row>
    <row r="23" spans="3:20" x14ac:dyDescent="0.25">
      <c r="C23" s="5"/>
      <c r="D23" s="84" t="s">
        <v>18</v>
      </c>
      <c r="E23" s="80">
        <v>0</v>
      </c>
      <c r="L23" s="73"/>
    </row>
    <row r="24" spans="3:20" x14ac:dyDescent="0.25">
      <c r="C24" s="5"/>
      <c r="D24" s="84" t="s">
        <v>19</v>
      </c>
      <c r="E24" s="80">
        <f>E5</f>
        <v>0.30833333333333335</v>
      </c>
      <c r="M24" s="73"/>
    </row>
    <row r="25" spans="3:20" x14ac:dyDescent="0.25">
      <c r="C25" s="5"/>
      <c r="D25" s="84" t="s">
        <v>20</v>
      </c>
      <c r="E25" s="80">
        <f>E5</f>
        <v>0.30833333333333335</v>
      </c>
      <c r="L25" s="99"/>
    </row>
    <row r="26" spans="3:20" x14ac:dyDescent="0.25">
      <c r="C26" s="5"/>
      <c r="D26" s="84" t="s">
        <v>21</v>
      </c>
      <c r="E26" s="80">
        <v>0.16388888888888889</v>
      </c>
    </row>
    <row r="27" spans="3:20" x14ac:dyDescent="0.25">
      <c r="C27" s="5"/>
      <c r="D27" s="84" t="s">
        <v>64</v>
      </c>
      <c r="E27" s="80">
        <v>0.16666666666666666</v>
      </c>
    </row>
    <row r="28" spans="3:20" x14ac:dyDescent="0.25">
      <c r="C28" s="5"/>
      <c r="D28" s="84" t="s">
        <v>22</v>
      </c>
      <c r="E28" s="80">
        <f>E5</f>
        <v>0.30833333333333335</v>
      </c>
    </row>
    <row r="29" spans="3:20" x14ac:dyDescent="0.25">
      <c r="C29" s="5"/>
      <c r="D29" s="84" t="s">
        <v>23</v>
      </c>
      <c r="E29" s="80">
        <f>E5</f>
        <v>0.30833333333333335</v>
      </c>
      <c r="I29" s="2"/>
      <c r="J29" s="2"/>
      <c r="Q29" s="17"/>
      <c r="R29" s="15"/>
      <c r="S29" s="1"/>
      <c r="T29" s="2"/>
    </row>
    <row r="30" spans="3:20" x14ac:dyDescent="0.25">
      <c r="C30" s="5"/>
      <c r="D30" s="84" t="s">
        <v>24</v>
      </c>
      <c r="E30" s="80">
        <f>E5</f>
        <v>0.30833333333333335</v>
      </c>
      <c r="I30" s="2"/>
      <c r="J30" s="2"/>
      <c r="K30" s="2"/>
      <c r="L30" s="2"/>
      <c r="M30" s="2"/>
      <c r="N30" s="2"/>
      <c r="O30" s="2"/>
      <c r="Q30" s="17"/>
      <c r="R30" s="15"/>
      <c r="S30" s="1"/>
      <c r="T30" s="2"/>
    </row>
    <row r="31" spans="3:20" x14ac:dyDescent="0.25">
      <c r="C31" s="5"/>
      <c r="D31" s="84" t="s">
        <v>73</v>
      </c>
      <c r="E31" s="88">
        <v>0</v>
      </c>
      <c r="I31" s="2"/>
      <c r="J31" s="2"/>
      <c r="K31" s="2"/>
      <c r="L31" s="2"/>
      <c r="M31" s="2"/>
      <c r="N31" s="2"/>
      <c r="O31" s="2"/>
      <c r="Q31" s="17"/>
      <c r="R31" s="15"/>
      <c r="S31" s="1"/>
      <c r="T31" s="2"/>
    </row>
    <row r="32" spans="3:20" x14ac:dyDescent="0.25">
      <c r="C32" s="5"/>
      <c r="D32" s="84" t="s">
        <v>25</v>
      </c>
      <c r="E32" s="80">
        <v>0</v>
      </c>
      <c r="I32" s="8"/>
      <c r="J32" s="2"/>
      <c r="K32" s="2"/>
      <c r="L32" s="2"/>
      <c r="M32" s="2"/>
      <c r="N32" s="2"/>
      <c r="O32" s="2"/>
      <c r="Q32" s="17"/>
      <c r="R32" s="15"/>
      <c r="S32" s="1"/>
      <c r="T32" s="2"/>
    </row>
    <row r="33" spans="3:22" x14ac:dyDescent="0.25">
      <c r="C33" s="5"/>
      <c r="D33" s="84" t="s">
        <v>50</v>
      </c>
      <c r="E33" s="75">
        <f>E5</f>
        <v>0.30833333333333335</v>
      </c>
      <c r="I33" s="8"/>
      <c r="J33" s="8"/>
      <c r="K33" s="8"/>
      <c r="L33" s="2"/>
      <c r="M33" s="2"/>
      <c r="N33" s="2"/>
      <c r="O33" s="2"/>
      <c r="Q33" s="17"/>
      <c r="R33" s="15"/>
      <c r="S33" s="1"/>
      <c r="T33" s="2"/>
      <c r="U33" s="2"/>
      <c r="V33" s="2"/>
    </row>
    <row r="34" spans="3:22" x14ac:dyDescent="0.25">
      <c r="C34" s="5"/>
      <c r="D34" s="84" t="s">
        <v>51</v>
      </c>
      <c r="E34" s="75">
        <v>0</v>
      </c>
      <c r="I34" s="2"/>
      <c r="J34" s="2"/>
      <c r="K34" s="2"/>
      <c r="L34" s="2"/>
      <c r="M34" s="2"/>
      <c r="N34" s="2"/>
      <c r="O34" s="2"/>
      <c r="Q34" s="17"/>
      <c r="R34" s="15"/>
      <c r="S34" s="1"/>
      <c r="T34" s="2"/>
      <c r="U34" s="2"/>
      <c r="V34" s="2"/>
    </row>
    <row r="35" spans="3:22" x14ac:dyDescent="0.25">
      <c r="C35" s="5"/>
      <c r="D35" s="84" t="s">
        <v>49</v>
      </c>
      <c r="E35" s="75">
        <f>E5</f>
        <v>0.30833333333333335</v>
      </c>
      <c r="Q35" s="17"/>
    </row>
    <row r="36" spans="3:22" x14ac:dyDescent="0.25">
      <c r="C36" s="5"/>
      <c r="D36" s="84" t="s">
        <v>72</v>
      </c>
      <c r="E36" s="75">
        <f>E5</f>
        <v>0.30833333333333335</v>
      </c>
    </row>
    <row r="37" spans="3:22" x14ac:dyDescent="0.25">
      <c r="C37" s="7"/>
      <c r="D37" s="85" t="s">
        <v>61</v>
      </c>
      <c r="E37" s="87">
        <f>E5</f>
        <v>0.30833333333333335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BSA</cp:lastModifiedBy>
  <dcterms:created xsi:type="dcterms:W3CDTF">2016-10-24T13:04:51Z</dcterms:created>
  <dcterms:modified xsi:type="dcterms:W3CDTF">2022-12-15T21:59:29Z</dcterms:modified>
</cp:coreProperties>
</file>