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heets/sheet1.xml" ContentType="application/vnd.openxmlformats-officedocument.spreadsheetml.chart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127A950-EDAC-4743-84D9-9B95F3BA0E9E}" xr6:coauthVersionLast="47" xr6:coauthVersionMax="47" xr10:uidLastSave="{00000000-0000-0000-0000-000000000000}"/>
  <bookViews>
    <workbookView xWindow="-120" yWindow="-120" windowWidth="29040" windowHeight="16440" activeTab="5" xr2:uid="{5076C015-70A3-427E-A3B7-BD8F4A5F8112}"/>
  </bookViews>
  <sheets>
    <sheet name="Feuil1" sheetId="1" r:id="rId1"/>
    <sheet name="LDD" sheetId="2" r:id="rId2"/>
    <sheet name="CSL1" sheetId="3" r:id="rId3"/>
    <sheet name="CSL2" sheetId="4" r:id="rId4"/>
    <sheet name="Livret A" sheetId="5" r:id="rId5"/>
    <sheet name="Grafiek1" sheetId="9" r:id="rId6"/>
    <sheet name="LEP" sheetId="6" r:id="rId7"/>
    <sheet name="Super livret BforB" sheetId="7" r:id="rId8"/>
    <sheet name="tout" sheetId="8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5" i="1" l="1"/>
  <c r="O14" i="1"/>
  <c r="O13" i="1"/>
  <c r="B2" i="6"/>
  <c r="J7" i="6"/>
  <c r="J6" i="6" s="1"/>
  <c r="J5" i="6" s="1"/>
  <c r="J4" i="6" s="1"/>
  <c r="J3" i="6" s="1"/>
  <c r="J2" i="6" s="1"/>
  <c r="B2" i="5"/>
  <c r="J4" i="5"/>
  <c r="J3" i="5" s="1"/>
  <c r="J2" i="5" s="1"/>
  <c r="B2" i="3"/>
  <c r="A2" i="3"/>
  <c r="J5" i="3"/>
  <c r="J4" i="3" s="1"/>
  <c r="J3" i="3" s="1"/>
  <c r="J2" i="3" s="1"/>
  <c r="A2" i="2"/>
  <c r="B2" i="2" s="1"/>
  <c r="J5" i="2"/>
  <c r="J4" i="2" s="1"/>
  <c r="J3" i="2" s="1"/>
  <c r="J2" i="2" s="1"/>
</calcChain>
</file>

<file path=xl/sharedStrings.xml><?xml version="1.0" encoding="utf-8"?>
<sst xmlns="http://schemas.openxmlformats.org/spreadsheetml/2006/main" count="230" uniqueCount="37">
  <si>
    <t>LDD</t>
  </si>
  <si>
    <t>LDDS</t>
  </si>
  <si>
    <t>Mouvements internes créditeurs</t>
  </si>
  <si>
    <t>Virements reçus de comptes à comptes</t>
  </si>
  <si>
    <t>VIR Versement initial LDD</t>
  </si>
  <si>
    <t>VIR Transfert LDD</t>
  </si>
  <si>
    <t>VIR Solde ldd</t>
  </si>
  <si>
    <t>accountbalance</t>
  </si>
  <si>
    <t>accountLabel</t>
  </si>
  <si>
    <t>accountNum</t>
  </si>
  <si>
    <t>comment</t>
  </si>
  <si>
    <t>amount</t>
  </si>
  <si>
    <t>categoryParent</t>
  </si>
  <si>
    <t>category</t>
  </si>
  <si>
    <t>label</t>
  </si>
  <si>
    <t>dateVal</t>
  </si>
  <si>
    <t>dateOp</t>
  </si>
  <si>
    <t>CSL n°1</t>
  </si>
  <si>
    <t>VIR VIREMENT CREATION COMPTE</t>
  </si>
  <si>
    <t>VIR 1KE</t>
  </si>
  <si>
    <t>Mouvements internes débiteurs</t>
  </si>
  <si>
    <t>Virements émis de comptes à comptes</t>
  </si>
  <si>
    <t>VIR CSL 1</t>
  </si>
  <si>
    <t>CSL n°2</t>
  </si>
  <si>
    <t>VIR CSL 2</t>
  </si>
  <si>
    <t>LIVRET A</t>
  </si>
  <si>
    <t>VIR SOLDE 22950</t>
  </si>
  <si>
    <t>LEP</t>
  </si>
  <si>
    <t>Balance initiale positive</t>
  </si>
  <si>
    <t>CSL</t>
  </si>
  <si>
    <t>CSL2</t>
  </si>
  <si>
    <t>Livret A</t>
  </si>
  <si>
    <t xml:space="preserve">Super </t>
  </si>
  <si>
    <t>caché</t>
  </si>
  <si>
    <t>numéro caché</t>
  </si>
  <si>
    <t>contenu caché</t>
  </si>
  <si>
    <t>CSL1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</si>
</sst>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NumberFormat="1"/>
  </cellXfs>
  <cellStyles count="1">
    <cellStyle name="Standaard" xfId="0" builtinId="0"/>
  </cellStyles>
  <dxfs count="1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LDD!$J$1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LDD!$A$2:$A$5</c:f>
              <c:numCache>
                <c:formatCode>m/d/yyyy</c:formatCode>
                <c:ptCount val="4"/>
                <c:pt idx="0">
                  <c:v>44866</c:v>
                </c:pt>
                <c:pt idx="1">
                  <c:v>44697</c:v>
                </c:pt>
                <c:pt idx="2">
                  <c:v>44694</c:v>
                </c:pt>
                <c:pt idx="3">
                  <c:v>44693</c:v>
                </c:pt>
              </c:numCache>
            </c:numRef>
          </c:cat>
          <c:val>
            <c:numRef>
              <c:f>LDD!$J$2:$J$5</c:f>
              <c:numCache>
                <c:formatCode>General</c:formatCode>
                <c:ptCount val="4"/>
                <c:pt idx="0">
                  <c:v>12000</c:v>
                </c:pt>
                <c:pt idx="1">
                  <c:v>12000</c:v>
                </c:pt>
                <c:pt idx="2">
                  <c:v>10000</c:v>
                </c:pt>
                <c:pt idx="3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FC-411A-B121-E21BFC8C96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30146351"/>
        <c:axId val="930132207"/>
      </c:barChart>
      <c:dateAx>
        <c:axId val="93014635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0132207"/>
        <c:crosses val="autoZero"/>
        <c:auto val="1"/>
        <c:lblOffset val="100"/>
        <c:baseTimeUnit val="days"/>
      </c:dateAx>
      <c:valAx>
        <c:axId val="930132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0146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'CSL1'!$J$1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'CSL1'!$A$2:$A$5</c:f>
              <c:numCache>
                <c:formatCode>m/d/yyyy</c:formatCode>
                <c:ptCount val="4"/>
                <c:pt idx="0">
                  <c:v>44866</c:v>
                </c:pt>
                <c:pt idx="1">
                  <c:v>44851</c:v>
                </c:pt>
                <c:pt idx="2">
                  <c:v>44712</c:v>
                </c:pt>
                <c:pt idx="3">
                  <c:v>44708</c:v>
                </c:pt>
              </c:numCache>
            </c:numRef>
          </c:cat>
          <c:val>
            <c:numRef>
              <c:f>'CSL1'!$J$2:$J$5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1000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D0-4756-87B6-8CBAD6537A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4400111"/>
        <c:axId val="924403439"/>
      </c:barChart>
      <c:dateAx>
        <c:axId val="92440011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4403439"/>
        <c:crosses val="autoZero"/>
        <c:auto val="1"/>
        <c:lblOffset val="100"/>
        <c:baseTimeUnit val="days"/>
      </c:dateAx>
      <c:valAx>
        <c:axId val="924403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440011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'CSL2'!$J$1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'CSL2'!$A$2:$A$4</c:f>
              <c:numCache>
                <c:formatCode>m/d/yyyy</c:formatCode>
                <c:ptCount val="3"/>
                <c:pt idx="0">
                  <c:v>44851</c:v>
                </c:pt>
                <c:pt idx="1">
                  <c:v>44712</c:v>
                </c:pt>
                <c:pt idx="2">
                  <c:v>44708</c:v>
                </c:pt>
              </c:numCache>
            </c:numRef>
          </c:cat>
          <c:val>
            <c:numRef>
              <c:f>'CSL2'!$J$2:$J$4</c:f>
              <c:numCache>
                <c:formatCode>General</c:formatCode>
                <c:ptCount val="3"/>
                <c:pt idx="0">
                  <c:v>10</c:v>
                </c:pt>
                <c:pt idx="1">
                  <c:v>1000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A7F-4DC5-8810-473CB81DB7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648159"/>
        <c:axId val="921641087"/>
      </c:barChart>
      <c:dateAx>
        <c:axId val="92164815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1641087"/>
        <c:crosses val="autoZero"/>
        <c:auto val="1"/>
        <c:lblOffset val="100"/>
        <c:baseTimeUnit val="days"/>
      </c:dateAx>
      <c:valAx>
        <c:axId val="9216410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16481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'Livret A'!$J$1</c:f>
              <c:strCache>
                <c:ptCount val="1"/>
                <c:pt idx="0">
                  <c:v>accountbalance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'Livret A'!$A$2:$A$4</c:f>
              <c:numCache>
                <c:formatCode>m/d/yyyy</c:formatCode>
                <c:ptCount val="3"/>
                <c:pt idx="1">
                  <c:v>44715</c:v>
                </c:pt>
                <c:pt idx="2">
                  <c:v>44713</c:v>
                </c:pt>
              </c:numCache>
            </c:numRef>
          </c:cat>
          <c:val>
            <c:numRef>
              <c:f>'Livret A'!$J$2:$J$4</c:f>
              <c:numCache>
                <c:formatCode>General</c:formatCode>
                <c:ptCount val="3"/>
                <c:pt idx="0">
                  <c:v>22950</c:v>
                </c:pt>
                <c:pt idx="1">
                  <c:v>22950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24-41AD-8257-E3178F2D4D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1648159"/>
        <c:axId val="921655647"/>
      </c:barChart>
      <c:dateAx>
        <c:axId val="92164815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1655647"/>
        <c:crosses val="autoZero"/>
        <c:auto val="1"/>
        <c:lblOffset val="100"/>
        <c:baseTimeUnit val="days"/>
      </c:dateAx>
      <c:valAx>
        <c:axId val="921655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16481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2363864"/>
        <c:axId val="602366488"/>
      </c:scatterChart>
      <c:valAx>
        <c:axId val="6023638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2366488"/>
        <c:crosses val="autoZero"/>
        <c:crossBetween val="midCat"/>
      </c:valAx>
      <c:valAx>
        <c:axId val="602366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236386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705538817294142E-2"/>
          <c:y val="3.4227922683606346E-2"/>
          <c:w val="0.89680095390238357"/>
          <c:h val="0.80873701835059131"/>
        </c:manualLayout>
      </c:layout>
      <c:scatterChart>
        <c:scatterStyle val="lineMarker"/>
        <c:varyColors val="0"/>
        <c:ser>
          <c:idx val="0"/>
          <c:order val="0"/>
          <c:tx>
            <c:strRef>
              <c:f>LDD!$L$1</c:f>
              <c:strCache>
                <c:ptCount val="1"/>
                <c:pt idx="0">
                  <c:v>LDD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LDD!$A$2:$A$5</c:f>
              <c:numCache>
                <c:formatCode>m/d/yyyy</c:formatCode>
                <c:ptCount val="4"/>
                <c:pt idx="0">
                  <c:v>44866</c:v>
                </c:pt>
                <c:pt idx="1">
                  <c:v>44697</c:v>
                </c:pt>
                <c:pt idx="2">
                  <c:v>44694</c:v>
                </c:pt>
                <c:pt idx="3">
                  <c:v>44693</c:v>
                </c:pt>
              </c:numCache>
            </c:numRef>
          </c:xVal>
          <c:yVal>
            <c:numRef>
              <c:f>LDD!$J$2:$J$5</c:f>
              <c:numCache>
                <c:formatCode>General</c:formatCode>
                <c:ptCount val="4"/>
                <c:pt idx="0">
                  <c:v>12000</c:v>
                </c:pt>
                <c:pt idx="1">
                  <c:v>12000</c:v>
                </c:pt>
                <c:pt idx="2">
                  <c:v>10000</c:v>
                </c:pt>
                <c:pt idx="3">
                  <c:v>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B12-4882-82EB-ACDFB5612291}"/>
            </c:ext>
          </c:extLst>
        </c:ser>
        <c:ser>
          <c:idx val="1"/>
          <c:order val="1"/>
          <c:tx>
            <c:strRef>
              <c:f>'CSL1'!$L$1</c:f>
              <c:strCache>
                <c:ptCount val="1"/>
                <c:pt idx="0">
                  <c:v>CSL1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'CSL1'!$B$2:$B$5</c:f>
              <c:numCache>
                <c:formatCode>m/d/yyyy</c:formatCode>
                <c:ptCount val="4"/>
                <c:pt idx="0">
                  <c:v>44866</c:v>
                </c:pt>
                <c:pt idx="1">
                  <c:v>44851</c:v>
                </c:pt>
                <c:pt idx="2">
                  <c:v>44712</c:v>
                </c:pt>
                <c:pt idx="3">
                  <c:v>44708</c:v>
                </c:pt>
              </c:numCache>
            </c:numRef>
          </c:xVal>
          <c:yVal>
            <c:numRef>
              <c:f>'CSL1'!$J$2:$J$5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1000</c:v>
                </c:pt>
                <c:pt idx="3">
                  <c:v>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B12-4882-82EB-ACDFB5612291}"/>
            </c:ext>
          </c:extLst>
        </c:ser>
        <c:ser>
          <c:idx val="2"/>
          <c:order val="2"/>
          <c:tx>
            <c:strRef>
              <c:f>'CSL2'!$L$1</c:f>
              <c:strCache>
                <c:ptCount val="1"/>
                <c:pt idx="0">
                  <c:v>CSL2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'CSL2'!$B$2:$B$4</c:f>
              <c:numCache>
                <c:formatCode>m/d/yyyy</c:formatCode>
                <c:ptCount val="3"/>
                <c:pt idx="0">
                  <c:v>44851</c:v>
                </c:pt>
                <c:pt idx="1">
                  <c:v>44712</c:v>
                </c:pt>
                <c:pt idx="2">
                  <c:v>44708</c:v>
                </c:pt>
              </c:numCache>
            </c:numRef>
          </c:xVal>
          <c:yVal>
            <c:numRef>
              <c:f>'CSL2'!$J$2:$J$4</c:f>
              <c:numCache>
                <c:formatCode>General</c:formatCode>
                <c:ptCount val="3"/>
                <c:pt idx="0">
                  <c:v>10</c:v>
                </c:pt>
                <c:pt idx="1">
                  <c:v>1000</c:v>
                </c:pt>
                <c:pt idx="2">
                  <c:v>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B12-4882-82EB-ACDFB5612291}"/>
            </c:ext>
          </c:extLst>
        </c:ser>
        <c:ser>
          <c:idx val="3"/>
          <c:order val="3"/>
          <c:tx>
            <c:strRef>
              <c:f>'Livret A'!$L$1</c:f>
              <c:strCache>
                <c:ptCount val="1"/>
                <c:pt idx="0">
                  <c:v>Livret A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'Livret A'!$B$2:$B$4</c:f>
              <c:numCache>
                <c:formatCode>m/d/yyyy</c:formatCode>
                <c:ptCount val="3"/>
                <c:pt idx="0">
                  <c:v>44866</c:v>
                </c:pt>
                <c:pt idx="1">
                  <c:v>44715</c:v>
                </c:pt>
                <c:pt idx="2">
                  <c:v>44713</c:v>
                </c:pt>
              </c:numCache>
            </c:numRef>
          </c:xVal>
          <c:yVal>
            <c:numRef>
              <c:f>'Livret A'!$J$2:$J$4</c:f>
              <c:numCache>
                <c:formatCode>General</c:formatCode>
                <c:ptCount val="3"/>
                <c:pt idx="0">
                  <c:v>22950</c:v>
                </c:pt>
                <c:pt idx="1">
                  <c:v>22950</c:v>
                </c:pt>
                <c:pt idx="2">
                  <c:v>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3B12-4882-82EB-ACDFB5612291}"/>
            </c:ext>
          </c:extLst>
        </c:ser>
        <c:ser>
          <c:idx val="4"/>
          <c:order val="4"/>
          <c:tx>
            <c:strRef>
              <c:f>LEP!$L$1</c:f>
              <c:strCache>
                <c:ptCount val="1"/>
                <c:pt idx="0">
                  <c:v>LEP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LEP!$B$2:$B$7</c:f>
              <c:numCache>
                <c:formatCode>m/d/yyyy</c:formatCode>
                <c:ptCount val="6"/>
                <c:pt idx="0">
                  <c:v>44866</c:v>
                </c:pt>
                <c:pt idx="1">
                  <c:v>44615</c:v>
                </c:pt>
                <c:pt idx="2">
                  <c:v>44615</c:v>
                </c:pt>
                <c:pt idx="3">
                  <c:v>44613</c:v>
                </c:pt>
                <c:pt idx="4">
                  <c:v>44613</c:v>
                </c:pt>
                <c:pt idx="5">
                  <c:v>44609</c:v>
                </c:pt>
              </c:numCache>
            </c:numRef>
          </c:xVal>
          <c:yVal>
            <c:numRef>
              <c:f>LEP!$J$2:$J$7</c:f>
              <c:numCache>
                <c:formatCode>General</c:formatCode>
                <c:ptCount val="6"/>
                <c:pt idx="0">
                  <c:v>7700</c:v>
                </c:pt>
                <c:pt idx="1">
                  <c:v>7700</c:v>
                </c:pt>
                <c:pt idx="2">
                  <c:v>7250</c:v>
                </c:pt>
                <c:pt idx="3">
                  <c:v>1250</c:v>
                </c:pt>
                <c:pt idx="4">
                  <c:v>450</c:v>
                </c:pt>
                <c:pt idx="5">
                  <c:v>30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3B12-4882-82EB-ACDFB56122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0860720"/>
        <c:axId val="610862360"/>
      </c:scatterChart>
      <c:valAx>
        <c:axId val="610860720"/>
        <c:scaling>
          <c:orientation val="minMax"/>
          <c:min val="44562"/>
        </c:scaling>
        <c:delete val="0"/>
        <c:axPos val="b"/>
        <c:majorGridlines>
          <c:spPr>
            <a:ln w="15875" cap="flat" cmpd="sng" algn="ctr">
              <a:solidFill>
                <a:schemeClr val="bg2">
                  <a:lumMod val="75000"/>
                </a:schemeClr>
              </a:solidFill>
              <a:prstDash val="sysDot"/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10862360"/>
        <c:crosses val="autoZero"/>
        <c:crossBetween val="midCat"/>
        <c:majorUnit val="91.25"/>
        <c:minorUnit val="30.41666"/>
      </c:valAx>
      <c:valAx>
        <c:axId val="610862360"/>
        <c:scaling>
          <c:orientation val="minMax"/>
        </c:scaling>
        <c:delete val="0"/>
        <c:axPos val="l"/>
        <c:majorGridlines>
          <c:spPr>
            <a:ln w="12700" cap="flat" cmpd="sng" algn="ctr">
              <a:solidFill>
                <a:schemeClr val="bg2">
                  <a:lumMod val="75000"/>
                </a:schemeClr>
              </a:solidFill>
              <a:prstDash val="sysDot"/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1086072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1183110614979469"/>
          <c:y val="6.3434108130962938E-2"/>
          <c:w val="7.8875652901091303E-2"/>
          <c:h val="0.17608817933101381"/>
        </c:manualLayout>
      </c:layout>
      <c:overlay val="0"/>
      <c:spPr>
        <a:solidFill>
          <a:schemeClr val="accent4">
            <a:lumMod val="60000"/>
            <a:lumOff val="40000"/>
          </a:schemeClr>
        </a:solidFill>
        <a:ln>
          <a:solidFill>
            <a:schemeClr val="accent2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699CEA67-E665-4300-806E-85267EC5D984}">
  <sheetPr/>
  <sheetViews>
    <sheetView tabSelected="1" zoomScale="12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165100</xdr:colOff>
      <xdr:row>5</xdr:row>
      <xdr:rowOff>31750</xdr:rowOff>
    </xdr:from>
    <xdr:to>
      <xdr:col>9</xdr:col>
      <xdr:colOff>733425</xdr:colOff>
      <xdr:row>12</xdr:row>
      <xdr:rowOff>25400</xdr:rowOff>
    </xdr:to>
    <xdr:graphicFrame macro="">
      <xdr:nvGraphicFramePr>
        <xdr:cNvPr id="4" name="Graphique 2">
          <a:extLst>
            <a:ext uri="{FF2B5EF4-FFF2-40B4-BE49-F238E27FC236}">
              <a16:creationId xmlns:a16="http://schemas.microsoft.com/office/drawing/2014/main" id="{F86279F7-312B-F0C7-05B8-07CD1BEDA2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155574</xdr:colOff>
      <xdr:row>12</xdr:row>
      <xdr:rowOff>165100</xdr:rowOff>
    </xdr:from>
    <xdr:to>
      <xdr:col>9</xdr:col>
      <xdr:colOff>723899</xdr:colOff>
      <xdr:row>17</xdr:row>
      <xdr:rowOff>158750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id="{20E14FDC-F09E-961A-18B1-13B58F5EDAE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142875</xdr:colOff>
      <xdr:row>18</xdr:row>
      <xdr:rowOff>127000</xdr:rowOff>
    </xdr:from>
    <xdr:to>
      <xdr:col>9</xdr:col>
      <xdr:colOff>755651</xdr:colOff>
      <xdr:row>24</xdr:row>
      <xdr:rowOff>50800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9D009C98-9973-3482-CD35-87565020D1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142875</xdr:colOff>
      <xdr:row>25</xdr:row>
      <xdr:rowOff>44450</xdr:rowOff>
    </xdr:from>
    <xdr:to>
      <xdr:col>10</xdr:col>
      <xdr:colOff>25400</xdr:colOff>
      <xdr:row>29</xdr:row>
      <xdr:rowOff>139700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1A34D6DD-69CF-75C9-9B69-E951D80C6F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12</xdr:row>
      <xdr:rowOff>147637</xdr:rowOff>
    </xdr:from>
    <xdr:to>
      <xdr:col>13</xdr:col>
      <xdr:colOff>590550</xdr:colOff>
      <xdr:row>27</xdr:row>
      <xdr:rowOff>33337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3E892870-B950-631A-75CC-1DC07429878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5774" cy="6085417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C0CB7641-30C1-4818-D1B0-692435087721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5DCF5F-6CED-4E86-9E5D-542FF9F159CB}" name="Tabel1" displayName="Tabel1" ref="A1:J5" totalsRowShown="0">
  <autoFilter ref="A1:J5" xr:uid="{225DCF5F-6CED-4E86-9E5D-542FF9F159CB}"/>
  <tableColumns count="10">
    <tableColumn id="1" xr3:uid="{B2549CEC-26C0-46EF-9AF2-F957C314EE61}" name="dateOp" dataDxfId="13"/>
    <tableColumn id="2" xr3:uid="{99392C13-5D86-46AF-A49E-31711F4D1E04}" name="dateVal" dataDxfId="12"/>
    <tableColumn id="3" xr3:uid="{4AA5430A-D076-4C01-888B-BBB878D50A87}" name="label"/>
    <tableColumn id="4" xr3:uid="{A62898E4-413A-4C9E-BED7-8510C12B8039}" name="category"/>
    <tableColumn id="5" xr3:uid="{D4ADF95D-9879-4FA5-92A6-A52DC9893F9F}" name="categoryParent"/>
    <tableColumn id="6" xr3:uid="{5D3D2DC7-918D-4BF6-B82F-BB5F746157FA}" name="amount"/>
    <tableColumn id="7" xr3:uid="{DFDD323A-F851-4226-880B-E6ECE714965E}" name="comment"/>
    <tableColumn id="8" xr3:uid="{51637260-5806-4BFF-86C5-43396F2BCDD0}" name="accountNum"/>
    <tableColumn id="9" xr3:uid="{BEE0D5A6-7BA6-41A8-AB1B-A60666120FDE}" name="accountLabel"/>
    <tableColumn id="10" xr3:uid="{5B04258D-90E7-4C91-B7DF-816D6453C785}" name="accountbalance" dataDxfId="3">
      <calculatedColumnFormula>SUM(Tabel1[[#This Row],[amount]],OFFSET(Tabel1[[#This Row],[accountbalance]],1,,,))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B38E50-B9E2-409F-826A-761986DD9D8C}" name="Tabel2" displayName="Tabel2" ref="A1:J5" totalsRowShown="0">
  <autoFilter ref="A1:J5" xr:uid="{36B38E50-B9E2-409F-826A-761986DD9D8C}"/>
  <tableColumns count="10">
    <tableColumn id="1" xr3:uid="{44F42809-E0CB-4626-AC2B-5BB3ED5D04E3}" name="dateOp" dataDxfId="11"/>
    <tableColumn id="2" xr3:uid="{AC8C867F-304D-4ED9-BF67-0DB3E13B95EC}" name="dateVal" dataDxfId="10"/>
    <tableColumn id="3" xr3:uid="{7204C12A-879B-4ED5-956D-3EB3BB75E3DF}" name="label"/>
    <tableColumn id="4" xr3:uid="{85AD0EBF-8D50-4E4A-BE53-A510D4FB2AFD}" name="category"/>
    <tableColumn id="5" xr3:uid="{A0779D85-AC7A-4A4A-8877-96846A4D46EA}" name="categoryParent"/>
    <tableColumn id="6" xr3:uid="{5B96848C-BB87-484A-AD75-B26571BAA50C}" name="amount"/>
    <tableColumn id="7" xr3:uid="{6B4D2A0C-ABB4-4748-AF6C-9EF7A8D2759A}" name="comment"/>
    <tableColumn id="8" xr3:uid="{22C2178A-1871-4E96-A293-2CA0C5B5C50E}" name="accountNum"/>
    <tableColumn id="9" xr3:uid="{93C27BEE-5E29-4AC8-81C5-490DC9384096}" name="accountLabel"/>
    <tableColumn id="10" xr3:uid="{2BB24660-C895-43AD-AAE6-70B279FAA235}" name="accountbalance" dataDxfId="2">
      <calculatedColumnFormula>SUM(Tabel2[[#This Row],[amount]],OFFSET(Tabel2[[#This Row],[accountbalance]],1,,,))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711CF96-595A-4219-8390-8FAA30A9C697}" name="Tabel3" displayName="Tabel3" ref="A1:J4" totalsRowShown="0">
  <autoFilter ref="A1:J4" xr:uid="{F711CF96-595A-4219-8390-8FAA30A9C697}"/>
  <tableColumns count="10">
    <tableColumn id="1" xr3:uid="{4F2800FF-8D74-4744-90C6-C8C9FE35B1B6}" name="dateOp" dataDxfId="9"/>
    <tableColumn id="2" xr3:uid="{BCAB4FE8-9D2A-4B25-B3C6-23DD3ED51D16}" name="dateVal" dataDxfId="8"/>
    <tableColumn id="3" xr3:uid="{05C61613-20D5-4294-91AA-B8D408EDD488}" name="label"/>
    <tableColumn id="4" xr3:uid="{A1E29028-FFEB-4FA5-8717-10B3F05ADEF4}" name="category"/>
    <tableColumn id="5" xr3:uid="{B64DC480-B09D-4D28-B6CF-4CBB6C024FA0}" name="categoryParent"/>
    <tableColumn id="6" xr3:uid="{FD642BC9-B57B-472E-B8C6-143A0E25782D}" name="amount"/>
    <tableColumn id="7" xr3:uid="{FB832A65-6EEF-462F-AC7C-5D6A656C058D}" name="comment"/>
    <tableColumn id="8" xr3:uid="{9C9073A6-B8C9-43C5-A97F-623B5560BAA7}" name="accountNum"/>
    <tableColumn id="9" xr3:uid="{880D8AFF-4217-40F7-B33F-3E29EF6DBA16}" name="accountLabel"/>
    <tableColumn id="10" xr3:uid="{FE0733CA-F5BB-44DD-ADD8-88C8B3D20AA8}" name="accountbalanc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DAE7CE-1DE5-4231-AF3B-32D4BB928897}" name="Tabel4" displayName="Tabel4" ref="A1:J4" totalsRowShown="0">
  <autoFilter ref="A1:J4" xr:uid="{E5DAE7CE-1DE5-4231-AF3B-32D4BB928897}"/>
  <tableColumns count="10">
    <tableColumn id="1" xr3:uid="{76ADA529-9A5F-4E0B-B355-6E97C4250C1D}" name="dateOp" dataDxfId="7"/>
    <tableColumn id="2" xr3:uid="{4080B467-E5CD-4B3D-AD76-C600C1E32B27}" name="dateVal" dataDxfId="6"/>
    <tableColumn id="3" xr3:uid="{D66B0E35-8884-4619-A609-BFE947962EB4}" name="label"/>
    <tableColumn id="4" xr3:uid="{26EF5531-3E4D-453E-85EA-CB763139B545}" name="category"/>
    <tableColumn id="5" xr3:uid="{B3188F60-B237-4131-8F36-88BAC9767800}" name="categoryParent"/>
    <tableColumn id="6" xr3:uid="{A5560265-8C8E-4714-BAC9-94A94E1AA981}" name="amount"/>
    <tableColumn id="7" xr3:uid="{8B4C384B-7865-4308-9E20-792747186BC8}" name="comment"/>
    <tableColumn id="8" xr3:uid="{13834B66-D831-432C-A3F8-A5411E0641DE}" name="accountNum"/>
    <tableColumn id="9" xr3:uid="{6E2E3061-706A-448F-9AA8-C6DF8AB682EE}" name="accountLabel"/>
    <tableColumn id="10" xr3:uid="{44AF7268-0246-4AA8-AC5F-7D8FDD09A278}" name="accountbalance" dataDxfId="1">
      <calculatedColumnFormula>SUM(Tabel4[[#This Row],[amount]],OFFSET(Tabel4[[#This Row],[accountbalance]],1,,,))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1C07B4E-A5D4-470C-8F37-987D1DF5B338}" name="Tabel5" displayName="Tabel5" ref="A1:J7" totalsRowShown="0">
  <autoFilter ref="A1:J7" xr:uid="{81C07B4E-A5D4-470C-8F37-987D1DF5B338}"/>
  <tableColumns count="10">
    <tableColumn id="1" xr3:uid="{39D856E1-A6E6-4549-AE5B-09BEE0C3B870}" name="dateOp" dataDxfId="5"/>
    <tableColumn id="2" xr3:uid="{99DD748B-4B0C-4958-9669-34398B4E71A6}" name="dateVal" dataDxfId="4"/>
    <tableColumn id="3" xr3:uid="{D788458C-6C96-4F1B-AFD2-C4B29F63E6DB}" name="label"/>
    <tableColumn id="4" xr3:uid="{39FB3013-CC66-46C6-B71A-0E0F072FB6DF}" name="category"/>
    <tableColumn id="5" xr3:uid="{52454AB4-3DE6-4B40-837B-6AA3A222587D}" name="categoryParent"/>
    <tableColumn id="6" xr3:uid="{50B2E9A7-9670-4502-870A-CD3EE550D2EA}" name="amount"/>
    <tableColumn id="7" xr3:uid="{171BF16E-7B34-4480-8D6B-A1AD6A9D0FA3}" name="comment"/>
    <tableColumn id="8" xr3:uid="{8E378647-66CC-4685-80F7-DEBC919B1574}" name="accountNum"/>
    <tableColumn id="9" xr3:uid="{29F49F02-E9B5-46C9-9AE0-FB165FB10D88}" name="accountLabel"/>
    <tableColumn id="10" xr3:uid="{185B35C0-3F1A-45BD-AF13-19AC6D65E995}" name="accountbalance" dataDxfId="0">
      <calculatedColumnFormula>SUM(Tabel5[[#This Row],[amount]],OFFSET(Tabel5[[#This Row],[accountbalance]],1,,,))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7FC92-C3EF-4BA7-8EA7-D69E2AF5955A}">
  <dimension ref="C10:O28"/>
  <sheetViews>
    <sheetView topLeftCell="A6" workbookViewId="0">
      <selection activeCell="P15" sqref="P15"/>
    </sheetView>
  </sheetViews>
  <sheetFormatPr defaultColWidth="11.42578125" defaultRowHeight="15" x14ac:dyDescent="0.25"/>
  <sheetData>
    <row r="10" spans="3:15" x14ac:dyDescent="0.25">
      <c r="C10" t="s">
        <v>0</v>
      </c>
    </row>
    <row r="13" spans="3:15" x14ac:dyDescent="0.25">
      <c r="O13">
        <f>365/3</f>
        <v>121.66666666666667</v>
      </c>
    </row>
    <row r="14" spans="3:15" x14ac:dyDescent="0.25">
      <c r="O14">
        <f>365/4</f>
        <v>91.25</v>
      </c>
    </row>
    <row r="15" spans="3:15" x14ac:dyDescent="0.25">
      <c r="C15" t="s">
        <v>29</v>
      </c>
      <c r="O15">
        <f>+O14/3</f>
        <v>30.416666666666668</v>
      </c>
    </row>
    <row r="22" spans="3:3" x14ac:dyDescent="0.25">
      <c r="C22" t="s">
        <v>30</v>
      </c>
    </row>
    <row r="28" spans="3:3" x14ac:dyDescent="0.25">
      <c r="C28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44785-B919-4D00-B3C3-0099AFAC3D0F}">
  <dimension ref="A1:L5"/>
  <sheetViews>
    <sheetView workbookViewId="0">
      <selection activeCell="I2" sqref="I2"/>
    </sheetView>
  </sheetViews>
  <sheetFormatPr defaultColWidth="11.42578125" defaultRowHeight="15" x14ac:dyDescent="0.25"/>
  <cols>
    <col min="3" max="3" width="22" bestFit="1" customWidth="1"/>
    <col min="5" max="5" width="16.5703125" customWidth="1"/>
    <col min="7" max="7" width="11.5703125" customWidth="1"/>
    <col min="8" max="8" width="14.28515625" customWidth="1"/>
    <col min="9" max="9" width="14.7109375" customWidth="1"/>
    <col min="10" max="10" width="16.85546875" customWidth="1"/>
  </cols>
  <sheetData>
    <row r="1" spans="1:12" x14ac:dyDescent="0.2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  <c r="L1" t="s">
        <v>0</v>
      </c>
    </row>
    <row r="2" spans="1:12" x14ac:dyDescent="0.25">
      <c r="A2" s="1">
        <f ca="1">TODAY()</f>
        <v>44866</v>
      </c>
      <c r="B2" s="1">
        <f ca="1">+Tabel1[[#This Row],[dateOp]]</f>
        <v>44866</v>
      </c>
      <c r="J2" s="3">
        <f ca="1">SUM(Tabel1[[#This Row],[amount]],OFFSET(Tabel1[[#This Row],[accountbalance]],1,,,))</f>
        <v>12000</v>
      </c>
    </row>
    <row r="3" spans="1:12" x14ac:dyDescent="0.25">
      <c r="A3" s="1">
        <v>44697</v>
      </c>
      <c r="B3" s="1">
        <v>44697</v>
      </c>
      <c r="C3" t="s">
        <v>6</v>
      </c>
      <c r="D3" t="s">
        <v>3</v>
      </c>
      <c r="E3" t="s">
        <v>2</v>
      </c>
      <c r="F3" s="2">
        <v>2000</v>
      </c>
      <c r="H3" t="s">
        <v>35</v>
      </c>
      <c r="I3" t="s">
        <v>1</v>
      </c>
      <c r="J3">
        <f ca="1">SUM(Tabel1[[#This Row],[amount]],OFFSET(Tabel1[[#This Row],[accountbalance]],1,,,))</f>
        <v>12000</v>
      </c>
    </row>
    <row r="4" spans="1:12" x14ac:dyDescent="0.25">
      <c r="A4" s="1">
        <v>44694</v>
      </c>
      <c r="B4" s="1">
        <v>44694</v>
      </c>
      <c r="C4" t="s">
        <v>5</v>
      </c>
      <c r="D4" t="s">
        <v>3</v>
      </c>
      <c r="E4" t="s">
        <v>2</v>
      </c>
      <c r="F4" s="2">
        <v>9950</v>
      </c>
      <c r="H4" t="s">
        <v>35</v>
      </c>
      <c r="I4" t="s">
        <v>1</v>
      </c>
      <c r="J4">
        <f ca="1">SUM(Tabel1[[#This Row],[amount]],OFFSET(Tabel1[[#This Row],[accountbalance]],1,,,))</f>
        <v>10000</v>
      </c>
    </row>
    <row r="5" spans="1:12" x14ac:dyDescent="0.25">
      <c r="A5" s="1">
        <v>44693</v>
      </c>
      <c r="B5" s="1">
        <v>44693</v>
      </c>
      <c r="C5" t="s">
        <v>4</v>
      </c>
      <c r="D5" t="s">
        <v>3</v>
      </c>
      <c r="E5" t="s">
        <v>2</v>
      </c>
      <c r="F5">
        <v>50</v>
      </c>
      <c r="H5" t="s">
        <v>35</v>
      </c>
      <c r="I5" t="s">
        <v>1</v>
      </c>
      <c r="J5">
        <f ca="1">SUM(Tabel1[[#This Row],[amount]],OFFSET(Tabel1[[#This Row],[accountbalance]],1,,,))</f>
        <v>50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349FA-B140-4082-966C-242773902F41}">
  <dimension ref="A1:L5"/>
  <sheetViews>
    <sheetView workbookViewId="0">
      <selection activeCell="C2" sqref="C2"/>
    </sheetView>
  </sheetViews>
  <sheetFormatPr defaultColWidth="11.42578125" defaultRowHeight="15" x14ac:dyDescent="0.25"/>
  <cols>
    <col min="5" max="5" width="29.42578125" customWidth="1"/>
    <col min="7" max="7" width="11.5703125" customWidth="1"/>
    <col min="8" max="8" width="14.28515625" customWidth="1"/>
    <col min="9" max="9" width="14.7109375" customWidth="1"/>
    <col min="10" max="10" width="16.85546875" customWidth="1"/>
  </cols>
  <sheetData>
    <row r="1" spans="1:12" x14ac:dyDescent="0.2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  <c r="L1" t="s">
        <v>36</v>
      </c>
    </row>
    <row r="2" spans="1:12" x14ac:dyDescent="0.25">
      <c r="A2" s="1">
        <f ca="1">TODAY()</f>
        <v>44866</v>
      </c>
      <c r="B2" s="1">
        <f ca="1">TODAY()</f>
        <v>44866</v>
      </c>
      <c r="J2" s="3">
        <f ca="1">SUM(Tabel2[[#This Row],[amount]],OFFSET(Tabel2[[#This Row],[accountbalance]],1,,,))</f>
        <v>10</v>
      </c>
    </row>
    <row r="3" spans="1:12" x14ac:dyDescent="0.25">
      <c r="A3" s="1">
        <v>44851</v>
      </c>
      <c r="B3" s="1">
        <v>44851</v>
      </c>
      <c r="C3" t="s">
        <v>22</v>
      </c>
      <c r="D3" t="s">
        <v>21</v>
      </c>
      <c r="E3" t="s">
        <v>20</v>
      </c>
      <c r="F3">
        <v>-990</v>
      </c>
      <c r="H3" t="s">
        <v>35</v>
      </c>
      <c r="I3" t="s">
        <v>17</v>
      </c>
      <c r="J3">
        <f ca="1">SUM(Tabel2[[#This Row],[amount]],OFFSET(Tabel2[[#This Row],[accountbalance]],1,,,))</f>
        <v>10</v>
      </c>
    </row>
    <row r="4" spans="1:12" x14ac:dyDescent="0.25">
      <c r="A4" s="1">
        <v>44712</v>
      </c>
      <c r="B4" s="1">
        <v>44712</v>
      </c>
      <c r="C4" t="s">
        <v>19</v>
      </c>
      <c r="D4" t="s">
        <v>3</v>
      </c>
      <c r="E4" t="s">
        <v>2</v>
      </c>
      <c r="F4">
        <v>990</v>
      </c>
      <c r="H4" t="s">
        <v>35</v>
      </c>
      <c r="I4" t="s">
        <v>17</v>
      </c>
      <c r="J4">
        <f ca="1">SUM(Tabel2[[#This Row],[amount]],OFFSET(Tabel2[[#This Row],[accountbalance]],1,,,))</f>
        <v>1000</v>
      </c>
    </row>
    <row r="5" spans="1:12" x14ac:dyDescent="0.25">
      <c r="A5" s="1">
        <v>44708</v>
      </c>
      <c r="B5" s="1">
        <v>44708</v>
      </c>
      <c r="C5" t="s">
        <v>18</v>
      </c>
      <c r="D5" t="s">
        <v>3</v>
      </c>
      <c r="E5" t="s">
        <v>2</v>
      </c>
      <c r="F5">
        <v>10</v>
      </c>
      <c r="H5" t="s">
        <v>35</v>
      </c>
      <c r="I5" t="s">
        <v>17</v>
      </c>
      <c r="J5">
        <f ca="1">SUM(Tabel2[[#This Row],[amount]],OFFSET(Tabel2[[#This Row],[accountbalance]],1,,,))</f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DDAE5-3460-4C14-BBC7-6BAC90498171}">
  <dimension ref="A1:L4"/>
  <sheetViews>
    <sheetView workbookViewId="0">
      <selection activeCell="H13" sqref="H13"/>
    </sheetView>
  </sheetViews>
  <sheetFormatPr defaultColWidth="11.42578125" defaultRowHeight="15" x14ac:dyDescent="0.25"/>
  <cols>
    <col min="5" max="5" width="16.5703125" customWidth="1"/>
    <col min="7" max="7" width="11.5703125" customWidth="1"/>
    <col min="8" max="8" width="14.28515625" customWidth="1"/>
    <col min="9" max="9" width="14.7109375" customWidth="1"/>
    <col min="10" max="10" width="16.85546875" customWidth="1"/>
  </cols>
  <sheetData>
    <row r="1" spans="1:12" x14ac:dyDescent="0.2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  <c r="L1" t="s">
        <v>30</v>
      </c>
    </row>
    <row r="2" spans="1:12" x14ac:dyDescent="0.25">
      <c r="A2" s="1">
        <v>44851</v>
      </c>
      <c r="B2" s="1">
        <v>44851</v>
      </c>
      <c r="C2" t="s">
        <v>24</v>
      </c>
      <c r="D2" t="s">
        <v>21</v>
      </c>
      <c r="E2" t="s">
        <v>20</v>
      </c>
      <c r="F2">
        <v>-990</v>
      </c>
      <c r="H2" t="s">
        <v>35</v>
      </c>
      <c r="I2" t="s">
        <v>23</v>
      </c>
      <c r="J2">
        <v>10</v>
      </c>
    </row>
    <row r="3" spans="1:12" x14ac:dyDescent="0.25">
      <c r="A3" s="1">
        <v>44712</v>
      </c>
      <c r="B3" s="1">
        <v>44712</v>
      </c>
      <c r="C3" t="s">
        <v>19</v>
      </c>
      <c r="D3" t="s">
        <v>3</v>
      </c>
      <c r="E3" t="s">
        <v>2</v>
      </c>
      <c r="F3">
        <v>990</v>
      </c>
      <c r="H3" t="s">
        <v>35</v>
      </c>
      <c r="I3" t="s">
        <v>23</v>
      </c>
      <c r="J3">
        <v>1000</v>
      </c>
    </row>
    <row r="4" spans="1:12" x14ac:dyDescent="0.25">
      <c r="A4" s="1">
        <v>44708</v>
      </c>
      <c r="B4" s="1">
        <v>44708</v>
      </c>
      <c r="C4" t="s">
        <v>18</v>
      </c>
      <c r="D4" t="s">
        <v>3</v>
      </c>
      <c r="E4" t="s">
        <v>2</v>
      </c>
      <c r="F4">
        <v>10</v>
      </c>
      <c r="H4" t="s">
        <v>35</v>
      </c>
      <c r="I4" t="s">
        <v>23</v>
      </c>
      <c r="J4">
        <v>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6AA3C1-BBF7-4C4F-BF8E-49AFDE4D4DCF}">
  <dimension ref="A1:L4"/>
  <sheetViews>
    <sheetView workbookViewId="0">
      <selection activeCell="C3" sqref="C3"/>
    </sheetView>
  </sheetViews>
  <sheetFormatPr defaultColWidth="11.42578125" defaultRowHeight="15" x14ac:dyDescent="0.25"/>
  <cols>
    <col min="4" max="4" width="10.7109375" customWidth="1"/>
    <col min="5" max="5" width="16.5703125" customWidth="1"/>
    <col min="7" max="7" width="11.5703125" customWidth="1"/>
    <col min="8" max="8" width="14.28515625" customWidth="1"/>
    <col min="9" max="9" width="14.7109375" customWidth="1"/>
    <col min="10" max="10" width="16.85546875" customWidth="1"/>
  </cols>
  <sheetData>
    <row r="1" spans="1:12" x14ac:dyDescent="0.2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  <c r="L1" t="s">
        <v>31</v>
      </c>
    </row>
    <row r="2" spans="1:12" x14ac:dyDescent="0.25">
      <c r="A2" s="1"/>
      <c r="B2" s="1">
        <f ca="1">TODAY()</f>
        <v>44866</v>
      </c>
      <c r="J2" s="3">
        <f ca="1">SUM(Tabel4[[#This Row],[amount]],OFFSET(Tabel4[[#This Row],[accountbalance]],1,,,))</f>
        <v>22950</v>
      </c>
    </row>
    <row r="3" spans="1:12" x14ac:dyDescent="0.25">
      <c r="A3" s="1">
        <v>44715</v>
      </c>
      <c r="B3" s="1">
        <v>44715</v>
      </c>
      <c r="C3" t="s">
        <v>26</v>
      </c>
      <c r="D3" t="s">
        <v>3</v>
      </c>
      <c r="E3" t="s">
        <v>2</v>
      </c>
      <c r="F3" s="2">
        <v>22940</v>
      </c>
      <c r="H3" t="s">
        <v>35</v>
      </c>
      <c r="I3" t="s">
        <v>25</v>
      </c>
      <c r="J3">
        <f ca="1">SUM(Tabel4[[#This Row],[amount]],OFFSET(Tabel4[[#This Row],[accountbalance]],1,,,))</f>
        <v>22950</v>
      </c>
    </row>
    <row r="4" spans="1:12" x14ac:dyDescent="0.25">
      <c r="A4" s="1">
        <v>44713</v>
      </c>
      <c r="B4" s="1">
        <v>44713</v>
      </c>
      <c r="C4" t="s">
        <v>18</v>
      </c>
      <c r="D4" t="s">
        <v>3</v>
      </c>
      <c r="E4" t="s">
        <v>2</v>
      </c>
      <c r="F4">
        <v>10</v>
      </c>
      <c r="H4" t="s">
        <v>35</v>
      </c>
      <c r="I4" t="s">
        <v>25</v>
      </c>
      <c r="J4">
        <f ca="1">SUM(Tabel4[[#This Row],[amount]],OFFSET(Tabel4[[#This Row],[accountbalance]],1,,,))</f>
        <v>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49A14-8B67-4FB4-B715-7124B29AEDC3}">
  <dimension ref="A1:L7"/>
  <sheetViews>
    <sheetView workbookViewId="0">
      <selection activeCell="G24" sqref="G24"/>
    </sheetView>
  </sheetViews>
  <sheetFormatPr defaultColWidth="11.42578125" defaultRowHeight="15" x14ac:dyDescent="0.25"/>
  <cols>
    <col min="3" max="3" width="7.7109375" customWidth="1"/>
    <col min="4" max="4" width="33.5703125" bestFit="1" customWidth="1"/>
    <col min="5" max="5" width="28.140625" bestFit="1" customWidth="1"/>
    <col min="7" max="7" width="11.5703125" customWidth="1"/>
    <col min="8" max="8" width="14.28515625" customWidth="1"/>
    <col min="9" max="9" width="14.7109375" customWidth="1"/>
    <col min="10" max="10" width="16.85546875" customWidth="1"/>
  </cols>
  <sheetData>
    <row r="1" spans="1:12" x14ac:dyDescent="0.2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  <c r="L1" t="s">
        <v>27</v>
      </c>
    </row>
    <row r="2" spans="1:12" x14ac:dyDescent="0.25">
      <c r="A2" s="1"/>
      <c r="B2" s="1">
        <f ca="1">TODAY()</f>
        <v>44866</v>
      </c>
      <c r="J2" s="3">
        <f ca="1">SUM(Tabel5[[#This Row],[amount]],OFFSET(Tabel5[[#This Row],[accountbalance]],1,,,))</f>
        <v>7700</v>
      </c>
    </row>
    <row r="3" spans="1:12" x14ac:dyDescent="0.25">
      <c r="A3" s="1">
        <v>44615</v>
      </c>
      <c r="B3" s="1">
        <v>44615</v>
      </c>
      <c r="C3" t="s">
        <v>35</v>
      </c>
      <c r="D3" t="s">
        <v>3</v>
      </c>
      <c r="E3" t="s">
        <v>2</v>
      </c>
      <c r="F3">
        <v>450</v>
      </c>
      <c r="H3" t="s">
        <v>35</v>
      </c>
      <c r="I3" t="s">
        <v>27</v>
      </c>
      <c r="J3">
        <f ca="1">SUM(Tabel5[[#This Row],[amount]],OFFSET(Tabel5[[#This Row],[accountbalance]],1,,,))</f>
        <v>7700</v>
      </c>
    </row>
    <row r="4" spans="1:12" x14ac:dyDescent="0.25">
      <c r="A4" s="1">
        <v>44615</v>
      </c>
      <c r="B4" s="1">
        <v>44615</v>
      </c>
      <c r="C4" t="s">
        <v>35</v>
      </c>
      <c r="D4" t="s">
        <v>3</v>
      </c>
      <c r="E4" t="s">
        <v>2</v>
      </c>
      <c r="F4" s="2">
        <v>6000</v>
      </c>
      <c r="H4" t="s">
        <v>35</v>
      </c>
      <c r="I4" t="s">
        <v>27</v>
      </c>
      <c r="J4">
        <f ca="1">SUM(Tabel5[[#This Row],[amount]],OFFSET(Tabel5[[#This Row],[accountbalance]],1,,,))</f>
        <v>7250</v>
      </c>
    </row>
    <row r="5" spans="1:12" x14ac:dyDescent="0.25">
      <c r="A5" s="1">
        <v>44613</v>
      </c>
      <c r="B5" s="1">
        <v>44613</v>
      </c>
      <c r="C5" t="s">
        <v>35</v>
      </c>
      <c r="D5" t="s">
        <v>3</v>
      </c>
      <c r="E5" t="s">
        <v>2</v>
      </c>
      <c r="F5">
        <v>800</v>
      </c>
      <c r="H5" t="s">
        <v>35</v>
      </c>
      <c r="I5" t="s">
        <v>27</v>
      </c>
      <c r="J5">
        <f ca="1">SUM(Tabel5[[#This Row],[amount]],OFFSET(Tabel5[[#This Row],[accountbalance]],1,,,))</f>
        <v>1250</v>
      </c>
    </row>
    <row r="6" spans="1:12" x14ac:dyDescent="0.25">
      <c r="A6" s="1">
        <v>44613</v>
      </c>
      <c r="B6" s="1">
        <v>44613</v>
      </c>
      <c r="C6" t="s">
        <v>35</v>
      </c>
      <c r="D6" t="s">
        <v>3</v>
      </c>
      <c r="E6" t="s">
        <v>2</v>
      </c>
      <c r="F6">
        <v>420</v>
      </c>
      <c r="H6" t="s">
        <v>35</v>
      </c>
      <c r="I6" t="s">
        <v>27</v>
      </c>
      <c r="J6">
        <f ca="1">SUM(Tabel5[[#This Row],[amount]],OFFSET(Tabel5[[#This Row],[accountbalance]],1,,,))</f>
        <v>450</v>
      </c>
    </row>
    <row r="7" spans="1:12" x14ac:dyDescent="0.25">
      <c r="A7" s="1">
        <v>44609</v>
      </c>
      <c r="B7" s="1">
        <v>44609</v>
      </c>
      <c r="C7" t="s">
        <v>35</v>
      </c>
      <c r="D7" t="s">
        <v>28</v>
      </c>
      <c r="E7" t="s">
        <v>2</v>
      </c>
      <c r="F7">
        <v>30</v>
      </c>
      <c r="H7" t="s">
        <v>35</v>
      </c>
      <c r="I7" t="s">
        <v>27</v>
      </c>
      <c r="J7">
        <f ca="1">SUM(Tabel5[[#This Row],[amount]],OFFSET(Tabel5[[#This Row],[accountbalance]],1,,,))</f>
        <v>30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C9B44-A324-44AF-9840-B5ADFC84B59E}">
  <dimension ref="A1"/>
  <sheetViews>
    <sheetView workbookViewId="0"/>
  </sheetViews>
  <sheetFormatPr defaultColWidth="11.42578125" defaultRowHeight="15" x14ac:dyDescent="0.25"/>
  <sheetData>
    <row r="1" spans="1:1" x14ac:dyDescent="0.25">
      <c r="A1" t="s">
        <v>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35A3E-3D50-4E97-B0FB-71C5F6A29E96}">
  <dimension ref="A1:J21"/>
  <sheetViews>
    <sheetView workbookViewId="0">
      <selection activeCell="D2" sqref="D2"/>
    </sheetView>
  </sheetViews>
  <sheetFormatPr defaultColWidth="11.42578125" defaultRowHeight="15" x14ac:dyDescent="0.25"/>
  <cols>
    <col min="3" max="3" width="47.42578125" customWidth="1"/>
  </cols>
  <sheetData>
    <row r="1" spans="1:10" x14ac:dyDescent="0.25">
      <c r="A1" t="s">
        <v>16</v>
      </c>
      <c r="B1" t="s">
        <v>15</v>
      </c>
      <c r="C1" t="s">
        <v>14</v>
      </c>
      <c r="D1" t="s">
        <v>13</v>
      </c>
      <c r="E1" t="s">
        <v>12</v>
      </c>
      <c r="F1" t="s">
        <v>11</v>
      </c>
      <c r="G1" t="s">
        <v>10</v>
      </c>
      <c r="H1" t="s">
        <v>9</v>
      </c>
      <c r="I1" t="s">
        <v>8</v>
      </c>
      <c r="J1" t="s">
        <v>7</v>
      </c>
    </row>
    <row r="2" spans="1:10" x14ac:dyDescent="0.25">
      <c r="A2" s="1">
        <v>44697</v>
      </c>
      <c r="B2" s="1">
        <v>44697</v>
      </c>
      <c r="C2" t="s">
        <v>6</v>
      </c>
      <c r="D2" t="s">
        <v>3</v>
      </c>
      <c r="E2" t="s">
        <v>2</v>
      </c>
      <c r="F2" s="2">
        <v>2000</v>
      </c>
      <c r="H2" t="s">
        <v>34</v>
      </c>
      <c r="I2" t="s">
        <v>1</v>
      </c>
      <c r="J2">
        <v>12000</v>
      </c>
    </row>
    <row r="3" spans="1:10" x14ac:dyDescent="0.25">
      <c r="A3" s="1">
        <v>44694</v>
      </c>
      <c r="B3" s="1">
        <v>44694</v>
      </c>
      <c r="C3" t="s">
        <v>5</v>
      </c>
      <c r="D3" t="s">
        <v>3</v>
      </c>
      <c r="E3" t="s">
        <v>2</v>
      </c>
      <c r="F3" s="2">
        <v>9950</v>
      </c>
      <c r="H3" t="s">
        <v>34</v>
      </c>
      <c r="I3" t="s">
        <v>1</v>
      </c>
      <c r="J3">
        <v>10000</v>
      </c>
    </row>
    <row r="4" spans="1:10" x14ac:dyDescent="0.25">
      <c r="A4" s="1">
        <v>44693</v>
      </c>
      <c r="B4" s="1">
        <v>44693</v>
      </c>
      <c r="C4" t="s">
        <v>4</v>
      </c>
      <c r="D4" t="s">
        <v>3</v>
      </c>
      <c r="E4" t="s">
        <v>2</v>
      </c>
      <c r="F4">
        <v>50</v>
      </c>
      <c r="H4" t="s">
        <v>34</v>
      </c>
      <c r="I4" t="s">
        <v>1</v>
      </c>
      <c r="J4">
        <v>50</v>
      </c>
    </row>
    <row r="6" spans="1:10" x14ac:dyDescent="0.25">
      <c r="A6" s="1">
        <v>44851</v>
      </c>
      <c r="B6" s="1">
        <v>44851</v>
      </c>
      <c r="C6" t="s">
        <v>22</v>
      </c>
      <c r="D6" t="s">
        <v>21</v>
      </c>
      <c r="E6" t="s">
        <v>20</v>
      </c>
      <c r="F6">
        <v>-990</v>
      </c>
      <c r="H6" t="s">
        <v>34</v>
      </c>
      <c r="I6" t="s">
        <v>17</v>
      </c>
      <c r="J6">
        <v>10</v>
      </c>
    </row>
    <row r="7" spans="1:10" x14ac:dyDescent="0.25">
      <c r="A7" s="1">
        <v>44712</v>
      </c>
      <c r="B7" s="1">
        <v>44712</v>
      </c>
      <c r="C7" t="s">
        <v>19</v>
      </c>
      <c r="D7" t="s">
        <v>3</v>
      </c>
      <c r="E7" t="s">
        <v>2</v>
      </c>
      <c r="F7">
        <v>990</v>
      </c>
      <c r="H7" t="s">
        <v>34</v>
      </c>
      <c r="I7" t="s">
        <v>17</v>
      </c>
      <c r="J7">
        <v>1000</v>
      </c>
    </row>
    <row r="8" spans="1:10" x14ac:dyDescent="0.25">
      <c r="A8" s="1">
        <v>44708</v>
      </c>
      <c r="B8" s="1">
        <v>44708</v>
      </c>
      <c r="C8" t="s">
        <v>18</v>
      </c>
      <c r="D8" t="s">
        <v>3</v>
      </c>
      <c r="E8" t="s">
        <v>2</v>
      </c>
      <c r="F8">
        <v>10</v>
      </c>
      <c r="H8" t="s">
        <v>34</v>
      </c>
      <c r="I8" t="s">
        <v>17</v>
      </c>
      <c r="J8">
        <v>10</v>
      </c>
    </row>
    <row r="10" spans="1:10" x14ac:dyDescent="0.25">
      <c r="A10" s="1">
        <v>44851</v>
      </c>
      <c r="B10" s="1">
        <v>44851</v>
      </c>
      <c r="C10" t="s">
        <v>24</v>
      </c>
      <c r="D10" t="s">
        <v>21</v>
      </c>
      <c r="E10" t="s">
        <v>20</v>
      </c>
      <c r="F10">
        <v>-990</v>
      </c>
      <c r="H10" t="s">
        <v>34</v>
      </c>
      <c r="I10" t="s">
        <v>23</v>
      </c>
      <c r="J10">
        <v>10</v>
      </c>
    </row>
    <row r="11" spans="1:10" x14ac:dyDescent="0.25">
      <c r="A11" s="1">
        <v>44712</v>
      </c>
      <c r="B11" s="1">
        <v>44712</v>
      </c>
      <c r="C11" t="s">
        <v>19</v>
      </c>
      <c r="D11" t="s">
        <v>3</v>
      </c>
      <c r="E11" t="s">
        <v>2</v>
      </c>
      <c r="F11">
        <v>990</v>
      </c>
      <c r="H11" t="s">
        <v>34</v>
      </c>
      <c r="I11" t="s">
        <v>23</v>
      </c>
      <c r="J11">
        <v>1000</v>
      </c>
    </row>
    <row r="12" spans="1:10" x14ac:dyDescent="0.25">
      <c r="A12" s="1">
        <v>44708</v>
      </c>
      <c r="B12" s="1">
        <v>44708</v>
      </c>
      <c r="C12" t="s">
        <v>18</v>
      </c>
      <c r="D12" t="s">
        <v>3</v>
      </c>
      <c r="E12" t="s">
        <v>2</v>
      </c>
      <c r="F12">
        <v>10</v>
      </c>
      <c r="H12" t="s">
        <v>34</v>
      </c>
      <c r="I12" t="s">
        <v>23</v>
      </c>
      <c r="J12">
        <v>10</v>
      </c>
    </row>
    <row r="14" spans="1:10" x14ac:dyDescent="0.25">
      <c r="A14" s="1">
        <v>44715</v>
      </c>
      <c r="B14" s="1">
        <v>44715</v>
      </c>
      <c r="C14" t="s">
        <v>26</v>
      </c>
      <c r="D14" t="s">
        <v>3</v>
      </c>
      <c r="E14" t="s">
        <v>2</v>
      </c>
      <c r="F14" s="2">
        <v>22940</v>
      </c>
      <c r="H14" t="s">
        <v>34</v>
      </c>
      <c r="I14" t="s">
        <v>25</v>
      </c>
      <c r="J14">
        <v>22950</v>
      </c>
    </row>
    <row r="15" spans="1:10" x14ac:dyDescent="0.25">
      <c r="A15" s="1">
        <v>44713</v>
      </c>
      <c r="B15" s="1">
        <v>44713</v>
      </c>
      <c r="C15" t="s">
        <v>18</v>
      </c>
      <c r="D15" t="s">
        <v>3</v>
      </c>
      <c r="E15" t="s">
        <v>2</v>
      </c>
      <c r="F15">
        <v>10</v>
      </c>
      <c r="H15" t="s">
        <v>34</v>
      </c>
      <c r="I15" t="s">
        <v>25</v>
      </c>
      <c r="J15">
        <v>10</v>
      </c>
    </row>
    <row r="17" spans="1:10" x14ac:dyDescent="0.25">
      <c r="A17" s="1">
        <v>44615</v>
      </c>
      <c r="B17" s="1">
        <v>44615</v>
      </c>
      <c r="C17" t="s">
        <v>33</v>
      </c>
      <c r="D17" t="s">
        <v>3</v>
      </c>
      <c r="E17" t="s">
        <v>2</v>
      </c>
      <c r="F17">
        <v>450</v>
      </c>
      <c r="H17" t="s">
        <v>34</v>
      </c>
      <c r="I17" t="s">
        <v>27</v>
      </c>
      <c r="J17">
        <v>7700</v>
      </c>
    </row>
    <row r="18" spans="1:10" x14ac:dyDescent="0.25">
      <c r="A18" s="1">
        <v>44615</v>
      </c>
      <c r="B18" s="1">
        <v>44615</v>
      </c>
      <c r="C18" t="s">
        <v>33</v>
      </c>
      <c r="D18" t="s">
        <v>3</v>
      </c>
      <c r="E18" t="s">
        <v>2</v>
      </c>
      <c r="F18" s="2">
        <v>6000</v>
      </c>
      <c r="H18" t="s">
        <v>34</v>
      </c>
      <c r="I18" t="s">
        <v>27</v>
      </c>
      <c r="J18">
        <v>7700</v>
      </c>
    </row>
    <row r="19" spans="1:10" x14ac:dyDescent="0.25">
      <c r="A19" s="1">
        <v>44613</v>
      </c>
      <c r="B19" s="1">
        <v>44613</v>
      </c>
      <c r="C19" t="s">
        <v>33</v>
      </c>
      <c r="D19" t="s">
        <v>3</v>
      </c>
      <c r="E19" t="s">
        <v>2</v>
      </c>
      <c r="F19">
        <v>800</v>
      </c>
      <c r="H19" t="s">
        <v>34</v>
      </c>
      <c r="I19" t="s">
        <v>27</v>
      </c>
      <c r="J19">
        <v>1250</v>
      </c>
    </row>
    <row r="20" spans="1:10" x14ac:dyDescent="0.25">
      <c r="A20" s="1">
        <v>44613</v>
      </c>
      <c r="B20" s="1">
        <v>44613</v>
      </c>
      <c r="C20" t="s">
        <v>33</v>
      </c>
      <c r="D20" t="s">
        <v>3</v>
      </c>
      <c r="E20" t="s">
        <v>2</v>
      </c>
      <c r="F20">
        <v>420</v>
      </c>
      <c r="H20" t="s">
        <v>34</v>
      </c>
      <c r="I20" t="s">
        <v>27</v>
      </c>
      <c r="J20">
        <v>1250</v>
      </c>
    </row>
    <row r="21" spans="1:10" x14ac:dyDescent="0.25">
      <c r="A21" s="1">
        <v>44609</v>
      </c>
      <c r="B21" s="1">
        <v>44609</v>
      </c>
      <c r="C21" t="s">
        <v>33</v>
      </c>
      <c r="D21" t="s">
        <v>28</v>
      </c>
      <c r="E21" t="s">
        <v>2</v>
      </c>
      <c r="F21">
        <v>30</v>
      </c>
      <c r="H21" t="s">
        <v>34</v>
      </c>
      <c r="I21" t="s">
        <v>27</v>
      </c>
      <c r="J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8</vt:i4>
      </vt:variant>
      <vt:variant>
        <vt:lpstr>Grafieken</vt:lpstr>
      </vt:variant>
      <vt:variant>
        <vt:i4>1</vt:i4>
      </vt:variant>
    </vt:vector>
  </HeadingPairs>
  <TitlesOfParts>
    <vt:vector size="9" baseType="lpstr">
      <vt:lpstr>Feuil1</vt:lpstr>
      <vt:lpstr>LDD</vt:lpstr>
      <vt:lpstr>CSL1</vt:lpstr>
      <vt:lpstr>CSL2</vt:lpstr>
      <vt:lpstr>Livret A</vt:lpstr>
      <vt:lpstr>LEP</vt:lpstr>
      <vt:lpstr>Super livret BforB</vt:lpstr>
      <vt:lpstr>tout</vt:lpstr>
      <vt:lpstr>Grafiek1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QUÉRÉ</dc:creator>
  <cp:lastModifiedBy>BSA</cp:lastModifiedBy>
  <dcterms:created xsi:type="dcterms:W3CDTF">2022-10-23T08:56:13Z</dcterms:created>
  <dcterms:modified xsi:type="dcterms:W3CDTF">2022-11-01T13:38:56Z</dcterms:modified>
</cp:coreProperties>
</file>