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71B1045-061D-4EBF-81DD-8AD18210243E}" xr6:coauthVersionLast="47" xr6:coauthVersionMax="47" xr10:uidLastSave="{00000000-0000-0000-0000-000000000000}"/>
  <bookViews>
    <workbookView xWindow="-120" yWindow="-120" windowWidth="29040" windowHeight="16440" activeTab="3" xr2:uid="{00000000-000D-0000-FFFF-FFFF00000000}"/>
  </bookViews>
  <sheets>
    <sheet name="Blad1" sheetId="5" r:id="rId1"/>
    <sheet name="Blad2" sheetId="6" r:id="rId2"/>
    <sheet name="Blad3" sheetId="7" r:id="rId3"/>
    <sheet name="Notes" sheetId="1" r:id="rId4"/>
    <sheet name="Feuil2" sheetId="4" r:id="rId5"/>
    <sheet name="Données" sheetId="2" r:id="rId6"/>
  </sheets>
  <definedNames>
    <definedName name="_xlnm._FilterDatabase" localSheetId="4" hidden="1">Feuil2!$D$1:$D$126</definedName>
    <definedName name="_xlnm._FilterDatabase" localSheetId="3" hidden="1">Notes!$F$1:$F$126</definedName>
    <definedName name="_xlnm.Print_Area" localSheetId="3">Notes!$F$1:$F$126</definedName>
    <definedName name="Symboles">Données!$A$2:$A$11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5" i="1" l="1"/>
  <c r="F73" i="1"/>
  <c r="F23" i="1"/>
  <c r="F4" i="1"/>
  <c r="F3" i="1"/>
  <c r="F1" i="1"/>
  <c r="A15" i="1" l="1"/>
  <c r="B15" i="1"/>
  <c r="F15" i="1" s="1"/>
  <c r="B16" i="1"/>
  <c r="F16" i="1" s="1"/>
  <c r="A17" i="1"/>
  <c r="B17" i="1"/>
  <c r="F17" i="1" s="1"/>
  <c r="B18" i="1"/>
  <c r="F18" i="1" s="1"/>
  <c r="A19" i="1"/>
  <c r="B19" i="1"/>
  <c r="F19" i="1" s="1"/>
  <c r="B20" i="1"/>
  <c r="F20" i="1" s="1"/>
  <c r="A21" i="1"/>
  <c r="B21" i="1"/>
  <c r="F21" i="1" s="1"/>
  <c r="B22" i="1"/>
  <c r="F22" i="1" s="1"/>
  <c r="A125" i="1" l="1"/>
  <c r="A123" i="1"/>
  <c r="B126" i="1"/>
  <c r="F126" i="1" s="1"/>
  <c r="B125" i="1"/>
  <c r="F125" i="1" s="1"/>
  <c r="B124" i="1"/>
  <c r="F124" i="1" s="1"/>
  <c r="B123" i="1"/>
  <c r="F123" i="1" s="1"/>
  <c r="A121" i="1"/>
  <c r="A119" i="1"/>
  <c r="A117" i="1"/>
  <c r="A115" i="1"/>
  <c r="A113" i="1"/>
  <c r="A111" i="1"/>
  <c r="A109" i="1"/>
  <c r="A107" i="1"/>
  <c r="A105" i="1"/>
  <c r="A103" i="1"/>
  <c r="A101" i="1"/>
  <c r="A99" i="1"/>
  <c r="A97" i="1"/>
  <c r="A95" i="1"/>
  <c r="A93" i="1"/>
  <c r="A91" i="1"/>
  <c r="A89" i="1"/>
  <c r="B122" i="1"/>
  <c r="F122" i="1" s="1"/>
  <c r="B121" i="1"/>
  <c r="F121" i="1" s="1"/>
  <c r="B120" i="1"/>
  <c r="F120" i="1" s="1"/>
  <c r="B119" i="1"/>
  <c r="F119" i="1" s="1"/>
  <c r="B118" i="1"/>
  <c r="F118" i="1" s="1"/>
  <c r="B117" i="1"/>
  <c r="F117" i="1" s="1"/>
  <c r="B116" i="1"/>
  <c r="F116" i="1" s="1"/>
  <c r="B115" i="1"/>
  <c r="F115" i="1" s="1"/>
  <c r="B114" i="1"/>
  <c r="F114" i="1" s="1"/>
  <c r="B113" i="1"/>
  <c r="F113" i="1" s="1"/>
  <c r="B112" i="1"/>
  <c r="F112" i="1" s="1"/>
  <c r="B111" i="1"/>
  <c r="F111" i="1" s="1"/>
  <c r="B110" i="1"/>
  <c r="F110" i="1" s="1"/>
  <c r="B109" i="1"/>
  <c r="F109" i="1" s="1"/>
  <c r="B108" i="1"/>
  <c r="F108" i="1" s="1"/>
  <c r="B107" i="1"/>
  <c r="F107" i="1" s="1"/>
  <c r="B106" i="1"/>
  <c r="F106" i="1" s="1"/>
  <c r="B105" i="1"/>
  <c r="F105" i="1" s="1"/>
  <c r="B104" i="1"/>
  <c r="F104" i="1" s="1"/>
  <c r="B103" i="1"/>
  <c r="F103" i="1" s="1"/>
  <c r="B102" i="1"/>
  <c r="F102" i="1" s="1"/>
  <c r="B101" i="1"/>
  <c r="F101" i="1" s="1"/>
  <c r="B100" i="1"/>
  <c r="F100" i="1" s="1"/>
  <c r="B99" i="1"/>
  <c r="F99" i="1" s="1"/>
  <c r="B98" i="1"/>
  <c r="F98" i="1" s="1"/>
  <c r="B97" i="1"/>
  <c r="F97" i="1" s="1"/>
  <c r="B96" i="1"/>
  <c r="F96" i="1" s="1"/>
  <c r="B95" i="1"/>
  <c r="F95" i="1" s="1"/>
  <c r="B94" i="1"/>
  <c r="F94" i="1" s="1"/>
  <c r="B93" i="1"/>
  <c r="F93" i="1" s="1"/>
  <c r="B92" i="1"/>
  <c r="F92" i="1" s="1"/>
  <c r="B91" i="1"/>
  <c r="F91" i="1" s="1"/>
  <c r="B90" i="1"/>
  <c r="F90" i="1" s="1"/>
  <c r="B89" i="1"/>
  <c r="F89" i="1" s="1"/>
  <c r="A87" i="1"/>
  <c r="B88" i="1"/>
  <c r="F88" i="1" s="1"/>
  <c r="B87" i="1"/>
  <c r="F87" i="1" s="1"/>
  <c r="A83" i="1"/>
  <c r="A81" i="1"/>
  <c r="A79" i="1"/>
  <c r="A77" i="1"/>
  <c r="B84" i="1"/>
  <c r="F84" i="1" s="1"/>
  <c r="B83" i="1"/>
  <c r="F83" i="1" s="1"/>
  <c r="B82" i="1"/>
  <c r="F82" i="1" s="1"/>
  <c r="B81" i="1"/>
  <c r="F81" i="1" s="1"/>
  <c r="B80" i="1"/>
  <c r="F80" i="1" s="1"/>
  <c r="B79" i="1"/>
  <c r="F79" i="1" s="1"/>
  <c r="B78" i="1"/>
  <c r="F78" i="1" s="1"/>
  <c r="B77" i="1"/>
  <c r="F77" i="1" s="1"/>
  <c r="B76" i="1"/>
  <c r="F76" i="1" s="1"/>
  <c r="B75" i="1"/>
  <c r="F75" i="1" s="1"/>
  <c r="A75" i="1"/>
  <c r="A71" i="1"/>
  <c r="A69" i="1"/>
  <c r="A67" i="1"/>
  <c r="A65" i="1"/>
  <c r="B72" i="1"/>
  <c r="F72" i="1" s="1"/>
  <c r="B71" i="1"/>
  <c r="F71" i="1" s="1"/>
  <c r="B70" i="1"/>
  <c r="F70" i="1" s="1"/>
  <c r="B69" i="1"/>
  <c r="F69" i="1" s="1"/>
  <c r="B68" i="1"/>
  <c r="F68" i="1" s="1"/>
  <c r="B67" i="1"/>
  <c r="F67" i="1" s="1"/>
  <c r="B66" i="1"/>
  <c r="F66" i="1" s="1"/>
  <c r="B65" i="1"/>
  <c r="F65" i="1" s="1"/>
  <c r="A63" i="1"/>
  <c r="A61" i="1"/>
  <c r="A59" i="1"/>
  <c r="A57" i="1"/>
  <c r="A55" i="1"/>
  <c r="A53" i="1"/>
  <c r="A51" i="1"/>
  <c r="A49" i="1"/>
  <c r="A47" i="1"/>
  <c r="A45" i="1"/>
  <c r="A43" i="1"/>
  <c r="A41" i="1"/>
  <c r="A39" i="1"/>
  <c r="A37" i="1"/>
  <c r="A35" i="1"/>
  <c r="A33" i="1"/>
  <c r="A31" i="1"/>
  <c r="A29" i="1"/>
  <c r="A27" i="1"/>
  <c r="A25" i="1"/>
  <c r="B64" i="1"/>
  <c r="F64" i="1" s="1"/>
  <c r="B63" i="1"/>
  <c r="F63" i="1" s="1"/>
  <c r="B62" i="1"/>
  <c r="F62" i="1" s="1"/>
  <c r="B61" i="1"/>
  <c r="F61" i="1" s="1"/>
  <c r="B60" i="1"/>
  <c r="F60" i="1" s="1"/>
  <c r="B59" i="1"/>
  <c r="F59" i="1" s="1"/>
  <c r="B58" i="1"/>
  <c r="F58" i="1" s="1"/>
  <c r="B57" i="1"/>
  <c r="F57" i="1" s="1"/>
  <c r="B56" i="1"/>
  <c r="F56" i="1" s="1"/>
  <c r="B55" i="1"/>
  <c r="F55" i="1" s="1"/>
  <c r="B54" i="1"/>
  <c r="F54" i="1" s="1"/>
  <c r="B53" i="1"/>
  <c r="F53" i="1" s="1"/>
  <c r="B52" i="1"/>
  <c r="F52" i="1" s="1"/>
  <c r="B51" i="1"/>
  <c r="F51" i="1" s="1"/>
  <c r="B50" i="1"/>
  <c r="F50" i="1" s="1"/>
  <c r="B49" i="1"/>
  <c r="F49" i="1" s="1"/>
  <c r="B48" i="1"/>
  <c r="F48" i="1" s="1"/>
  <c r="B47" i="1"/>
  <c r="F47" i="1" s="1"/>
  <c r="B46" i="1"/>
  <c r="F46" i="1" s="1"/>
  <c r="B45" i="1"/>
  <c r="F45" i="1" s="1"/>
  <c r="B44" i="1"/>
  <c r="F44" i="1" s="1"/>
  <c r="B43" i="1"/>
  <c r="F43" i="1" s="1"/>
  <c r="B42" i="1"/>
  <c r="F42" i="1" s="1"/>
  <c r="B41" i="1"/>
  <c r="F41" i="1" s="1"/>
  <c r="B40" i="1"/>
  <c r="F40" i="1" s="1"/>
  <c r="B39" i="1"/>
  <c r="F39" i="1" s="1"/>
  <c r="B38" i="1"/>
  <c r="F38" i="1" s="1"/>
  <c r="B37" i="1"/>
  <c r="F37" i="1" s="1"/>
  <c r="B36" i="1"/>
  <c r="F36" i="1" s="1"/>
  <c r="B35" i="1"/>
  <c r="F35" i="1" s="1"/>
  <c r="B34" i="1"/>
  <c r="F34" i="1" s="1"/>
  <c r="B33" i="1"/>
  <c r="F33" i="1" s="1"/>
  <c r="B32" i="1"/>
  <c r="F32" i="1" s="1"/>
  <c r="B31" i="1"/>
  <c r="F31" i="1" s="1"/>
  <c r="B30" i="1"/>
  <c r="F30" i="1" s="1"/>
  <c r="B29" i="1"/>
  <c r="F29" i="1" s="1"/>
  <c r="B28" i="1"/>
  <c r="F28" i="1" s="1"/>
  <c r="B27" i="1"/>
  <c r="F27" i="1" s="1"/>
  <c r="B26" i="1"/>
  <c r="F26" i="1" s="1"/>
  <c r="B25" i="1"/>
  <c r="F25" i="1" s="1"/>
  <c r="B14" i="1"/>
  <c r="F14" i="1" s="1"/>
  <c r="B13" i="1"/>
  <c r="F13" i="1" s="1"/>
  <c r="B12" i="1"/>
  <c r="F12" i="1" s="1"/>
  <c r="B11" i="1"/>
  <c r="F11" i="1" s="1"/>
  <c r="B10" i="1"/>
  <c r="F10" i="1" s="1"/>
  <c r="B9" i="1"/>
  <c r="F9" i="1" s="1"/>
  <c r="B8" i="1"/>
  <c r="F8" i="1" s="1"/>
  <c r="B7" i="1"/>
  <c r="F7" i="1" s="1"/>
  <c r="B5" i="1"/>
  <c r="F5" i="1" s="1"/>
  <c r="B6" i="1"/>
  <c r="F6" i="1" s="1"/>
  <c r="A13" i="1"/>
  <c r="A11" i="1"/>
  <c r="A9" i="1"/>
  <c r="A7" i="1"/>
  <c r="A5" i="1"/>
  <c r="A3" i="1"/>
</calcChain>
</file>

<file path=xl/sharedStrings.xml><?xml version="1.0" encoding="utf-8"?>
<sst xmlns="http://schemas.openxmlformats.org/spreadsheetml/2006/main" count="600" uniqueCount="220">
  <si>
    <t>4</t>
  </si>
  <si>
    <t>Symboles</t>
  </si>
  <si>
    <t>○</t>
  </si>
  <si>
    <t>→</t>
  </si>
  <si>
    <t>►</t>
  </si>
  <si>
    <t>◄</t>
  </si>
  <si>
    <t>▲</t>
  </si>
  <si>
    <t>▼</t>
  </si>
  <si>
    <t>▬</t>
  </si>
  <si>
    <t>■</t>
  </si>
  <si>
    <t>◦</t>
  </si>
  <si>
    <t>-</t>
  </si>
  <si>
    <t>AAA</t>
  </si>
  <si>
    <t>BBB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</si>
  <si>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</si>
  <si>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</si>
  <si>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</si>
  <si>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</si>
  <si>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</si>
  <si>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</si>
  <si>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</si>
  <si>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</si>
  <si>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</si>
  <si>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</si>
  <si>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</si>
  <si>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CCC</t>
  </si>
  <si>
    <t>DDD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</si>
  <si>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</si>
  <si>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</si>
  <si>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</si>
  <si>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</si>
  <si>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</si>
  <si>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</si>
  <si>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</si>
  <si>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</si>
  <si>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</si>
  <si>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</si>
  <si>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</si>
  <si>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</si>
  <si>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</si>
  <si>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</si>
  <si>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</si>
  <si>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</si>
  <si>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</si>
  <si>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</si>
  <si>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</si>
  <si>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</si>
  <si>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</si>
  <si>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</si>
  <si>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</si>
  <si>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</si>
  <si>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</si>
  <si>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</si>
  <si>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</si>
  <si>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</si>
  <si>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</si>
  <si>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</si>
  <si>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</si>
  <si>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</si>
  <si>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</si>
  <si>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</si>
  <si>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</si>
  <si>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</si>
  <si>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</si>
  <si>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</si>
  <si>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</si>
  <si>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</si>
  <si>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</si>
  <si>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</si>
  <si>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</si>
  <si>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</si>
  <si>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EEE</t>
  </si>
  <si>
    <t>FFF</t>
  </si>
  <si>
    <t>57</t>
  </si>
  <si>
    <t>58</t>
  </si>
  <si>
    <t>59</t>
  </si>
  <si>
    <t>60</t>
  </si>
  <si>
    <t>GGG</t>
  </si>
  <si>
    <t>HHH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</si>
  <si>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</si>
  <si>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</si>
  <si>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</si>
  <si>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</si>
  <si>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</si>
  <si>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</si>
  <si>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</si>
  <si>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</si>
  <si>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</si>
  <si>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</si>
  <si>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</si>
  <si>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</si>
  <si>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</si>
  <si>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</si>
  <si>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</si>
  <si>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</si>
  <si>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</si>
  <si>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</si>
  <si>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▼AAA / BBB▼</t>
  </si>
  <si>
    <t>▼CCC / DDD▼</t>
  </si>
  <si>
    <t>▼EEE / FFF▼</t>
  </si>
  <si>
    <t>▼GGG / HHH▼</t>
  </si>
  <si>
    <t/>
  </si>
  <si>
    <t>- 1</t>
  </si>
  <si>
    <t xml:space="preserve">   2</t>
  </si>
  <si>
    <t>- 3</t>
  </si>
  <si>
    <t xml:space="preserve">   4</t>
  </si>
  <si>
    <t>- 5</t>
  </si>
  <si>
    <t xml:space="preserve">   6</t>
  </si>
  <si>
    <t>- 7</t>
  </si>
  <si>
    <t xml:space="preserve">   8</t>
  </si>
  <si>
    <t>- 9</t>
  </si>
  <si>
    <t xml:space="preserve">   10</t>
  </si>
  <si>
    <t>- 11</t>
  </si>
  <si>
    <t xml:space="preserve">   12</t>
  </si>
  <si>
    <t>- 13</t>
  </si>
  <si>
    <t xml:space="preserve">   14</t>
  </si>
  <si>
    <t>- 15</t>
  </si>
  <si>
    <t xml:space="preserve">   16</t>
  </si>
  <si>
    <t>- 17</t>
  </si>
  <si>
    <t xml:space="preserve">   18</t>
  </si>
  <si>
    <t>- 19</t>
  </si>
  <si>
    <t xml:space="preserve">   20</t>
  </si>
  <si>
    <t>- 21</t>
  </si>
  <si>
    <t xml:space="preserve">   22</t>
  </si>
  <si>
    <t>- 23</t>
  </si>
  <si>
    <t xml:space="preserve">   24</t>
  </si>
  <si>
    <t>- 25</t>
  </si>
  <si>
    <t xml:space="preserve">   26</t>
  </si>
  <si>
    <t>- 27</t>
  </si>
  <si>
    <t xml:space="preserve">   28</t>
  </si>
  <si>
    <t>- 29</t>
  </si>
  <si>
    <t xml:space="preserve">   30</t>
  </si>
  <si>
    <t>- 31</t>
  </si>
  <si>
    <t xml:space="preserve">   32</t>
  </si>
  <si>
    <t>- 33</t>
  </si>
  <si>
    <t xml:space="preserve">   34</t>
  </si>
  <si>
    <t>- 35</t>
  </si>
  <si>
    <t xml:space="preserve">   36</t>
  </si>
  <si>
    <t>- 37</t>
  </si>
  <si>
    <t xml:space="preserve">   38</t>
  </si>
  <si>
    <t>- 39</t>
  </si>
  <si>
    <t xml:space="preserve">   40</t>
  </si>
  <si>
    <t>- 41</t>
  </si>
  <si>
    <t xml:space="preserve">   42</t>
  </si>
  <si>
    <t>- 43</t>
  </si>
  <si>
    <t xml:space="preserve">   44</t>
  </si>
  <si>
    <t>- 45</t>
  </si>
  <si>
    <t xml:space="preserve">   46</t>
  </si>
  <si>
    <t>- 47</t>
  </si>
  <si>
    <t xml:space="preserve">   48</t>
  </si>
  <si>
    <t>- 49</t>
  </si>
  <si>
    <t xml:space="preserve">   50</t>
  </si>
  <si>
    <t>- 51</t>
  </si>
  <si>
    <t xml:space="preserve">   52</t>
  </si>
  <si>
    <t>- 53</t>
  </si>
  <si>
    <t xml:space="preserve">   54</t>
  </si>
  <si>
    <t>- 55</t>
  </si>
  <si>
    <t xml:space="preserve">   56</t>
  </si>
  <si>
    <t>- 57</t>
  </si>
  <si>
    <t xml:space="preserve">   58</t>
  </si>
  <si>
    <t>- 59</t>
  </si>
  <si>
    <t xml:space="preserve">   60</t>
  </si>
  <si>
    <t>- 61</t>
  </si>
  <si>
    <t xml:space="preserve">   62</t>
  </si>
  <si>
    <t>- 63</t>
  </si>
  <si>
    <t xml:space="preserve">   64</t>
  </si>
  <si>
    <t>- 65</t>
  </si>
  <si>
    <t xml:space="preserve">   66</t>
  </si>
  <si>
    <t>- 67</t>
  </si>
  <si>
    <t xml:space="preserve">   68</t>
  </si>
  <si>
    <t>- 69</t>
  </si>
  <si>
    <t xml:space="preserve">   70</t>
  </si>
  <si>
    <t>- 71</t>
  </si>
  <si>
    <t xml:space="preserve">   72</t>
  </si>
  <si>
    <t>- 73</t>
  </si>
  <si>
    <t xml:space="preserve">   74</t>
  </si>
  <si>
    <t>- 75</t>
  </si>
  <si>
    <t xml:space="preserve">   76</t>
  </si>
  <si>
    <t>- 77</t>
  </si>
  <si>
    <t xml:space="preserve">   78</t>
  </si>
  <si>
    <t>P</t>
  </si>
  <si>
    <t xml:space="preserve"> 2</t>
  </si>
  <si>
    <t xml:space="preserve"> 4</t>
  </si>
  <si>
    <t xml:space="preserve"> 6</t>
  </si>
  <si>
    <t xml:space="preserve"> 8</t>
  </si>
  <si>
    <t xml:space="preserve"> 10</t>
  </si>
  <si>
    <t xml:space="preserve"> 12</t>
  </si>
  <si>
    <t xml:space="preserve"> 14</t>
  </si>
  <si>
    <t xml:space="preserve"> 16</t>
  </si>
  <si>
    <t xml:space="preserve"> 18</t>
  </si>
  <si>
    <t xml:space="preserve"> 20</t>
  </si>
  <si>
    <t xml:space="preserve"> 22</t>
  </si>
  <si>
    <t xml:space="preserve"> 24</t>
  </si>
  <si>
    <t xml:space="preserve"> 26</t>
  </si>
  <si>
    <t xml:space="preserve"> 28</t>
  </si>
  <si>
    <t xml:space="preserve"> 30</t>
  </si>
  <si>
    <t xml:space="preserve"> 32</t>
  </si>
  <si>
    <t xml:space="preserve"> 34</t>
  </si>
  <si>
    <t xml:space="preserve"> 36</t>
  </si>
  <si>
    <t xml:space="preserve"> 38</t>
  </si>
  <si>
    <t xml:space="preserve"> 40</t>
  </si>
  <si>
    <t xml:space="preserve"> 42</t>
  </si>
  <si>
    <t xml:space="preserve"> 44</t>
  </si>
  <si>
    <t xml:space="preserve"> 46</t>
  </si>
  <si>
    <t xml:space="preserve"> 48</t>
  </si>
  <si>
    <t xml:space="preserve"> 50</t>
  </si>
  <si>
    <t xml:space="preserve"> 52</t>
  </si>
  <si>
    <t xml:space="preserve"> 54</t>
  </si>
  <si>
    <t xml:space="preserve"> 56</t>
  </si>
  <si>
    <t xml:space="preserve"> 58</t>
  </si>
  <si>
    <t xml:space="preserve"> 60</t>
  </si>
  <si>
    <t xml:space="preserve"> 62</t>
  </si>
  <si>
    <t xml:space="preserve"> 64</t>
  </si>
  <si>
    <t xml:space="preserve"> 66</t>
  </si>
  <si>
    <t xml:space="preserve"> 68</t>
  </si>
  <si>
    <t xml:space="preserve"> 70</t>
  </si>
  <si>
    <t xml:space="preserve"> 72</t>
  </si>
  <si>
    <t xml:space="preserve"> 74</t>
  </si>
  <si>
    <t xml:space="preserve"> 76</t>
  </si>
  <si>
    <t xml:space="preserve">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</si>
</sst>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sz val="10"/>
      <color rgb="FFFF0000"/>
      <name val="Arial"/>
      <family val="2"/>
    </font>
    <font>
      <i/>
      <sz val="10"/>
      <color theme="1"/>
      <name val="Arial"/>
      <family val="2"/>
    </font>
    <font>
      <i/>
      <u/>
      <sz val="10"/>
      <color theme="1"/>
      <name val="Arial"/>
      <family val="2"/>
    </font>
    <font>
      <sz val="20"/>
      <color theme="1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 inden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3" fillId="3" borderId="3" xfId="0" applyNumberFormat="1" applyFont="1" applyFill="1" applyBorder="1" applyAlignment="1">
      <alignment vertical="center" wrapText="1"/>
    </xf>
    <xf numFmtId="49" fontId="6" fillId="4" borderId="2" xfId="0" applyNumberFormat="1" applyFont="1" applyFill="1" applyBorder="1" applyAlignment="1" applyProtection="1">
      <alignment horizontal="left" vertical="center" indent="1"/>
      <protection locked="0"/>
    </xf>
    <xf numFmtId="49" fontId="6" fillId="4" borderId="3" xfId="0" applyNumberFormat="1" applyFont="1" applyFill="1" applyBorder="1" applyAlignment="1" applyProtection="1">
      <alignment horizontal="left" vertical="center" indent="1"/>
      <protection locked="0"/>
    </xf>
    <xf numFmtId="49" fontId="6" fillId="4" borderId="2" xfId="0" applyNumberFormat="1" applyFont="1" applyFill="1" applyBorder="1" applyAlignment="1" applyProtection="1">
      <alignment horizontal="left" vertical="center" wrapText="1" indent="1"/>
      <protection locked="0"/>
    </xf>
    <xf numFmtId="49" fontId="6" fillId="4" borderId="3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Alignment="1">
      <alignment horizontal="left" vertical="center"/>
    </xf>
    <xf numFmtId="0" fontId="8" fillId="3" borderId="6" xfId="0" applyFont="1" applyFill="1" applyBorder="1" applyAlignment="1">
      <alignment horizontal="left" vertical="center" wrapText="1"/>
    </xf>
    <xf numFmtId="49" fontId="7" fillId="4" borderId="6" xfId="0" applyNumberFormat="1" applyFont="1" applyFill="1" applyBorder="1" applyAlignment="1" applyProtection="1">
      <alignment horizontal="left" vertical="center" wrapText="1" indent="1"/>
      <protection locked="0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left" vertical="center" wrapText="1" indent="1"/>
    </xf>
    <xf numFmtId="0" fontId="9" fillId="0" borderId="0" xfId="0" applyFont="1" applyAlignment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 indent="1"/>
    </xf>
    <xf numFmtId="0" fontId="7" fillId="0" borderId="0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center" vertical="center"/>
    </xf>
    <xf numFmtId="49" fontId="3" fillId="3" borderId="2" xfId="0" applyNumberFormat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6172200</xdr:colOff>
          <xdr:row>0</xdr:row>
          <xdr:rowOff>38100</xdr:rowOff>
        </xdr:from>
        <xdr:to>
          <xdr:col>4</xdr:col>
          <xdr:colOff>7334250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1AAD-408D-4B62-BEAE-981955DDA776}">
  <sheetPr codeName="Blad1"/>
  <dimension ref="A1:A82"/>
  <sheetViews>
    <sheetView workbookViewId="0">
      <selection sqref="A1:A82"/>
    </sheetView>
  </sheetViews>
  <sheetFormatPr defaultRowHeight="15" x14ac:dyDescent="0.25"/>
  <sheetData>
    <row r="1" spans="1:1" x14ac:dyDescent="0.25">
      <c r="A1" s="27"/>
    </row>
    <row r="2" spans="1:1" x14ac:dyDescent="0.25">
      <c r="A2" s="28"/>
    </row>
    <row r="3" spans="1:1" x14ac:dyDescent="0.25">
      <c r="A3" s="29"/>
    </row>
    <row r="4" spans="1:1" x14ac:dyDescent="0.25">
      <c r="A4" s="28"/>
    </row>
    <row r="5" spans="1:1" x14ac:dyDescent="0.25">
      <c r="A5" s="29"/>
    </row>
    <row r="6" spans="1:1" x14ac:dyDescent="0.25">
      <c r="A6" s="28"/>
    </row>
    <row r="7" spans="1:1" x14ac:dyDescent="0.25">
      <c r="A7" s="29"/>
    </row>
    <row r="8" spans="1:1" x14ac:dyDescent="0.25">
      <c r="A8" s="28"/>
    </row>
    <row r="9" spans="1:1" x14ac:dyDescent="0.25">
      <c r="A9" s="29"/>
    </row>
    <row r="10" spans="1:1" x14ac:dyDescent="0.25">
      <c r="A10" s="28"/>
    </row>
    <row r="11" spans="1:1" x14ac:dyDescent="0.25">
      <c r="A11" s="29"/>
    </row>
    <row r="12" spans="1:1" x14ac:dyDescent="0.25">
      <c r="A12" s="28"/>
    </row>
    <row r="13" spans="1:1" x14ac:dyDescent="0.25">
      <c r="A13" s="29"/>
    </row>
    <row r="14" spans="1:1" x14ac:dyDescent="0.25">
      <c r="A14" s="27"/>
    </row>
    <row r="15" spans="1:1" x14ac:dyDescent="0.25">
      <c r="A15" s="28"/>
    </row>
    <row r="16" spans="1:1" x14ac:dyDescent="0.25">
      <c r="A16" s="29"/>
    </row>
    <row r="17" spans="1:1" x14ac:dyDescent="0.25">
      <c r="A17" s="28"/>
    </row>
    <row r="18" spans="1:1" x14ac:dyDescent="0.25">
      <c r="A18" s="29"/>
    </row>
    <row r="19" spans="1:1" x14ac:dyDescent="0.25">
      <c r="A19" s="28"/>
    </row>
    <row r="20" spans="1:1" x14ac:dyDescent="0.25">
      <c r="A20" s="29"/>
    </row>
    <row r="21" spans="1:1" x14ac:dyDescent="0.25">
      <c r="A21" s="28"/>
    </row>
    <row r="22" spans="1:1" x14ac:dyDescent="0.25">
      <c r="A22" s="29"/>
    </row>
    <row r="23" spans="1:1" x14ac:dyDescent="0.25">
      <c r="A23" s="28"/>
    </row>
    <row r="24" spans="1:1" x14ac:dyDescent="0.25">
      <c r="A24" s="29"/>
    </row>
    <row r="25" spans="1:1" x14ac:dyDescent="0.25">
      <c r="A25" s="28"/>
    </row>
    <row r="26" spans="1:1" x14ac:dyDescent="0.25">
      <c r="A26" s="29"/>
    </row>
    <row r="27" spans="1:1" x14ac:dyDescent="0.25">
      <c r="A27" s="28"/>
    </row>
    <row r="28" spans="1:1" x14ac:dyDescent="0.25">
      <c r="A28" s="29"/>
    </row>
    <row r="29" spans="1:1" x14ac:dyDescent="0.25">
      <c r="A29" s="28"/>
    </row>
    <row r="30" spans="1:1" x14ac:dyDescent="0.25">
      <c r="A30" s="29"/>
    </row>
    <row r="31" spans="1:1" x14ac:dyDescent="0.25">
      <c r="A31" s="28"/>
    </row>
    <row r="32" spans="1:1" x14ac:dyDescent="0.25">
      <c r="A32" s="29"/>
    </row>
    <row r="33" spans="1:1" x14ac:dyDescent="0.25">
      <c r="A33" s="28"/>
    </row>
    <row r="34" spans="1:1" x14ac:dyDescent="0.25">
      <c r="A34" s="29"/>
    </row>
    <row r="35" spans="1:1" x14ac:dyDescent="0.25">
      <c r="A35" s="28"/>
    </row>
    <row r="36" spans="1:1" x14ac:dyDescent="0.25">
      <c r="A36" s="29"/>
    </row>
    <row r="37" spans="1:1" x14ac:dyDescent="0.25">
      <c r="A37" s="28"/>
    </row>
    <row r="38" spans="1:1" x14ac:dyDescent="0.25">
      <c r="A38" s="29"/>
    </row>
    <row r="39" spans="1:1" x14ac:dyDescent="0.25">
      <c r="A39" s="28"/>
    </row>
    <row r="40" spans="1:1" x14ac:dyDescent="0.25">
      <c r="A40" s="29"/>
    </row>
    <row r="41" spans="1:1" x14ac:dyDescent="0.25">
      <c r="A41" s="28"/>
    </row>
    <row r="42" spans="1:1" x14ac:dyDescent="0.25">
      <c r="A42" s="29"/>
    </row>
    <row r="43" spans="1:1" x14ac:dyDescent="0.25">
      <c r="A43" s="28"/>
    </row>
    <row r="44" spans="1:1" x14ac:dyDescent="0.25">
      <c r="A44" s="29"/>
    </row>
    <row r="45" spans="1:1" x14ac:dyDescent="0.25">
      <c r="A45" s="28"/>
    </row>
    <row r="46" spans="1:1" x14ac:dyDescent="0.25">
      <c r="A46" s="29"/>
    </row>
    <row r="47" spans="1:1" x14ac:dyDescent="0.25">
      <c r="A47" s="28"/>
    </row>
    <row r="48" spans="1:1" x14ac:dyDescent="0.25">
      <c r="A48" s="29"/>
    </row>
    <row r="49" spans="1:1" x14ac:dyDescent="0.25">
      <c r="A49" s="28"/>
    </row>
    <row r="50" spans="1:1" x14ac:dyDescent="0.25">
      <c r="A50" s="29"/>
    </row>
    <row r="51" spans="1:1" x14ac:dyDescent="0.25">
      <c r="A51" s="28"/>
    </row>
    <row r="52" spans="1:1" x14ac:dyDescent="0.25">
      <c r="A52" s="29"/>
    </row>
    <row r="53" spans="1:1" x14ac:dyDescent="0.25">
      <c r="A53" s="28"/>
    </row>
    <row r="54" spans="1:1" x14ac:dyDescent="0.25">
      <c r="A54" s="29"/>
    </row>
    <row r="55" spans="1:1" x14ac:dyDescent="0.25">
      <c r="A55" s="28"/>
    </row>
    <row r="56" spans="1:1" x14ac:dyDescent="0.25">
      <c r="A56" s="29"/>
    </row>
    <row r="57" spans="1:1" x14ac:dyDescent="0.25">
      <c r="A57" s="28"/>
    </row>
    <row r="58" spans="1:1" x14ac:dyDescent="0.25">
      <c r="A58" s="29"/>
    </row>
    <row r="59" spans="1:1" x14ac:dyDescent="0.25">
      <c r="A59" s="27"/>
    </row>
    <row r="60" spans="1:1" x14ac:dyDescent="0.25">
      <c r="A60" s="28"/>
    </row>
    <row r="61" spans="1:1" x14ac:dyDescent="0.25">
      <c r="A61" s="29"/>
    </row>
    <row r="62" spans="1:1" x14ac:dyDescent="0.25">
      <c r="A62" s="28"/>
    </row>
    <row r="63" spans="1:1" x14ac:dyDescent="0.25">
      <c r="A63" s="29"/>
    </row>
    <row r="64" spans="1:1" x14ac:dyDescent="0.25">
      <c r="A64" s="27"/>
    </row>
    <row r="65" spans="1:1" x14ac:dyDescent="0.25">
      <c r="A65" s="28"/>
    </row>
    <row r="66" spans="1:1" x14ac:dyDescent="0.25">
      <c r="A66" s="29"/>
    </row>
    <row r="67" spans="1:1" x14ac:dyDescent="0.25">
      <c r="A67" s="28"/>
    </row>
    <row r="68" spans="1:1" x14ac:dyDescent="0.25">
      <c r="A68" s="29"/>
    </row>
    <row r="69" spans="1:1" x14ac:dyDescent="0.25">
      <c r="A69" s="28"/>
    </row>
    <row r="70" spans="1:1" x14ac:dyDescent="0.25">
      <c r="A70" s="29"/>
    </row>
    <row r="71" spans="1:1" x14ac:dyDescent="0.25">
      <c r="A71" s="28"/>
    </row>
    <row r="72" spans="1:1" x14ac:dyDescent="0.25">
      <c r="A72" s="29"/>
    </row>
    <row r="73" spans="1:1" x14ac:dyDescent="0.25">
      <c r="A73" s="28"/>
    </row>
    <row r="74" spans="1:1" x14ac:dyDescent="0.25">
      <c r="A74" s="29"/>
    </row>
    <row r="75" spans="1:1" x14ac:dyDescent="0.25">
      <c r="A75" s="28"/>
    </row>
    <row r="76" spans="1:1" x14ac:dyDescent="0.25">
      <c r="A76" s="29"/>
    </row>
    <row r="77" spans="1:1" x14ac:dyDescent="0.25">
      <c r="A77" s="28"/>
    </row>
    <row r="78" spans="1:1" x14ac:dyDescent="0.25">
      <c r="A78" s="29"/>
    </row>
    <row r="79" spans="1:1" x14ac:dyDescent="0.25">
      <c r="A79" s="28"/>
    </row>
    <row r="80" spans="1:1" x14ac:dyDescent="0.25">
      <c r="A80" s="29"/>
    </row>
    <row r="81" spans="1:1" x14ac:dyDescent="0.25">
      <c r="A81" s="28"/>
    </row>
    <row r="82" spans="1:1" x14ac:dyDescent="0.25">
      <c r="A82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F766-1C8B-4488-B66A-4842160BAD52}">
  <sheetPr codeName="Blad2"/>
  <dimension ref="A1:A82"/>
  <sheetViews>
    <sheetView workbookViewId="0">
      <selection sqref="A1:A82"/>
    </sheetView>
  </sheetViews>
  <sheetFormatPr defaultRowHeight="15" x14ac:dyDescent="0.25"/>
  <sheetData>
    <row r="1" spans="1:1" x14ac:dyDescent="0.25">
      <c r="A1" s="27"/>
    </row>
    <row r="2" spans="1:1" x14ac:dyDescent="0.25">
      <c r="A2" s="28"/>
    </row>
    <row r="3" spans="1:1" x14ac:dyDescent="0.25">
      <c r="A3" s="29"/>
    </row>
    <row r="4" spans="1:1" x14ac:dyDescent="0.25">
      <c r="A4" s="28"/>
    </row>
    <row r="5" spans="1:1" x14ac:dyDescent="0.25">
      <c r="A5" s="29"/>
    </row>
    <row r="6" spans="1:1" x14ac:dyDescent="0.25">
      <c r="A6" s="28"/>
    </row>
    <row r="7" spans="1:1" x14ac:dyDescent="0.25">
      <c r="A7" s="29"/>
    </row>
    <row r="8" spans="1:1" x14ac:dyDescent="0.25">
      <c r="A8" s="28"/>
    </row>
    <row r="9" spans="1:1" x14ac:dyDescent="0.25">
      <c r="A9" s="29"/>
    </row>
    <row r="10" spans="1:1" x14ac:dyDescent="0.25">
      <c r="A10" s="28"/>
    </row>
    <row r="11" spans="1:1" x14ac:dyDescent="0.25">
      <c r="A11" s="29"/>
    </row>
    <row r="12" spans="1:1" x14ac:dyDescent="0.25">
      <c r="A12" s="28"/>
    </row>
    <row r="13" spans="1:1" x14ac:dyDescent="0.25">
      <c r="A13" s="29"/>
    </row>
    <row r="14" spans="1:1" x14ac:dyDescent="0.25">
      <c r="A14" s="27"/>
    </row>
    <row r="15" spans="1:1" x14ac:dyDescent="0.25">
      <c r="A15" s="28"/>
    </row>
    <row r="16" spans="1:1" x14ac:dyDescent="0.25">
      <c r="A16" s="29"/>
    </row>
    <row r="17" spans="1:1" x14ac:dyDescent="0.25">
      <c r="A17" s="28"/>
    </row>
    <row r="18" spans="1:1" x14ac:dyDescent="0.25">
      <c r="A18" s="29"/>
    </row>
    <row r="19" spans="1:1" x14ac:dyDescent="0.25">
      <c r="A19" s="28"/>
    </row>
    <row r="20" spans="1:1" x14ac:dyDescent="0.25">
      <c r="A20" s="29"/>
    </row>
    <row r="21" spans="1:1" x14ac:dyDescent="0.25">
      <c r="A21" s="28"/>
    </row>
    <row r="22" spans="1:1" x14ac:dyDescent="0.25">
      <c r="A22" s="29"/>
    </row>
    <row r="23" spans="1:1" x14ac:dyDescent="0.25">
      <c r="A23" s="28"/>
    </row>
    <row r="24" spans="1:1" x14ac:dyDescent="0.25">
      <c r="A24" s="29"/>
    </row>
    <row r="25" spans="1:1" x14ac:dyDescent="0.25">
      <c r="A25" s="28"/>
    </row>
    <row r="26" spans="1:1" x14ac:dyDescent="0.25">
      <c r="A26" s="29"/>
    </row>
    <row r="27" spans="1:1" x14ac:dyDescent="0.25">
      <c r="A27" s="28"/>
    </row>
    <row r="28" spans="1:1" x14ac:dyDescent="0.25">
      <c r="A28" s="29"/>
    </row>
    <row r="29" spans="1:1" x14ac:dyDescent="0.25">
      <c r="A29" s="28"/>
    </row>
    <row r="30" spans="1:1" x14ac:dyDescent="0.25">
      <c r="A30" s="29"/>
    </row>
    <row r="31" spans="1:1" x14ac:dyDescent="0.25">
      <c r="A31" s="28"/>
    </row>
    <row r="32" spans="1:1" x14ac:dyDescent="0.25">
      <c r="A32" s="29"/>
    </row>
    <row r="33" spans="1:1" x14ac:dyDescent="0.25">
      <c r="A33" s="28"/>
    </row>
    <row r="34" spans="1:1" x14ac:dyDescent="0.25">
      <c r="A34" s="29"/>
    </row>
    <row r="35" spans="1:1" x14ac:dyDescent="0.25">
      <c r="A35" s="28"/>
    </row>
    <row r="36" spans="1:1" x14ac:dyDescent="0.25">
      <c r="A36" s="29"/>
    </row>
    <row r="37" spans="1:1" x14ac:dyDescent="0.25">
      <c r="A37" s="28"/>
    </row>
    <row r="38" spans="1:1" x14ac:dyDescent="0.25">
      <c r="A38" s="29"/>
    </row>
    <row r="39" spans="1:1" x14ac:dyDescent="0.25">
      <c r="A39" s="28"/>
    </row>
    <row r="40" spans="1:1" x14ac:dyDescent="0.25">
      <c r="A40" s="29"/>
    </row>
    <row r="41" spans="1:1" x14ac:dyDescent="0.25">
      <c r="A41" s="28"/>
    </row>
    <row r="42" spans="1:1" x14ac:dyDescent="0.25">
      <c r="A42" s="29"/>
    </row>
    <row r="43" spans="1:1" x14ac:dyDescent="0.25">
      <c r="A43" s="28"/>
    </row>
    <row r="44" spans="1:1" x14ac:dyDescent="0.25">
      <c r="A44" s="29"/>
    </row>
    <row r="45" spans="1:1" x14ac:dyDescent="0.25">
      <c r="A45" s="28"/>
    </row>
    <row r="46" spans="1:1" x14ac:dyDescent="0.25">
      <c r="A46" s="29"/>
    </row>
    <row r="47" spans="1:1" x14ac:dyDescent="0.25">
      <c r="A47" s="28"/>
    </row>
    <row r="48" spans="1:1" x14ac:dyDescent="0.25">
      <c r="A48" s="29"/>
    </row>
    <row r="49" spans="1:1" x14ac:dyDescent="0.25">
      <c r="A49" s="28"/>
    </row>
    <row r="50" spans="1:1" x14ac:dyDescent="0.25">
      <c r="A50" s="29"/>
    </row>
    <row r="51" spans="1:1" x14ac:dyDescent="0.25">
      <c r="A51" s="28"/>
    </row>
    <row r="52" spans="1:1" x14ac:dyDescent="0.25">
      <c r="A52" s="29"/>
    </row>
    <row r="53" spans="1:1" x14ac:dyDescent="0.25">
      <c r="A53" s="28"/>
    </row>
    <row r="54" spans="1:1" x14ac:dyDescent="0.25">
      <c r="A54" s="29"/>
    </row>
    <row r="55" spans="1:1" x14ac:dyDescent="0.25">
      <c r="A55" s="28"/>
    </row>
    <row r="56" spans="1:1" x14ac:dyDescent="0.25">
      <c r="A56" s="29"/>
    </row>
    <row r="57" spans="1:1" x14ac:dyDescent="0.25">
      <c r="A57" s="28"/>
    </row>
    <row r="58" spans="1:1" x14ac:dyDescent="0.25">
      <c r="A58" s="29"/>
    </row>
    <row r="59" spans="1:1" x14ac:dyDescent="0.25">
      <c r="A59" s="27"/>
    </row>
    <row r="60" spans="1:1" x14ac:dyDescent="0.25">
      <c r="A60" s="28"/>
    </row>
    <row r="61" spans="1:1" x14ac:dyDescent="0.25">
      <c r="A61" s="29"/>
    </row>
    <row r="62" spans="1:1" x14ac:dyDescent="0.25">
      <c r="A62" s="28"/>
    </row>
    <row r="63" spans="1:1" x14ac:dyDescent="0.25">
      <c r="A63" s="29"/>
    </row>
    <row r="64" spans="1:1" x14ac:dyDescent="0.25">
      <c r="A64" s="27"/>
    </row>
    <row r="65" spans="1:1" x14ac:dyDescent="0.25">
      <c r="A65" s="28"/>
    </row>
    <row r="66" spans="1:1" x14ac:dyDescent="0.25">
      <c r="A66" s="29"/>
    </row>
    <row r="67" spans="1:1" x14ac:dyDescent="0.25">
      <c r="A67" s="28"/>
    </row>
    <row r="68" spans="1:1" x14ac:dyDescent="0.25">
      <c r="A68" s="29"/>
    </row>
    <row r="69" spans="1:1" x14ac:dyDescent="0.25">
      <c r="A69" s="28"/>
    </row>
    <row r="70" spans="1:1" x14ac:dyDescent="0.25">
      <c r="A70" s="29"/>
    </row>
    <row r="71" spans="1:1" x14ac:dyDescent="0.25">
      <c r="A71" s="28"/>
    </row>
    <row r="72" spans="1:1" x14ac:dyDescent="0.25">
      <c r="A72" s="29"/>
    </row>
    <row r="73" spans="1:1" x14ac:dyDescent="0.25">
      <c r="A73" s="28"/>
    </row>
    <row r="74" spans="1:1" x14ac:dyDescent="0.25">
      <c r="A74" s="29"/>
    </row>
    <row r="75" spans="1:1" x14ac:dyDescent="0.25">
      <c r="A75" s="28"/>
    </row>
    <row r="76" spans="1:1" x14ac:dyDescent="0.25">
      <c r="A76" s="29"/>
    </row>
    <row r="77" spans="1:1" x14ac:dyDescent="0.25">
      <c r="A77" s="28"/>
    </row>
    <row r="78" spans="1:1" x14ac:dyDescent="0.25">
      <c r="A78" s="29"/>
    </row>
    <row r="79" spans="1:1" x14ac:dyDescent="0.25">
      <c r="A79" s="28"/>
    </row>
    <row r="80" spans="1:1" x14ac:dyDescent="0.25">
      <c r="A80" s="29"/>
    </row>
    <row r="81" spans="1:1" x14ac:dyDescent="0.25">
      <c r="A81" s="28"/>
    </row>
    <row r="82" spans="1:1" x14ac:dyDescent="0.25">
      <c r="A82" s="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E53BF-0A79-4062-9622-278AF308E3FD}">
  <sheetPr codeName="Blad3"/>
  <dimension ref="A1:A82"/>
  <sheetViews>
    <sheetView workbookViewId="0">
      <selection sqref="A1:A82"/>
    </sheetView>
  </sheetViews>
  <sheetFormatPr defaultRowHeight="15" x14ac:dyDescent="0.25"/>
  <sheetData>
    <row r="1" spans="1:1" ht="25.5" x14ac:dyDescent="0.25">
      <c r="A1" s="27" t="s">
        <v>97</v>
      </c>
    </row>
    <row r="2" spans="1:1" x14ac:dyDescent="0.25">
      <c r="A2" s="28" t="s">
        <v>102</v>
      </c>
    </row>
    <row r="3" spans="1:1" x14ac:dyDescent="0.25">
      <c r="A3" s="29" t="s">
        <v>181</v>
      </c>
    </row>
    <row r="4" spans="1:1" x14ac:dyDescent="0.25">
      <c r="A4" s="28" t="s">
        <v>104</v>
      </c>
    </row>
    <row r="5" spans="1:1" x14ac:dyDescent="0.25">
      <c r="A5" s="29" t="s">
        <v>182</v>
      </c>
    </row>
    <row r="6" spans="1:1" x14ac:dyDescent="0.25">
      <c r="A6" s="28" t="s">
        <v>106</v>
      </c>
    </row>
    <row r="7" spans="1:1" x14ac:dyDescent="0.25">
      <c r="A7" s="29" t="s">
        <v>183</v>
      </c>
    </row>
    <row r="8" spans="1:1" x14ac:dyDescent="0.25">
      <c r="A8" s="28" t="s">
        <v>108</v>
      </c>
    </row>
    <row r="9" spans="1:1" x14ac:dyDescent="0.25">
      <c r="A9" s="29" t="s">
        <v>184</v>
      </c>
    </row>
    <row r="10" spans="1:1" x14ac:dyDescent="0.25">
      <c r="A10" s="28" t="s">
        <v>110</v>
      </c>
    </row>
    <row r="11" spans="1:1" x14ac:dyDescent="0.25">
      <c r="A11" s="29" t="s">
        <v>185</v>
      </c>
    </row>
    <row r="12" spans="1:1" x14ac:dyDescent="0.25">
      <c r="A12" s="28" t="s">
        <v>112</v>
      </c>
    </row>
    <row r="13" spans="1:1" x14ac:dyDescent="0.25">
      <c r="A13" s="29" t="s">
        <v>186</v>
      </c>
    </row>
    <row r="14" spans="1:1" ht="25.5" x14ac:dyDescent="0.25">
      <c r="A14" s="27" t="s">
        <v>98</v>
      </c>
    </row>
    <row r="15" spans="1:1" x14ac:dyDescent="0.25">
      <c r="A15" s="28" t="s">
        <v>114</v>
      </c>
    </row>
    <row r="16" spans="1:1" x14ac:dyDescent="0.25">
      <c r="A16" s="29" t="s">
        <v>187</v>
      </c>
    </row>
    <row r="17" spans="1:1" x14ac:dyDescent="0.25">
      <c r="A17" s="28" t="s">
        <v>116</v>
      </c>
    </row>
    <row r="18" spans="1:1" x14ac:dyDescent="0.25">
      <c r="A18" s="29" t="s">
        <v>188</v>
      </c>
    </row>
    <row r="19" spans="1:1" x14ac:dyDescent="0.25">
      <c r="A19" s="28" t="s">
        <v>118</v>
      </c>
    </row>
    <row r="20" spans="1:1" x14ac:dyDescent="0.25">
      <c r="A20" s="29" t="s">
        <v>189</v>
      </c>
    </row>
    <row r="21" spans="1:1" x14ac:dyDescent="0.25">
      <c r="A21" s="28" t="s">
        <v>120</v>
      </c>
    </row>
    <row r="22" spans="1:1" x14ac:dyDescent="0.25">
      <c r="A22" s="29" t="s">
        <v>190</v>
      </c>
    </row>
    <row r="23" spans="1:1" x14ac:dyDescent="0.25">
      <c r="A23" s="28" t="s">
        <v>122</v>
      </c>
    </row>
    <row r="24" spans="1:1" x14ac:dyDescent="0.25">
      <c r="A24" s="29" t="s">
        <v>191</v>
      </c>
    </row>
    <row r="25" spans="1:1" x14ac:dyDescent="0.25">
      <c r="A25" s="28" t="s">
        <v>124</v>
      </c>
    </row>
    <row r="26" spans="1:1" x14ac:dyDescent="0.25">
      <c r="A26" s="29" t="s">
        <v>192</v>
      </c>
    </row>
    <row r="27" spans="1:1" x14ac:dyDescent="0.25">
      <c r="A27" s="28" t="s">
        <v>126</v>
      </c>
    </row>
    <row r="28" spans="1:1" x14ac:dyDescent="0.25">
      <c r="A28" s="29" t="s">
        <v>193</v>
      </c>
    </row>
    <row r="29" spans="1:1" x14ac:dyDescent="0.25">
      <c r="A29" s="28" t="s">
        <v>128</v>
      </c>
    </row>
    <row r="30" spans="1:1" x14ac:dyDescent="0.25">
      <c r="A30" s="29" t="s">
        <v>194</v>
      </c>
    </row>
    <row r="31" spans="1:1" x14ac:dyDescent="0.25">
      <c r="A31" s="28" t="s">
        <v>130</v>
      </c>
    </row>
    <row r="32" spans="1:1" x14ac:dyDescent="0.25">
      <c r="A32" s="29" t="s">
        <v>195</v>
      </c>
    </row>
    <row r="33" spans="1:1" x14ac:dyDescent="0.25">
      <c r="A33" s="28" t="s">
        <v>132</v>
      </c>
    </row>
    <row r="34" spans="1:1" x14ac:dyDescent="0.25">
      <c r="A34" s="29" t="s">
        <v>196</v>
      </c>
    </row>
    <row r="35" spans="1:1" x14ac:dyDescent="0.25">
      <c r="A35" s="28" t="s">
        <v>134</v>
      </c>
    </row>
    <row r="36" spans="1:1" x14ac:dyDescent="0.25">
      <c r="A36" s="29" t="s">
        <v>197</v>
      </c>
    </row>
    <row r="37" spans="1:1" x14ac:dyDescent="0.25">
      <c r="A37" s="28" t="s">
        <v>136</v>
      </c>
    </row>
    <row r="38" spans="1:1" x14ac:dyDescent="0.25">
      <c r="A38" s="29" t="s">
        <v>198</v>
      </c>
    </row>
    <row r="39" spans="1:1" x14ac:dyDescent="0.25">
      <c r="A39" s="28" t="s">
        <v>138</v>
      </c>
    </row>
    <row r="40" spans="1:1" x14ac:dyDescent="0.25">
      <c r="A40" s="29" t="s">
        <v>199</v>
      </c>
    </row>
    <row r="41" spans="1:1" x14ac:dyDescent="0.25">
      <c r="A41" s="28" t="s">
        <v>140</v>
      </c>
    </row>
    <row r="42" spans="1:1" x14ac:dyDescent="0.25">
      <c r="A42" s="29" t="s">
        <v>200</v>
      </c>
    </row>
    <row r="43" spans="1:1" x14ac:dyDescent="0.25">
      <c r="A43" s="28" t="s">
        <v>142</v>
      </c>
    </row>
    <row r="44" spans="1:1" x14ac:dyDescent="0.25">
      <c r="A44" s="29" t="s">
        <v>201</v>
      </c>
    </row>
    <row r="45" spans="1:1" x14ac:dyDescent="0.25">
      <c r="A45" s="28" t="s">
        <v>144</v>
      </c>
    </row>
    <row r="46" spans="1:1" x14ac:dyDescent="0.25">
      <c r="A46" s="29" t="s">
        <v>202</v>
      </c>
    </row>
    <row r="47" spans="1:1" x14ac:dyDescent="0.25">
      <c r="A47" s="28" t="s">
        <v>146</v>
      </c>
    </row>
    <row r="48" spans="1:1" x14ac:dyDescent="0.25">
      <c r="A48" s="29" t="s">
        <v>203</v>
      </c>
    </row>
    <row r="49" spans="1:1" x14ac:dyDescent="0.25">
      <c r="A49" s="28" t="s">
        <v>148</v>
      </c>
    </row>
    <row r="50" spans="1:1" x14ac:dyDescent="0.25">
      <c r="A50" s="29" t="s">
        <v>204</v>
      </c>
    </row>
    <row r="51" spans="1:1" x14ac:dyDescent="0.25">
      <c r="A51" s="28" t="s">
        <v>150</v>
      </c>
    </row>
    <row r="52" spans="1:1" x14ac:dyDescent="0.25">
      <c r="A52" s="29" t="s">
        <v>205</v>
      </c>
    </row>
    <row r="53" spans="1:1" x14ac:dyDescent="0.25">
      <c r="A53" s="28" t="s">
        <v>152</v>
      </c>
    </row>
    <row r="54" spans="1:1" x14ac:dyDescent="0.25">
      <c r="A54" s="29" t="s">
        <v>206</v>
      </c>
    </row>
    <row r="55" spans="1:1" x14ac:dyDescent="0.25">
      <c r="A55" s="28" t="s">
        <v>154</v>
      </c>
    </row>
    <row r="56" spans="1:1" x14ac:dyDescent="0.25">
      <c r="A56" s="29" t="s">
        <v>207</v>
      </c>
    </row>
    <row r="57" spans="1:1" x14ac:dyDescent="0.25">
      <c r="A57" s="28" t="s">
        <v>156</v>
      </c>
    </row>
    <row r="58" spans="1:1" x14ac:dyDescent="0.25">
      <c r="A58" s="29" t="s">
        <v>208</v>
      </c>
    </row>
    <row r="59" spans="1:1" ht="25.5" x14ac:dyDescent="0.25">
      <c r="A59" s="27" t="s">
        <v>99</v>
      </c>
    </row>
    <row r="60" spans="1:1" x14ac:dyDescent="0.25">
      <c r="A60" s="28" t="s">
        <v>158</v>
      </c>
    </row>
    <row r="61" spans="1:1" x14ac:dyDescent="0.25">
      <c r="A61" s="29" t="s">
        <v>209</v>
      </c>
    </row>
    <row r="62" spans="1:1" x14ac:dyDescent="0.25">
      <c r="A62" s="28" t="s">
        <v>160</v>
      </c>
    </row>
    <row r="63" spans="1:1" x14ac:dyDescent="0.25">
      <c r="A63" s="29" t="s">
        <v>210</v>
      </c>
    </row>
    <row r="64" spans="1:1" ht="25.5" x14ac:dyDescent="0.25">
      <c r="A64" s="27" t="s">
        <v>100</v>
      </c>
    </row>
    <row r="65" spans="1:1" x14ac:dyDescent="0.25">
      <c r="A65" s="28" t="s">
        <v>162</v>
      </c>
    </row>
    <row r="66" spans="1:1" x14ac:dyDescent="0.25">
      <c r="A66" s="29" t="s">
        <v>211</v>
      </c>
    </row>
    <row r="67" spans="1:1" x14ac:dyDescent="0.25">
      <c r="A67" s="28" t="s">
        <v>164</v>
      </c>
    </row>
    <row r="68" spans="1:1" x14ac:dyDescent="0.25">
      <c r="A68" s="29" t="s">
        <v>212</v>
      </c>
    </row>
    <row r="69" spans="1:1" x14ac:dyDescent="0.25">
      <c r="A69" s="28" t="s">
        <v>166</v>
      </c>
    </row>
    <row r="70" spans="1:1" x14ac:dyDescent="0.25">
      <c r="A70" s="29" t="s">
        <v>213</v>
      </c>
    </row>
    <row r="71" spans="1:1" x14ac:dyDescent="0.25">
      <c r="A71" s="28" t="s">
        <v>168</v>
      </c>
    </row>
    <row r="72" spans="1:1" x14ac:dyDescent="0.25">
      <c r="A72" s="29" t="s">
        <v>214</v>
      </c>
    </row>
    <row r="73" spans="1:1" x14ac:dyDescent="0.25">
      <c r="A73" s="28" t="s">
        <v>170</v>
      </c>
    </row>
    <row r="74" spans="1:1" x14ac:dyDescent="0.25">
      <c r="A74" s="29" t="s">
        <v>215</v>
      </c>
    </row>
    <row r="75" spans="1:1" x14ac:dyDescent="0.25">
      <c r="A75" s="28" t="s">
        <v>172</v>
      </c>
    </row>
    <row r="76" spans="1:1" x14ac:dyDescent="0.25">
      <c r="A76" s="29" t="s">
        <v>216</v>
      </c>
    </row>
    <row r="77" spans="1:1" x14ac:dyDescent="0.25">
      <c r="A77" s="28" t="s">
        <v>174</v>
      </c>
    </row>
    <row r="78" spans="1:1" x14ac:dyDescent="0.25">
      <c r="A78" s="29" t="s">
        <v>217</v>
      </c>
    </row>
    <row r="79" spans="1:1" x14ac:dyDescent="0.25">
      <c r="A79" s="28" t="s">
        <v>176</v>
      </c>
    </row>
    <row r="80" spans="1:1" x14ac:dyDescent="0.25">
      <c r="A80" s="29" t="s">
        <v>218</v>
      </c>
    </row>
    <row r="81" spans="1:1" x14ac:dyDescent="0.25">
      <c r="A81" s="28" t="s">
        <v>178</v>
      </c>
    </row>
    <row r="82" spans="1:1" x14ac:dyDescent="0.25">
      <c r="A82" s="29" t="s">
        <v>219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164"/>
  <sheetViews>
    <sheetView showGridLines="0" tabSelected="1" topLeftCell="D34" zoomScale="66" zoomScaleNormal="66" workbookViewId="0">
      <selection activeCell="G82" sqref="G82"/>
    </sheetView>
  </sheetViews>
  <sheetFormatPr defaultColWidth="60.7109375" defaultRowHeight="30" customHeight="1" x14ac:dyDescent="0.25"/>
  <cols>
    <col min="1" max="1" width="5.7109375" style="11" customWidth="1"/>
    <col min="2" max="2" width="3.7109375" style="5" customWidth="1"/>
    <col min="3" max="3" width="110.7109375" style="5" customWidth="1"/>
    <col min="4" max="4" width="8.28515625" style="24" customWidth="1"/>
    <col min="5" max="5" width="110.7109375" style="12" customWidth="1"/>
    <col min="6" max="6" width="53.7109375" style="30" customWidth="1"/>
    <col min="7" max="7" width="60.7109375" style="32"/>
    <col min="8" max="16384" width="60.7109375" style="5"/>
  </cols>
  <sheetData>
    <row r="1" spans="1:8" ht="15" customHeight="1" x14ac:dyDescent="0.25">
      <c r="A1" s="33">
        <v>1</v>
      </c>
      <c r="B1" s="43" t="s">
        <v>7</v>
      </c>
      <c r="C1" s="6" t="s">
        <v>12</v>
      </c>
      <c r="D1" s="25" t="s">
        <v>180</v>
      </c>
      <c r="E1" s="31"/>
      <c r="F1" s="27" t="str">
        <f>IF(AND(C1&lt;&gt;"",D1&lt;&gt;"",D2=""),CONCATENATE($B$1&amp;C1&amp;$B$1),IF(AND(C2&lt;&gt;"",D1="",D2&lt;&gt;""),CONCATENATE($B$1&amp;C2&amp;$B$1),IF(AND(C1&lt;&gt;"",C1&lt;&gt;"",D1&lt;&gt;"",D2&lt;&gt;""),CONCATENATE($B$1&amp;C1&amp;" / "&amp;C2&amp;$B$1),"")))</f>
        <v>▼AAA / BBB▼</v>
      </c>
      <c r="G1" s="27" t="s">
        <v>97</v>
      </c>
      <c r="H1" s="27" t="s">
        <v>97</v>
      </c>
    </row>
    <row r="2" spans="1:8" ht="15" customHeight="1" x14ac:dyDescent="0.25">
      <c r="A2" s="34"/>
      <c r="B2" s="44"/>
      <c r="C2" s="19" t="s">
        <v>13</v>
      </c>
      <c r="D2" s="26" t="s">
        <v>180</v>
      </c>
      <c r="E2" s="13"/>
      <c r="F2" s="27"/>
      <c r="G2" s="28">
        <v>-1</v>
      </c>
      <c r="H2" s="28" t="s">
        <v>102</v>
      </c>
    </row>
    <row r="3" spans="1:8" ht="15" customHeight="1" x14ac:dyDescent="0.25">
      <c r="A3" s="37" t="str">
        <f>IF(C3&lt;&gt;"",$A$1&amp;"."&amp;1,"")</f>
        <v>1.1</v>
      </c>
      <c r="B3" s="7" t="s">
        <v>11</v>
      </c>
      <c r="C3" s="8" t="s">
        <v>14</v>
      </c>
      <c r="D3" s="25" t="s">
        <v>180</v>
      </c>
      <c r="E3" s="14"/>
      <c r="F3" s="28" t="str">
        <f>IF(AND(C3&lt;&gt;"",D3&lt;&gt;""),CONCATENATE(B3&amp;" "&amp;C3),IF(AND(C3&lt;&gt;"",B3="",D3&lt;&gt;""),CONCATENATE("   "&amp;" "&amp;C3),""))</f>
        <v>- 1</v>
      </c>
      <c r="G3" s="29">
        <v>2</v>
      </c>
      <c r="H3" s="29" t="s">
        <v>181</v>
      </c>
    </row>
    <row r="4" spans="1:8" ht="15" customHeight="1" x14ac:dyDescent="0.25">
      <c r="A4" s="38"/>
      <c r="B4" s="9"/>
      <c r="C4" s="20" t="s">
        <v>15</v>
      </c>
      <c r="D4" s="26" t="s">
        <v>180</v>
      </c>
      <c r="E4" s="15"/>
      <c r="F4" s="29" t="str">
        <f>IF(AND(C4&lt;&gt;"",D4&lt;&gt;""),CONCATENATE(B4&amp;" "&amp;C4),IF(AND(C4&lt;&gt;"",B4="",D4&lt;&gt;""),CONCATENATE("  "&amp;" "&amp;C4),""))</f>
        <v xml:space="preserve"> 2</v>
      </c>
      <c r="G4" s="28">
        <v>-3</v>
      </c>
      <c r="H4" s="28" t="s">
        <v>104</v>
      </c>
    </row>
    <row r="5" spans="1:8" ht="15" customHeight="1" x14ac:dyDescent="0.25">
      <c r="A5" s="37" t="str">
        <f>IF(C5&lt;&gt;"",$A$1&amp;"."&amp;2,"")</f>
        <v>1.2</v>
      </c>
      <c r="B5" s="10" t="str">
        <f>IF(AND($B$3&lt;&gt;"",C5&lt;&gt;""),$B$3,"")</f>
        <v>-</v>
      </c>
      <c r="C5" s="8" t="s">
        <v>16</v>
      </c>
      <c r="D5" s="25" t="s">
        <v>180</v>
      </c>
      <c r="E5" s="14"/>
      <c r="F5" s="28" t="str">
        <f t="shared" ref="F5" si="0">IF(AND(C5&lt;&gt;"",D5&lt;&gt;""),CONCATENATE(B5&amp;" "&amp;C5),IF(AND(C5&lt;&gt;"",B5="",D5&lt;&gt;""),CONCATENATE("   "&amp;" "&amp;C5),""))</f>
        <v>- 3</v>
      </c>
      <c r="G5" s="29">
        <v>4</v>
      </c>
      <c r="H5" s="29" t="s">
        <v>182</v>
      </c>
    </row>
    <row r="6" spans="1:8" ht="15" customHeight="1" x14ac:dyDescent="0.25">
      <c r="A6" s="38"/>
      <c r="B6" s="9" t="str">
        <f>IF(AND($B$4&lt;&gt;"",C6&lt;&gt;""),$B$4,"")</f>
        <v/>
      </c>
      <c r="C6" s="20" t="s">
        <v>0</v>
      </c>
      <c r="D6" s="26" t="s">
        <v>180</v>
      </c>
      <c r="E6" s="15"/>
      <c r="F6" s="29" t="str">
        <f t="shared" ref="F6" si="1">IF(AND(C6&lt;&gt;"",D6&lt;&gt;""),CONCATENATE(B6&amp;" "&amp;C6),IF(AND(C6&lt;&gt;"",B6="",D6&lt;&gt;""),CONCATENATE("  "&amp;" "&amp;C6),""))</f>
        <v xml:space="preserve"> 4</v>
      </c>
      <c r="G6" s="28">
        <v>-5</v>
      </c>
      <c r="H6" s="28" t="s">
        <v>106</v>
      </c>
    </row>
    <row r="7" spans="1:8" ht="15" customHeight="1" x14ac:dyDescent="0.25">
      <c r="A7" s="37" t="str">
        <f>IF(C7&lt;&gt;"",$A$1&amp;"."&amp;3,"")</f>
        <v>1.3</v>
      </c>
      <c r="B7" s="10" t="str">
        <f t="shared" ref="B7" si="2">IF(AND($B$3&lt;&gt;"",C7&lt;&gt;""),$B$3,"")</f>
        <v>-</v>
      </c>
      <c r="C7" s="8" t="s">
        <v>17</v>
      </c>
      <c r="D7" s="25" t="s">
        <v>180</v>
      </c>
      <c r="E7" s="14"/>
      <c r="F7" s="28" t="str">
        <f t="shared" ref="F7" si="3">IF(AND(C7&lt;&gt;"",D7&lt;&gt;""),CONCATENATE(B7&amp;" "&amp;C7),IF(AND(C7&lt;&gt;"",B7="",D7&lt;&gt;""),CONCATENATE("   "&amp;" "&amp;C7),""))</f>
        <v>- 5</v>
      </c>
      <c r="G7" s="29">
        <v>6</v>
      </c>
      <c r="H7" s="29" t="s">
        <v>183</v>
      </c>
    </row>
    <row r="8" spans="1:8" ht="15" customHeight="1" x14ac:dyDescent="0.25">
      <c r="A8" s="38"/>
      <c r="B8" s="9" t="str">
        <f t="shared" ref="B8" si="4">IF(AND($B$4&lt;&gt;"",C8&lt;&gt;""),$B$4,"")</f>
        <v/>
      </c>
      <c r="C8" s="20" t="s">
        <v>18</v>
      </c>
      <c r="D8" s="26" t="s">
        <v>180</v>
      </c>
      <c r="E8" s="15"/>
      <c r="F8" s="29" t="str">
        <f t="shared" ref="F8" si="5">IF(AND(C8&lt;&gt;"",D8&lt;&gt;""),CONCATENATE(B8&amp;" "&amp;C8),IF(AND(C8&lt;&gt;"",B8="",D8&lt;&gt;""),CONCATENATE("  "&amp;" "&amp;C8),""))</f>
        <v xml:space="preserve"> 6</v>
      </c>
      <c r="G8" s="28">
        <v>-7</v>
      </c>
      <c r="H8" s="28" t="s">
        <v>108</v>
      </c>
    </row>
    <row r="9" spans="1:8" ht="15" customHeight="1" x14ac:dyDescent="0.25">
      <c r="A9" s="37" t="str">
        <f>IF(C9&lt;&gt;"",$A$1&amp;"."&amp;4,"")</f>
        <v>1.4</v>
      </c>
      <c r="B9" s="10" t="str">
        <f t="shared" ref="B9" si="6">IF(AND($B$3&lt;&gt;"",C9&lt;&gt;""),$B$3,"")</f>
        <v>-</v>
      </c>
      <c r="C9" s="8" t="s">
        <v>19</v>
      </c>
      <c r="D9" s="25" t="s">
        <v>180</v>
      </c>
      <c r="E9" s="14"/>
      <c r="F9" s="28" t="str">
        <f t="shared" ref="F9" si="7">IF(AND(C9&lt;&gt;"",D9&lt;&gt;""),CONCATENATE(B9&amp;" "&amp;C9),IF(AND(C9&lt;&gt;"",B9="",D9&lt;&gt;""),CONCATENATE("   "&amp;" "&amp;C9),""))</f>
        <v>- 7</v>
      </c>
      <c r="G9" s="29">
        <v>8</v>
      </c>
      <c r="H9" s="29" t="s">
        <v>184</v>
      </c>
    </row>
    <row r="10" spans="1:8" ht="15" customHeight="1" x14ac:dyDescent="0.25">
      <c r="A10" s="38"/>
      <c r="B10" s="9" t="str">
        <f t="shared" ref="B10" si="8">IF(AND($B$4&lt;&gt;"",C10&lt;&gt;""),$B$4,"")</f>
        <v/>
      </c>
      <c r="C10" s="20" t="s">
        <v>20</v>
      </c>
      <c r="D10" s="26" t="s">
        <v>180</v>
      </c>
      <c r="E10" s="15"/>
      <c r="F10" s="29" t="str">
        <f t="shared" ref="F10" si="9">IF(AND(C10&lt;&gt;"",D10&lt;&gt;""),CONCATENATE(B10&amp;" "&amp;C10),IF(AND(C10&lt;&gt;"",B10="",D10&lt;&gt;""),CONCATENATE("  "&amp;" "&amp;C10),""))</f>
        <v xml:space="preserve"> 8</v>
      </c>
      <c r="G10" s="28">
        <v>-9</v>
      </c>
      <c r="H10" s="28" t="s">
        <v>110</v>
      </c>
    </row>
    <row r="11" spans="1:8" ht="15" customHeight="1" x14ac:dyDescent="0.25">
      <c r="A11" s="37" t="str">
        <f>IF(C11&lt;&gt;"",$A$1&amp;"."&amp;5,"")</f>
        <v>1.5</v>
      </c>
      <c r="B11" s="10" t="str">
        <f t="shared" ref="B11" si="10">IF(AND($B$3&lt;&gt;"",C11&lt;&gt;""),$B$3,"")</f>
        <v>-</v>
      </c>
      <c r="C11" s="8" t="s">
        <v>21</v>
      </c>
      <c r="D11" s="25" t="s">
        <v>180</v>
      </c>
      <c r="E11" s="14"/>
      <c r="F11" s="28" t="str">
        <f t="shared" ref="F11" si="11">IF(AND(C11&lt;&gt;"",D11&lt;&gt;""),CONCATENATE(B11&amp;" "&amp;C11),IF(AND(C11&lt;&gt;"",B11="",D11&lt;&gt;""),CONCATENATE("   "&amp;" "&amp;C11),""))</f>
        <v>- 9</v>
      </c>
      <c r="G11" s="29">
        <v>10</v>
      </c>
      <c r="H11" s="29" t="s">
        <v>185</v>
      </c>
    </row>
    <row r="12" spans="1:8" ht="15" customHeight="1" x14ac:dyDescent="0.25">
      <c r="A12" s="38"/>
      <c r="B12" s="9" t="str">
        <f t="shared" ref="B12" si="12">IF(AND($B$4&lt;&gt;"",C12&lt;&gt;""),$B$4,"")</f>
        <v/>
      </c>
      <c r="C12" s="20" t="s">
        <v>22</v>
      </c>
      <c r="D12" s="26" t="s">
        <v>180</v>
      </c>
      <c r="E12" s="15"/>
      <c r="F12" s="29" t="str">
        <f t="shared" ref="F12" si="13">IF(AND(C12&lt;&gt;"",D12&lt;&gt;""),CONCATENATE(B12&amp;" "&amp;C12),IF(AND(C12&lt;&gt;"",B12="",D12&lt;&gt;""),CONCATENATE("  "&amp;" "&amp;C12),""))</f>
        <v xml:space="preserve"> 10</v>
      </c>
      <c r="G12" s="28">
        <v>-11</v>
      </c>
      <c r="H12" s="28" t="s">
        <v>112</v>
      </c>
    </row>
    <row r="13" spans="1:8" ht="15" customHeight="1" x14ac:dyDescent="0.25">
      <c r="A13" s="37" t="str">
        <f>IF(C13&lt;&gt;"",$A$1&amp;"."&amp;6,"")</f>
        <v>1.6</v>
      </c>
      <c r="B13" s="10" t="str">
        <f t="shared" ref="B13" si="14">IF(AND($B$3&lt;&gt;"",C13&lt;&gt;""),$B$3,"")</f>
        <v>-</v>
      </c>
      <c r="C13" s="8" t="s">
        <v>23</v>
      </c>
      <c r="D13" s="25" t="s">
        <v>180</v>
      </c>
      <c r="E13" s="14"/>
      <c r="F13" s="28" t="str">
        <f t="shared" ref="F13" si="15">IF(AND(C13&lt;&gt;"",D13&lt;&gt;""),CONCATENATE(B13&amp;" "&amp;C13),IF(AND(C13&lt;&gt;"",B13="",D13&lt;&gt;""),CONCATENATE("   "&amp;" "&amp;C13),""))</f>
        <v>- 11</v>
      </c>
      <c r="G13" s="29">
        <v>12</v>
      </c>
      <c r="H13" s="29" t="s">
        <v>186</v>
      </c>
    </row>
    <row r="14" spans="1:8" ht="15" customHeight="1" x14ac:dyDescent="0.25">
      <c r="A14" s="38"/>
      <c r="B14" s="9" t="str">
        <f t="shared" ref="B14" si="16">IF(AND($B$4&lt;&gt;"",C14&lt;&gt;""),$B$4,"")</f>
        <v/>
      </c>
      <c r="C14" s="20" t="s">
        <v>24</v>
      </c>
      <c r="D14" s="26" t="s">
        <v>180</v>
      </c>
      <c r="E14" s="15" t="s">
        <v>101</v>
      </c>
      <c r="F14" s="29" t="str">
        <f t="shared" ref="F14" si="17">IF(AND(C14&lt;&gt;"",D14&lt;&gt;""),CONCATENATE(B14&amp;" "&amp;C14),IF(AND(C14&lt;&gt;"",B14="",D14&lt;&gt;""),CONCATENATE("  "&amp;" "&amp;C14),""))</f>
        <v xml:space="preserve"> 12</v>
      </c>
      <c r="G14" s="27" t="s">
        <v>98</v>
      </c>
      <c r="H14" s="27" t="s">
        <v>98</v>
      </c>
    </row>
    <row r="15" spans="1:8" ht="15" customHeight="1" x14ac:dyDescent="0.25">
      <c r="A15" s="37" t="str">
        <f>IF(C15&lt;&gt;"",$A$1&amp;"."&amp;7,"")</f>
        <v/>
      </c>
      <c r="B15" s="10" t="str">
        <f t="shared" ref="B15" si="18">IF(AND($B$3&lt;&gt;"",C15&lt;&gt;""),$B$3,"")</f>
        <v/>
      </c>
      <c r="C15" s="8"/>
      <c r="D15" s="25" t="s">
        <v>180</v>
      </c>
      <c r="E15" s="14"/>
      <c r="F15" s="28" t="str">
        <f t="shared" ref="F15" si="19">IF(AND(C15&lt;&gt;"",D15&lt;&gt;""),CONCATENATE(B15&amp;" "&amp;C15),IF(AND(C15&lt;&gt;"",B15="",D15&lt;&gt;""),CONCATENATE("   "&amp;" "&amp;C15),""))</f>
        <v/>
      </c>
      <c r="G15" s="28">
        <v>-13</v>
      </c>
      <c r="H15" s="28" t="s">
        <v>114</v>
      </c>
    </row>
    <row r="16" spans="1:8" ht="15" customHeight="1" x14ac:dyDescent="0.25">
      <c r="A16" s="38"/>
      <c r="B16" s="9" t="str">
        <f t="shared" ref="B16" si="20">IF(AND($B$4&lt;&gt;"",C16&lt;&gt;""),$B$4,"")</f>
        <v/>
      </c>
      <c r="C16" s="20"/>
      <c r="D16" s="26" t="s">
        <v>180</v>
      </c>
      <c r="E16" s="15"/>
      <c r="F16" s="29" t="str">
        <f t="shared" ref="F16" si="21">IF(AND(C16&lt;&gt;"",D16&lt;&gt;""),CONCATENATE(B16&amp;" "&amp;C16),IF(AND(C16&lt;&gt;"",B16="",D16&lt;&gt;""),CONCATENATE("  "&amp;" "&amp;C16),""))</f>
        <v/>
      </c>
      <c r="G16" s="29">
        <v>14</v>
      </c>
      <c r="H16" s="29" t="s">
        <v>187</v>
      </c>
    </row>
    <row r="17" spans="1:8" ht="15" customHeight="1" x14ac:dyDescent="0.25">
      <c r="A17" s="37" t="str">
        <f>IF(C17&lt;&gt;"",$A$1&amp;"."&amp;8,"")</f>
        <v/>
      </c>
      <c r="B17" s="10" t="str">
        <f t="shared" ref="B17" si="22">IF(AND($B$3&lt;&gt;"",C17&lt;&gt;""),$B$3,"")</f>
        <v/>
      </c>
      <c r="C17" s="8"/>
      <c r="D17" s="25" t="s">
        <v>180</v>
      </c>
      <c r="E17" s="14"/>
      <c r="F17" s="28" t="str">
        <f t="shared" ref="F17" si="23">IF(AND(C17&lt;&gt;"",D17&lt;&gt;""),CONCATENATE(B17&amp;" "&amp;C17),IF(AND(C17&lt;&gt;"",B17="",D17&lt;&gt;""),CONCATENATE("   "&amp;" "&amp;C17),""))</f>
        <v/>
      </c>
      <c r="G17" s="28">
        <v>-15</v>
      </c>
      <c r="H17" s="28" t="s">
        <v>116</v>
      </c>
    </row>
    <row r="18" spans="1:8" ht="15" customHeight="1" x14ac:dyDescent="0.25">
      <c r="A18" s="38"/>
      <c r="B18" s="9" t="str">
        <f t="shared" ref="B18" si="24">IF(AND($B$4&lt;&gt;"",C18&lt;&gt;""),$B$4,"")</f>
        <v/>
      </c>
      <c r="C18" s="20"/>
      <c r="D18" s="26" t="s">
        <v>180</v>
      </c>
      <c r="E18" s="15"/>
      <c r="F18" s="29" t="str">
        <f t="shared" ref="F18" si="25">IF(AND(C18&lt;&gt;"",D18&lt;&gt;""),CONCATENATE(B18&amp;" "&amp;C18),IF(AND(C18&lt;&gt;"",B18="",D18&lt;&gt;""),CONCATENATE("  "&amp;" "&amp;C18),""))</f>
        <v/>
      </c>
      <c r="G18" s="29">
        <v>16</v>
      </c>
      <c r="H18" s="29" t="s">
        <v>188</v>
      </c>
    </row>
    <row r="19" spans="1:8" ht="15" customHeight="1" x14ac:dyDescent="0.25">
      <c r="A19" s="37" t="str">
        <f>IF(C19&lt;&gt;"",$A$1&amp;"."&amp;9,"")</f>
        <v/>
      </c>
      <c r="B19" s="10" t="str">
        <f t="shared" ref="B19:B21" si="26">IF(AND($B$3&lt;&gt;"",C19&lt;&gt;""),$B$3,"")</f>
        <v/>
      </c>
      <c r="C19" s="8"/>
      <c r="D19" s="25" t="s">
        <v>180</v>
      </c>
      <c r="E19" s="14"/>
      <c r="F19" s="28" t="str">
        <f t="shared" ref="F19" si="27">IF(AND(C19&lt;&gt;"",D19&lt;&gt;""),CONCATENATE(B19&amp;" "&amp;C19),IF(AND(C19&lt;&gt;"",B19="",D19&lt;&gt;""),CONCATENATE("   "&amp;" "&amp;C19),""))</f>
        <v/>
      </c>
      <c r="G19" s="28">
        <v>-17</v>
      </c>
      <c r="H19" s="28" t="s">
        <v>118</v>
      </c>
    </row>
    <row r="20" spans="1:8" ht="15" customHeight="1" x14ac:dyDescent="0.25">
      <c r="A20" s="38"/>
      <c r="B20" s="9" t="str">
        <f t="shared" ref="B20:B22" si="28">IF(AND($B$4&lt;&gt;"",C20&lt;&gt;""),$B$4,"")</f>
        <v/>
      </c>
      <c r="C20" s="20"/>
      <c r="D20" s="26" t="s">
        <v>180</v>
      </c>
      <c r="E20" s="15"/>
      <c r="F20" s="29" t="str">
        <f t="shared" ref="F20" si="29">IF(AND(C20&lt;&gt;"",D20&lt;&gt;""),CONCATENATE(B20&amp;" "&amp;C20),IF(AND(C20&lt;&gt;"",B20="",D20&lt;&gt;""),CONCATENATE("  "&amp;" "&amp;C20),""))</f>
        <v/>
      </c>
      <c r="G20" s="29">
        <v>18</v>
      </c>
      <c r="H20" s="29" t="s">
        <v>189</v>
      </c>
    </row>
    <row r="21" spans="1:8" ht="15" customHeight="1" x14ac:dyDescent="0.25">
      <c r="A21" s="37" t="str">
        <f>IF(C21&lt;&gt;"",$A$1&amp;"."&amp;10,"")</f>
        <v/>
      </c>
      <c r="B21" s="10" t="str">
        <f t="shared" si="26"/>
        <v/>
      </c>
      <c r="C21" s="8"/>
      <c r="D21" s="25" t="s">
        <v>180</v>
      </c>
      <c r="E21" s="14" t="s">
        <v>101</v>
      </c>
      <c r="F21" s="28" t="str">
        <f t="shared" ref="F21" si="30">IF(AND(C21&lt;&gt;"",D21&lt;&gt;""),CONCATENATE(B21&amp;" "&amp;C21),IF(AND(C21&lt;&gt;"",B21="",D21&lt;&gt;""),CONCATENATE("   "&amp;" "&amp;C21),""))</f>
        <v/>
      </c>
      <c r="G21" s="28">
        <v>-19</v>
      </c>
      <c r="H21" s="28" t="s">
        <v>120</v>
      </c>
    </row>
    <row r="22" spans="1:8" ht="15" customHeight="1" x14ac:dyDescent="0.25">
      <c r="A22" s="38"/>
      <c r="B22" s="9" t="str">
        <f t="shared" si="28"/>
        <v/>
      </c>
      <c r="C22" s="20"/>
      <c r="D22" s="26" t="s">
        <v>180</v>
      </c>
      <c r="E22" s="15"/>
      <c r="F22" s="29" t="str">
        <f t="shared" ref="F22" si="31">IF(AND(C22&lt;&gt;"",D22&lt;&gt;""),CONCATENATE(B22&amp;" "&amp;C22),IF(AND(C22&lt;&gt;"",B22="",D22&lt;&gt;""),CONCATENATE("  "&amp;" "&amp;C22),""))</f>
        <v/>
      </c>
      <c r="G22" s="29">
        <v>20</v>
      </c>
      <c r="H22" s="29" t="s">
        <v>190</v>
      </c>
    </row>
    <row r="23" spans="1:8" ht="15" customHeight="1" x14ac:dyDescent="0.25">
      <c r="A23" s="33">
        <v>2</v>
      </c>
      <c r="B23" s="35"/>
      <c r="C23" s="6" t="s">
        <v>25</v>
      </c>
      <c r="D23" s="25" t="s">
        <v>180</v>
      </c>
      <c r="E23" s="31"/>
      <c r="F23" s="27" t="str">
        <f>IF(AND(C23&lt;&gt;"",D23&lt;&gt;"",D24=""),CONCATENATE($B$1&amp;C23&amp;$B$1),IF(AND(C24&lt;&gt;"",D23="",D24&lt;&gt;""),CONCATENATE($B$1&amp;C24&amp;$B$1),IF(AND(C23&lt;&gt;"",C23&lt;&gt;"",D23&lt;&gt;"",D24&lt;&gt;""),CONCATENATE($B$1&amp;C23&amp;" / "&amp;C24&amp;$B$1),"")))</f>
        <v>▼CCC / DDD▼</v>
      </c>
      <c r="G23" s="28">
        <v>-21</v>
      </c>
      <c r="H23" s="28" t="s">
        <v>122</v>
      </c>
    </row>
    <row r="24" spans="1:8" ht="15" customHeight="1" x14ac:dyDescent="0.25">
      <c r="A24" s="34"/>
      <c r="B24" s="36"/>
      <c r="C24" s="19" t="s">
        <v>26</v>
      </c>
      <c r="D24" s="26" t="s">
        <v>180</v>
      </c>
      <c r="E24" s="13"/>
      <c r="F24" s="27"/>
      <c r="G24" s="29">
        <v>22</v>
      </c>
      <c r="H24" s="29" t="s">
        <v>191</v>
      </c>
    </row>
    <row r="25" spans="1:8" ht="15" customHeight="1" x14ac:dyDescent="0.25">
      <c r="A25" s="37" t="str">
        <f>IF(C25&lt;&gt;"",$A$23&amp;"."&amp;1,"")</f>
        <v>2.1</v>
      </c>
      <c r="B25" s="10" t="str">
        <f>IF(AND($B$3&lt;&gt;"",C25&lt;&gt;""),$B$3,"")</f>
        <v>-</v>
      </c>
      <c r="C25" s="8" t="s">
        <v>27</v>
      </c>
      <c r="D25" s="25" t="s">
        <v>180</v>
      </c>
      <c r="E25" s="16"/>
      <c r="F25" s="28" t="str">
        <f t="shared" ref="F25" si="32">IF(AND(C25&lt;&gt;"",D25&lt;&gt;""),CONCATENATE(B25&amp;" "&amp;C25),IF(AND(C25&lt;&gt;"",B25="",D25&lt;&gt;""),CONCATENATE("   "&amp;" "&amp;C25),""))</f>
        <v>- 13</v>
      </c>
      <c r="G25" s="28">
        <v>-23</v>
      </c>
      <c r="H25" s="28" t="s">
        <v>124</v>
      </c>
    </row>
    <row r="26" spans="1:8" ht="15" customHeight="1" x14ac:dyDescent="0.25">
      <c r="A26" s="38"/>
      <c r="B26" s="9" t="str">
        <f>IF(AND($B$4&lt;&gt;"",C26&lt;&gt;""),$B$4,"")</f>
        <v/>
      </c>
      <c r="C26" s="20" t="s">
        <v>28</v>
      </c>
      <c r="D26" s="26" t="s">
        <v>180</v>
      </c>
      <c r="E26" s="17"/>
      <c r="F26" s="29" t="str">
        <f t="shared" ref="F26" si="33">IF(AND(C26&lt;&gt;"",D26&lt;&gt;""),CONCATENATE(B26&amp;" "&amp;C26),IF(AND(C26&lt;&gt;"",B26="",D26&lt;&gt;""),CONCATENATE("  "&amp;" "&amp;C26),""))</f>
        <v xml:space="preserve"> 14</v>
      </c>
      <c r="G26" s="29">
        <v>24</v>
      </c>
      <c r="H26" s="29" t="s">
        <v>192</v>
      </c>
    </row>
    <row r="27" spans="1:8" ht="15" customHeight="1" x14ac:dyDescent="0.25">
      <c r="A27" s="37" t="str">
        <f>IF(C27&lt;&gt;"",$A$23&amp;"."&amp;2,"")</f>
        <v>2.2</v>
      </c>
      <c r="B27" s="10" t="str">
        <f>IF(AND($B$3&lt;&gt;"",C27&lt;&gt;""),$B$3,"")</f>
        <v>-</v>
      </c>
      <c r="C27" s="8" t="s">
        <v>29</v>
      </c>
      <c r="D27" s="25" t="s">
        <v>180</v>
      </c>
      <c r="E27" s="16"/>
      <c r="F27" s="28" t="str">
        <f t="shared" ref="F27" si="34">IF(AND(C27&lt;&gt;"",D27&lt;&gt;""),CONCATENATE(B27&amp;" "&amp;C27),IF(AND(C27&lt;&gt;"",B27="",D27&lt;&gt;""),CONCATENATE("   "&amp;" "&amp;C27),""))</f>
        <v>- 15</v>
      </c>
      <c r="G27" s="28">
        <v>-25</v>
      </c>
      <c r="H27" s="28" t="s">
        <v>126</v>
      </c>
    </row>
    <row r="28" spans="1:8" ht="15" customHeight="1" x14ac:dyDescent="0.25">
      <c r="A28" s="38"/>
      <c r="B28" s="9" t="str">
        <f>IF(AND($B$4&lt;&gt;"",C28&lt;&gt;""),$B$4,"")</f>
        <v/>
      </c>
      <c r="C28" s="20" t="s">
        <v>30</v>
      </c>
      <c r="D28" s="26" t="s">
        <v>180</v>
      </c>
      <c r="E28" s="17"/>
      <c r="F28" s="29" t="str">
        <f t="shared" ref="F28" si="35">IF(AND(C28&lt;&gt;"",D28&lt;&gt;""),CONCATENATE(B28&amp;" "&amp;C28),IF(AND(C28&lt;&gt;"",B28="",D28&lt;&gt;""),CONCATENATE("  "&amp;" "&amp;C28),""))</f>
        <v xml:space="preserve"> 16</v>
      </c>
      <c r="G28" s="29">
        <v>26</v>
      </c>
      <c r="H28" s="29" t="s">
        <v>193</v>
      </c>
    </row>
    <row r="29" spans="1:8" ht="15" customHeight="1" x14ac:dyDescent="0.25">
      <c r="A29" s="37" t="str">
        <f>IF(C29&lt;&gt;"",$A$23&amp;"."&amp;3,"")</f>
        <v>2.3</v>
      </c>
      <c r="B29" s="10" t="str">
        <f t="shared" ref="B29" si="36">IF(AND($B$3&lt;&gt;"",C29&lt;&gt;""),$B$3,"")</f>
        <v>-</v>
      </c>
      <c r="C29" s="8" t="s">
        <v>31</v>
      </c>
      <c r="D29" s="25" t="s">
        <v>180</v>
      </c>
      <c r="E29" s="16"/>
      <c r="F29" s="28" t="str">
        <f t="shared" ref="F29" si="37">IF(AND(C29&lt;&gt;"",D29&lt;&gt;""),CONCATENATE(B29&amp;" "&amp;C29),IF(AND(C29&lt;&gt;"",B29="",D29&lt;&gt;""),CONCATENATE("   "&amp;" "&amp;C29),""))</f>
        <v>- 17</v>
      </c>
      <c r="G29" s="28">
        <v>-27</v>
      </c>
      <c r="H29" s="28" t="s">
        <v>128</v>
      </c>
    </row>
    <row r="30" spans="1:8" ht="15" customHeight="1" x14ac:dyDescent="0.25">
      <c r="A30" s="38"/>
      <c r="B30" s="9" t="str">
        <f t="shared" ref="B30" si="38">IF(AND($B$4&lt;&gt;"",C30&lt;&gt;""),$B$4,"")</f>
        <v/>
      </c>
      <c r="C30" s="20" t="s">
        <v>32</v>
      </c>
      <c r="D30" s="26" t="s">
        <v>180</v>
      </c>
      <c r="E30" s="17"/>
      <c r="F30" s="29" t="str">
        <f t="shared" ref="F30" si="39">IF(AND(C30&lt;&gt;"",D30&lt;&gt;""),CONCATENATE(B30&amp;" "&amp;C30),IF(AND(C30&lt;&gt;"",B30="",D30&lt;&gt;""),CONCATENATE("  "&amp;" "&amp;C30),""))</f>
        <v xml:space="preserve"> 18</v>
      </c>
      <c r="G30" s="29">
        <v>28</v>
      </c>
      <c r="H30" s="29" t="s">
        <v>194</v>
      </c>
    </row>
    <row r="31" spans="1:8" ht="15" customHeight="1" x14ac:dyDescent="0.25">
      <c r="A31" s="37" t="str">
        <f>IF(C31&lt;&gt;"",$A$23&amp;"."&amp;4,"")</f>
        <v>2.4</v>
      </c>
      <c r="B31" s="10" t="str">
        <f t="shared" ref="B31" si="40">IF(AND($B$3&lt;&gt;"",C31&lt;&gt;""),$B$3,"")</f>
        <v>-</v>
      </c>
      <c r="C31" s="8" t="s">
        <v>33</v>
      </c>
      <c r="D31" s="25" t="s">
        <v>180</v>
      </c>
      <c r="E31" s="16"/>
      <c r="F31" s="28" t="str">
        <f t="shared" ref="F31" si="41">IF(AND(C31&lt;&gt;"",D31&lt;&gt;""),CONCATENATE(B31&amp;" "&amp;C31),IF(AND(C31&lt;&gt;"",B31="",D31&lt;&gt;""),CONCATENATE("   "&amp;" "&amp;C31),""))</f>
        <v>- 19</v>
      </c>
      <c r="G31" s="28">
        <v>-29</v>
      </c>
      <c r="H31" s="28" t="s">
        <v>130</v>
      </c>
    </row>
    <row r="32" spans="1:8" ht="15" customHeight="1" x14ac:dyDescent="0.25">
      <c r="A32" s="38"/>
      <c r="B32" s="9" t="str">
        <f t="shared" ref="B32" si="42">IF(AND($B$4&lt;&gt;"",C32&lt;&gt;""),$B$4,"")</f>
        <v/>
      </c>
      <c r="C32" s="20" t="s">
        <v>34</v>
      </c>
      <c r="D32" s="26" t="s">
        <v>180</v>
      </c>
      <c r="E32" s="17"/>
      <c r="F32" s="29" t="str">
        <f t="shared" ref="F32" si="43">IF(AND(C32&lt;&gt;"",D32&lt;&gt;""),CONCATENATE(B32&amp;" "&amp;C32),IF(AND(C32&lt;&gt;"",B32="",D32&lt;&gt;""),CONCATENATE("  "&amp;" "&amp;C32),""))</f>
        <v xml:space="preserve"> 20</v>
      </c>
      <c r="G32" s="29">
        <v>30</v>
      </c>
      <c r="H32" s="29" t="s">
        <v>195</v>
      </c>
    </row>
    <row r="33" spans="1:8" ht="15" customHeight="1" x14ac:dyDescent="0.25">
      <c r="A33" s="37" t="str">
        <f>IF(C33&lt;&gt;"",$A$23&amp;"."&amp;5,"")</f>
        <v>2.5</v>
      </c>
      <c r="B33" s="10" t="str">
        <f t="shared" ref="B33" si="44">IF(AND($B$3&lt;&gt;"",C33&lt;&gt;""),$B$3,"")</f>
        <v>-</v>
      </c>
      <c r="C33" s="8" t="s">
        <v>35</v>
      </c>
      <c r="D33" s="25" t="s">
        <v>180</v>
      </c>
      <c r="E33" s="16"/>
      <c r="F33" s="28" t="str">
        <f t="shared" ref="F33" si="45">IF(AND(C33&lt;&gt;"",D33&lt;&gt;""),CONCATENATE(B33&amp;" "&amp;C33),IF(AND(C33&lt;&gt;"",B33="",D33&lt;&gt;""),CONCATENATE("   "&amp;" "&amp;C33),""))</f>
        <v>- 21</v>
      </c>
      <c r="G33" s="28">
        <v>-31</v>
      </c>
      <c r="H33" s="28" t="s">
        <v>132</v>
      </c>
    </row>
    <row r="34" spans="1:8" ht="15" customHeight="1" x14ac:dyDescent="0.25">
      <c r="A34" s="38"/>
      <c r="B34" s="9" t="str">
        <f t="shared" ref="B34" si="46">IF(AND($B$4&lt;&gt;"",C34&lt;&gt;""),$B$4,"")</f>
        <v/>
      </c>
      <c r="C34" s="20" t="s">
        <v>36</v>
      </c>
      <c r="D34" s="26" t="s">
        <v>180</v>
      </c>
      <c r="E34" s="17"/>
      <c r="F34" s="29" t="str">
        <f t="shared" ref="F34" si="47">IF(AND(C34&lt;&gt;"",D34&lt;&gt;""),CONCATENATE(B34&amp;" "&amp;C34),IF(AND(C34&lt;&gt;"",B34="",D34&lt;&gt;""),CONCATENATE("  "&amp;" "&amp;C34),""))</f>
        <v xml:space="preserve"> 22</v>
      </c>
      <c r="G34" s="29">
        <v>32</v>
      </c>
      <c r="H34" s="29" t="s">
        <v>196</v>
      </c>
    </row>
    <row r="35" spans="1:8" ht="15" customHeight="1" x14ac:dyDescent="0.25">
      <c r="A35" s="37" t="str">
        <f>IF(C35&lt;&gt;"",$A$23&amp;"."&amp;6,"")</f>
        <v>2.6</v>
      </c>
      <c r="B35" s="10" t="str">
        <f t="shared" ref="B35" si="48">IF(AND($B$3&lt;&gt;"",C35&lt;&gt;""),$B$3,"")</f>
        <v>-</v>
      </c>
      <c r="C35" s="8" t="s">
        <v>37</v>
      </c>
      <c r="D35" s="25" t="s">
        <v>180</v>
      </c>
      <c r="E35" s="16"/>
      <c r="F35" s="28" t="str">
        <f t="shared" ref="F35" si="49">IF(AND(C35&lt;&gt;"",D35&lt;&gt;""),CONCATENATE(B35&amp;" "&amp;C35),IF(AND(C35&lt;&gt;"",B35="",D35&lt;&gt;""),CONCATENATE("   "&amp;" "&amp;C35),""))</f>
        <v>- 23</v>
      </c>
      <c r="G35" s="28">
        <v>-33</v>
      </c>
      <c r="H35" s="28" t="s">
        <v>134</v>
      </c>
    </row>
    <row r="36" spans="1:8" ht="15" customHeight="1" x14ac:dyDescent="0.25">
      <c r="A36" s="38"/>
      <c r="B36" s="9" t="str">
        <f t="shared" ref="B36" si="50">IF(AND($B$4&lt;&gt;"",C36&lt;&gt;""),$B$4,"")</f>
        <v/>
      </c>
      <c r="C36" s="20" t="s">
        <v>38</v>
      </c>
      <c r="D36" s="26" t="s">
        <v>180</v>
      </c>
      <c r="E36" s="17"/>
      <c r="F36" s="29" t="str">
        <f t="shared" ref="F36" si="51">IF(AND(C36&lt;&gt;"",D36&lt;&gt;""),CONCATENATE(B36&amp;" "&amp;C36),IF(AND(C36&lt;&gt;"",B36="",D36&lt;&gt;""),CONCATENATE("  "&amp;" "&amp;C36),""))</f>
        <v xml:space="preserve"> 24</v>
      </c>
      <c r="G36" s="29">
        <v>34</v>
      </c>
      <c r="H36" s="29" t="s">
        <v>197</v>
      </c>
    </row>
    <row r="37" spans="1:8" ht="15" customHeight="1" x14ac:dyDescent="0.25">
      <c r="A37" s="37" t="str">
        <f>IF(C37&lt;&gt;"",$A$23&amp;"."&amp;7,"")</f>
        <v>2.7</v>
      </c>
      <c r="B37" s="10" t="str">
        <f t="shared" ref="B37" si="52">IF(AND($B$3&lt;&gt;"",C37&lt;&gt;""),$B$3,"")</f>
        <v>-</v>
      </c>
      <c r="C37" s="8" t="s">
        <v>39</v>
      </c>
      <c r="D37" s="25" t="s">
        <v>180</v>
      </c>
      <c r="E37" s="16"/>
      <c r="F37" s="28" t="str">
        <f t="shared" ref="F37" si="53">IF(AND(C37&lt;&gt;"",D37&lt;&gt;""),CONCATENATE(B37&amp;" "&amp;C37),IF(AND(C37&lt;&gt;"",B37="",D37&lt;&gt;""),CONCATENATE("   "&amp;" "&amp;C37),""))</f>
        <v>- 25</v>
      </c>
      <c r="G37" s="28">
        <v>-35</v>
      </c>
      <c r="H37" s="28" t="s">
        <v>136</v>
      </c>
    </row>
    <row r="38" spans="1:8" ht="15" customHeight="1" x14ac:dyDescent="0.25">
      <c r="A38" s="38"/>
      <c r="B38" s="9" t="str">
        <f t="shared" ref="B38" si="54">IF(AND($B$4&lt;&gt;"",C38&lt;&gt;""),$B$4,"")</f>
        <v/>
      </c>
      <c r="C38" s="20" t="s">
        <v>40</v>
      </c>
      <c r="D38" s="26" t="s">
        <v>180</v>
      </c>
      <c r="E38" s="17"/>
      <c r="F38" s="29" t="str">
        <f t="shared" ref="F38" si="55">IF(AND(C38&lt;&gt;"",D38&lt;&gt;""),CONCATENATE(B38&amp;" "&amp;C38),IF(AND(C38&lt;&gt;"",B38="",D38&lt;&gt;""),CONCATENATE("  "&amp;" "&amp;C38),""))</f>
        <v xml:space="preserve"> 26</v>
      </c>
      <c r="G38" s="29">
        <v>36</v>
      </c>
      <c r="H38" s="29" t="s">
        <v>198</v>
      </c>
    </row>
    <row r="39" spans="1:8" ht="15" customHeight="1" x14ac:dyDescent="0.25">
      <c r="A39" s="37" t="str">
        <f>IF(C39&lt;&gt;"",$A$23&amp;"."&amp;8,"")</f>
        <v>2.8</v>
      </c>
      <c r="B39" s="10" t="str">
        <f t="shared" ref="B39:B71" si="56">IF(AND($B$3&lt;&gt;"",C39&lt;&gt;""),$B$3,"")</f>
        <v>-</v>
      </c>
      <c r="C39" s="8" t="s">
        <v>41</v>
      </c>
      <c r="D39" s="25" t="s">
        <v>180</v>
      </c>
      <c r="E39" s="16"/>
      <c r="F39" s="28" t="str">
        <f t="shared" ref="F39" si="57">IF(AND(C39&lt;&gt;"",D39&lt;&gt;""),CONCATENATE(B39&amp;" "&amp;C39),IF(AND(C39&lt;&gt;"",B39="",D39&lt;&gt;""),CONCATENATE("   "&amp;" "&amp;C39),""))</f>
        <v>- 27</v>
      </c>
      <c r="G39" s="28">
        <v>-37</v>
      </c>
      <c r="H39" s="28" t="s">
        <v>138</v>
      </c>
    </row>
    <row r="40" spans="1:8" ht="15" customHeight="1" x14ac:dyDescent="0.25">
      <c r="A40" s="38"/>
      <c r="B40" s="9" t="str">
        <f t="shared" ref="B40:B72" si="58">IF(AND($B$4&lt;&gt;"",C40&lt;&gt;""),$B$4,"")</f>
        <v/>
      </c>
      <c r="C40" s="20" t="s">
        <v>42</v>
      </c>
      <c r="D40" s="26" t="s">
        <v>180</v>
      </c>
      <c r="E40" s="17"/>
      <c r="F40" s="29" t="str">
        <f t="shared" ref="F40" si="59">IF(AND(C40&lt;&gt;"",D40&lt;&gt;""),CONCATENATE(B40&amp;" "&amp;C40),IF(AND(C40&lt;&gt;"",B40="",D40&lt;&gt;""),CONCATENATE("  "&amp;" "&amp;C40),""))</f>
        <v xml:space="preserve"> 28</v>
      </c>
      <c r="G40" s="29">
        <v>38</v>
      </c>
      <c r="H40" s="29" t="s">
        <v>199</v>
      </c>
    </row>
    <row r="41" spans="1:8" ht="15" customHeight="1" x14ac:dyDescent="0.25">
      <c r="A41" s="37" t="str">
        <f>IF(C41&lt;&gt;"",$A$23&amp;"."&amp;9,"")</f>
        <v>2.9</v>
      </c>
      <c r="B41" s="10" t="str">
        <f t="shared" si="56"/>
        <v>-</v>
      </c>
      <c r="C41" s="8" t="s">
        <v>43</v>
      </c>
      <c r="D41" s="25" t="s">
        <v>180</v>
      </c>
      <c r="E41" s="16"/>
      <c r="F41" s="28" t="str">
        <f t="shared" ref="F41" si="60">IF(AND(C41&lt;&gt;"",D41&lt;&gt;""),CONCATENATE(B41&amp;" "&amp;C41),IF(AND(C41&lt;&gt;"",B41="",D41&lt;&gt;""),CONCATENATE("   "&amp;" "&amp;C41),""))</f>
        <v>- 29</v>
      </c>
      <c r="G41" s="28">
        <v>-39</v>
      </c>
      <c r="H41" s="28" t="s">
        <v>140</v>
      </c>
    </row>
    <row r="42" spans="1:8" ht="15" customHeight="1" x14ac:dyDescent="0.25">
      <c r="A42" s="38"/>
      <c r="B42" s="9" t="str">
        <f t="shared" si="58"/>
        <v/>
      </c>
      <c r="C42" s="20" t="s">
        <v>44</v>
      </c>
      <c r="D42" s="26" t="s">
        <v>180</v>
      </c>
      <c r="E42" s="17"/>
      <c r="F42" s="29" t="str">
        <f t="shared" ref="F42" si="61">IF(AND(C42&lt;&gt;"",D42&lt;&gt;""),CONCATENATE(B42&amp;" "&amp;C42),IF(AND(C42&lt;&gt;"",B42="",D42&lt;&gt;""),CONCATENATE("  "&amp;" "&amp;C42),""))</f>
        <v xml:space="preserve"> 30</v>
      </c>
      <c r="G42" s="29">
        <v>40</v>
      </c>
      <c r="H42" s="29" t="s">
        <v>200</v>
      </c>
    </row>
    <row r="43" spans="1:8" ht="15" customHeight="1" x14ac:dyDescent="0.25">
      <c r="A43" s="37" t="str">
        <f>IF(C43&lt;&gt;"",$A$23&amp;"."&amp;10,"")</f>
        <v>2.10</v>
      </c>
      <c r="B43" s="10" t="str">
        <f t="shared" si="56"/>
        <v>-</v>
      </c>
      <c r="C43" s="8" t="s">
        <v>45</v>
      </c>
      <c r="D43" s="25" t="s">
        <v>180</v>
      </c>
      <c r="E43" s="16"/>
      <c r="F43" s="28" t="str">
        <f t="shared" ref="F43" si="62">IF(AND(C43&lt;&gt;"",D43&lt;&gt;""),CONCATENATE(B43&amp;" "&amp;C43),IF(AND(C43&lt;&gt;"",B43="",D43&lt;&gt;""),CONCATENATE("   "&amp;" "&amp;C43),""))</f>
        <v>- 31</v>
      </c>
      <c r="G43" s="28">
        <v>-41</v>
      </c>
      <c r="H43" s="28" t="s">
        <v>142</v>
      </c>
    </row>
    <row r="44" spans="1:8" ht="15" customHeight="1" x14ac:dyDescent="0.25">
      <c r="A44" s="38"/>
      <c r="B44" s="9" t="str">
        <f t="shared" si="58"/>
        <v/>
      </c>
      <c r="C44" s="20" t="s">
        <v>46</v>
      </c>
      <c r="D44" s="26" t="s">
        <v>180</v>
      </c>
      <c r="E44" s="17"/>
      <c r="F44" s="29" t="str">
        <f t="shared" ref="F44" si="63">IF(AND(C44&lt;&gt;"",D44&lt;&gt;""),CONCATENATE(B44&amp;" "&amp;C44),IF(AND(C44&lt;&gt;"",B44="",D44&lt;&gt;""),CONCATENATE("  "&amp;" "&amp;C44),""))</f>
        <v xml:space="preserve"> 32</v>
      </c>
      <c r="G44" s="29">
        <v>42</v>
      </c>
      <c r="H44" s="29" t="s">
        <v>201</v>
      </c>
    </row>
    <row r="45" spans="1:8" ht="15" customHeight="1" x14ac:dyDescent="0.25">
      <c r="A45" s="37" t="str">
        <f>IF(C45&lt;&gt;"",$A$23&amp;"."&amp;11,"")</f>
        <v>2.11</v>
      </c>
      <c r="B45" s="10" t="str">
        <f t="shared" si="56"/>
        <v>-</v>
      </c>
      <c r="C45" s="8" t="s">
        <v>47</v>
      </c>
      <c r="D45" s="25" t="s">
        <v>180</v>
      </c>
      <c r="E45" s="16"/>
      <c r="F45" s="28" t="str">
        <f t="shared" ref="F45" si="64">IF(AND(C45&lt;&gt;"",D45&lt;&gt;""),CONCATENATE(B45&amp;" "&amp;C45),IF(AND(C45&lt;&gt;"",B45="",D45&lt;&gt;""),CONCATENATE("   "&amp;" "&amp;C45),""))</f>
        <v>- 33</v>
      </c>
      <c r="G45" s="28">
        <v>-43</v>
      </c>
      <c r="H45" s="28" t="s">
        <v>144</v>
      </c>
    </row>
    <row r="46" spans="1:8" ht="15" customHeight="1" x14ac:dyDescent="0.25">
      <c r="A46" s="38"/>
      <c r="B46" s="9" t="str">
        <f t="shared" si="58"/>
        <v/>
      </c>
      <c r="C46" s="20" t="s">
        <v>48</v>
      </c>
      <c r="D46" s="26" t="s">
        <v>180</v>
      </c>
      <c r="E46" s="17"/>
      <c r="F46" s="29" t="str">
        <f t="shared" ref="F46" si="65">IF(AND(C46&lt;&gt;"",D46&lt;&gt;""),CONCATENATE(B46&amp;" "&amp;C46),IF(AND(C46&lt;&gt;"",B46="",D46&lt;&gt;""),CONCATENATE("  "&amp;" "&amp;C46),""))</f>
        <v xml:space="preserve"> 34</v>
      </c>
      <c r="G46" s="29">
        <v>44</v>
      </c>
      <c r="H46" s="29" t="s">
        <v>202</v>
      </c>
    </row>
    <row r="47" spans="1:8" ht="15" customHeight="1" x14ac:dyDescent="0.25">
      <c r="A47" s="37" t="str">
        <f>IF(C47&lt;&gt;"",$A$23&amp;"."&amp;12,"")</f>
        <v>2.12</v>
      </c>
      <c r="B47" s="10" t="str">
        <f t="shared" si="56"/>
        <v>-</v>
      </c>
      <c r="C47" s="8" t="s">
        <v>49</v>
      </c>
      <c r="D47" s="25" t="s">
        <v>180</v>
      </c>
      <c r="E47" s="16"/>
      <c r="F47" s="28" t="str">
        <f t="shared" ref="F47" si="66">IF(AND(C47&lt;&gt;"",D47&lt;&gt;""),CONCATENATE(B47&amp;" "&amp;C47),IF(AND(C47&lt;&gt;"",B47="",D47&lt;&gt;""),CONCATENATE("   "&amp;" "&amp;C47),""))</f>
        <v>- 35</v>
      </c>
      <c r="G47" s="28">
        <v>-45</v>
      </c>
      <c r="H47" s="28" t="s">
        <v>146</v>
      </c>
    </row>
    <row r="48" spans="1:8" ht="15" customHeight="1" x14ac:dyDescent="0.25">
      <c r="A48" s="38"/>
      <c r="B48" s="9" t="str">
        <f t="shared" si="58"/>
        <v/>
      </c>
      <c r="C48" s="20" t="s">
        <v>50</v>
      </c>
      <c r="D48" s="26" t="s">
        <v>180</v>
      </c>
      <c r="E48" s="17"/>
      <c r="F48" s="29" t="str">
        <f t="shared" ref="F48" si="67">IF(AND(C48&lt;&gt;"",D48&lt;&gt;""),CONCATENATE(B48&amp;" "&amp;C48),IF(AND(C48&lt;&gt;"",B48="",D48&lt;&gt;""),CONCATENATE("  "&amp;" "&amp;C48),""))</f>
        <v xml:space="preserve"> 36</v>
      </c>
      <c r="G48" s="29">
        <v>46</v>
      </c>
      <c r="H48" s="29" t="s">
        <v>203</v>
      </c>
    </row>
    <row r="49" spans="1:8" ht="15" customHeight="1" x14ac:dyDescent="0.25">
      <c r="A49" s="37" t="str">
        <f>IF(C49&lt;&gt;"",$A$23&amp;"."&amp;13,"")</f>
        <v>2.13</v>
      </c>
      <c r="B49" s="10" t="str">
        <f t="shared" si="56"/>
        <v>-</v>
      </c>
      <c r="C49" s="8" t="s">
        <v>51</v>
      </c>
      <c r="D49" s="25" t="s">
        <v>180</v>
      </c>
      <c r="E49" s="16"/>
      <c r="F49" s="28" t="str">
        <f t="shared" ref="F49" si="68">IF(AND(C49&lt;&gt;"",D49&lt;&gt;""),CONCATENATE(B49&amp;" "&amp;C49),IF(AND(C49&lt;&gt;"",B49="",D49&lt;&gt;""),CONCATENATE("   "&amp;" "&amp;C49),""))</f>
        <v>- 37</v>
      </c>
      <c r="G49" s="28">
        <v>-47</v>
      </c>
      <c r="H49" s="28" t="s">
        <v>148</v>
      </c>
    </row>
    <row r="50" spans="1:8" ht="15" customHeight="1" x14ac:dyDescent="0.25">
      <c r="A50" s="38"/>
      <c r="B50" s="9" t="str">
        <f t="shared" si="58"/>
        <v/>
      </c>
      <c r="C50" s="20" t="s">
        <v>52</v>
      </c>
      <c r="D50" s="26" t="s">
        <v>180</v>
      </c>
      <c r="E50" s="17"/>
      <c r="F50" s="29" t="str">
        <f t="shared" ref="F50" si="69">IF(AND(C50&lt;&gt;"",D50&lt;&gt;""),CONCATENATE(B50&amp;" "&amp;C50),IF(AND(C50&lt;&gt;"",B50="",D50&lt;&gt;""),CONCATENATE("  "&amp;" "&amp;C50),""))</f>
        <v xml:space="preserve"> 38</v>
      </c>
      <c r="G50" s="29">
        <v>48</v>
      </c>
      <c r="H50" s="29" t="s">
        <v>204</v>
      </c>
    </row>
    <row r="51" spans="1:8" ht="15" customHeight="1" x14ac:dyDescent="0.25">
      <c r="A51" s="37" t="str">
        <f>IF(C51&lt;&gt;"",$A$23&amp;"."&amp;14,"")</f>
        <v>2.14</v>
      </c>
      <c r="B51" s="10" t="str">
        <f t="shared" si="56"/>
        <v>-</v>
      </c>
      <c r="C51" s="8" t="s">
        <v>53</v>
      </c>
      <c r="D51" s="25" t="s">
        <v>180</v>
      </c>
      <c r="E51" s="16"/>
      <c r="F51" s="28" t="str">
        <f t="shared" ref="F51" si="70">IF(AND(C51&lt;&gt;"",D51&lt;&gt;""),CONCATENATE(B51&amp;" "&amp;C51),IF(AND(C51&lt;&gt;"",B51="",D51&lt;&gt;""),CONCATENATE("   "&amp;" "&amp;C51),""))</f>
        <v>- 39</v>
      </c>
      <c r="G51" s="28">
        <v>-49</v>
      </c>
      <c r="H51" s="28" t="s">
        <v>150</v>
      </c>
    </row>
    <row r="52" spans="1:8" ht="15" customHeight="1" x14ac:dyDescent="0.25">
      <c r="A52" s="38"/>
      <c r="B52" s="9" t="str">
        <f t="shared" si="58"/>
        <v/>
      </c>
      <c r="C52" s="20" t="s">
        <v>54</v>
      </c>
      <c r="D52" s="26" t="s">
        <v>180</v>
      </c>
      <c r="E52" s="17"/>
      <c r="F52" s="29" t="str">
        <f t="shared" ref="F52" si="71">IF(AND(C52&lt;&gt;"",D52&lt;&gt;""),CONCATENATE(B52&amp;" "&amp;C52),IF(AND(C52&lt;&gt;"",B52="",D52&lt;&gt;""),CONCATENATE("  "&amp;" "&amp;C52),""))</f>
        <v xml:space="preserve"> 40</v>
      </c>
      <c r="G52" s="29">
        <v>50</v>
      </c>
      <c r="H52" s="29" t="s">
        <v>205</v>
      </c>
    </row>
    <row r="53" spans="1:8" ht="15" customHeight="1" x14ac:dyDescent="0.25">
      <c r="A53" s="37" t="str">
        <f>IF(C53&lt;&gt;"",$A$23&amp;"."&amp;15,"")</f>
        <v>2.15</v>
      </c>
      <c r="B53" s="10" t="str">
        <f t="shared" si="56"/>
        <v>-</v>
      </c>
      <c r="C53" s="8" t="s">
        <v>55</v>
      </c>
      <c r="D53" s="25" t="s">
        <v>180</v>
      </c>
      <c r="E53" s="16"/>
      <c r="F53" s="28" t="str">
        <f t="shared" ref="F53" si="72">IF(AND(C53&lt;&gt;"",D53&lt;&gt;""),CONCATENATE(B53&amp;" "&amp;C53),IF(AND(C53&lt;&gt;"",B53="",D53&lt;&gt;""),CONCATENATE("   "&amp;" "&amp;C53),""))</f>
        <v>- 41</v>
      </c>
      <c r="G53" s="28">
        <v>-51</v>
      </c>
      <c r="H53" s="28" t="s">
        <v>152</v>
      </c>
    </row>
    <row r="54" spans="1:8" ht="15" customHeight="1" x14ac:dyDescent="0.25">
      <c r="A54" s="38"/>
      <c r="B54" s="9" t="str">
        <f t="shared" si="58"/>
        <v/>
      </c>
      <c r="C54" s="20" t="s">
        <v>56</v>
      </c>
      <c r="D54" s="26" t="s">
        <v>180</v>
      </c>
      <c r="E54" s="17"/>
      <c r="F54" s="29" t="str">
        <f t="shared" ref="F54" si="73">IF(AND(C54&lt;&gt;"",D54&lt;&gt;""),CONCATENATE(B54&amp;" "&amp;C54),IF(AND(C54&lt;&gt;"",B54="",D54&lt;&gt;""),CONCATENATE("  "&amp;" "&amp;C54),""))</f>
        <v xml:space="preserve"> 42</v>
      </c>
      <c r="G54" s="29">
        <v>52</v>
      </c>
      <c r="H54" s="29" t="s">
        <v>206</v>
      </c>
    </row>
    <row r="55" spans="1:8" ht="15" customHeight="1" x14ac:dyDescent="0.25">
      <c r="A55" s="37" t="str">
        <f>IF(C55&lt;&gt;"",$A$23&amp;"."&amp;16,"")</f>
        <v/>
      </c>
      <c r="B55" s="10" t="str">
        <f t="shared" si="56"/>
        <v/>
      </c>
      <c r="C55" s="8"/>
      <c r="D55" s="25" t="s">
        <v>180</v>
      </c>
      <c r="E55" s="16"/>
      <c r="F55" s="28" t="str">
        <f t="shared" ref="F55" si="74">IF(AND(C55&lt;&gt;"",D55&lt;&gt;""),CONCATENATE(B55&amp;" "&amp;C55),IF(AND(C55&lt;&gt;"",B55="",D55&lt;&gt;""),CONCATENATE("   "&amp;" "&amp;C55),""))</f>
        <v/>
      </c>
      <c r="G55" s="28">
        <v>-53</v>
      </c>
      <c r="H55" s="28" t="s">
        <v>154</v>
      </c>
    </row>
    <row r="56" spans="1:8" ht="15" customHeight="1" x14ac:dyDescent="0.25">
      <c r="A56" s="38"/>
      <c r="B56" s="9" t="str">
        <f t="shared" si="58"/>
        <v/>
      </c>
      <c r="C56" s="20"/>
      <c r="D56" s="26" t="s">
        <v>180</v>
      </c>
      <c r="E56" s="17"/>
      <c r="F56" s="29" t="str">
        <f t="shared" ref="F56" si="75">IF(AND(C56&lt;&gt;"",D56&lt;&gt;""),CONCATENATE(B56&amp;" "&amp;C56),IF(AND(C56&lt;&gt;"",B56="",D56&lt;&gt;""),CONCATENATE("  "&amp;" "&amp;C56),""))</f>
        <v/>
      </c>
      <c r="G56" s="29">
        <v>54</v>
      </c>
      <c r="H56" s="29" t="s">
        <v>207</v>
      </c>
    </row>
    <row r="57" spans="1:8" ht="15" customHeight="1" x14ac:dyDescent="0.25">
      <c r="A57" s="37" t="str">
        <f>IF(C57&lt;&gt;"",$A$23&amp;"."&amp;17,"")</f>
        <v>2.17</v>
      </c>
      <c r="B57" s="10" t="str">
        <f t="shared" si="56"/>
        <v>-</v>
      </c>
      <c r="C57" s="8" t="s">
        <v>57</v>
      </c>
      <c r="D57" s="25" t="s">
        <v>180</v>
      </c>
      <c r="E57" s="16"/>
      <c r="F57" s="28" t="str">
        <f t="shared" ref="F57" si="76">IF(AND(C57&lt;&gt;"",D57&lt;&gt;""),CONCATENATE(B57&amp;" "&amp;C57),IF(AND(C57&lt;&gt;"",B57="",D57&lt;&gt;""),CONCATENATE("   "&amp;" "&amp;C57),""))</f>
        <v>- 43</v>
      </c>
      <c r="G57" s="28">
        <v>-55</v>
      </c>
      <c r="H57" s="28" t="s">
        <v>156</v>
      </c>
    </row>
    <row r="58" spans="1:8" ht="15" customHeight="1" x14ac:dyDescent="0.25">
      <c r="A58" s="38"/>
      <c r="B58" s="9" t="str">
        <f t="shared" si="58"/>
        <v/>
      </c>
      <c r="C58" s="20" t="s">
        <v>58</v>
      </c>
      <c r="D58" s="26" t="s">
        <v>180</v>
      </c>
      <c r="E58" s="17"/>
      <c r="F58" s="29" t="str">
        <f t="shared" ref="F58" si="77">IF(AND(C58&lt;&gt;"",D58&lt;&gt;""),CONCATENATE(B58&amp;" "&amp;C58),IF(AND(C58&lt;&gt;"",B58="",D58&lt;&gt;""),CONCATENATE("  "&amp;" "&amp;C58),""))</f>
        <v xml:space="preserve"> 44</v>
      </c>
      <c r="G58" s="29">
        <v>56</v>
      </c>
      <c r="H58" s="29" t="s">
        <v>208</v>
      </c>
    </row>
    <row r="59" spans="1:8" ht="15" customHeight="1" x14ac:dyDescent="0.25">
      <c r="A59" s="37" t="str">
        <f>IF(C59&lt;&gt;"",$A$23&amp;"."&amp;18,"")</f>
        <v>2.18</v>
      </c>
      <c r="B59" s="10" t="str">
        <f t="shared" si="56"/>
        <v>-</v>
      </c>
      <c r="C59" s="8" t="s">
        <v>59</v>
      </c>
      <c r="D59" s="25" t="s">
        <v>180</v>
      </c>
      <c r="E59" s="16"/>
      <c r="F59" s="28" t="str">
        <f t="shared" ref="F59" si="78">IF(AND(C59&lt;&gt;"",D59&lt;&gt;""),CONCATENATE(B59&amp;" "&amp;C59),IF(AND(C59&lt;&gt;"",B59="",D59&lt;&gt;""),CONCATENATE("   "&amp;" "&amp;C59),""))</f>
        <v>- 45</v>
      </c>
      <c r="G59" s="27" t="s">
        <v>99</v>
      </c>
      <c r="H59" s="27" t="s">
        <v>99</v>
      </c>
    </row>
    <row r="60" spans="1:8" ht="15" customHeight="1" x14ac:dyDescent="0.25">
      <c r="A60" s="38"/>
      <c r="B60" s="9" t="str">
        <f t="shared" si="58"/>
        <v/>
      </c>
      <c r="C60" s="20" t="s">
        <v>60</v>
      </c>
      <c r="D60" s="26" t="s">
        <v>180</v>
      </c>
      <c r="E60" s="17"/>
      <c r="F60" s="29" t="str">
        <f t="shared" ref="F60" si="79">IF(AND(C60&lt;&gt;"",D60&lt;&gt;""),CONCATENATE(B60&amp;" "&amp;C60),IF(AND(C60&lt;&gt;"",B60="",D60&lt;&gt;""),CONCATENATE("  "&amp;" "&amp;C60),""))</f>
        <v xml:space="preserve"> 46</v>
      </c>
      <c r="G60" s="28">
        <v>-57</v>
      </c>
      <c r="H60" s="28" t="s">
        <v>158</v>
      </c>
    </row>
    <row r="61" spans="1:8" ht="15" customHeight="1" x14ac:dyDescent="0.25">
      <c r="A61" s="37" t="str">
        <f>IF(C61&lt;&gt;"",$A$23&amp;"."&amp;19,"")</f>
        <v>2.19</v>
      </c>
      <c r="B61" s="10" t="str">
        <f t="shared" si="56"/>
        <v>-</v>
      </c>
      <c r="C61" s="8" t="s">
        <v>61</v>
      </c>
      <c r="D61" s="25" t="s">
        <v>180</v>
      </c>
      <c r="E61" s="16"/>
      <c r="F61" s="28" t="str">
        <f t="shared" ref="F61" si="80">IF(AND(C61&lt;&gt;"",D61&lt;&gt;""),CONCATENATE(B61&amp;" "&amp;C61),IF(AND(C61&lt;&gt;"",B61="",D61&lt;&gt;""),CONCATENATE("   "&amp;" "&amp;C61),""))</f>
        <v>- 47</v>
      </c>
      <c r="G61" s="29">
        <v>58</v>
      </c>
      <c r="H61" s="29" t="s">
        <v>209</v>
      </c>
    </row>
    <row r="62" spans="1:8" ht="15" customHeight="1" x14ac:dyDescent="0.25">
      <c r="A62" s="38"/>
      <c r="B62" s="9" t="str">
        <f t="shared" si="58"/>
        <v/>
      </c>
      <c r="C62" s="20" t="s">
        <v>62</v>
      </c>
      <c r="D62" s="26" t="s">
        <v>180</v>
      </c>
      <c r="E62" s="17"/>
      <c r="F62" s="29" t="str">
        <f t="shared" ref="F62" si="81">IF(AND(C62&lt;&gt;"",D62&lt;&gt;""),CONCATENATE(B62&amp;" "&amp;C62),IF(AND(C62&lt;&gt;"",B62="",D62&lt;&gt;""),CONCATENATE("  "&amp;" "&amp;C62),""))</f>
        <v xml:space="preserve"> 48</v>
      </c>
      <c r="G62" s="28">
        <v>-59</v>
      </c>
      <c r="H62" s="28" t="s">
        <v>160</v>
      </c>
    </row>
    <row r="63" spans="1:8" ht="15" customHeight="1" x14ac:dyDescent="0.25">
      <c r="A63" s="37" t="str">
        <f>IF(C63&lt;&gt;"",$A$23&amp;"."&amp;20,"")</f>
        <v/>
      </c>
      <c r="B63" s="10" t="str">
        <f t="shared" si="56"/>
        <v/>
      </c>
      <c r="C63" s="8"/>
      <c r="D63" s="25" t="s">
        <v>180</v>
      </c>
      <c r="E63" s="16"/>
      <c r="F63" s="28" t="str">
        <f t="shared" ref="F63" si="82">IF(AND(C63&lt;&gt;"",D63&lt;&gt;""),CONCATENATE(B63&amp;" "&amp;C63),IF(AND(C63&lt;&gt;"",B63="",D63&lt;&gt;""),CONCATENATE("   "&amp;" "&amp;C63),""))</f>
        <v/>
      </c>
      <c r="G63" s="29">
        <v>60</v>
      </c>
      <c r="H63" s="29" t="s">
        <v>210</v>
      </c>
    </row>
    <row r="64" spans="1:8" ht="15" customHeight="1" x14ac:dyDescent="0.25">
      <c r="A64" s="38"/>
      <c r="B64" s="9" t="str">
        <f t="shared" si="58"/>
        <v/>
      </c>
      <c r="C64" s="20"/>
      <c r="D64" s="26" t="s">
        <v>180</v>
      </c>
      <c r="E64" s="17"/>
      <c r="F64" s="29" t="str">
        <f t="shared" ref="F64" si="83">IF(AND(C64&lt;&gt;"",D64&lt;&gt;""),CONCATENATE(B64&amp;" "&amp;C64),IF(AND(C64&lt;&gt;"",B64="",D64&lt;&gt;""),CONCATENATE("  "&amp;" "&amp;C64),""))</f>
        <v/>
      </c>
      <c r="G64" s="27" t="s">
        <v>100</v>
      </c>
      <c r="H64" s="27" t="s">
        <v>100</v>
      </c>
    </row>
    <row r="65" spans="1:8" ht="15" customHeight="1" x14ac:dyDescent="0.25">
      <c r="A65" s="37" t="str">
        <f>IF(C65&lt;&gt;"",$A$23&amp;"."&amp;21,"")</f>
        <v>2.21</v>
      </c>
      <c r="B65" s="10" t="str">
        <f t="shared" si="56"/>
        <v>-</v>
      </c>
      <c r="C65" s="8" t="s">
        <v>63</v>
      </c>
      <c r="D65" s="25" t="s">
        <v>180</v>
      </c>
      <c r="E65" s="16"/>
      <c r="F65" s="28" t="str">
        <f t="shared" ref="F65" si="84">IF(AND(C65&lt;&gt;"",D65&lt;&gt;""),CONCATENATE(B65&amp;" "&amp;C65),IF(AND(C65&lt;&gt;"",B65="",D65&lt;&gt;""),CONCATENATE("   "&amp;" "&amp;C65),""))</f>
        <v>- 49</v>
      </c>
      <c r="G65" s="28">
        <v>-61</v>
      </c>
      <c r="H65" s="28" t="s">
        <v>162</v>
      </c>
    </row>
    <row r="66" spans="1:8" ht="15" customHeight="1" x14ac:dyDescent="0.25">
      <c r="A66" s="38"/>
      <c r="B66" s="9" t="str">
        <f t="shared" si="58"/>
        <v/>
      </c>
      <c r="C66" s="20" t="s">
        <v>64</v>
      </c>
      <c r="D66" s="26" t="s">
        <v>180</v>
      </c>
      <c r="E66" s="17"/>
      <c r="F66" s="29" t="str">
        <f t="shared" ref="F66" si="85">IF(AND(C66&lt;&gt;"",D66&lt;&gt;""),CONCATENATE(B66&amp;" "&amp;C66),IF(AND(C66&lt;&gt;"",B66="",D66&lt;&gt;""),CONCATENATE("  "&amp;" "&amp;C66),""))</f>
        <v xml:space="preserve"> 50</v>
      </c>
      <c r="G66" s="29">
        <v>62</v>
      </c>
      <c r="H66" s="29" t="s">
        <v>211</v>
      </c>
    </row>
    <row r="67" spans="1:8" ht="15" customHeight="1" x14ac:dyDescent="0.25">
      <c r="A67" s="37" t="str">
        <f>IF(C67&lt;&gt;"",$A$23&amp;"."&amp;22,"")</f>
        <v>2.22</v>
      </c>
      <c r="B67" s="10" t="str">
        <f t="shared" si="56"/>
        <v>-</v>
      </c>
      <c r="C67" s="8" t="s">
        <v>65</v>
      </c>
      <c r="D67" s="25" t="s">
        <v>180</v>
      </c>
      <c r="E67" s="16"/>
      <c r="F67" s="28" t="str">
        <f t="shared" ref="F67" si="86">IF(AND(C67&lt;&gt;"",D67&lt;&gt;""),CONCATENATE(B67&amp;" "&amp;C67),IF(AND(C67&lt;&gt;"",B67="",D67&lt;&gt;""),CONCATENATE("   "&amp;" "&amp;C67),""))</f>
        <v>- 51</v>
      </c>
      <c r="G67" s="28">
        <v>-63</v>
      </c>
      <c r="H67" s="28" t="s">
        <v>164</v>
      </c>
    </row>
    <row r="68" spans="1:8" ht="15" customHeight="1" x14ac:dyDescent="0.25">
      <c r="A68" s="38"/>
      <c r="B68" s="9" t="str">
        <f t="shared" si="58"/>
        <v/>
      </c>
      <c r="C68" s="20" t="s">
        <v>66</v>
      </c>
      <c r="D68" s="26" t="s">
        <v>180</v>
      </c>
      <c r="E68" s="17"/>
      <c r="F68" s="29" t="str">
        <f t="shared" ref="F68" si="87">IF(AND(C68&lt;&gt;"",D68&lt;&gt;""),CONCATENATE(B68&amp;" "&amp;C68),IF(AND(C68&lt;&gt;"",B68="",D68&lt;&gt;""),CONCATENATE("  "&amp;" "&amp;C68),""))</f>
        <v xml:space="preserve"> 52</v>
      </c>
      <c r="G68" s="29">
        <v>64</v>
      </c>
      <c r="H68" s="29" t="s">
        <v>212</v>
      </c>
    </row>
    <row r="69" spans="1:8" ht="15" customHeight="1" x14ac:dyDescent="0.25">
      <c r="A69" s="37" t="str">
        <f>IF(C69&lt;&gt;"",$A$23&amp;"."&amp;23,"")</f>
        <v>2.23</v>
      </c>
      <c r="B69" s="10" t="str">
        <f t="shared" si="56"/>
        <v>-</v>
      </c>
      <c r="C69" s="8" t="s">
        <v>67</v>
      </c>
      <c r="D69" s="25" t="s">
        <v>180</v>
      </c>
      <c r="E69" s="16"/>
      <c r="F69" s="28" t="str">
        <f t="shared" ref="F69" si="88">IF(AND(C69&lt;&gt;"",D69&lt;&gt;""),CONCATENATE(B69&amp;" "&amp;C69),IF(AND(C69&lt;&gt;"",B69="",D69&lt;&gt;""),CONCATENATE("   "&amp;" "&amp;C69),""))</f>
        <v>- 53</v>
      </c>
      <c r="G69" s="28">
        <v>-65</v>
      </c>
      <c r="H69" s="28" t="s">
        <v>166</v>
      </c>
    </row>
    <row r="70" spans="1:8" ht="15" customHeight="1" x14ac:dyDescent="0.25">
      <c r="A70" s="38"/>
      <c r="B70" s="9" t="str">
        <f t="shared" si="58"/>
        <v/>
      </c>
      <c r="C70" s="20" t="s">
        <v>68</v>
      </c>
      <c r="D70" s="26" t="s">
        <v>180</v>
      </c>
      <c r="E70" s="17"/>
      <c r="F70" s="29" t="str">
        <f t="shared" ref="F70" si="89">IF(AND(C70&lt;&gt;"",D70&lt;&gt;""),CONCATENATE(B70&amp;" "&amp;C70),IF(AND(C70&lt;&gt;"",B70="",D70&lt;&gt;""),CONCATENATE("  "&amp;" "&amp;C70),""))</f>
        <v xml:space="preserve"> 54</v>
      </c>
      <c r="G70" s="29">
        <v>66</v>
      </c>
      <c r="H70" s="29" t="s">
        <v>213</v>
      </c>
    </row>
    <row r="71" spans="1:8" ht="15" customHeight="1" x14ac:dyDescent="0.25">
      <c r="A71" s="37" t="str">
        <f>IF(C71&lt;&gt;"",$A$23&amp;"."&amp;24,"")</f>
        <v>2.24</v>
      </c>
      <c r="B71" s="10" t="str">
        <f t="shared" si="56"/>
        <v>-</v>
      </c>
      <c r="C71" s="8" t="s">
        <v>69</v>
      </c>
      <c r="D71" s="25" t="s">
        <v>180</v>
      </c>
      <c r="E71" s="16"/>
      <c r="F71" s="28" t="str">
        <f t="shared" ref="F71" si="90">IF(AND(C71&lt;&gt;"",D71&lt;&gt;""),CONCATENATE(B71&amp;" "&amp;C71),IF(AND(C71&lt;&gt;"",B71="",D71&lt;&gt;""),CONCATENATE("   "&amp;" "&amp;C71),""))</f>
        <v>- 55</v>
      </c>
      <c r="G71" s="28">
        <v>-67</v>
      </c>
      <c r="H71" s="28" t="s">
        <v>168</v>
      </c>
    </row>
    <row r="72" spans="1:8" ht="15" customHeight="1" x14ac:dyDescent="0.25">
      <c r="A72" s="38"/>
      <c r="B72" s="9" t="str">
        <f t="shared" si="58"/>
        <v/>
      </c>
      <c r="C72" s="20" t="s">
        <v>70</v>
      </c>
      <c r="D72" s="26" t="s">
        <v>180</v>
      </c>
      <c r="E72" s="17"/>
      <c r="F72" s="29" t="str">
        <f t="shared" ref="F72" si="91">IF(AND(C72&lt;&gt;"",D72&lt;&gt;""),CONCATENATE(B72&amp;" "&amp;C72),IF(AND(C72&lt;&gt;"",B72="",D72&lt;&gt;""),CONCATENATE("  "&amp;" "&amp;C72),""))</f>
        <v xml:space="preserve"> 56</v>
      </c>
      <c r="G72" s="29">
        <v>68</v>
      </c>
      <c r="H72" s="29" t="s">
        <v>214</v>
      </c>
    </row>
    <row r="73" spans="1:8" ht="15" customHeight="1" x14ac:dyDescent="0.25">
      <c r="A73" s="33">
        <v>3</v>
      </c>
      <c r="B73" s="35"/>
      <c r="C73" s="6" t="s">
        <v>71</v>
      </c>
      <c r="D73" s="25" t="s">
        <v>180</v>
      </c>
      <c r="E73" s="31"/>
      <c r="F73" s="27" t="str">
        <f>IF(AND(C73&lt;&gt;"",D73&lt;&gt;"",D74=""),CONCATENATE($B$1&amp;C73&amp;$B$1),IF(AND(C74&lt;&gt;"",D73="",D74&lt;&gt;""),CONCATENATE($B$1&amp;C74&amp;$B$1),IF(AND(C73&lt;&gt;"",C73&lt;&gt;"",D73&lt;&gt;"",D74&lt;&gt;""),CONCATENATE($B$1&amp;C73&amp;" / "&amp;C74&amp;$B$1),"")))</f>
        <v>▼EEE / FFF▼</v>
      </c>
      <c r="G73" s="28">
        <v>-69</v>
      </c>
      <c r="H73" s="28" t="s">
        <v>170</v>
      </c>
    </row>
    <row r="74" spans="1:8" ht="15" customHeight="1" x14ac:dyDescent="0.25">
      <c r="A74" s="34"/>
      <c r="B74" s="36"/>
      <c r="C74" s="19" t="s">
        <v>72</v>
      </c>
      <c r="D74" s="26" t="s">
        <v>180</v>
      </c>
      <c r="E74" s="13"/>
      <c r="F74" s="27"/>
      <c r="G74" s="29">
        <v>70</v>
      </c>
      <c r="H74" s="29" t="s">
        <v>215</v>
      </c>
    </row>
    <row r="75" spans="1:8" ht="15" customHeight="1" x14ac:dyDescent="0.25">
      <c r="A75" s="37" t="str">
        <f>IF(C75&lt;&gt;"",$A$73&amp;"."&amp;1,"")</f>
        <v>3.1</v>
      </c>
      <c r="B75" s="10" t="str">
        <f t="shared" ref="B75" si="92">IF(AND($B$3&lt;&gt;"",C75&lt;&gt;""),$B$3,"")</f>
        <v>-</v>
      </c>
      <c r="C75" s="8" t="s">
        <v>73</v>
      </c>
      <c r="D75" s="25" t="s">
        <v>180</v>
      </c>
      <c r="E75" s="14"/>
      <c r="F75" s="28" t="str">
        <f t="shared" ref="F75" si="93">IF(AND(C75&lt;&gt;"",D75&lt;&gt;""),CONCATENATE(B75&amp;" "&amp;C75),IF(AND(C75&lt;&gt;"",B75="",D75&lt;&gt;""),CONCATENATE("   "&amp;" "&amp;C75),""))</f>
        <v>- 57</v>
      </c>
      <c r="G75" s="28">
        <v>-71</v>
      </c>
      <c r="H75" s="28" t="s">
        <v>172</v>
      </c>
    </row>
    <row r="76" spans="1:8" ht="15" customHeight="1" x14ac:dyDescent="0.25">
      <c r="A76" s="38"/>
      <c r="B76" s="9" t="str">
        <f t="shared" ref="B76" si="94">IF(AND($B$4&lt;&gt;"",C76&lt;&gt;""),$B$4,"")</f>
        <v/>
      </c>
      <c r="C76" s="20" t="s">
        <v>74</v>
      </c>
      <c r="D76" s="26" t="s">
        <v>180</v>
      </c>
      <c r="E76" s="15"/>
      <c r="F76" s="29" t="str">
        <f t="shared" ref="F76" si="95">IF(AND(C76&lt;&gt;"",D76&lt;&gt;""),CONCATENATE(B76&amp;" "&amp;C76),IF(AND(C76&lt;&gt;"",B76="",D76&lt;&gt;""),CONCATENATE("  "&amp;" "&amp;C76),""))</f>
        <v xml:space="preserve"> 58</v>
      </c>
      <c r="G76" s="29">
        <v>72</v>
      </c>
      <c r="H76" s="29" t="s">
        <v>216</v>
      </c>
    </row>
    <row r="77" spans="1:8" ht="15" customHeight="1" x14ac:dyDescent="0.25">
      <c r="A77" s="37" t="str">
        <f>IF(C77&lt;&gt;"",$A$73&amp;"."&amp;2,"")</f>
        <v>3.2</v>
      </c>
      <c r="B77" s="10" t="str">
        <f t="shared" ref="B77:B83" si="96">IF(AND($B$3&lt;&gt;"",C77&lt;&gt;""),$B$3,"")</f>
        <v>-</v>
      </c>
      <c r="C77" s="8" t="s">
        <v>75</v>
      </c>
      <c r="D77" s="25" t="s">
        <v>180</v>
      </c>
      <c r="E77" s="14"/>
      <c r="F77" s="28" t="str">
        <f t="shared" ref="F77" si="97">IF(AND(C77&lt;&gt;"",D77&lt;&gt;""),CONCATENATE(B77&amp;" "&amp;C77),IF(AND(C77&lt;&gt;"",B77="",D77&lt;&gt;""),CONCATENATE("   "&amp;" "&amp;C77),""))</f>
        <v>- 59</v>
      </c>
      <c r="G77" s="28">
        <v>-73</v>
      </c>
      <c r="H77" s="28" t="s">
        <v>174</v>
      </c>
    </row>
    <row r="78" spans="1:8" ht="15" customHeight="1" x14ac:dyDescent="0.25">
      <c r="A78" s="38"/>
      <c r="B78" s="9" t="str">
        <f t="shared" ref="B78:B84" si="98">IF(AND($B$4&lt;&gt;"",C78&lt;&gt;""),$B$4,"")</f>
        <v/>
      </c>
      <c r="C78" s="20" t="s">
        <v>76</v>
      </c>
      <c r="D78" s="26" t="s">
        <v>180</v>
      </c>
      <c r="E78" s="15"/>
      <c r="F78" s="29" t="str">
        <f t="shared" ref="F78" si="99">IF(AND(C78&lt;&gt;"",D78&lt;&gt;""),CONCATENATE(B78&amp;" "&amp;C78),IF(AND(C78&lt;&gt;"",B78="",D78&lt;&gt;""),CONCATENATE("  "&amp;" "&amp;C78),""))</f>
        <v xml:space="preserve"> 60</v>
      </c>
      <c r="G78" s="29">
        <v>74</v>
      </c>
      <c r="H78" s="29" t="s">
        <v>217</v>
      </c>
    </row>
    <row r="79" spans="1:8" ht="15" customHeight="1" x14ac:dyDescent="0.25">
      <c r="A79" s="37" t="str">
        <f>IF(C79&lt;&gt;"",$A$73&amp;"."&amp;3,"")</f>
        <v/>
      </c>
      <c r="B79" s="10" t="str">
        <f t="shared" si="96"/>
        <v/>
      </c>
      <c r="C79" s="8"/>
      <c r="D79" s="25" t="s">
        <v>180</v>
      </c>
      <c r="E79" s="14"/>
      <c r="F79" s="28" t="str">
        <f t="shared" ref="F79" si="100">IF(AND(C79&lt;&gt;"",D79&lt;&gt;""),CONCATENATE(B79&amp;" "&amp;C79),IF(AND(C79&lt;&gt;"",B79="",D79&lt;&gt;""),CONCATENATE("   "&amp;" "&amp;C79),""))</f>
        <v/>
      </c>
      <c r="G79" s="28">
        <v>-75</v>
      </c>
      <c r="H79" s="28" t="s">
        <v>176</v>
      </c>
    </row>
    <row r="80" spans="1:8" ht="15" customHeight="1" x14ac:dyDescent="0.25">
      <c r="A80" s="38"/>
      <c r="B80" s="9" t="str">
        <f t="shared" si="98"/>
        <v/>
      </c>
      <c r="C80" s="20"/>
      <c r="D80" s="26" t="s">
        <v>180</v>
      </c>
      <c r="E80" s="15"/>
      <c r="F80" s="29" t="str">
        <f t="shared" ref="F80" si="101">IF(AND(C80&lt;&gt;"",D80&lt;&gt;""),CONCATENATE(B80&amp;" "&amp;C80),IF(AND(C80&lt;&gt;"",B80="",D80&lt;&gt;""),CONCATENATE("  "&amp;" "&amp;C80),""))</f>
        <v/>
      </c>
      <c r="G80" s="29">
        <v>76</v>
      </c>
      <c r="H80" s="29" t="s">
        <v>218</v>
      </c>
    </row>
    <row r="81" spans="1:8" ht="15" customHeight="1" x14ac:dyDescent="0.25">
      <c r="A81" s="37" t="str">
        <f>IF(C81&lt;&gt;"",$A$73&amp;"."&amp;4,"")</f>
        <v/>
      </c>
      <c r="B81" s="10" t="str">
        <f t="shared" si="96"/>
        <v/>
      </c>
      <c r="C81" s="8"/>
      <c r="D81" s="25" t="s">
        <v>180</v>
      </c>
      <c r="E81" s="14"/>
      <c r="F81" s="28" t="str">
        <f t="shared" ref="F81" si="102">IF(AND(C81&lt;&gt;"",D81&lt;&gt;""),CONCATENATE(B81&amp;" "&amp;C81),IF(AND(C81&lt;&gt;"",B81="",D81&lt;&gt;""),CONCATENATE("   "&amp;" "&amp;C81),""))</f>
        <v/>
      </c>
      <c r="G81" s="28">
        <v>-77</v>
      </c>
      <c r="H81" s="28" t="s">
        <v>178</v>
      </c>
    </row>
    <row r="82" spans="1:8" ht="15" customHeight="1" x14ac:dyDescent="0.25">
      <c r="A82" s="38"/>
      <c r="B82" s="9" t="str">
        <f t="shared" si="98"/>
        <v/>
      </c>
      <c r="C82" s="20"/>
      <c r="D82" s="26" t="s">
        <v>180</v>
      </c>
      <c r="E82" s="15"/>
      <c r="F82" s="29" t="str">
        <f t="shared" ref="F82" si="103">IF(AND(C82&lt;&gt;"",D82&lt;&gt;""),CONCATENATE(B82&amp;" "&amp;C82),IF(AND(C82&lt;&gt;"",B82="",D82&lt;&gt;""),CONCATENATE("  "&amp;" "&amp;C82),""))</f>
        <v/>
      </c>
      <c r="G82" s="29">
        <v>78</v>
      </c>
      <c r="H82" s="29" t="s">
        <v>219</v>
      </c>
    </row>
    <row r="83" spans="1:8" ht="15" customHeight="1" x14ac:dyDescent="0.25">
      <c r="A83" s="37" t="str">
        <f>IF(C83&lt;&gt;"",$A$73&amp;"."&amp;5,"")</f>
        <v/>
      </c>
      <c r="B83" s="10" t="str">
        <f t="shared" si="96"/>
        <v/>
      </c>
      <c r="C83" s="8"/>
      <c r="D83" s="25" t="s">
        <v>180</v>
      </c>
      <c r="E83" s="14"/>
      <c r="F83" s="28" t="str">
        <f t="shared" ref="F83" si="104">IF(AND(C83&lt;&gt;"",D83&lt;&gt;""),CONCATENATE(B83&amp;" "&amp;C83),IF(AND(C83&lt;&gt;"",B83="",D83&lt;&gt;""),CONCATENATE("   "&amp;" "&amp;C83),""))</f>
        <v/>
      </c>
      <c r="G83" s="27"/>
    </row>
    <row r="84" spans="1:8" ht="15" customHeight="1" x14ac:dyDescent="0.25">
      <c r="A84" s="38"/>
      <c r="B84" s="9" t="str">
        <f t="shared" si="98"/>
        <v/>
      </c>
      <c r="C84" s="20"/>
      <c r="D84" s="26" t="s">
        <v>180</v>
      </c>
      <c r="E84" s="15"/>
      <c r="F84" s="29" t="str">
        <f t="shared" ref="F84" si="105">IF(AND(C84&lt;&gt;"",D84&lt;&gt;""),CONCATENATE(B84&amp;" "&amp;C84),IF(AND(C84&lt;&gt;"",B84="",D84&lt;&gt;""),CONCATENATE("  "&amp;" "&amp;C84),""))</f>
        <v/>
      </c>
      <c r="G84" s="28"/>
    </row>
    <row r="85" spans="1:8" ht="15" customHeight="1" x14ac:dyDescent="0.25">
      <c r="A85" s="39" t="s">
        <v>0</v>
      </c>
      <c r="B85" s="41"/>
      <c r="C85" s="6" t="s">
        <v>77</v>
      </c>
      <c r="D85" s="25" t="s">
        <v>180</v>
      </c>
      <c r="E85" s="31"/>
      <c r="F85" s="27" t="str">
        <f>IF(AND(C85&lt;&gt;"",D85&lt;&gt;"",D86=""),CONCATENATE($B$1&amp;C85&amp;$B$1),IF(AND(C86&lt;&gt;"",D85="",D86&lt;&gt;""),CONCATENATE($B$1&amp;C86&amp;$B$1),IF(AND(C85&lt;&gt;"",C85&lt;&gt;"",D85&lt;&gt;"",D86&lt;&gt;""),CONCATENATE($B$1&amp;C85&amp;" / "&amp;C86&amp;$B$1),"")))</f>
        <v>▼GGG / HHH▼</v>
      </c>
      <c r="G85" s="29"/>
    </row>
    <row r="86" spans="1:8" ht="15" customHeight="1" x14ac:dyDescent="0.25">
      <c r="A86" s="40"/>
      <c r="B86" s="42"/>
      <c r="C86" s="19" t="s">
        <v>78</v>
      </c>
      <c r="D86" s="26" t="s">
        <v>180</v>
      </c>
      <c r="E86" s="13"/>
      <c r="F86" s="27"/>
      <c r="G86" s="28"/>
    </row>
    <row r="87" spans="1:8" ht="15" customHeight="1" x14ac:dyDescent="0.25">
      <c r="A87" s="37" t="str">
        <f>IF(C87&lt;&gt;"",$A$85&amp;"."&amp;1,"")</f>
        <v>4.1</v>
      </c>
      <c r="B87" s="10" t="str">
        <f t="shared" ref="B87:B125" si="106">IF(AND($B$3&lt;&gt;"",C87&lt;&gt;""),$B$3,"")</f>
        <v>-</v>
      </c>
      <c r="C87" s="8" t="s">
        <v>79</v>
      </c>
      <c r="D87" s="25" t="s">
        <v>180</v>
      </c>
      <c r="E87" s="14"/>
      <c r="F87" s="28" t="str">
        <f t="shared" ref="F87" si="107">IF(AND(C87&lt;&gt;"",D87&lt;&gt;""),CONCATENATE(B87&amp;" "&amp;C87),IF(AND(C87&lt;&gt;"",B87="",D87&lt;&gt;""),CONCATENATE("   "&amp;" "&amp;C87),""))</f>
        <v>- 61</v>
      </c>
      <c r="G87" s="29"/>
    </row>
    <row r="88" spans="1:8" ht="15" customHeight="1" x14ac:dyDescent="0.25">
      <c r="A88" s="38"/>
      <c r="B88" s="9" t="str">
        <f t="shared" ref="B88:B126" si="108">IF(AND($B$4&lt;&gt;"",C88&lt;&gt;""),$B$4,"")</f>
        <v/>
      </c>
      <c r="C88" s="20" t="s">
        <v>80</v>
      </c>
      <c r="D88" s="26" t="s">
        <v>180</v>
      </c>
      <c r="E88" s="15"/>
      <c r="F88" s="29" t="str">
        <f t="shared" ref="F88" si="109">IF(AND(C88&lt;&gt;"",D88&lt;&gt;""),CONCATENATE(B88&amp;" "&amp;C88),IF(AND(C88&lt;&gt;"",B88="",D88&lt;&gt;""),CONCATENATE("  "&amp;" "&amp;C88),""))</f>
        <v xml:space="preserve"> 62</v>
      </c>
      <c r="G88" s="28"/>
    </row>
    <row r="89" spans="1:8" ht="15" customHeight="1" x14ac:dyDescent="0.25">
      <c r="A89" s="37" t="str">
        <f>IF(C89&lt;&gt;"",$A$85&amp;"."&amp;2,"")</f>
        <v>4.2</v>
      </c>
      <c r="B89" s="10" t="str">
        <f t="shared" si="106"/>
        <v>-</v>
      </c>
      <c r="C89" s="8" t="s">
        <v>81</v>
      </c>
      <c r="D89" s="25" t="s">
        <v>180</v>
      </c>
      <c r="E89" s="14"/>
      <c r="F89" s="28" t="str">
        <f t="shared" ref="F89" si="110">IF(AND(C89&lt;&gt;"",D89&lt;&gt;""),CONCATENATE(B89&amp;" "&amp;C89),IF(AND(C89&lt;&gt;"",B89="",D89&lt;&gt;""),CONCATENATE("   "&amp;" "&amp;C89),""))</f>
        <v>- 63</v>
      </c>
      <c r="G89" s="29"/>
    </row>
    <row r="90" spans="1:8" ht="15" customHeight="1" x14ac:dyDescent="0.25">
      <c r="A90" s="38"/>
      <c r="B90" s="9" t="str">
        <f t="shared" si="108"/>
        <v/>
      </c>
      <c r="C90" s="20" t="s">
        <v>82</v>
      </c>
      <c r="D90" s="26" t="s">
        <v>180</v>
      </c>
      <c r="E90" s="15"/>
      <c r="F90" s="29" t="str">
        <f t="shared" ref="F90" si="111">IF(AND(C90&lt;&gt;"",D90&lt;&gt;""),CONCATENATE(B90&amp;" "&amp;C90),IF(AND(C90&lt;&gt;"",B90="",D90&lt;&gt;""),CONCATENATE("  "&amp;" "&amp;C90),""))</f>
        <v xml:space="preserve"> 64</v>
      </c>
      <c r="G90" s="28"/>
    </row>
    <row r="91" spans="1:8" ht="15" customHeight="1" x14ac:dyDescent="0.25">
      <c r="A91" s="37" t="str">
        <f>IF(C91&lt;&gt;"",$A$85&amp;"."&amp;3,"")</f>
        <v>4.3</v>
      </c>
      <c r="B91" s="10" t="str">
        <f t="shared" si="106"/>
        <v>-</v>
      </c>
      <c r="C91" s="8" t="s">
        <v>83</v>
      </c>
      <c r="D91" s="25" t="s">
        <v>180</v>
      </c>
      <c r="E91" s="14"/>
      <c r="F91" s="28" t="str">
        <f t="shared" ref="F91" si="112">IF(AND(C91&lt;&gt;"",D91&lt;&gt;""),CONCATENATE(B91&amp;" "&amp;C91),IF(AND(C91&lt;&gt;"",B91="",D91&lt;&gt;""),CONCATENATE("   "&amp;" "&amp;C91),""))</f>
        <v>- 65</v>
      </c>
      <c r="G91" s="29"/>
    </row>
    <row r="92" spans="1:8" ht="15" customHeight="1" x14ac:dyDescent="0.25">
      <c r="A92" s="38"/>
      <c r="B92" s="9" t="str">
        <f t="shared" si="108"/>
        <v/>
      </c>
      <c r="C92" s="20" t="s">
        <v>84</v>
      </c>
      <c r="D92" s="26" t="s">
        <v>180</v>
      </c>
      <c r="E92" s="15"/>
      <c r="F92" s="29" t="str">
        <f t="shared" ref="F92" si="113">IF(AND(C92&lt;&gt;"",D92&lt;&gt;""),CONCATENATE(B92&amp;" "&amp;C92),IF(AND(C92&lt;&gt;"",B92="",D92&lt;&gt;""),CONCATENATE("  "&amp;" "&amp;C92),""))</f>
        <v xml:space="preserve"> 66</v>
      </c>
      <c r="G92" s="28"/>
    </row>
    <row r="93" spans="1:8" ht="15" customHeight="1" x14ac:dyDescent="0.25">
      <c r="A93" s="37" t="str">
        <f>IF(C93&lt;&gt;"",$A$85&amp;"."&amp;4,"")</f>
        <v>4.4</v>
      </c>
      <c r="B93" s="10" t="str">
        <f t="shared" si="106"/>
        <v>-</v>
      </c>
      <c r="C93" s="8" t="s">
        <v>85</v>
      </c>
      <c r="D93" s="25" t="s">
        <v>180</v>
      </c>
      <c r="E93" s="14"/>
      <c r="F93" s="28" t="str">
        <f t="shared" ref="F93" si="114">IF(AND(C93&lt;&gt;"",D93&lt;&gt;""),CONCATENATE(B93&amp;" "&amp;C93),IF(AND(C93&lt;&gt;"",B93="",D93&lt;&gt;""),CONCATENATE("   "&amp;" "&amp;C93),""))</f>
        <v>- 67</v>
      </c>
      <c r="G93" s="29"/>
    </row>
    <row r="94" spans="1:8" ht="15" customHeight="1" x14ac:dyDescent="0.25">
      <c r="A94" s="38"/>
      <c r="B94" s="9" t="str">
        <f t="shared" si="108"/>
        <v/>
      </c>
      <c r="C94" s="20" t="s">
        <v>86</v>
      </c>
      <c r="D94" s="26" t="s">
        <v>180</v>
      </c>
      <c r="E94" s="15"/>
      <c r="F94" s="29" t="str">
        <f t="shared" ref="F94" si="115">IF(AND(C94&lt;&gt;"",D94&lt;&gt;""),CONCATENATE(B94&amp;" "&amp;C94),IF(AND(C94&lt;&gt;"",B94="",D94&lt;&gt;""),CONCATENATE("  "&amp;" "&amp;C94),""))</f>
        <v xml:space="preserve"> 68</v>
      </c>
      <c r="G94" s="28"/>
    </row>
    <row r="95" spans="1:8" ht="15" customHeight="1" x14ac:dyDescent="0.25">
      <c r="A95" s="37" t="str">
        <f>IF(C95&lt;&gt;"",$A$85&amp;"."&amp;5,"")</f>
        <v/>
      </c>
      <c r="B95" s="10" t="str">
        <f t="shared" si="106"/>
        <v/>
      </c>
      <c r="C95" s="8"/>
      <c r="D95" s="25" t="s">
        <v>180</v>
      </c>
      <c r="E95" s="14"/>
      <c r="F95" s="28" t="str">
        <f t="shared" ref="F95" si="116">IF(AND(C95&lt;&gt;"",D95&lt;&gt;""),CONCATENATE(B95&amp;" "&amp;C95),IF(AND(C95&lt;&gt;"",B95="",D95&lt;&gt;""),CONCATENATE("   "&amp;" "&amp;C95),""))</f>
        <v/>
      </c>
      <c r="G95" s="29"/>
    </row>
    <row r="96" spans="1:8" ht="15" customHeight="1" x14ac:dyDescent="0.25">
      <c r="A96" s="38"/>
      <c r="B96" s="9" t="str">
        <f t="shared" si="108"/>
        <v/>
      </c>
      <c r="C96" s="20"/>
      <c r="D96" s="26" t="s">
        <v>180</v>
      </c>
      <c r="E96" s="15"/>
      <c r="F96" s="29" t="str">
        <f t="shared" ref="F96" si="117">IF(AND(C96&lt;&gt;"",D96&lt;&gt;""),CONCATENATE(B96&amp;" "&amp;C96),IF(AND(C96&lt;&gt;"",B96="",D96&lt;&gt;""),CONCATENATE("  "&amp;" "&amp;C96),""))</f>
        <v/>
      </c>
      <c r="G96" s="27"/>
    </row>
    <row r="97" spans="1:7" ht="15" customHeight="1" x14ac:dyDescent="0.25">
      <c r="A97" s="37" t="str">
        <f>IF(C97&lt;&gt;"",$A$85&amp;"."&amp;6,"")</f>
        <v/>
      </c>
      <c r="B97" s="10" t="str">
        <f t="shared" si="106"/>
        <v/>
      </c>
      <c r="C97" s="8"/>
      <c r="D97" s="25" t="s">
        <v>180</v>
      </c>
      <c r="E97" s="14"/>
      <c r="F97" s="28" t="str">
        <f t="shared" ref="F97" si="118">IF(AND(C97&lt;&gt;"",D97&lt;&gt;""),CONCATENATE(B97&amp;" "&amp;C97),IF(AND(C97&lt;&gt;"",B97="",D97&lt;&gt;""),CONCATENATE("   "&amp;" "&amp;C97),""))</f>
        <v/>
      </c>
      <c r="G97" s="28"/>
    </row>
    <row r="98" spans="1:7" ht="15" customHeight="1" x14ac:dyDescent="0.25">
      <c r="A98" s="38"/>
      <c r="B98" s="9" t="str">
        <f t="shared" si="108"/>
        <v/>
      </c>
      <c r="C98" s="20"/>
      <c r="D98" s="26" t="s">
        <v>180</v>
      </c>
      <c r="E98" s="15"/>
      <c r="F98" s="29" t="str">
        <f t="shared" ref="F98" si="119">IF(AND(C98&lt;&gt;"",D98&lt;&gt;""),CONCATENATE(B98&amp;" "&amp;C98),IF(AND(C98&lt;&gt;"",B98="",D98&lt;&gt;""),CONCATENATE("  "&amp;" "&amp;C98),""))</f>
        <v/>
      </c>
      <c r="G98" s="29"/>
    </row>
    <row r="99" spans="1:7" ht="15" customHeight="1" x14ac:dyDescent="0.25">
      <c r="A99" s="37" t="str">
        <f>IF(C99&lt;&gt;"",$A$85&amp;"."&amp;7,"")</f>
        <v/>
      </c>
      <c r="B99" s="10" t="str">
        <f t="shared" si="106"/>
        <v/>
      </c>
      <c r="C99" s="8"/>
      <c r="D99" s="25" t="s">
        <v>180</v>
      </c>
      <c r="E99" s="14"/>
      <c r="F99" s="28" t="str">
        <f t="shared" ref="F99" si="120">IF(AND(C99&lt;&gt;"",D99&lt;&gt;""),CONCATENATE(B99&amp;" "&amp;C99),IF(AND(C99&lt;&gt;"",B99="",D99&lt;&gt;""),CONCATENATE("   "&amp;" "&amp;C99),""))</f>
        <v/>
      </c>
      <c r="G99" s="28"/>
    </row>
    <row r="100" spans="1:7" ht="15" customHeight="1" x14ac:dyDescent="0.25">
      <c r="A100" s="38"/>
      <c r="B100" s="9" t="str">
        <f t="shared" si="108"/>
        <v/>
      </c>
      <c r="C100" s="20"/>
      <c r="D100" s="26" t="s">
        <v>180</v>
      </c>
      <c r="E100" s="15"/>
      <c r="F100" s="29" t="str">
        <f t="shared" ref="F100" si="121">IF(AND(C100&lt;&gt;"",D100&lt;&gt;""),CONCATENATE(B100&amp;" "&amp;C100),IF(AND(C100&lt;&gt;"",B100="",D100&lt;&gt;""),CONCATENATE("  "&amp;" "&amp;C100),""))</f>
        <v/>
      </c>
      <c r="G100" s="29"/>
    </row>
    <row r="101" spans="1:7" ht="15" customHeight="1" x14ac:dyDescent="0.25">
      <c r="A101" s="37" t="str">
        <f>IF(C101&lt;&gt;"",$A$85&amp;"."&amp;8,"")</f>
        <v/>
      </c>
      <c r="B101" s="10" t="str">
        <f t="shared" si="106"/>
        <v/>
      </c>
      <c r="C101" s="8"/>
      <c r="D101" s="25" t="s">
        <v>180</v>
      </c>
      <c r="E101" s="14"/>
      <c r="F101" s="28" t="str">
        <f t="shared" ref="F101" si="122">IF(AND(C101&lt;&gt;"",D101&lt;&gt;""),CONCATENATE(B101&amp;" "&amp;C101),IF(AND(C101&lt;&gt;"",B101="",D101&lt;&gt;""),CONCATENATE("   "&amp;" "&amp;C101),""))</f>
        <v/>
      </c>
      <c r="G101" s="28"/>
    </row>
    <row r="102" spans="1:7" ht="15" customHeight="1" x14ac:dyDescent="0.25">
      <c r="A102" s="38"/>
      <c r="B102" s="9" t="str">
        <f t="shared" si="108"/>
        <v/>
      </c>
      <c r="C102" s="20"/>
      <c r="D102" s="26" t="s">
        <v>180</v>
      </c>
      <c r="E102" s="15"/>
      <c r="F102" s="29" t="str">
        <f t="shared" ref="F102" si="123">IF(AND(C102&lt;&gt;"",D102&lt;&gt;""),CONCATENATE(B102&amp;" "&amp;C102),IF(AND(C102&lt;&gt;"",B102="",D102&lt;&gt;""),CONCATENATE("  "&amp;" "&amp;C102),""))</f>
        <v/>
      </c>
      <c r="G102" s="29"/>
    </row>
    <row r="103" spans="1:7" ht="15" customHeight="1" x14ac:dyDescent="0.25">
      <c r="A103" s="37" t="str">
        <f>IF(C103&lt;&gt;"",$A$85&amp;"."&amp;9,"")</f>
        <v>4.9</v>
      </c>
      <c r="B103" s="10" t="str">
        <f t="shared" si="106"/>
        <v>-</v>
      </c>
      <c r="C103" s="8" t="s">
        <v>87</v>
      </c>
      <c r="D103" s="25" t="s">
        <v>180</v>
      </c>
      <c r="E103" s="14"/>
      <c r="F103" s="28" t="str">
        <f t="shared" ref="F103" si="124">IF(AND(C103&lt;&gt;"",D103&lt;&gt;""),CONCATENATE(B103&amp;" "&amp;C103),IF(AND(C103&lt;&gt;"",B103="",D103&lt;&gt;""),CONCATENATE("   "&amp;" "&amp;C103),""))</f>
        <v>- 69</v>
      </c>
      <c r="G103" s="28"/>
    </row>
    <row r="104" spans="1:7" ht="15" customHeight="1" x14ac:dyDescent="0.25">
      <c r="A104" s="38"/>
      <c r="B104" s="9" t="str">
        <f t="shared" si="108"/>
        <v/>
      </c>
      <c r="C104" s="20" t="s">
        <v>88</v>
      </c>
      <c r="D104" s="26" t="s">
        <v>180</v>
      </c>
      <c r="E104" s="15"/>
      <c r="F104" s="29" t="str">
        <f t="shared" ref="F104" si="125">IF(AND(C104&lt;&gt;"",D104&lt;&gt;""),CONCATENATE(B104&amp;" "&amp;C104),IF(AND(C104&lt;&gt;"",B104="",D104&lt;&gt;""),CONCATENATE("  "&amp;" "&amp;C104),""))</f>
        <v xml:space="preserve"> 70</v>
      </c>
      <c r="G104" s="29"/>
    </row>
    <row r="105" spans="1:7" ht="15" customHeight="1" x14ac:dyDescent="0.25">
      <c r="A105" s="37" t="str">
        <f>IF(C105&lt;&gt;"",$A$85&amp;"."&amp;10,"")</f>
        <v>4.10</v>
      </c>
      <c r="B105" s="10" t="str">
        <f t="shared" si="106"/>
        <v>-</v>
      </c>
      <c r="C105" s="8" t="s">
        <v>89</v>
      </c>
      <c r="D105" s="25" t="s">
        <v>180</v>
      </c>
      <c r="E105" s="14"/>
      <c r="F105" s="28" t="str">
        <f t="shared" ref="F105" si="126">IF(AND(C105&lt;&gt;"",D105&lt;&gt;""),CONCATENATE(B105&amp;" "&amp;C105),IF(AND(C105&lt;&gt;"",B105="",D105&lt;&gt;""),CONCATENATE("   "&amp;" "&amp;C105),""))</f>
        <v>- 71</v>
      </c>
      <c r="G105" s="28"/>
    </row>
    <row r="106" spans="1:7" ht="15" customHeight="1" x14ac:dyDescent="0.25">
      <c r="A106" s="38"/>
      <c r="B106" s="9" t="str">
        <f t="shared" si="108"/>
        <v/>
      </c>
      <c r="C106" s="20" t="s">
        <v>90</v>
      </c>
      <c r="D106" s="26" t="s">
        <v>180</v>
      </c>
      <c r="E106" s="15"/>
      <c r="F106" s="29" t="str">
        <f t="shared" ref="F106" si="127">IF(AND(C106&lt;&gt;"",D106&lt;&gt;""),CONCATENATE(B106&amp;" "&amp;C106),IF(AND(C106&lt;&gt;"",B106="",D106&lt;&gt;""),CONCATENATE("  "&amp;" "&amp;C106),""))</f>
        <v xml:space="preserve"> 72</v>
      </c>
      <c r="G106" s="29"/>
    </row>
    <row r="107" spans="1:7" ht="15" customHeight="1" x14ac:dyDescent="0.25">
      <c r="A107" s="37" t="str">
        <f>IF(C107&lt;&gt;"",$A$85&amp;"."&amp;11,"")</f>
        <v>4.11</v>
      </c>
      <c r="B107" s="10" t="str">
        <f t="shared" si="106"/>
        <v>-</v>
      </c>
      <c r="C107" s="8" t="s">
        <v>91</v>
      </c>
      <c r="D107" s="25" t="s">
        <v>180</v>
      </c>
      <c r="E107" s="14"/>
      <c r="F107" s="28" t="str">
        <f t="shared" ref="F107" si="128">IF(AND(C107&lt;&gt;"",D107&lt;&gt;""),CONCATENATE(B107&amp;" "&amp;C107),IF(AND(C107&lt;&gt;"",B107="",D107&lt;&gt;""),CONCATENATE("   "&amp;" "&amp;C107),""))</f>
        <v>- 73</v>
      </c>
      <c r="G107" s="28"/>
    </row>
    <row r="108" spans="1:7" ht="15" customHeight="1" x14ac:dyDescent="0.25">
      <c r="A108" s="38"/>
      <c r="B108" s="9" t="str">
        <f t="shared" si="108"/>
        <v/>
      </c>
      <c r="C108" s="20" t="s">
        <v>92</v>
      </c>
      <c r="D108" s="26" t="s">
        <v>180</v>
      </c>
      <c r="E108" s="15"/>
      <c r="F108" s="29" t="str">
        <f t="shared" ref="F108" si="129">IF(AND(C108&lt;&gt;"",D108&lt;&gt;""),CONCATENATE(B108&amp;" "&amp;C108),IF(AND(C108&lt;&gt;"",B108="",D108&lt;&gt;""),CONCATENATE("  "&amp;" "&amp;C108),""))</f>
        <v xml:space="preserve"> 74</v>
      </c>
      <c r="G108" s="29"/>
    </row>
    <row r="109" spans="1:7" ht="15" customHeight="1" x14ac:dyDescent="0.25">
      <c r="A109" s="37" t="str">
        <f>IF(C109&lt;&gt;"",$A$85&amp;"."&amp;12,"")</f>
        <v>4.12</v>
      </c>
      <c r="B109" s="10" t="str">
        <f t="shared" si="106"/>
        <v>-</v>
      </c>
      <c r="C109" s="8" t="s">
        <v>93</v>
      </c>
      <c r="D109" s="25" t="s">
        <v>180</v>
      </c>
      <c r="E109" s="14"/>
      <c r="F109" s="28" t="str">
        <f t="shared" ref="F109" si="130">IF(AND(C109&lt;&gt;"",D109&lt;&gt;""),CONCATENATE(B109&amp;" "&amp;C109),IF(AND(C109&lt;&gt;"",B109="",D109&lt;&gt;""),CONCATENATE("   "&amp;" "&amp;C109),""))</f>
        <v>- 75</v>
      </c>
      <c r="G109" s="28"/>
    </row>
    <row r="110" spans="1:7" ht="15" customHeight="1" x14ac:dyDescent="0.25">
      <c r="A110" s="38"/>
      <c r="B110" s="9" t="str">
        <f t="shared" si="108"/>
        <v/>
      </c>
      <c r="C110" s="20" t="s">
        <v>94</v>
      </c>
      <c r="D110" s="26" t="s">
        <v>180</v>
      </c>
      <c r="E110" s="15"/>
      <c r="F110" s="29" t="str">
        <f t="shared" ref="F110" si="131">IF(AND(C110&lt;&gt;"",D110&lt;&gt;""),CONCATENATE(B110&amp;" "&amp;C110),IF(AND(C110&lt;&gt;"",B110="",D110&lt;&gt;""),CONCATENATE("  "&amp;" "&amp;C110),""))</f>
        <v xml:space="preserve"> 76</v>
      </c>
      <c r="G110" s="29"/>
    </row>
    <row r="111" spans="1:7" ht="15" customHeight="1" x14ac:dyDescent="0.25">
      <c r="A111" s="37" t="str">
        <f>IF(C111&lt;&gt;"",$A$85&amp;"."&amp;13,"")</f>
        <v/>
      </c>
      <c r="B111" s="10" t="str">
        <f t="shared" si="106"/>
        <v/>
      </c>
      <c r="C111" s="8"/>
      <c r="D111" s="25" t="s">
        <v>180</v>
      </c>
      <c r="E111" s="14"/>
      <c r="F111" s="28" t="str">
        <f t="shared" ref="F111" si="132">IF(AND(C111&lt;&gt;"",D111&lt;&gt;""),CONCATENATE(B111&amp;" "&amp;C111),IF(AND(C111&lt;&gt;"",B111="",D111&lt;&gt;""),CONCATENATE("   "&amp;" "&amp;C111),""))</f>
        <v/>
      </c>
      <c r="G111" s="28"/>
    </row>
    <row r="112" spans="1:7" ht="15" customHeight="1" x14ac:dyDescent="0.25">
      <c r="A112" s="38"/>
      <c r="B112" s="9" t="str">
        <f t="shared" si="108"/>
        <v/>
      </c>
      <c r="C112" s="20"/>
      <c r="D112" s="26" t="s">
        <v>180</v>
      </c>
      <c r="E112" s="15"/>
      <c r="F112" s="29" t="str">
        <f t="shared" ref="F112" si="133">IF(AND(C112&lt;&gt;"",D112&lt;&gt;""),CONCATENATE(B112&amp;" "&amp;C112),IF(AND(C112&lt;&gt;"",B112="",D112&lt;&gt;""),CONCATENATE("  "&amp;" "&amp;C112),""))</f>
        <v/>
      </c>
      <c r="G112" s="29"/>
    </row>
    <row r="113" spans="1:7" ht="15" customHeight="1" x14ac:dyDescent="0.25">
      <c r="A113" s="37" t="str">
        <f>IF(C113&lt;&gt;"",$A$85&amp;"."&amp;14,"")</f>
        <v/>
      </c>
      <c r="B113" s="10" t="str">
        <f t="shared" si="106"/>
        <v/>
      </c>
      <c r="C113" s="8"/>
      <c r="D113" s="25" t="s">
        <v>180</v>
      </c>
      <c r="E113" s="14"/>
      <c r="F113" s="28" t="str">
        <f t="shared" ref="F113" si="134">IF(AND(C113&lt;&gt;"",D113&lt;&gt;""),CONCATENATE(B113&amp;" "&amp;C113),IF(AND(C113&lt;&gt;"",B113="",D113&lt;&gt;""),CONCATENATE("   "&amp;" "&amp;C113),""))</f>
        <v/>
      </c>
      <c r="G113" s="28"/>
    </row>
    <row r="114" spans="1:7" ht="15" customHeight="1" x14ac:dyDescent="0.25">
      <c r="A114" s="38"/>
      <c r="B114" s="9" t="str">
        <f t="shared" si="108"/>
        <v/>
      </c>
      <c r="C114" s="20"/>
      <c r="D114" s="26" t="s">
        <v>180</v>
      </c>
      <c r="E114" s="15"/>
      <c r="F114" s="29" t="str">
        <f t="shared" ref="F114" si="135">IF(AND(C114&lt;&gt;"",D114&lt;&gt;""),CONCATENATE(B114&amp;" "&amp;C114),IF(AND(C114&lt;&gt;"",B114="",D114&lt;&gt;""),CONCATENATE("  "&amp;" "&amp;C114),""))</f>
        <v/>
      </c>
      <c r="G114" s="29"/>
    </row>
    <row r="115" spans="1:7" ht="15" customHeight="1" x14ac:dyDescent="0.25">
      <c r="A115" s="37" t="str">
        <f>IF(C115&lt;&gt;"",$A$85&amp;"."&amp;15,"")</f>
        <v/>
      </c>
      <c r="B115" s="10" t="str">
        <f t="shared" si="106"/>
        <v/>
      </c>
      <c r="C115" s="8"/>
      <c r="D115" s="25" t="s">
        <v>180</v>
      </c>
      <c r="E115" s="14"/>
      <c r="F115" s="28" t="str">
        <f t="shared" ref="F115" si="136">IF(AND(C115&lt;&gt;"",D115&lt;&gt;""),CONCATENATE(B115&amp;" "&amp;C115),IF(AND(C115&lt;&gt;"",B115="",D115&lt;&gt;""),CONCATENATE("   "&amp;" "&amp;C115),""))</f>
        <v/>
      </c>
      <c r="G115" s="28"/>
    </row>
    <row r="116" spans="1:7" ht="15" customHeight="1" x14ac:dyDescent="0.25">
      <c r="A116" s="38"/>
      <c r="B116" s="9" t="str">
        <f t="shared" si="108"/>
        <v/>
      </c>
      <c r="C116" s="20"/>
      <c r="D116" s="26" t="s">
        <v>180</v>
      </c>
      <c r="E116" s="15"/>
      <c r="F116" s="29" t="str">
        <f t="shared" ref="F116" si="137">IF(AND(C116&lt;&gt;"",D116&lt;&gt;""),CONCATENATE(B116&amp;" "&amp;C116),IF(AND(C116&lt;&gt;"",B116="",D116&lt;&gt;""),CONCATENATE("  "&amp;" "&amp;C116),""))</f>
        <v/>
      </c>
      <c r="G116" s="29"/>
    </row>
    <row r="117" spans="1:7" ht="15" customHeight="1" x14ac:dyDescent="0.25">
      <c r="A117" s="37" t="str">
        <f>IF(C117&lt;&gt;"",$A$85&amp;"."&amp;16,"")</f>
        <v/>
      </c>
      <c r="B117" s="10" t="str">
        <f t="shared" si="106"/>
        <v/>
      </c>
      <c r="C117" s="8"/>
      <c r="D117" s="25" t="s">
        <v>180</v>
      </c>
      <c r="E117" s="14"/>
      <c r="F117" s="28" t="str">
        <f t="shared" ref="F117" si="138">IF(AND(C117&lt;&gt;"",D117&lt;&gt;""),CONCATENATE(B117&amp;" "&amp;C117),IF(AND(C117&lt;&gt;"",B117="",D117&lt;&gt;""),CONCATENATE("   "&amp;" "&amp;C117),""))</f>
        <v/>
      </c>
      <c r="G117" s="28"/>
    </row>
    <row r="118" spans="1:7" ht="15" customHeight="1" x14ac:dyDescent="0.25">
      <c r="A118" s="38"/>
      <c r="B118" s="9" t="str">
        <f t="shared" si="108"/>
        <v/>
      </c>
      <c r="C118" s="20"/>
      <c r="D118" s="26" t="s">
        <v>180</v>
      </c>
      <c r="E118" s="15"/>
      <c r="F118" s="29" t="str">
        <f t="shared" ref="F118" si="139">IF(AND(C118&lt;&gt;"",D118&lt;&gt;""),CONCATENATE(B118&amp;" "&amp;C118),IF(AND(C118&lt;&gt;"",B118="",D118&lt;&gt;""),CONCATENATE("  "&amp;" "&amp;C118),""))</f>
        <v/>
      </c>
      <c r="G118" s="29"/>
    </row>
    <row r="119" spans="1:7" ht="15" customHeight="1" x14ac:dyDescent="0.25">
      <c r="A119" s="37" t="str">
        <f>IF(C119&lt;&gt;"",$A$85&amp;"."&amp;17,"")</f>
        <v/>
      </c>
      <c r="B119" s="10" t="str">
        <f t="shared" si="106"/>
        <v/>
      </c>
      <c r="C119" s="8"/>
      <c r="D119" s="25" t="s">
        <v>180</v>
      </c>
      <c r="E119" s="14"/>
      <c r="F119" s="28" t="str">
        <f t="shared" ref="F119" si="140">IF(AND(C119&lt;&gt;"",D119&lt;&gt;""),CONCATENATE(B119&amp;" "&amp;C119),IF(AND(C119&lt;&gt;"",B119="",D119&lt;&gt;""),CONCATENATE("   "&amp;" "&amp;C119),""))</f>
        <v/>
      </c>
      <c r="G119" s="28"/>
    </row>
    <row r="120" spans="1:7" ht="15" customHeight="1" x14ac:dyDescent="0.25">
      <c r="A120" s="38"/>
      <c r="B120" s="9" t="str">
        <f t="shared" si="108"/>
        <v/>
      </c>
      <c r="C120" s="20"/>
      <c r="D120" s="26" t="s">
        <v>180</v>
      </c>
      <c r="E120" s="15"/>
      <c r="F120" s="29" t="str">
        <f t="shared" ref="F120" si="141">IF(AND(C120&lt;&gt;"",D120&lt;&gt;""),CONCATENATE(B120&amp;" "&amp;C120),IF(AND(C120&lt;&gt;"",B120="",D120&lt;&gt;""),CONCATENATE("  "&amp;" "&amp;C120),""))</f>
        <v/>
      </c>
      <c r="G120" s="29"/>
    </row>
    <row r="121" spans="1:7" ht="15" customHeight="1" x14ac:dyDescent="0.25">
      <c r="A121" s="37" t="str">
        <f>IF(C121&lt;&gt;"",$A$85&amp;"."&amp;18,"")</f>
        <v/>
      </c>
      <c r="B121" s="10" t="str">
        <f t="shared" si="106"/>
        <v/>
      </c>
      <c r="C121" s="8"/>
      <c r="D121" s="25" t="s">
        <v>180</v>
      </c>
      <c r="E121" s="14"/>
      <c r="F121" s="28" t="str">
        <f t="shared" ref="F121" si="142">IF(AND(C121&lt;&gt;"",D121&lt;&gt;""),CONCATENATE(B121&amp;" "&amp;C121),IF(AND(C121&lt;&gt;"",B121="",D121&lt;&gt;""),CONCATENATE("   "&amp;" "&amp;C121),""))</f>
        <v/>
      </c>
      <c r="G121" s="28"/>
    </row>
    <row r="122" spans="1:7" ht="15" customHeight="1" x14ac:dyDescent="0.25">
      <c r="A122" s="38"/>
      <c r="B122" s="9" t="str">
        <f t="shared" si="108"/>
        <v/>
      </c>
      <c r="C122" s="20"/>
      <c r="D122" s="26" t="s">
        <v>180</v>
      </c>
      <c r="E122" s="15"/>
      <c r="F122" s="29" t="str">
        <f t="shared" ref="F122" si="143">IF(AND(C122&lt;&gt;"",D122&lt;&gt;""),CONCATENATE(B122&amp;" "&amp;C122),IF(AND(C122&lt;&gt;"",B122="",D122&lt;&gt;""),CONCATENATE("  "&amp;" "&amp;C122),""))</f>
        <v/>
      </c>
      <c r="G122" s="29"/>
    </row>
    <row r="123" spans="1:7" ht="15" customHeight="1" x14ac:dyDescent="0.25">
      <c r="A123" s="37" t="str">
        <f>IF(C123&lt;&gt;"",$A$85&amp;"."&amp;19,"")</f>
        <v/>
      </c>
      <c r="B123" s="10" t="str">
        <f t="shared" si="106"/>
        <v/>
      </c>
      <c r="C123" s="8"/>
      <c r="D123" s="25" t="s">
        <v>180</v>
      </c>
      <c r="E123" s="14"/>
      <c r="F123" s="28" t="str">
        <f t="shared" ref="F123" si="144">IF(AND(C123&lt;&gt;"",D123&lt;&gt;""),CONCATENATE(B123&amp;" "&amp;C123),IF(AND(C123&lt;&gt;"",B123="",D123&lt;&gt;""),CONCATENATE("   "&amp;" "&amp;C123),""))</f>
        <v/>
      </c>
      <c r="G123" s="28"/>
    </row>
    <row r="124" spans="1:7" ht="15" customHeight="1" x14ac:dyDescent="0.25">
      <c r="A124" s="38"/>
      <c r="B124" s="9" t="str">
        <f t="shared" si="108"/>
        <v/>
      </c>
      <c r="C124" s="20"/>
      <c r="D124" s="26" t="s">
        <v>180</v>
      </c>
      <c r="E124" s="15"/>
      <c r="F124" s="29" t="str">
        <f t="shared" ref="F124" si="145">IF(AND(C124&lt;&gt;"",D124&lt;&gt;""),CONCATENATE(B124&amp;" "&amp;C124),IF(AND(C124&lt;&gt;"",B124="",D124&lt;&gt;""),CONCATENATE("  "&amp;" "&amp;C124),""))</f>
        <v/>
      </c>
      <c r="G124" s="29"/>
    </row>
    <row r="125" spans="1:7" ht="15" customHeight="1" x14ac:dyDescent="0.25">
      <c r="A125" s="37" t="str">
        <f>IF(C125&lt;&gt;"",$A$85&amp;"."&amp;20,"")</f>
        <v>4.20</v>
      </c>
      <c r="B125" s="10" t="str">
        <f t="shared" si="106"/>
        <v>-</v>
      </c>
      <c r="C125" s="8" t="s">
        <v>95</v>
      </c>
      <c r="D125" s="25" t="s">
        <v>180</v>
      </c>
      <c r="E125" s="14"/>
      <c r="F125" s="28" t="str">
        <f t="shared" ref="F125" si="146">IF(AND(C125&lt;&gt;"",D125&lt;&gt;""),CONCATENATE(B125&amp;" "&amp;C125),IF(AND(C125&lt;&gt;"",B125="",D125&lt;&gt;""),CONCATENATE("   "&amp;" "&amp;C125),""))</f>
        <v>- 77</v>
      </c>
      <c r="G125" s="28"/>
    </row>
    <row r="126" spans="1:7" ht="15" customHeight="1" x14ac:dyDescent="0.25">
      <c r="A126" s="38"/>
      <c r="B126" s="9" t="str">
        <f t="shared" si="108"/>
        <v/>
      </c>
      <c r="C126" s="20" t="s">
        <v>96</v>
      </c>
      <c r="D126" s="26" t="s">
        <v>180</v>
      </c>
      <c r="E126" s="15"/>
      <c r="F126" s="29" t="str">
        <f t="shared" ref="F126" si="147">IF(AND(C126&lt;&gt;"",D126&lt;&gt;""),CONCATENATE(B126&amp;" "&amp;C126),IF(AND(C126&lt;&gt;"",B126="",D126&lt;&gt;""),CONCATENATE("  "&amp;" "&amp;C126),""))</f>
        <v xml:space="preserve"> 78</v>
      </c>
      <c r="G126" s="29"/>
    </row>
    <row r="127" spans="1:7" ht="30" customHeight="1" x14ac:dyDescent="0.25">
      <c r="G127" s="28"/>
    </row>
    <row r="128" spans="1:7" ht="30" customHeight="1" x14ac:dyDescent="0.25">
      <c r="G128" s="29"/>
    </row>
    <row r="129" spans="7:7" ht="30" customHeight="1" x14ac:dyDescent="0.25">
      <c r="G129" s="28"/>
    </row>
    <row r="130" spans="7:7" ht="30" customHeight="1" x14ac:dyDescent="0.25">
      <c r="G130" s="29"/>
    </row>
    <row r="131" spans="7:7" ht="30" customHeight="1" x14ac:dyDescent="0.25">
      <c r="G131" s="28"/>
    </row>
    <row r="132" spans="7:7" ht="30" customHeight="1" x14ac:dyDescent="0.25">
      <c r="G132" s="29"/>
    </row>
    <row r="133" spans="7:7" ht="30" customHeight="1" x14ac:dyDescent="0.25">
      <c r="G133" s="28"/>
    </row>
    <row r="134" spans="7:7" ht="30" customHeight="1" x14ac:dyDescent="0.25">
      <c r="G134" s="29"/>
    </row>
    <row r="135" spans="7:7" ht="30" customHeight="1" x14ac:dyDescent="0.25">
      <c r="G135" s="28"/>
    </row>
    <row r="136" spans="7:7" ht="30" customHeight="1" x14ac:dyDescent="0.25">
      <c r="G136" s="29"/>
    </row>
    <row r="137" spans="7:7" ht="30" customHeight="1" x14ac:dyDescent="0.25">
      <c r="G137" s="28"/>
    </row>
    <row r="138" spans="7:7" ht="30" customHeight="1" x14ac:dyDescent="0.25">
      <c r="G138" s="29"/>
    </row>
    <row r="139" spans="7:7" ht="30" customHeight="1" x14ac:dyDescent="0.25">
      <c r="G139" s="28"/>
    </row>
    <row r="140" spans="7:7" ht="30" customHeight="1" x14ac:dyDescent="0.25">
      <c r="G140" s="29"/>
    </row>
    <row r="141" spans="7:7" ht="30" customHeight="1" x14ac:dyDescent="0.25">
      <c r="G141" s="27"/>
    </row>
    <row r="142" spans="7:7" ht="30" customHeight="1" x14ac:dyDescent="0.25">
      <c r="G142" s="28"/>
    </row>
    <row r="143" spans="7:7" ht="30" customHeight="1" x14ac:dyDescent="0.25">
      <c r="G143" s="29"/>
    </row>
    <row r="144" spans="7:7" ht="30" customHeight="1" x14ac:dyDescent="0.25">
      <c r="G144" s="28"/>
    </row>
    <row r="145" spans="7:7" ht="30" customHeight="1" x14ac:dyDescent="0.25">
      <c r="G145" s="29"/>
    </row>
    <row r="146" spans="7:7" ht="30" customHeight="1" x14ac:dyDescent="0.25">
      <c r="G146" s="27"/>
    </row>
    <row r="147" spans="7:7" ht="30" customHeight="1" x14ac:dyDescent="0.25">
      <c r="G147" s="28"/>
    </row>
    <row r="148" spans="7:7" ht="30" customHeight="1" x14ac:dyDescent="0.25">
      <c r="G148" s="29"/>
    </row>
    <row r="149" spans="7:7" ht="30" customHeight="1" x14ac:dyDescent="0.25">
      <c r="G149" s="28"/>
    </row>
    <row r="150" spans="7:7" ht="30" customHeight="1" x14ac:dyDescent="0.25">
      <c r="G150" s="29"/>
    </row>
    <row r="151" spans="7:7" ht="30" customHeight="1" x14ac:dyDescent="0.25">
      <c r="G151" s="28"/>
    </row>
    <row r="152" spans="7:7" ht="30" customHeight="1" x14ac:dyDescent="0.25">
      <c r="G152" s="29"/>
    </row>
    <row r="153" spans="7:7" ht="30" customHeight="1" x14ac:dyDescent="0.25">
      <c r="G153" s="28"/>
    </row>
    <row r="154" spans="7:7" ht="30" customHeight="1" x14ac:dyDescent="0.25">
      <c r="G154" s="29"/>
    </row>
    <row r="155" spans="7:7" ht="30" customHeight="1" x14ac:dyDescent="0.25">
      <c r="G155" s="28"/>
    </row>
    <row r="156" spans="7:7" ht="30" customHeight="1" x14ac:dyDescent="0.25">
      <c r="G156" s="29"/>
    </row>
    <row r="157" spans="7:7" ht="30" customHeight="1" x14ac:dyDescent="0.25">
      <c r="G157" s="28"/>
    </row>
    <row r="158" spans="7:7" ht="30" customHeight="1" x14ac:dyDescent="0.25">
      <c r="G158" s="29"/>
    </row>
    <row r="159" spans="7:7" ht="30" customHeight="1" x14ac:dyDescent="0.25">
      <c r="G159" s="28"/>
    </row>
    <row r="160" spans="7:7" ht="30" customHeight="1" x14ac:dyDescent="0.25">
      <c r="G160" s="29"/>
    </row>
    <row r="161" spans="7:7" ht="30" customHeight="1" x14ac:dyDescent="0.25">
      <c r="G161" s="28"/>
    </row>
    <row r="162" spans="7:7" ht="30" customHeight="1" x14ac:dyDescent="0.25">
      <c r="G162" s="29"/>
    </row>
    <row r="163" spans="7:7" ht="30" customHeight="1" x14ac:dyDescent="0.25">
      <c r="G163" s="28"/>
    </row>
    <row r="164" spans="7:7" ht="30" customHeight="1" x14ac:dyDescent="0.25">
      <c r="G164" s="29"/>
    </row>
  </sheetData>
  <sheetProtection selectLockedCells="1"/>
  <mergeCells count="67">
    <mergeCell ref="B1:B2"/>
    <mergeCell ref="A1:A2"/>
    <mergeCell ref="A19:A20"/>
    <mergeCell ref="A121:A122"/>
    <mergeCell ref="A109:A110"/>
    <mergeCell ref="A111:A112"/>
    <mergeCell ref="A113:A114"/>
    <mergeCell ref="A103:A104"/>
    <mergeCell ref="A105:A106"/>
    <mergeCell ref="A107:A108"/>
    <mergeCell ref="A97:A98"/>
    <mergeCell ref="A21:A22"/>
    <mergeCell ref="A99:A100"/>
    <mergeCell ref="A101:A102"/>
    <mergeCell ref="A91:A92"/>
    <mergeCell ref="A93:A94"/>
    <mergeCell ref="A123:A124"/>
    <mergeCell ref="A125:A126"/>
    <mergeCell ref="A115:A116"/>
    <mergeCell ref="A117:A118"/>
    <mergeCell ref="A119:A120"/>
    <mergeCell ref="B73:B74"/>
    <mergeCell ref="A95:A96"/>
    <mergeCell ref="A87:A88"/>
    <mergeCell ref="A89:A90"/>
    <mergeCell ref="A85:A86"/>
    <mergeCell ref="B85:B86"/>
    <mergeCell ref="A83:A84"/>
    <mergeCell ref="A51:A52"/>
    <mergeCell ref="A53:A54"/>
    <mergeCell ref="A55:A56"/>
    <mergeCell ref="A79:A80"/>
    <mergeCell ref="A81:A82"/>
    <mergeCell ref="A69:A70"/>
    <mergeCell ref="A71:A72"/>
    <mergeCell ref="A75:A76"/>
    <mergeCell ref="A73:A74"/>
    <mergeCell ref="A63:A64"/>
    <mergeCell ref="A65:A66"/>
    <mergeCell ref="A67:A68"/>
    <mergeCell ref="A57:A58"/>
    <mergeCell ref="A59:A60"/>
    <mergeCell ref="A61:A62"/>
    <mergeCell ref="A77:A78"/>
    <mergeCell ref="A47:A48"/>
    <mergeCell ref="A49:A50"/>
    <mergeCell ref="A35:A36"/>
    <mergeCell ref="A37:A38"/>
    <mergeCell ref="A25:A26"/>
    <mergeCell ref="A39:A40"/>
    <mergeCell ref="A27:A28"/>
    <mergeCell ref="A29:A30"/>
    <mergeCell ref="A31:A32"/>
    <mergeCell ref="A33:A34"/>
    <mergeCell ref="A41:A42"/>
    <mergeCell ref="A43:A44"/>
    <mergeCell ref="A45:A46"/>
    <mergeCell ref="A23:A24"/>
    <mergeCell ref="B23:B24"/>
    <mergeCell ref="A3:A4"/>
    <mergeCell ref="A5:A6"/>
    <mergeCell ref="A7:A8"/>
    <mergeCell ref="A15:A16"/>
    <mergeCell ref="A17:A18"/>
    <mergeCell ref="A9:A10"/>
    <mergeCell ref="A11:A12"/>
    <mergeCell ref="A13:A14"/>
  </mergeCells>
  <dataValidations disablePrompts="1" count="1">
    <dataValidation type="list" allowBlank="1" showInputMessage="1" showErrorMessage="1" sqref="B1 B3:B4" xr:uid="{70C38A8C-FDB3-4441-84EB-E73F83B38BCA}">
      <formula1>Symboles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" orientation="portrait" verticalDpi="0" r:id="rId1"/>
  <ignoredErrors>
    <ignoredError sqref="A8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5">
                <anchor moveWithCells="1" sizeWithCells="1">
                  <from>
                    <xdr:col>4</xdr:col>
                    <xdr:colOff>6172200</xdr:colOff>
                    <xdr:row>0</xdr:row>
                    <xdr:rowOff>38100</xdr:rowOff>
                  </from>
                  <to>
                    <xdr:col>4</xdr:col>
                    <xdr:colOff>7334250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CD93A-381C-4AA4-A448-55211314E48F}">
  <sheetPr codeName="Feuil4"/>
  <dimension ref="A1:G126"/>
  <sheetViews>
    <sheetView workbookViewId="0">
      <selection activeCell="A22" sqref="A22"/>
    </sheetView>
  </sheetViews>
  <sheetFormatPr defaultColWidth="11.42578125" defaultRowHeight="15" x14ac:dyDescent="0.25"/>
  <cols>
    <col min="4" max="4" width="108" bestFit="1" customWidth="1"/>
  </cols>
  <sheetData>
    <row r="1" spans="1:7" ht="25.5" x14ac:dyDescent="0.25">
      <c r="A1" s="21" t="s">
        <v>97</v>
      </c>
      <c r="D1" s="21"/>
      <c r="G1" s="27" t="s">
        <v>97</v>
      </c>
    </row>
    <row r="2" spans="1:7" x14ac:dyDescent="0.25">
      <c r="A2" s="22" t="s">
        <v>102</v>
      </c>
      <c r="D2" s="21"/>
      <c r="G2" s="28" t="s">
        <v>102</v>
      </c>
    </row>
    <row r="3" spans="1:7" x14ac:dyDescent="0.25">
      <c r="A3" s="23" t="s">
        <v>103</v>
      </c>
      <c r="D3" s="22"/>
      <c r="G3" s="29" t="s">
        <v>181</v>
      </c>
    </row>
    <row r="4" spans="1:7" x14ac:dyDescent="0.25">
      <c r="A4" s="22" t="s">
        <v>104</v>
      </c>
      <c r="D4" s="23"/>
      <c r="G4" s="28" t="s">
        <v>104</v>
      </c>
    </row>
    <row r="5" spans="1:7" x14ac:dyDescent="0.25">
      <c r="A5" s="23" t="s">
        <v>105</v>
      </c>
      <c r="D5" s="22"/>
      <c r="G5" s="29" t="s">
        <v>182</v>
      </c>
    </row>
    <row r="6" spans="1:7" x14ac:dyDescent="0.25">
      <c r="A6" s="22" t="s">
        <v>106</v>
      </c>
      <c r="D6" s="23"/>
      <c r="G6" s="28" t="s">
        <v>106</v>
      </c>
    </row>
    <row r="7" spans="1:7" x14ac:dyDescent="0.25">
      <c r="A7" s="23" t="s">
        <v>107</v>
      </c>
      <c r="D7" s="22"/>
      <c r="G7" s="29" t="s">
        <v>183</v>
      </c>
    </row>
    <row r="8" spans="1:7" x14ac:dyDescent="0.25">
      <c r="A8" s="22" t="s">
        <v>108</v>
      </c>
      <c r="D8" s="23"/>
      <c r="G8" s="28" t="s">
        <v>108</v>
      </c>
    </row>
    <row r="9" spans="1:7" x14ac:dyDescent="0.25">
      <c r="A9" s="23" t="s">
        <v>109</v>
      </c>
      <c r="D9" s="22"/>
      <c r="G9" s="29" t="s">
        <v>184</v>
      </c>
    </row>
    <row r="10" spans="1:7" x14ac:dyDescent="0.25">
      <c r="A10" s="22" t="s">
        <v>110</v>
      </c>
      <c r="D10" s="23"/>
      <c r="G10" s="28" t="s">
        <v>110</v>
      </c>
    </row>
    <row r="11" spans="1:7" x14ac:dyDescent="0.25">
      <c r="A11" s="23" t="s">
        <v>111</v>
      </c>
      <c r="D11" s="22"/>
      <c r="G11" s="29" t="s">
        <v>185</v>
      </c>
    </row>
    <row r="12" spans="1:7" x14ac:dyDescent="0.25">
      <c r="A12" s="22" t="s">
        <v>112</v>
      </c>
      <c r="D12" s="23"/>
      <c r="G12" s="28" t="s">
        <v>112</v>
      </c>
    </row>
    <row r="13" spans="1:7" x14ac:dyDescent="0.25">
      <c r="A13" s="23" t="s">
        <v>113</v>
      </c>
      <c r="D13" s="22"/>
      <c r="G13" s="29" t="s">
        <v>186</v>
      </c>
    </row>
    <row r="14" spans="1:7" ht="25.5" x14ac:dyDescent="0.25">
      <c r="A14" s="21" t="s">
        <v>98</v>
      </c>
      <c r="D14" s="23"/>
      <c r="G14" s="27" t="s">
        <v>98</v>
      </c>
    </row>
    <row r="15" spans="1:7" x14ac:dyDescent="0.25">
      <c r="A15" s="22" t="s">
        <v>114</v>
      </c>
      <c r="D15" s="22" t="s">
        <v>101</v>
      </c>
      <c r="G15" s="28" t="s">
        <v>114</v>
      </c>
    </row>
    <row r="16" spans="1:7" x14ac:dyDescent="0.25">
      <c r="A16" s="23" t="s">
        <v>115</v>
      </c>
      <c r="D16" s="23" t="s">
        <v>101</v>
      </c>
      <c r="G16" s="29" t="s">
        <v>187</v>
      </c>
    </row>
    <row r="17" spans="1:7" x14ac:dyDescent="0.25">
      <c r="A17" s="22" t="s">
        <v>116</v>
      </c>
      <c r="D17" s="22" t="s">
        <v>101</v>
      </c>
      <c r="G17" s="28" t="s">
        <v>116</v>
      </c>
    </row>
    <row r="18" spans="1:7" x14ac:dyDescent="0.25">
      <c r="A18" s="23" t="s">
        <v>117</v>
      </c>
      <c r="D18" s="23" t="s">
        <v>101</v>
      </c>
      <c r="G18" s="29" t="s">
        <v>188</v>
      </c>
    </row>
    <row r="19" spans="1:7" x14ac:dyDescent="0.25">
      <c r="A19" s="22" t="s">
        <v>118</v>
      </c>
      <c r="D19" s="22" t="s">
        <v>101</v>
      </c>
      <c r="G19" s="28" t="s">
        <v>118</v>
      </c>
    </row>
    <row r="20" spans="1:7" x14ac:dyDescent="0.25">
      <c r="A20" s="23" t="s">
        <v>119</v>
      </c>
      <c r="D20" s="23" t="s">
        <v>101</v>
      </c>
      <c r="G20" s="29" t="s">
        <v>189</v>
      </c>
    </row>
    <row r="21" spans="1:7" x14ac:dyDescent="0.25">
      <c r="A21" s="22" t="s">
        <v>120</v>
      </c>
      <c r="D21" s="22" t="s">
        <v>101</v>
      </c>
      <c r="G21" s="28" t="s">
        <v>120</v>
      </c>
    </row>
    <row r="22" spans="1:7" x14ac:dyDescent="0.25">
      <c r="A22" s="23" t="s">
        <v>121</v>
      </c>
      <c r="D22" s="23" t="s">
        <v>101</v>
      </c>
      <c r="G22" s="29" t="s">
        <v>190</v>
      </c>
    </row>
    <row r="23" spans="1:7" x14ac:dyDescent="0.25">
      <c r="A23" s="22" t="s">
        <v>122</v>
      </c>
      <c r="D23" s="21"/>
      <c r="G23" s="28" t="s">
        <v>122</v>
      </c>
    </row>
    <row r="24" spans="1:7" x14ac:dyDescent="0.25">
      <c r="A24" s="23" t="s">
        <v>123</v>
      </c>
      <c r="D24" s="21"/>
      <c r="G24" s="29" t="s">
        <v>191</v>
      </c>
    </row>
    <row r="25" spans="1:7" x14ac:dyDescent="0.25">
      <c r="A25" s="22" t="s">
        <v>124</v>
      </c>
      <c r="D25" s="22"/>
      <c r="G25" s="28" t="s">
        <v>124</v>
      </c>
    </row>
    <row r="26" spans="1:7" x14ac:dyDescent="0.25">
      <c r="A26" s="23" t="s">
        <v>125</v>
      </c>
      <c r="D26" s="23"/>
      <c r="G26" s="29" t="s">
        <v>192</v>
      </c>
    </row>
    <row r="27" spans="1:7" x14ac:dyDescent="0.25">
      <c r="A27" s="22" t="s">
        <v>126</v>
      </c>
      <c r="D27" s="22"/>
      <c r="G27" s="28" t="s">
        <v>126</v>
      </c>
    </row>
    <row r="28" spans="1:7" x14ac:dyDescent="0.25">
      <c r="A28" s="23" t="s">
        <v>127</v>
      </c>
      <c r="D28" s="23"/>
      <c r="G28" s="29" t="s">
        <v>193</v>
      </c>
    </row>
    <row r="29" spans="1:7" x14ac:dyDescent="0.25">
      <c r="A29" s="22" t="s">
        <v>128</v>
      </c>
      <c r="D29" s="22"/>
      <c r="G29" s="28" t="s">
        <v>128</v>
      </c>
    </row>
    <row r="30" spans="1:7" x14ac:dyDescent="0.25">
      <c r="A30" s="23" t="s">
        <v>129</v>
      </c>
      <c r="D30" s="23"/>
      <c r="G30" s="29" t="s">
        <v>194</v>
      </c>
    </row>
    <row r="31" spans="1:7" x14ac:dyDescent="0.25">
      <c r="A31" s="22" t="s">
        <v>130</v>
      </c>
      <c r="D31" s="22"/>
      <c r="G31" s="28" t="s">
        <v>130</v>
      </c>
    </row>
    <row r="32" spans="1:7" x14ac:dyDescent="0.25">
      <c r="A32" s="23" t="s">
        <v>131</v>
      </c>
      <c r="D32" s="23"/>
      <c r="G32" s="29" t="s">
        <v>195</v>
      </c>
    </row>
    <row r="33" spans="1:7" x14ac:dyDescent="0.25">
      <c r="A33" s="22" t="s">
        <v>132</v>
      </c>
      <c r="D33" s="22"/>
      <c r="G33" s="28" t="s">
        <v>132</v>
      </c>
    </row>
    <row r="34" spans="1:7" x14ac:dyDescent="0.25">
      <c r="A34" s="23" t="s">
        <v>133</v>
      </c>
      <c r="D34" s="23"/>
      <c r="G34" s="29" t="s">
        <v>196</v>
      </c>
    </row>
    <row r="35" spans="1:7" x14ac:dyDescent="0.25">
      <c r="A35" s="22" t="s">
        <v>134</v>
      </c>
      <c r="D35" s="22"/>
      <c r="G35" s="28" t="s">
        <v>134</v>
      </c>
    </row>
    <row r="36" spans="1:7" x14ac:dyDescent="0.25">
      <c r="A36" s="23" t="s">
        <v>135</v>
      </c>
      <c r="D36" s="23"/>
      <c r="G36" s="29" t="s">
        <v>197</v>
      </c>
    </row>
    <row r="37" spans="1:7" x14ac:dyDescent="0.25">
      <c r="A37" s="22" t="s">
        <v>136</v>
      </c>
      <c r="D37" s="22"/>
      <c r="G37" s="28" t="s">
        <v>136</v>
      </c>
    </row>
    <row r="38" spans="1:7" x14ac:dyDescent="0.25">
      <c r="A38" s="23" t="s">
        <v>137</v>
      </c>
      <c r="D38" s="23"/>
      <c r="G38" s="29" t="s">
        <v>198</v>
      </c>
    </row>
    <row r="39" spans="1:7" x14ac:dyDescent="0.25">
      <c r="A39" s="22" t="s">
        <v>138</v>
      </c>
      <c r="D39" s="22"/>
      <c r="G39" s="28" t="s">
        <v>138</v>
      </c>
    </row>
    <row r="40" spans="1:7" x14ac:dyDescent="0.25">
      <c r="A40" s="23" t="s">
        <v>139</v>
      </c>
      <c r="D40" s="23"/>
      <c r="G40" s="29" t="s">
        <v>199</v>
      </c>
    </row>
    <row r="41" spans="1:7" x14ac:dyDescent="0.25">
      <c r="A41" s="22" t="s">
        <v>140</v>
      </c>
      <c r="D41" s="22"/>
      <c r="G41" s="28" t="s">
        <v>140</v>
      </c>
    </row>
    <row r="42" spans="1:7" x14ac:dyDescent="0.25">
      <c r="A42" s="23" t="s">
        <v>141</v>
      </c>
      <c r="D42" s="23"/>
      <c r="G42" s="29" t="s">
        <v>200</v>
      </c>
    </row>
    <row r="43" spans="1:7" x14ac:dyDescent="0.25">
      <c r="A43" s="22" t="s">
        <v>142</v>
      </c>
      <c r="D43" s="22"/>
      <c r="G43" s="28" t="s">
        <v>142</v>
      </c>
    </row>
    <row r="44" spans="1:7" x14ac:dyDescent="0.25">
      <c r="A44" s="23" t="s">
        <v>143</v>
      </c>
      <c r="D44" s="23"/>
      <c r="G44" s="29" t="s">
        <v>201</v>
      </c>
    </row>
    <row r="45" spans="1:7" x14ac:dyDescent="0.25">
      <c r="A45" s="22" t="s">
        <v>144</v>
      </c>
      <c r="D45" s="22"/>
      <c r="G45" s="28" t="s">
        <v>144</v>
      </c>
    </row>
    <row r="46" spans="1:7" x14ac:dyDescent="0.25">
      <c r="A46" s="23" t="s">
        <v>145</v>
      </c>
      <c r="D46" s="23"/>
      <c r="G46" s="29" t="s">
        <v>202</v>
      </c>
    </row>
    <row r="47" spans="1:7" x14ac:dyDescent="0.25">
      <c r="A47" s="22" t="s">
        <v>146</v>
      </c>
      <c r="D47" s="22"/>
      <c r="G47" s="28" t="s">
        <v>146</v>
      </c>
    </row>
    <row r="48" spans="1:7" x14ac:dyDescent="0.25">
      <c r="A48" s="23" t="s">
        <v>147</v>
      </c>
      <c r="D48" s="23"/>
      <c r="G48" s="29" t="s">
        <v>203</v>
      </c>
    </row>
    <row r="49" spans="1:7" x14ac:dyDescent="0.25">
      <c r="A49" s="22" t="s">
        <v>148</v>
      </c>
      <c r="D49" s="22"/>
      <c r="G49" s="28" t="s">
        <v>148</v>
      </c>
    </row>
    <row r="50" spans="1:7" x14ac:dyDescent="0.25">
      <c r="A50" s="23" t="s">
        <v>149</v>
      </c>
      <c r="D50" s="23"/>
      <c r="G50" s="29" t="s">
        <v>204</v>
      </c>
    </row>
    <row r="51" spans="1:7" x14ac:dyDescent="0.25">
      <c r="A51" s="22" t="s">
        <v>150</v>
      </c>
      <c r="D51" s="22"/>
      <c r="G51" s="28" t="s">
        <v>150</v>
      </c>
    </row>
    <row r="52" spans="1:7" x14ac:dyDescent="0.25">
      <c r="A52" s="23" t="s">
        <v>151</v>
      </c>
      <c r="D52" s="23"/>
      <c r="G52" s="29" t="s">
        <v>205</v>
      </c>
    </row>
    <row r="53" spans="1:7" x14ac:dyDescent="0.25">
      <c r="A53" s="22" t="s">
        <v>152</v>
      </c>
      <c r="D53" s="22"/>
      <c r="G53" s="28" t="s">
        <v>152</v>
      </c>
    </row>
    <row r="54" spans="1:7" x14ac:dyDescent="0.25">
      <c r="A54" s="23" t="s">
        <v>153</v>
      </c>
      <c r="D54" s="23"/>
      <c r="G54" s="29" t="s">
        <v>206</v>
      </c>
    </row>
    <row r="55" spans="1:7" x14ac:dyDescent="0.25">
      <c r="A55" s="22" t="s">
        <v>154</v>
      </c>
      <c r="D55" s="22" t="s">
        <v>101</v>
      </c>
      <c r="G55" s="28" t="s">
        <v>154</v>
      </c>
    </row>
    <row r="56" spans="1:7" x14ac:dyDescent="0.25">
      <c r="A56" s="23" t="s">
        <v>155</v>
      </c>
      <c r="D56" s="23" t="s">
        <v>101</v>
      </c>
      <c r="G56" s="29" t="s">
        <v>207</v>
      </c>
    </row>
    <row r="57" spans="1:7" x14ac:dyDescent="0.25">
      <c r="A57" s="22" t="s">
        <v>156</v>
      </c>
      <c r="D57" s="22"/>
      <c r="G57" s="28" t="s">
        <v>156</v>
      </c>
    </row>
    <row r="58" spans="1:7" x14ac:dyDescent="0.25">
      <c r="A58" s="23" t="s">
        <v>157</v>
      </c>
      <c r="D58" s="23"/>
      <c r="G58" s="29" t="s">
        <v>208</v>
      </c>
    </row>
    <row r="59" spans="1:7" ht="25.5" x14ac:dyDescent="0.25">
      <c r="A59" s="21" t="s">
        <v>99</v>
      </c>
      <c r="D59" s="22"/>
      <c r="G59" s="27" t="s">
        <v>99</v>
      </c>
    </row>
    <row r="60" spans="1:7" x14ac:dyDescent="0.25">
      <c r="A60" s="22" t="s">
        <v>158</v>
      </c>
      <c r="D60" s="23"/>
      <c r="G60" s="28" t="s">
        <v>158</v>
      </c>
    </row>
    <row r="61" spans="1:7" x14ac:dyDescent="0.25">
      <c r="A61" s="23" t="s">
        <v>159</v>
      </c>
      <c r="D61" s="22"/>
      <c r="G61" s="29" t="s">
        <v>209</v>
      </c>
    </row>
    <row r="62" spans="1:7" x14ac:dyDescent="0.25">
      <c r="A62" s="22" t="s">
        <v>160</v>
      </c>
      <c r="D62" s="23"/>
      <c r="G62" s="28" t="s">
        <v>160</v>
      </c>
    </row>
    <row r="63" spans="1:7" x14ac:dyDescent="0.25">
      <c r="A63" s="23" t="s">
        <v>161</v>
      </c>
      <c r="D63" s="22" t="s">
        <v>101</v>
      </c>
      <c r="G63" s="29" t="s">
        <v>210</v>
      </c>
    </row>
    <row r="64" spans="1:7" ht="25.5" x14ac:dyDescent="0.25">
      <c r="A64" s="21" t="s">
        <v>100</v>
      </c>
      <c r="D64" s="23" t="s">
        <v>101</v>
      </c>
      <c r="G64" s="27" t="s">
        <v>100</v>
      </c>
    </row>
    <row r="65" spans="1:7" x14ac:dyDescent="0.25">
      <c r="A65" s="22" t="s">
        <v>162</v>
      </c>
      <c r="D65" s="22"/>
      <c r="G65" s="28" t="s">
        <v>162</v>
      </c>
    </row>
    <row r="66" spans="1:7" x14ac:dyDescent="0.25">
      <c r="A66" s="23" t="s">
        <v>163</v>
      </c>
      <c r="D66" s="23"/>
      <c r="G66" s="29" t="s">
        <v>211</v>
      </c>
    </row>
    <row r="67" spans="1:7" x14ac:dyDescent="0.25">
      <c r="A67" s="22" t="s">
        <v>164</v>
      </c>
      <c r="D67" s="22"/>
      <c r="G67" s="28" t="s">
        <v>164</v>
      </c>
    </row>
    <row r="68" spans="1:7" x14ac:dyDescent="0.25">
      <c r="A68" s="23" t="s">
        <v>165</v>
      </c>
      <c r="D68" s="23"/>
      <c r="G68" s="29" t="s">
        <v>212</v>
      </c>
    </row>
    <row r="69" spans="1:7" x14ac:dyDescent="0.25">
      <c r="A69" s="22" t="s">
        <v>166</v>
      </c>
      <c r="D69" s="22"/>
      <c r="G69" s="28" t="s">
        <v>166</v>
      </c>
    </row>
    <row r="70" spans="1:7" x14ac:dyDescent="0.25">
      <c r="A70" s="23" t="s">
        <v>167</v>
      </c>
      <c r="D70" s="23"/>
      <c r="G70" s="29" t="s">
        <v>213</v>
      </c>
    </row>
    <row r="71" spans="1:7" x14ac:dyDescent="0.25">
      <c r="A71" s="22" t="s">
        <v>168</v>
      </c>
      <c r="D71" s="22"/>
      <c r="G71" s="28" t="s">
        <v>168</v>
      </c>
    </row>
    <row r="72" spans="1:7" x14ac:dyDescent="0.25">
      <c r="A72" s="23" t="s">
        <v>169</v>
      </c>
      <c r="D72" s="23"/>
      <c r="G72" s="29" t="s">
        <v>214</v>
      </c>
    </row>
    <row r="73" spans="1:7" x14ac:dyDescent="0.25">
      <c r="A73" s="22" t="s">
        <v>170</v>
      </c>
      <c r="D73" s="21"/>
      <c r="G73" s="28" t="s">
        <v>170</v>
      </c>
    </row>
    <row r="74" spans="1:7" x14ac:dyDescent="0.25">
      <c r="A74" s="23" t="s">
        <v>171</v>
      </c>
      <c r="D74" s="21"/>
      <c r="G74" s="29" t="s">
        <v>215</v>
      </c>
    </row>
    <row r="75" spans="1:7" x14ac:dyDescent="0.25">
      <c r="A75" s="22" t="s">
        <v>172</v>
      </c>
      <c r="D75" s="22"/>
      <c r="G75" s="28" t="s">
        <v>172</v>
      </c>
    </row>
    <row r="76" spans="1:7" x14ac:dyDescent="0.25">
      <c r="A76" s="23" t="s">
        <v>173</v>
      </c>
      <c r="D76" s="23"/>
      <c r="G76" s="29" t="s">
        <v>216</v>
      </c>
    </row>
    <row r="77" spans="1:7" x14ac:dyDescent="0.25">
      <c r="A77" s="22" t="s">
        <v>174</v>
      </c>
      <c r="D77" s="22"/>
      <c r="G77" s="28" t="s">
        <v>174</v>
      </c>
    </row>
    <row r="78" spans="1:7" x14ac:dyDescent="0.25">
      <c r="A78" s="23" t="s">
        <v>175</v>
      </c>
      <c r="D78" s="23"/>
      <c r="G78" s="29" t="s">
        <v>217</v>
      </c>
    </row>
    <row r="79" spans="1:7" x14ac:dyDescent="0.25">
      <c r="A79" s="22" t="s">
        <v>176</v>
      </c>
      <c r="D79" s="22" t="s">
        <v>101</v>
      </c>
      <c r="G79" s="28" t="s">
        <v>176</v>
      </c>
    </row>
    <row r="80" spans="1:7" x14ac:dyDescent="0.25">
      <c r="A80" s="23" t="s">
        <v>177</v>
      </c>
      <c r="D80" s="23" t="s">
        <v>101</v>
      </c>
      <c r="G80" s="29" t="s">
        <v>218</v>
      </c>
    </row>
    <row r="81" spans="1:7" x14ac:dyDescent="0.25">
      <c r="A81" s="22" t="s">
        <v>178</v>
      </c>
      <c r="D81" s="22" t="s">
        <v>101</v>
      </c>
      <c r="G81" s="28" t="s">
        <v>178</v>
      </c>
    </row>
    <row r="82" spans="1:7" x14ac:dyDescent="0.25">
      <c r="A82" s="23" t="s">
        <v>179</v>
      </c>
      <c r="D82" s="23" t="s">
        <v>101</v>
      </c>
      <c r="G82" s="29" t="s">
        <v>219</v>
      </c>
    </row>
    <row r="83" spans="1:7" x14ac:dyDescent="0.25">
      <c r="D83" s="22" t="s">
        <v>101</v>
      </c>
    </row>
    <row r="84" spans="1:7" x14ac:dyDescent="0.25">
      <c r="D84" s="23" t="s">
        <v>101</v>
      </c>
    </row>
    <row r="85" spans="1:7" x14ac:dyDescent="0.25">
      <c r="D85" s="21"/>
    </row>
    <row r="86" spans="1:7" x14ac:dyDescent="0.25">
      <c r="D86" s="21"/>
    </row>
    <row r="87" spans="1:7" x14ac:dyDescent="0.25">
      <c r="D87" s="22"/>
    </row>
    <row r="88" spans="1:7" x14ac:dyDescent="0.25">
      <c r="D88" s="23"/>
    </row>
    <row r="89" spans="1:7" x14ac:dyDescent="0.25">
      <c r="D89" s="22"/>
    </row>
    <row r="90" spans="1:7" x14ac:dyDescent="0.25">
      <c r="D90" s="23"/>
    </row>
    <row r="91" spans="1:7" x14ac:dyDescent="0.25">
      <c r="D91" s="22"/>
    </row>
    <row r="92" spans="1:7" x14ac:dyDescent="0.25">
      <c r="D92" s="23"/>
    </row>
    <row r="93" spans="1:7" x14ac:dyDescent="0.25">
      <c r="D93" s="22"/>
    </row>
    <row r="94" spans="1:7" x14ac:dyDescent="0.25">
      <c r="D94" s="23"/>
    </row>
    <row r="95" spans="1:7" x14ac:dyDescent="0.25">
      <c r="D95" s="22" t="s">
        <v>101</v>
      </c>
    </row>
    <row r="96" spans="1:7" x14ac:dyDescent="0.25">
      <c r="D96" s="23" t="s">
        <v>101</v>
      </c>
    </row>
    <row r="97" spans="4:4" x14ac:dyDescent="0.25">
      <c r="D97" s="22" t="s">
        <v>101</v>
      </c>
    </row>
    <row r="98" spans="4:4" x14ac:dyDescent="0.25">
      <c r="D98" s="23" t="s">
        <v>101</v>
      </c>
    </row>
    <row r="99" spans="4:4" x14ac:dyDescent="0.25">
      <c r="D99" s="22" t="s">
        <v>101</v>
      </c>
    </row>
    <row r="100" spans="4:4" x14ac:dyDescent="0.25">
      <c r="D100" s="23" t="s">
        <v>101</v>
      </c>
    </row>
    <row r="101" spans="4:4" x14ac:dyDescent="0.25">
      <c r="D101" s="22" t="s">
        <v>101</v>
      </c>
    </row>
    <row r="102" spans="4:4" x14ac:dyDescent="0.25">
      <c r="D102" s="23" t="s">
        <v>101</v>
      </c>
    </row>
    <row r="103" spans="4:4" x14ac:dyDescent="0.25">
      <c r="D103" s="22"/>
    </row>
    <row r="104" spans="4:4" x14ac:dyDescent="0.25">
      <c r="D104" s="23"/>
    </row>
    <row r="105" spans="4:4" x14ac:dyDescent="0.25">
      <c r="D105" s="22"/>
    </row>
    <row r="106" spans="4:4" x14ac:dyDescent="0.25">
      <c r="D106" s="23"/>
    </row>
    <row r="107" spans="4:4" x14ac:dyDescent="0.25">
      <c r="D107" s="22"/>
    </row>
    <row r="108" spans="4:4" x14ac:dyDescent="0.25">
      <c r="D108" s="23"/>
    </row>
    <row r="109" spans="4:4" x14ac:dyDescent="0.25">
      <c r="D109" s="22"/>
    </row>
    <row r="110" spans="4:4" x14ac:dyDescent="0.25">
      <c r="D110" s="23"/>
    </row>
    <row r="111" spans="4:4" x14ac:dyDescent="0.25">
      <c r="D111" s="22" t="s">
        <v>101</v>
      </c>
    </row>
    <row r="112" spans="4:4" x14ac:dyDescent="0.25">
      <c r="D112" s="23" t="s">
        <v>101</v>
      </c>
    </row>
    <row r="113" spans="4:4" x14ac:dyDescent="0.25">
      <c r="D113" s="22" t="s">
        <v>101</v>
      </c>
    </row>
    <row r="114" spans="4:4" x14ac:dyDescent="0.25">
      <c r="D114" s="23" t="s">
        <v>101</v>
      </c>
    </row>
    <row r="115" spans="4:4" x14ac:dyDescent="0.25">
      <c r="D115" s="22" t="s">
        <v>101</v>
      </c>
    </row>
    <row r="116" spans="4:4" x14ac:dyDescent="0.25">
      <c r="D116" s="23" t="s">
        <v>101</v>
      </c>
    </row>
    <row r="117" spans="4:4" x14ac:dyDescent="0.25">
      <c r="D117" s="22" t="s">
        <v>101</v>
      </c>
    </row>
    <row r="118" spans="4:4" x14ac:dyDescent="0.25">
      <c r="D118" s="23" t="s">
        <v>101</v>
      </c>
    </row>
    <row r="119" spans="4:4" x14ac:dyDescent="0.25">
      <c r="D119" s="22" t="s">
        <v>101</v>
      </c>
    </row>
    <row r="120" spans="4:4" x14ac:dyDescent="0.25">
      <c r="D120" s="23" t="s">
        <v>101</v>
      </c>
    </row>
    <row r="121" spans="4:4" x14ac:dyDescent="0.25">
      <c r="D121" s="22" t="s">
        <v>101</v>
      </c>
    </row>
    <row r="122" spans="4:4" x14ac:dyDescent="0.25">
      <c r="D122" s="23" t="s">
        <v>101</v>
      </c>
    </row>
    <row r="123" spans="4:4" x14ac:dyDescent="0.25">
      <c r="D123" s="22" t="s">
        <v>101</v>
      </c>
    </row>
    <row r="124" spans="4:4" x14ac:dyDescent="0.25">
      <c r="D124" s="23" t="s">
        <v>101</v>
      </c>
    </row>
    <row r="125" spans="4:4" x14ac:dyDescent="0.25">
      <c r="D125" s="22"/>
    </row>
    <row r="126" spans="4:4" x14ac:dyDescent="0.25">
      <c r="D126" s="2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DAD21-E4BE-4A25-AD50-2B31299C5311}">
  <sheetPr codeName="Feuil2"/>
  <dimension ref="A1:D11"/>
  <sheetViews>
    <sheetView showGridLines="0" workbookViewId="0">
      <selection activeCell="D1" sqref="D1"/>
    </sheetView>
  </sheetViews>
  <sheetFormatPr defaultColWidth="11.42578125" defaultRowHeight="15" x14ac:dyDescent="0.25"/>
  <cols>
    <col min="1" max="3" width="11.42578125" style="1"/>
    <col min="4" max="4" width="70.5703125" style="18" customWidth="1"/>
    <col min="5" max="16384" width="11.42578125" style="1"/>
  </cols>
  <sheetData>
    <row r="1" spans="1:1" x14ac:dyDescent="0.25">
      <c r="A1" s="2" t="s">
        <v>1</v>
      </c>
    </row>
    <row r="2" spans="1:1" x14ac:dyDescent="0.25">
      <c r="A2" s="4" t="s">
        <v>11</v>
      </c>
    </row>
    <row r="3" spans="1:1" x14ac:dyDescent="0.25">
      <c r="A3" s="4" t="s">
        <v>10</v>
      </c>
    </row>
    <row r="4" spans="1:1" x14ac:dyDescent="0.25">
      <c r="A4" s="3" t="s">
        <v>2</v>
      </c>
    </row>
    <row r="5" spans="1:1" x14ac:dyDescent="0.25">
      <c r="A5" s="3" t="s">
        <v>3</v>
      </c>
    </row>
    <row r="6" spans="1:1" x14ac:dyDescent="0.25">
      <c r="A6" s="3" t="s">
        <v>4</v>
      </c>
    </row>
    <row r="7" spans="1:1" x14ac:dyDescent="0.25">
      <c r="A7" s="3" t="s">
        <v>5</v>
      </c>
    </row>
    <row r="8" spans="1:1" x14ac:dyDescent="0.25">
      <c r="A8" s="3" t="s">
        <v>6</v>
      </c>
    </row>
    <row r="9" spans="1:1" x14ac:dyDescent="0.25">
      <c r="A9" s="3" t="s">
        <v>7</v>
      </c>
    </row>
    <row r="10" spans="1:1" x14ac:dyDescent="0.25">
      <c r="A10" s="3" t="s">
        <v>8</v>
      </c>
    </row>
    <row r="11" spans="1:1" x14ac:dyDescent="0.25">
      <c r="A11" s="3" t="s">
        <v>9</v>
      </c>
    </row>
  </sheetData>
  <sheetProtection algorithmName="SHA-512" hashValue="MwuFZTus667zZZd5Z9VNptGe1BUT/fG3NuwUYR5qORQndeUj1WYA4LUkyhT3FiuOh9iVjjPz8VXw6KXBzuQ9pQ==" saltValue="Yw2kpJYHGYA7fhXB9iXqLw==" spinCount="100000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A6CF581-713C-4697-8091-F5D6CD1C1E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2</vt:i4>
      </vt:variant>
    </vt:vector>
  </HeadingPairs>
  <TitlesOfParts>
    <vt:vector size="8" baseType="lpstr">
      <vt:lpstr>Blad1</vt:lpstr>
      <vt:lpstr>Blad2</vt:lpstr>
      <vt:lpstr>Blad3</vt:lpstr>
      <vt:lpstr>Notes</vt:lpstr>
      <vt:lpstr>Feuil2</vt:lpstr>
      <vt:lpstr>Données</vt:lpstr>
      <vt:lpstr>Notes!Afdrukbereik</vt:lpstr>
      <vt:lpstr>Symboles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</dc:creator>
  <cp:lastModifiedBy>BSA</cp:lastModifiedBy>
  <cp:lastPrinted>2022-05-19T06:37:45Z</cp:lastPrinted>
  <dcterms:created xsi:type="dcterms:W3CDTF">2022-05-17T11:14:36Z</dcterms:created>
  <dcterms:modified xsi:type="dcterms:W3CDTF">2022-10-09T08:34:18Z</dcterms:modified>
</cp:coreProperties>
</file>