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FA111D6-A824-4823-81E4-7C19158609E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Project Planner" sheetId="1" r:id="rId1"/>
  </sheets>
  <definedNames>
    <definedName name="Actual">(PeriodInActual*('Project Planner'!$I1&gt;0))*PeriodInPlan</definedName>
    <definedName name="ActualBeyond">PeriodInActual*('Project Planner'!$I1&gt;0)</definedName>
    <definedName name="_xlnm.Print_Titles" localSheetId="0">'Project Planner'!$3:$5</definedName>
    <definedName name="PercentComplete">PercentCompleteBeyond*PeriodInPlan</definedName>
    <definedName name="PercentCompleteBeyond">('Project Planner'!A$5=MEDIAN('Project Planner'!A$5,'Project Planner'!$I1,'Project Planner'!$I1+'Project Planner'!$J1)*('Project Planner'!$I1&gt;0))*(('Project Planner'!A$5&lt;(INT('Project Planner'!$I1+'Project Planner'!$J1*'Project Planner'!$K1)))+('Project Planner'!A$5='Project Planner'!$I1))*('Project Planner'!$K1&gt;0)</definedName>
    <definedName name="period_selected">'Project Planner'!$L$2</definedName>
    <definedName name="PeriodInActual">'Project Planner'!A$5=MEDIAN('Project Planner'!A$5,'Project Planner'!$I1,'Project Planner'!$I1+'Project Planner'!$J1-1)</definedName>
    <definedName name="PeriodInPlan">'Project Planner'!A$5=MEDIAN('Project Planner'!A$5,'Project Planner'!$E1,'Project Planner'!$E1+'Project Planner'!$F1-1)</definedName>
    <definedName name="Plan">PeriodInPlan*('Project Planner'!$E1&gt;0)</definedName>
    <definedName name="TitleRegion..BO60">'Project Planner'!$B$3:$B$5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" i="1" l="1"/>
  <c r="L4" i="1" s="1"/>
  <c r="H7" i="1"/>
  <c r="H8" i="1"/>
  <c r="H9" i="1"/>
  <c r="H10" i="1"/>
  <c r="I10" i="1" s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6" i="1"/>
  <c r="I6" i="1" s="1"/>
  <c r="M1" i="1"/>
  <c r="L2" i="1" s="1"/>
  <c r="D7" i="1"/>
  <c r="E7" i="1" s="1"/>
  <c r="D8" i="1"/>
  <c r="D9" i="1"/>
  <c r="D10" i="1"/>
  <c r="D11" i="1"/>
  <c r="E11" i="1" s="1"/>
  <c r="D12" i="1"/>
  <c r="D13" i="1"/>
  <c r="D14" i="1"/>
  <c r="E14" i="1" s="1"/>
  <c r="D15" i="1"/>
  <c r="E15" i="1" s="1"/>
  <c r="D16" i="1"/>
  <c r="D17" i="1"/>
  <c r="D18" i="1"/>
  <c r="D19" i="1"/>
  <c r="E19" i="1" s="1"/>
  <c r="D20" i="1"/>
  <c r="D21" i="1"/>
  <c r="D22" i="1"/>
  <c r="D23" i="1"/>
  <c r="E23" i="1" s="1"/>
  <c r="D24" i="1"/>
  <c r="D25" i="1"/>
  <c r="D26" i="1"/>
  <c r="D27" i="1"/>
  <c r="E27" i="1" s="1"/>
  <c r="D28" i="1"/>
  <c r="D29" i="1"/>
  <c r="D30" i="1"/>
  <c r="E30" i="1" s="1"/>
  <c r="D31" i="1"/>
  <c r="E31" i="1" s="1"/>
  <c r="D6" i="1"/>
  <c r="E6" i="1" s="1"/>
  <c r="I19" i="1" l="1"/>
  <c r="I13" i="1"/>
  <c r="M3" i="1"/>
  <c r="M4" i="1" s="1"/>
  <c r="I23" i="1"/>
  <c r="I16" i="1"/>
  <c r="L5" i="1"/>
  <c r="E26" i="1"/>
  <c r="E22" i="1"/>
  <c r="E18" i="1"/>
  <c r="E10" i="1"/>
  <c r="I30" i="1"/>
  <c r="I26" i="1"/>
  <c r="I15" i="1"/>
  <c r="I11" i="1"/>
  <c r="N3" i="1"/>
  <c r="M5" i="1"/>
  <c r="E28" i="1"/>
  <c r="E24" i="1"/>
  <c r="E20" i="1"/>
  <c r="E16" i="1"/>
  <c r="E12" i="1"/>
  <c r="E8" i="1"/>
  <c r="I29" i="1"/>
  <c r="I25" i="1"/>
  <c r="I22" i="1"/>
  <c r="I12" i="1"/>
  <c r="I9" i="1"/>
  <c r="I28" i="1"/>
  <c r="I24" i="1"/>
  <c r="I21" i="1"/>
  <c r="I18" i="1"/>
  <c r="I8" i="1"/>
  <c r="I31" i="1"/>
  <c r="I27" i="1"/>
  <c r="I20" i="1"/>
  <c r="I17" i="1"/>
  <c r="I14" i="1"/>
  <c r="I7" i="1"/>
  <c r="E29" i="1"/>
  <c r="E25" i="1"/>
  <c r="E21" i="1"/>
  <c r="E17" i="1"/>
  <c r="E13" i="1"/>
  <c r="E9" i="1"/>
  <c r="O3" i="1" l="1"/>
  <c r="N4" i="1"/>
  <c r="N5" i="1"/>
  <c r="P3" i="1" l="1"/>
  <c r="O4" i="1"/>
  <c r="O5" i="1"/>
  <c r="Q3" i="1" l="1"/>
  <c r="P5" i="1"/>
  <c r="P4" i="1"/>
  <c r="R3" i="1" l="1"/>
  <c r="Q4" i="1"/>
  <c r="Q5" i="1"/>
  <c r="S3" i="1" l="1"/>
  <c r="R4" i="1"/>
  <c r="R5" i="1"/>
  <c r="T3" i="1" l="1"/>
  <c r="S5" i="1"/>
  <c r="S4" i="1"/>
  <c r="U3" i="1" l="1"/>
  <c r="T4" i="1"/>
  <c r="T5" i="1"/>
  <c r="V3" i="1" l="1"/>
  <c r="U4" i="1"/>
  <c r="U5" i="1"/>
  <c r="W3" i="1" l="1"/>
  <c r="V4" i="1"/>
  <c r="V5" i="1"/>
  <c r="X3" i="1" l="1"/>
  <c r="W4" i="1"/>
  <c r="W5" i="1"/>
  <c r="Y3" i="1" l="1"/>
  <c r="X5" i="1"/>
  <c r="X4" i="1"/>
  <c r="Z3" i="1" l="1"/>
  <c r="Y4" i="1"/>
  <c r="Y5" i="1"/>
  <c r="AA3" i="1" l="1"/>
  <c r="Z4" i="1"/>
  <c r="Z5" i="1"/>
  <c r="AB3" i="1" l="1"/>
  <c r="AA5" i="1"/>
  <c r="AA4" i="1"/>
  <c r="AC3" i="1" l="1"/>
  <c r="AB4" i="1"/>
  <c r="AB5" i="1"/>
  <c r="AD3" i="1" l="1"/>
  <c r="AC4" i="1"/>
  <c r="AC5" i="1"/>
  <c r="AE3" i="1" l="1"/>
  <c r="AD4" i="1"/>
  <c r="AD5" i="1"/>
  <c r="AF3" i="1" l="1"/>
  <c r="AE4" i="1"/>
  <c r="AE5" i="1"/>
  <c r="AG3" i="1" l="1"/>
  <c r="AF5" i="1"/>
  <c r="AF4" i="1"/>
  <c r="AH3" i="1" l="1"/>
  <c r="AG4" i="1"/>
  <c r="AG5" i="1"/>
  <c r="AI3" i="1" l="1"/>
  <c r="AH4" i="1"/>
  <c r="AH5" i="1"/>
  <c r="AJ3" i="1" l="1"/>
  <c r="AI5" i="1"/>
  <c r="AI4" i="1"/>
  <c r="AK3" i="1" l="1"/>
  <c r="AJ4" i="1"/>
  <c r="AJ5" i="1"/>
  <c r="AL3" i="1" l="1"/>
  <c r="AK4" i="1"/>
  <c r="AK5" i="1"/>
  <c r="AM3" i="1" l="1"/>
  <c r="AL4" i="1"/>
  <c r="AL5" i="1"/>
  <c r="AN3" i="1" l="1"/>
  <c r="AM4" i="1"/>
  <c r="AM5" i="1"/>
  <c r="AO3" i="1" l="1"/>
  <c r="AN5" i="1"/>
  <c r="AN4" i="1"/>
  <c r="AP3" i="1" l="1"/>
  <c r="AO4" i="1"/>
  <c r="AO5" i="1"/>
  <c r="AQ3" i="1" l="1"/>
  <c r="AP4" i="1"/>
  <c r="AP5" i="1"/>
  <c r="AR3" i="1" l="1"/>
  <c r="AQ5" i="1"/>
  <c r="AQ4" i="1"/>
  <c r="AS3" i="1" l="1"/>
  <c r="AR4" i="1"/>
  <c r="AR5" i="1"/>
  <c r="AT3" i="1" l="1"/>
  <c r="AS4" i="1"/>
  <c r="AS5" i="1"/>
  <c r="AU3" i="1" l="1"/>
  <c r="AT4" i="1"/>
  <c r="AT5" i="1"/>
  <c r="AV3" i="1" l="1"/>
  <c r="AU4" i="1"/>
  <c r="AU5" i="1"/>
  <c r="AW3" i="1" l="1"/>
  <c r="AV4" i="1"/>
  <c r="AV5" i="1"/>
  <c r="AX3" i="1" l="1"/>
  <c r="AW4" i="1"/>
  <c r="AW5" i="1"/>
  <c r="AY3" i="1" l="1"/>
  <c r="AX4" i="1"/>
  <c r="AX5" i="1"/>
  <c r="AZ3" i="1" l="1"/>
  <c r="AY5" i="1"/>
  <c r="AY4" i="1"/>
  <c r="BA3" i="1" l="1"/>
  <c r="AZ5" i="1"/>
  <c r="AZ4" i="1"/>
  <c r="BB3" i="1" l="1"/>
  <c r="BA4" i="1"/>
  <c r="BA5" i="1"/>
  <c r="BC3" i="1" l="1"/>
  <c r="BB4" i="1"/>
  <c r="BB5" i="1"/>
  <c r="BD3" i="1" l="1"/>
  <c r="BC4" i="1"/>
  <c r="BC5" i="1"/>
  <c r="BE3" i="1" l="1"/>
  <c r="BD5" i="1"/>
  <c r="BD4" i="1"/>
  <c r="BF3" i="1" l="1"/>
  <c r="BE4" i="1"/>
  <c r="BE5" i="1"/>
  <c r="BG3" i="1" l="1"/>
  <c r="BF4" i="1"/>
  <c r="BF5" i="1"/>
  <c r="BH3" i="1" l="1"/>
  <c r="BG5" i="1"/>
  <c r="BG4" i="1"/>
  <c r="BI3" i="1" l="1"/>
  <c r="BH4" i="1"/>
  <c r="BH5" i="1"/>
  <c r="BJ3" i="1" l="1"/>
  <c r="BI4" i="1"/>
  <c r="BI5" i="1"/>
  <c r="BK3" i="1" l="1"/>
  <c r="BJ4" i="1"/>
  <c r="BJ5" i="1"/>
  <c r="BL3" i="1" l="1"/>
  <c r="BK4" i="1"/>
  <c r="BK5" i="1"/>
  <c r="BM3" i="1" l="1"/>
  <c r="BL5" i="1"/>
  <c r="BL4" i="1"/>
  <c r="BN3" i="1" l="1"/>
  <c r="BM4" i="1"/>
  <c r="BM5" i="1"/>
  <c r="BO3" i="1" l="1"/>
  <c r="BN4" i="1"/>
  <c r="BN5" i="1"/>
  <c r="BP3" i="1" l="1"/>
  <c r="BO5" i="1"/>
  <c r="BO4" i="1"/>
  <c r="BQ3" i="1" l="1"/>
  <c r="BP4" i="1"/>
  <c r="BP5" i="1"/>
  <c r="BR3" i="1" l="1"/>
  <c r="BQ4" i="1"/>
  <c r="BQ5" i="1"/>
  <c r="BS3" i="1" l="1"/>
  <c r="BR4" i="1"/>
  <c r="BR5" i="1"/>
  <c r="BS4" i="1" l="1"/>
  <c r="BS5" i="1"/>
</calcChain>
</file>

<file path=xl/sharedStrings.xml><?xml version="1.0" encoding="utf-8"?>
<sst xmlns="http://schemas.openxmlformats.org/spreadsheetml/2006/main" count="44" uniqueCount="44">
  <si>
    <t>Project Planner</t>
  </si>
  <si>
    <t>ACTIVITY</t>
  </si>
  <si>
    <t>Activity 01</t>
  </si>
  <si>
    <t>Activity 02</t>
  </si>
  <si>
    <t>Activity 03</t>
  </si>
  <si>
    <t>Activity 04</t>
  </si>
  <si>
    <t>Activity 05</t>
  </si>
  <si>
    <t>Activity 06</t>
  </si>
  <si>
    <t>Activity 07</t>
  </si>
  <si>
    <t>Activity 08</t>
  </si>
  <si>
    <t>Activity 09</t>
  </si>
  <si>
    <t>Activity 10</t>
  </si>
  <si>
    <t>Activity 11</t>
  </si>
  <si>
    <t>Activity 12</t>
  </si>
  <si>
    <t>Activity 13</t>
  </si>
  <si>
    <t>Activity 14</t>
  </si>
  <si>
    <t>Activity 15</t>
  </si>
  <si>
    <t>Activity 16</t>
  </si>
  <si>
    <t>Activity 17</t>
  </si>
  <si>
    <t>Activity 18</t>
  </si>
  <si>
    <t>Activity 19</t>
  </si>
  <si>
    <t>Activity 20</t>
  </si>
  <si>
    <t>Activity 21</t>
  </si>
  <si>
    <t>Activity 22</t>
  </si>
  <si>
    <t>Activity 23</t>
  </si>
  <si>
    <t>Activity 24</t>
  </si>
  <si>
    <t>Activity 25</t>
  </si>
  <si>
    <t>Activity 26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</si>
  <si>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</t>
    </r>
  </si>
  <si>
    <r>
      <rPr>
        <sz val="12"/>
        <color theme="1" tint="0.24994659260841701"/>
        <rFont val="Calibri"/>
        <family val="2"/>
      </rPr>
      <t>Actual (beyond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</si>
  <si>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 (beyond plan)</t>
    </r>
  </si>
  <si>
    <t xml:space="preserve"> Period Highlight:</t>
  </si>
  <si>
    <t>PLAN DURATION</t>
  </si>
  <si>
    <t>ACTUAL DURATION</t>
  </si>
  <si>
    <t>PERCENT COMPLETE</t>
  </si>
  <si>
    <t>Actual Start</t>
  </si>
  <si>
    <t>Plan Duration</t>
  </si>
  <si>
    <t>Select a period to highlight at right.  A legend describing the charting follows.</t>
  </si>
  <si>
    <t>PLAN 
START
 N°</t>
  </si>
  <si>
    <t>PLAN
START
week</t>
  </si>
  <si>
    <t>PLAN
START
lundi</t>
  </si>
  <si>
    <t>ACTUAL
START
week</t>
  </si>
  <si>
    <t>ACTUAL
START
lundi</t>
  </si>
  <si>
    <t>ACTUAL
START
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</si>
</sst>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70" formatCode="dd\-mm\-yy;@"/>
    <numFmt numFmtId="172" formatCode="&quot;Sem&quot;\ 00"/>
  </numFmts>
  <fonts count="18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b/>
      <sz val="12"/>
      <color theme="7"/>
      <name val="Corbel"/>
      <family val="2"/>
      <scheme val="major"/>
    </font>
    <font>
      <sz val="8"/>
      <color theme="1" tint="0.24994659260841701"/>
      <name val="Corbel"/>
      <family val="2"/>
      <scheme val="major"/>
    </font>
    <font>
      <b/>
      <i/>
      <sz val="12"/>
      <color theme="1" tint="0.24994659260841701"/>
      <name val="Corbel"/>
      <family val="2"/>
      <scheme val="major"/>
    </font>
    <font>
      <b/>
      <sz val="14"/>
      <color theme="7"/>
      <name val="Corbel"/>
      <family val="2"/>
      <scheme val="major"/>
    </font>
  </fonts>
  <fills count="10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48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164" fontId="14" fillId="8" borderId="0" xfId="1" applyNumberFormat="1" applyFont="1" applyFill="1" applyAlignment="1">
      <alignment horizontal="center" shrinkToFit="1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2" fillId="0" borderId="0" xfId="12">
      <alignment vertical="center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  <xf numFmtId="3" fontId="8" fillId="0" borderId="0" xfId="1" applyNumberFormat="1" applyAlignment="1">
      <alignment horizontal="center"/>
    </xf>
    <xf numFmtId="3" fontId="14" fillId="8" borderId="0" xfId="1" applyNumberFormat="1" applyFont="1" applyFill="1" applyAlignment="1">
      <alignment horizontal="center"/>
    </xf>
    <xf numFmtId="3" fontId="0" fillId="0" borderId="0" xfId="0" applyNumberFormat="1" applyAlignment="1">
      <alignment horizontal="center"/>
    </xf>
    <xf numFmtId="170" fontId="15" fillId="8" borderId="0" xfId="0" applyNumberFormat="1" applyFont="1" applyFill="1" applyAlignment="1">
      <alignment horizontal="center" textRotation="90" shrinkToFit="1"/>
    </xf>
    <xf numFmtId="170" fontId="4" fillId="0" borderId="0" xfId="2" applyNumberFormat="1" applyFont="1" applyAlignment="1">
      <alignment horizontal="left" shrinkToFit="1"/>
    </xf>
    <xf numFmtId="172" fontId="16" fillId="0" borderId="0" xfId="0" applyNumberFormat="1" applyFont="1" applyFill="1" applyAlignment="1">
      <alignment horizontal="center" vertical="center" textRotation="90" wrapText="1"/>
    </xf>
    <xf numFmtId="1" fontId="13" fillId="8" borderId="1" xfId="13" applyNumberFormat="1" applyFill="1" applyAlignment="1">
      <alignment horizontal="center" vertical="center" shrinkToFit="1"/>
    </xf>
    <xf numFmtId="0" fontId="8" fillId="0" borderId="0" xfId="8" applyAlignment="1">
      <alignment horizontal="center" vertical="center"/>
    </xf>
    <xf numFmtId="0" fontId="9" fillId="6" borderId="1" xfId="7" applyAlignment="1">
      <alignment horizontal="center" vertical="center"/>
    </xf>
    <xf numFmtId="3" fontId="10" fillId="0" borderId="0" xfId="10" applyNumberFormat="1" applyAlignment="1">
      <alignment horizontal="center" vertical="center" wrapText="1"/>
    </xf>
    <xf numFmtId="0" fontId="10" fillId="0" borderId="0" xfId="10" applyAlignment="1">
      <alignment horizontal="center" vertical="center" wrapText="1"/>
    </xf>
    <xf numFmtId="0" fontId="10" fillId="0" borderId="5" xfId="10" applyBorder="1" applyAlignment="1">
      <alignment horizontal="center" vertical="center" wrapText="1"/>
    </xf>
    <xf numFmtId="0" fontId="10" fillId="0" borderId="0" xfId="10" applyBorder="1" applyAlignment="1">
      <alignment horizontal="center" vertical="center" wrapText="1"/>
    </xf>
    <xf numFmtId="3" fontId="10" fillId="0" borderId="2" xfId="10" applyNumberFormat="1" applyBorder="1" applyAlignment="1">
      <alignment horizontal="center" vertical="center" wrapText="1"/>
    </xf>
    <xf numFmtId="0" fontId="10" fillId="0" borderId="2" xfId="10" applyBorder="1" applyAlignment="1">
      <alignment horizontal="center" vertical="center" wrapText="1"/>
    </xf>
    <xf numFmtId="0" fontId="4" fillId="0" borderId="0" xfId="2" applyFont="1" applyAlignment="1">
      <alignment horizontal="center" wrapText="1"/>
    </xf>
    <xf numFmtId="170" fontId="4" fillId="0" borderId="0" xfId="2" applyNumberFormat="1" applyFont="1" applyAlignment="1">
      <alignment horizontal="center" wrapText="1"/>
    </xf>
    <xf numFmtId="9" fontId="6" fillId="0" borderId="0" xfId="6" applyFont="1" applyAlignment="1">
      <alignment horizontal="center" vertical="center"/>
    </xf>
    <xf numFmtId="0" fontId="2" fillId="0" borderId="0" xfId="2" applyAlignment="1">
      <alignment horizontal="center" wrapText="1"/>
    </xf>
    <xf numFmtId="9" fontId="3" fillId="0" borderId="0" xfId="6" applyAlignment="1">
      <alignment horizontal="center" vertical="center"/>
    </xf>
    <xf numFmtId="1" fontId="17" fillId="9" borderId="0" xfId="1" applyNumberFormat="1" applyFont="1" applyFill="1" applyAlignment="1">
      <alignment horizontal="center" shrinkToFit="1"/>
    </xf>
  </cellXfs>
  <cellStyles count="19">
    <cellStyle name="% complete" xfId="16" xr:uid="{00000000-0005-0000-0000-000000000000}"/>
    <cellStyle name="% complete (beyond plan) legend" xfId="18" xr:uid="{00000000-0005-0000-0000-000001000000}"/>
    <cellStyle name="Activity" xfId="2" xr:uid="{00000000-0005-0000-0000-000002000000}"/>
    <cellStyle name="Actual (beyond plan) legend" xfId="17" xr:uid="{00000000-0005-0000-0000-000003000000}"/>
    <cellStyle name="Actual legend" xfId="15" xr:uid="{00000000-0005-0000-0000-000004000000}"/>
    <cellStyle name="Kop 1" xfId="1" builtinId="16" customBuiltin="1"/>
    <cellStyle name="Kop 2" xfId="9" builtinId="17" customBuiltin="1"/>
    <cellStyle name="Kop 3" xfId="10" builtinId="18" customBuiltin="1"/>
    <cellStyle name="Kop 4" xfId="11" builtinId="19" customBuiltin="1"/>
    <cellStyle name="Label" xfId="5" xr:uid="{00000000-0005-0000-0000-00000A000000}"/>
    <cellStyle name="Percent Complete" xfId="6" xr:uid="{00000000-0005-0000-0000-00000C000000}"/>
    <cellStyle name="Period Headers" xfId="3" xr:uid="{00000000-0005-0000-0000-00000D000000}"/>
    <cellStyle name="Period Highlight Control" xfId="7" xr:uid="{00000000-0005-0000-0000-00000E000000}"/>
    <cellStyle name="Period Value" xfId="13" xr:uid="{00000000-0005-0000-0000-00000F000000}"/>
    <cellStyle name="Plan legend" xfId="14" xr:uid="{00000000-0005-0000-0000-000010000000}"/>
    <cellStyle name="Project Headers" xfId="4" xr:uid="{00000000-0005-0000-0000-000011000000}"/>
    <cellStyle name="Standaard" xfId="0" builtinId="0" customBuiltin="1"/>
    <cellStyle name="Titel" xfId="8" builtinId="15" customBuiltin="1"/>
    <cellStyle name="Verklarende tekst" xfId="12" builtinId="53" customBuiltin="1"/>
  </cellStyles>
  <dxfs count="9"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2">
    <tabColor theme="7"/>
    <pageSetUpPr fitToPage="1"/>
  </sheetPr>
  <dimension ref="B1:BS31"/>
  <sheetViews>
    <sheetView showGridLines="0" tabSelected="1" zoomScaleNormal="100" zoomScaleSheetLayoutView="80" workbookViewId="0">
      <selection activeCell="A8" sqref="A8"/>
    </sheetView>
  </sheetViews>
  <sheetFormatPr defaultColWidth="2.75" defaultRowHeight="30" customHeight="1" x14ac:dyDescent="0.3"/>
  <cols>
    <col min="1" max="1" width="2.625" customWidth="1"/>
    <col min="2" max="2" width="15.625" style="2" customWidth="1"/>
    <col min="3" max="3" width="5.625" style="45" bestFit="1" customWidth="1"/>
    <col min="4" max="4" width="9.125" style="45" hidden="1" customWidth="1"/>
    <col min="5" max="5" width="5.625" style="29" hidden="1" customWidth="1"/>
    <col min="6" max="6" width="9.25" style="1" bestFit="1" customWidth="1"/>
    <col min="7" max="7" width="7" style="1" bestFit="1" customWidth="1"/>
    <col min="8" max="8" width="9.125" style="1" hidden="1" customWidth="1"/>
    <col min="9" max="9" width="7" style="1" hidden="1" customWidth="1"/>
    <col min="10" max="10" width="9.25" style="1" bestFit="1" customWidth="1"/>
    <col min="11" max="11" width="14.375" style="46" bestFit="1" customWidth="1"/>
    <col min="12" max="31" width="2.875" style="1" customWidth="1"/>
    <col min="32" max="71" width="2.875" customWidth="1"/>
  </cols>
  <sheetData>
    <row r="1" spans="2:71" ht="60" customHeight="1" thickBot="1" x14ac:dyDescent="0.85">
      <c r="B1" s="7" t="s">
        <v>0</v>
      </c>
      <c r="C1" s="34"/>
      <c r="D1" s="34"/>
      <c r="E1" s="27"/>
      <c r="F1" s="6"/>
      <c r="G1" s="6"/>
      <c r="H1" s="6"/>
      <c r="I1" s="6"/>
      <c r="J1" s="6"/>
      <c r="L1" s="47">
        <v>2150</v>
      </c>
      <c r="M1" s="31">
        <f>IF(ISNUMBER(L1),DATE(LEFT(L1,2)+2000,1,4)-WEEKDAY(DATE(LEFT(L1,2)+2000,1,4),2)+1+RIGHT(L1,2)*7,"-")</f>
        <v>44550</v>
      </c>
    </row>
    <row r="2" spans="2:71" ht="21" customHeight="1" thickTop="1" thickBot="1" x14ac:dyDescent="0.3">
      <c r="B2" s="16" t="s">
        <v>37</v>
      </c>
      <c r="C2" s="16"/>
      <c r="D2" s="16"/>
      <c r="E2" s="16"/>
      <c r="F2" s="16"/>
      <c r="G2" s="16"/>
      <c r="H2" s="16"/>
      <c r="I2" s="16"/>
      <c r="J2" s="16"/>
      <c r="K2" s="35" t="s">
        <v>31</v>
      </c>
      <c r="L2" s="33">
        <f ca="1">TRUNC((TODAY()-M1)/7)+1</f>
        <v>39</v>
      </c>
      <c r="N2" s="8"/>
      <c r="O2" s="17" t="s">
        <v>36</v>
      </c>
      <c r="P2" s="18"/>
      <c r="Q2" s="18"/>
      <c r="R2" s="18"/>
      <c r="S2" s="19"/>
      <c r="T2" s="9"/>
      <c r="U2" s="17" t="s">
        <v>35</v>
      </c>
      <c r="V2" s="20"/>
      <c r="W2" s="20"/>
      <c r="X2" s="19"/>
      <c r="Y2" s="10"/>
      <c r="Z2" s="21" t="s">
        <v>28</v>
      </c>
      <c r="AA2" s="22"/>
      <c r="AB2" s="22"/>
      <c r="AC2" s="23"/>
      <c r="AD2" s="11"/>
      <c r="AE2" s="24" t="s">
        <v>29</v>
      </c>
      <c r="AF2" s="25"/>
      <c r="AG2" s="25"/>
      <c r="AH2" s="25"/>
      <c r="AI2" s="25"/>
      <c r="AJ2" s="25"/>
      <c r="AK2" s="26"/>
      <c r="AL2" s="12"/>
      <c r="AM2" s="21" t="s">
        <v>30</v>
      </c>
      <c r="AN2" s="22"/>
      <c r="AO2" s="22"/>
      <c r="AP2" s="22"/>
      <c r="AQ2" s="22"/>
      <c r="AR2" s="22"/>
      <c r="AS2" s="22"/>
      <c r="AT2" s="22"/>
    </row>
    <row r="3" spans="2:71" s="5" customFormat="1" ht="39.950000000000003" hidden="1" customHeight="1" thickTop="1" x14ac:dyDescent="0.25">
      <c r="B3" s="14" t="s">
        <v>1</v>
      </c>
      <c r="C3" s="36" t="s">
        <v>39</v>
      </c>
      <c r="D3" s="36" t="s">
        <v>40</v>
      </c>
      <c r="E3" s="36" t="s">
        <v>38</v>
      </c>
      <c r="F3" s="37" t="s">
        <v>32</v>
      </c>
      <c r="G3" s="37" t="s">
        <v>41</v>
      </c>
      <c r="H3" s="37" t="s">
        <v>42</v>
      </c>
      <c r="I3" s="37" t="s">
        <v>43</v>
      </c>
      <c r="J3" s="37" t="s">
        <v>33</v>
      </c>
      <c r="K3" s="38" t="s">
        <v>34</v>
      </c>
      <c r="L3" s="30">
        <f>+M1</f>
        <v>44550</v>
      </c>
      <c r="M3" s="30">
        <f>+L3+7</f>
        <v>44557</v>
      </c>
      <c r="N3" s="30">
        <f t="shared" ref="N3:BS3" si="0">+M3+7</f>
        <v>44564</v>
      </c>
      <c r="O3" s="30">
        <f t="shared" si="0"/>
        <v>44571</v>
      </c>
      <c r="P3" s="30">
        <f t="shared" si="0"/>
        <v>44578</v>
      </c>
      <c r="Q3" s="30">
        <f t="shared" si="0"/>
        <v>44585</v>
      </c>
      <c r="R3" s="30">
        <f t="shared" si="0"/>
        <v>44592</v>
      </c>
      <c r="S3" s="30">
        <f t="shared" si="0"/>
        <v>44599</v>
      </c>
      <c r="T3" s="30">
        <f t="shared" si="0"/>
        <v>44606</v>
      </c>
      <c r="U3" s="30">
        <f t="shared" si="0"/>
        <v>44613</v>
      </c>
      <c r="V3" s="30">
        <f t="shared" si="0"/>
        <v>44620</v>
      </c>
      <c r="W3" s="30">
        <f t="shared" si="0"/>
        <v>44627</v>
      </c>
      <c r="X3" s="30">
        <f t="shared" si="0"/>
        <v>44634</v>
      </c>
      <c r="Y3" s="30">
        <f t="shared" si="0"/>
        <v>44641</v>
      </c>
      <c r="Z3" s="30">
        <f t="shared" si="0"/>
        <v>44648</v>
      </c>
      <c r="AA3" s="30">
        <f t="shared" si="0"/>
        <v>44655</v>
      </c>
      <c r="AB3" s="30">
        <f t="shared" si="0"/>
        <v>44662</v>
      </c>
      <c r="AC3" s="30">
        <f t="shared" si="0"/>
        <v>44669</v>
      </c>
      <c r="AD3" s="30">
        <f t="shared" si="0"/>
        <v>44676</v>
      </c>
      <c r="AE3" s="30">
        <f t="shared" si="0"/>
        <v>44683</v>
      </c>
      <c r="AF3" s="30">
        <f t="shared" si="0"/>
        <v>44690</v>
      </c>
      <c r="AG3" s="30">
        <f t="shared" si="0"/>
        <v>44697</v>
      </c>
      <c r="AH3" s="30">
        <f t="shared" si="0"/>
        <v>44704</v>
      </c>
      <c r="AI3" s="30">
        <f t="shared" si="0"/>
        <v>44711</v>
      </c>
      <c r="AJ3" s="30">
        <f t="shared" si="0"/>
        <v>44718</v>
      </c>
      <c r="AK3" s="30">
        <f t="shared" si="0"/>
        <v>44725</v>
      </c>
      <c r="AL3" s="30">
        <f t="shared" si="0"/>
        <v>44732</v>
      </c>
      <c r="AM3" s="30">
        <f t="shared" si="0"/>
        <v>44739</v>
      </c>
      <c r="AN3" s="30">
        <f t="shared" si="0"/>
        <v>44746</v>
      </c>
      <c r="AO3" s="30">
        <f t="shared" si="0"/>
        <v>44753</v>
      </c>
      <c r="AP3" s="30">
        <f t="shared" si="0"/>
        <v>44760</v>
      </c>
      <c r="AQ3" s="30">
        <f t="shared" si="0"/>
        <v>44767</v>
      </c>
      <c r="AR3" s="30">
        <f t="shared" si="0"/>
        <v>44774</v>
      </c>
      <c r="AS3" s="30">
        <f t="shared" si="0"/>
        <v>44781</v>
      </c>
      <c r="AT3" s="30">
        <f t="shared" si="0"/>
        <v>44788</v>
      </c>
      <c r="AU3" s="30">
        <f t="shared" si="0"/>
        <v>44795</v>
      </c>
      <c r="AV3" s="30">
        <f t="shared" si="0"/>
        <v>44802</v>
      </c>
      <c r="AW3" s="30">
        <f t="shared" si="0"/>
        <v>44809</v>
      </c>
      <c r="AX3" s="30">
        <f t="shared" si="0"/>
        <v>44816</v>
      </c>
      <c r="AY3" s="30">
        <f t="shared" si="0"/>
        <v>44823</v>
      </c>
      <c r="AZ3" s="30">
        <f t="shared" si="0"/>
        <v>44830</v>
      </c>
      <c r="BA3" s="30">
        <f t="shared" si="0"/>
        <v>44837</v>
      </c>
      <c r="BB3" s="30">
        <f t="shared" si="0"/>
        <v>44844</v>
      </c>
      <c r="BC3" s="30">
        <f t="shared" si="0"/>
        <v>44851</v>
      </c>
      <c r="BD3" s="30">
        <f t="shared" si="0"/>
        <v>44858</v>
      </c>
      <c r="BE3" s="30">
        <f t="shared" si="0"/>
        <v>44865</v>
      </c>
      <c r="BF3" s="30">
        <f t="shared" si="0"/>
        <v>44872</v>
      </c>
      <c r="BG3" s="30">
        <f t="shared" si="0"/>
        <v>44879</v>
      </c>
      <c r="BH3" s="30">
        <f t="shared" si="0"/>
        <v>44886</v>
      </c>
      <c r="BI3" s="30">
        <f t="shared" si="0"/>
        <v>44893</v>
      </c>
      <c r="BJ3" s="30">
        <f t="shared" si="0"/>
        <v>44900</v>
      </c>
      <c r="BK3" s="30">
        <f t="shared" si="0"/>
        <v>44907</v>
      </c>
      <c r="BL3" s="30">
        <f t="shared" si="0"/>
        <v>44914</v>
      </c>
      <c r="BM3" s="30">
        <f t="shared" si="0"/>
        <v>44921</v>
      </c>
      <c r="BN3" s="30">
        <f t="shared" si="0"/>
        <v>44928</v>
      </c>
      <c r="BO3" s="30">
        <f t="shared" si="0"/>
        <v>44935</v>
      </c>
      <c r="BP3" s="30">
        <f t="shared" si="0"/>
        <v>44942</v>
      </c>
      <c r="BQ3" s="30">
        <f t="shared" si="0"/>
        <v>44949</v>
      </c>
      <c r="BR3" s="30">
        <f t="shared" si="0"/>
        <v>44956</v>
      </c>
      <c r="BS3" s="30">
        <f t="shared" si="0"/>
        <v>44963</v>
      </c>
    </row>
    <row r="4" spans="2:71" s="5" customFormat="1" ht="49.5" customHeight="1" thickTop="1" x14ac:dyDescent="0.25">
      <c r="B4" s="14"/>
      <c r="C4" s="36"/>
      <c r="D4" s="36"/>
      <c r="E4" s="36"/>
      <c r="F4" s="37"/>
      <c r="G4" s="37"/>
      <c r="H4" s="37"/>
      <c r="I4" s="37"/>
      <c r="J4" s="37"/>
      <c r="K4" s="39"/>
      <c r="L4" s="32">
        <f>_xlfn.ISOWEEKNUM(L3)</f>
        <v>51</v>
      </c>
      <c r="M4" s="32">
        <f t="shared" ref="M4:BS4" si="1">_xlfn.ISOWEEKNUM(M3)</f>
        <v>52</v>
      </c>
      <c r="N4" s="32">
        <f t="shared" si="1"/>
        <v>1</v>
      </c>
      <c r="O4" s="32">
        <f t="shared" si="1"/>
        <v>2</v>
      </c>
      <c r="P4" s="32">
        <f t="shared" si="1"/>
        <v>3</v>
      </c>
      <c r="Q4" s="32">
        <f t="shared" si="1"/>
        <v>4</v>
      </c>
      <c r="R4" s="32">
        <f t="shared" si="1"/>
        <v>5</v>
      </c>
      <c r="S4" s="32">
        <f t="shared" si="1"/>
        <v>6</v>
      </c>
      <c r="T4" s="32">
        <f t="shared" si="1"/>
        <v>7</v>
      </c>
      <c r="U4" s="32">
        <f t="shared" si="1"/>
        <v>8</v>
      </c>
      <c r="V4" s="32">
        <f t="shared" si="1"/>
        <v>9</v>
      </c>
      <c r="W4" s="32">
        <f t="shared" si="1"/>
        <v>10</v>
      </c>
      <c r="X4" s="32">
        <f t="shared" si="1"/>
        <v>11</v>
      </c>
      <c r="Y4" s="32">
        <f t="shared" si="1"/>
        <v>12</v>
      </c>
      <c r="Z4" s="32">
        <f t="shared" si="1"/>
        <v>13</v>
      </c>
      <c r="AA4" s="32">
        <f t="shared" si="1"/>
        <v>14</v>
      </c>
      <c r="AB4" s="32">
        <f t="shared" si="1"/>
        <v>15</v>
      </c>
      <c r="AC4" s="32">
        <f t="shared" si="1"/>
        <v>16</v>
      </c>
      <c r="AD4" s="32">
        <f t="shared" si="1"/>
        <v>17</v>
      </c>
      <c r="AE4" s="32">
        <f t="shared" si="1"/>
        <v>18</v>
      </c>
      <c r="AF4" s="32">
        <f t="shared" si="1"/>
        <v>19</v>
      </c>
      <c r="AG4" s="32">
        <f t="shared" si="1"/>
        <v>20</v>
      </c>
      <c r="AH4" s="32">
        <f t="shared" si="1"/>
        <v>21</v>
      </c>
      <c r="AI4" s="32">
        <f t="shared" si="1"/>
        <v>22</v>
      </c>
      <c r="AJ4" s="32">
        <f t="shared" si="1"/>
        <v>23</v>
      </c>
      <c r="AK4" s="32">
        <f t="shared" si="1"/>
        <v>24</v>
      </c>
      <c r="AL4" s="32">
        <f t="shared" si="1"/>
        <v>25</v>
      </c>
      <c r="AM4" s="32">
        <f t="shared" si="1"/>
        <v>26</v>
      </c>
      <c r="AN4" s="32">
        <f t="shared" si="1"/>
        <v>27</v>
      </c>
      <c r="AO4" s="32">
        <f t="shared" si="1"/>
        <v>28</v>
      </c>
      <c r="AP4" s="32">
        <f t="shared" si="1"/>
        <v>29</v>
      </c>
      <c r="AQ4" s="32">
        <f t="shared" si="1"/>
        <v>30</v>
      </c>
      <c r="AR4" s="32">
        <f t="shared" si="1"/>
        <v>31</v>
      </c>
      <c r="AS4" s="32">
        <f t="shared" si="1"/>
        <v>32</v>
      </c>
      <c r="AT4" s="32">
        <f t="shared" si="1"/>
        <v>33</v>
      </c>
      <c r="AU4" s="32">
        <f t="shared" si="1"/>
        <v>34</v>
      </c>
      <c r="AV4" s="32">
        <f t="shared" si="1"/>
        <v>35</v>
      </c>
      <c r="AW4" s="32">
        <f t="shared" si="1"/>
        <v>36</v>
      </c>
      <c r="AX4" s="32">
        <f t="shared" si="1"/>
        <v>37</v>
      </c>
      <c r="AY4" s="32">
        <f t="shared" si="1"/>
        <v>38</v>
      </c>
      <c r="AZ4" s="32">
        <f t="shared" si="1"/>
        <v>39</v>
      </c>
      <c r="BA4" s="32">
        <f t="shared" si="1"/>
        <v>40</v>
      </c>
      <c r="BB4" s="32">
        <f t="shared" si="1"/>
        <v>41</v>
      </c>
      <c r="BC4" s="32">
        <f t="shared" si="1"/>
        <v>42</v>
      </c>
      <c r="BD4" s="32">
        <f t="shared" si="1"/>
        <v>43</v>
      </c>
      <c r="BE4" s="32">
        <f t="shared" si="1"/>
        <v>44</v>
      </c>
      <c r="BF4" s="32">
        <f t="shared" si="1"/>
        <v>45</v>
      </c>
      <c r="BG4" s="32">
        <f t="shared" si="1"/>
        <v>46</v>
      </c>
      <c r="BH4" s="32">
        <f t="shared" si="1"/>
        <v>47</v>
      </c>
      <c r="BI4" s="32">
        <f t="shared" si="1"/>
        <v>48</v>
      </c>
      <c r="BJ4" s="32">
        <f t="shared" si="1"/>
        <v>49</v>
      </c>
      <c r="BK4" s="32">
        <f t="shared" si="1"/>
        <v>50</v>
      </c>
      <c r="BL4" s="32">
        <f t="shared" si="1"/>
        <v>51</v>
      </c>
      <c r="BM4" s="32">
        <f t="shared" si="1"/>
        <v>52</v>
      </c>
      <c r="BN4" s="32">
        <f t="shared" si="1"/>
        <v>1</v>
      </c>
      <c r="BO4" s="32">
        <f t="shared" si="1"/>
        <v>2</v>
      </c>
      <c r="BP4" s="32">
        <f t="shared" si="1"/>
        <v>3</v>
      </c>
      <c r="BQ4" s="32">
        <f t="shared" si="1"/>
        <v>4</v>
      </c>
      <c r="BR4" s="32">
        <f t="shared" si="1"/>
        <v>5</v>
      </c>
      <c r="BS4" s="32">
        <f t="shared" si="1"/>
        <v>6</v>
      </c>
    </row>
    <row r="5" spans="2:71" ht="15.75" hidden="1" customHeight="1" x14ac:dyDescent="0.25">
      <c r="B5" s="15"/>
      <c r="C5" s="40"/>
      <c r="D5" s="40"/>
      <c r="E5" s="40"/>
      <c r="F5" s="41"/>
      <c r="G5" s="41"/>
      <c r="H5" s="41"/>
      <c r="I5" s="41"/>
      <c r="J5" s="41"/>
      <c r="K5" s="41"/>
      <c r="L5" s="13">
        <f>+(L3-$M$1)/7+1</f>
        <v>1</v>
      </c>
      <c r="M5" s="13">
        <f>+(M3-$M$1)/7+1</f>
        <v>2</v>
      </c>
      <c r="N5" s="13">
        <f>+(N3-$M$1)/7+1</f>
        <v>3</v>
      </c>
      <c r="O5" s="13">
        <f>+(O3-$M$1)/7+1</f>
        <v>4</v>
      </c>
      <c r="P5" s="13">
        <f>+(P3-$M$1)/7+1</f>
        <v>5</v>
      </c>
      <c r="Q5" s="13">
        <f>+(Q3-$M$1)/7+1</f>
        <v>6</v>
      </c>
      <c r="R5" s="13">
        <f>+(R3-$M$1)/7+1</f>
        <v>7</v>
      </c>
      <c r="S5" s="13">
        <f>+(S3-$M$1)/7+1</f>
        <v>8</v>
      </c>
      <c r="T5" s="13">
        <f>+(T3-$M$1)/7+1</f>
        <v>9</v>
      </c>
      <c r="U5" s="13">
        <f>+(U3-$M$1)/7+1</f>
        <v>10</v>
      </c>
      <c r="V5" s="13">
        <f>+(V3-$M$1)/7+1</f>
        <v>11</v>
      </c>
      <c r="W5" s="13">
        <f>+(W3-$M$1)/7+1</f>
        <v>12</v>
      </c>
      <c r="X5" s="13">
        <f>+(X3-$M$1)/7+1</f>
        <v>13</v>
      </c>
      <c r="Y5" s="13">
        <f>+(Y3-$M$1)/7+1</f>
        <v>14</v>
      </c>
      <c r="Z5" s="13">
        <f>+(Z3-$M$1)/7+1</f>
        <v>15</v>
      </c>
      <c r="AA5" s="13">
        <f>+(AA3-$M$1)/7+1</f>
        <v>16</v>
      </c>
      <c r="AB5" s="13">
        <f>+(AB3-$M$1)/7+1</f>
        <v>17</v>
      </c>
      <c r="AC5" s="13">
        <f>+(AC3-$M$1)/7+1</f>
        <v>18</v>
      </c>
      <c r="AD5" s="13">
        <f>+(AD3-$M$1)/7+1</f>
        <v>19</v>
      </c>
      <c r="AE5" s="13">
        <f>+(AE3-$M$1)/7+1</f>
        <v>20</v>
      </c>
      <c r="AF5" s="13">
        <f>+(AF3-$M$1)/7+1</f>
        <v>21</v>
      </c>
      <c r="AG5" s="13">
        <f>+(AG3-$M$1)/7+1</f>
        <v>22</v>
      </c>
      <c r="AH5" s="13">
        <f>+(AH3-$M$1)/7+1</f>
        <v>23</v>
      </c>
      <c r="AI5" s="13">
        <f>+(AI3-$M$1)/7+1</f>
        <v>24</v>
      </c>
      <c r="AJ5" s="13">
        <f>+(AJ3-$M$1)/7+1</f>
        <v>25</v>
      </c>
      <c r="AK5" s="13">
        <f>+(AK3-$M$1)/7+1</f>
        <v>26</v>
      </c>
      <c r="AL5" s="13">
        <f>+(AL3-$M$1)/7+1</f>
        <v>27</v>
      </c>
      <c r="AM5" s="13">
        <f>+(AM3-$M$1)/7+1</f>
        <v>28</v>
      </c>
      <c r="AN5" s="13">
        <f>+(AN3-$M$1)/7+1</f>
        <v>29</v>
      </c>
      <c r="AO5" s="13">
        <f>+(AO3-$M$1)/7+1</f>
        <v>30</v>
      </c>
      <c r="AP5" s="13">
        <f>+(AP3-$M$1)/7+1</f>
        <v>31</v>
      </c>
      <c r="AQ5" s="13">
        <f>+(AQ3-$M$1)/7+1</f>
        <v>32</v>
      </c>
      <c r="AR5" s="13">
        <f>+(AR3-$M$1)/7+1</f>
        <v>33</v>
      </c>
      <c r="AS5" s="13">
        <f>+(AS3-$M$1)/7+1</f>
        <v>34</v>
      </c>
      <c r="AT5" s="13">
        <f>+(AT3-$M$1)/7+1</f>
        <v>35</v>
      </c>
      <c r="AU5" s="13">
        <f>+(AU3-$M$1)/7+1</f>
        <v>36</v>
      </c>
      <c r="AV5" s="13">
        <f>+(AV3-$M$1)/7+1</f>
        <v>37</v>
      </c>
      <c r="AW5" s="13">
        <f>+(AW3-$M$1)/7+1</f>
        <v>38</v>
      </c>
      <c r="AX5" s="13">
        <f>+(AX3-$M$1)/7+1</f>
        <v>39</v>
      </c>
      <c r="AY5" s="13">
        <f>+(AY3-$M$1)/7+1</f>
        <v>40</v>
      </c>
      <c r="AZ5" s="13">
        <f>+(AZ3-$M$1)/7+1</f>
        <v>41</v>
      </c>
      <c r="BA5" s="13">
        <f>+(BA3-$M$1)/7+1</f>
        <v>42</v>
      </c>
      <c r="BB5" s="13">
        <f>+(BB3-$M$1)/7+1</f>
        <v>43</v>
      </c>
      <c r="BC5" s="13">
        <f>+(BC3-$M$1)/7+1</f>
        <v>44</v>
      </c>
      <c r="BD5" s="13">
        <f>+(BD3-$M$1)/7+1</f>
        <v>45</v>
      </c>
      <c r="BE5" s="13">
        <f>+(BE3-$M$1)/7+1</f>
        <v>46</v>
      </c>
      <c r="BF5" s="13">
        <f>+(BF3-$M$1)/7+1</f>
        <v>47</v>
      </c>
      <c r="BG5" s="13">
        <f>+(BG3-$M$1)/7+1</f>
        <v>48</v>
      </c>
      <c r="BH5" s="13">
        <f>+(BH3-$M$1)/7+1</f>
        <v>49</v>
      </c>
      <c r="BI5" s="13">
        <f>+(BI3-$M$1)/7+1</f>
        <v>50</v>
      </c>
      <c r="BJ5" s="13">
        <f>+(BJ3-$M$1)/7+1</f>
        <v>51</v>
      </c>
      <c r="BK5" s="13">
        <f>+(BK3-$M$1)/7+1</f>
        <v>52</v>
      </c>
      <c r="BL5" s="13">
        <f>+(BL3-$M$1)/7+1</f>
        <v>53</v>
      </c>
      <c r="BM5" s="13">
        <f>+(BM3-$M$1)/7+1</f>
        <v>54</v>
      </c>
      <c r="BN5" s="13">
        <f>+(BN3-$M$1)/7+1</f>
        <v>55</v>
      </c>
      <c r="BO5" s="13">
        <f>+(BO3-$M$1)/7+1</f>
        <v>56</v>
      </c>
      <c r="BP5" s="13">
        <f>+(BP3-$M$1)/7+1</f>
        <v>57</v>
      </c>
      <c r="BQ5" s="13">
        <f>+(BQ3-$M$1)/7+1</f>
        <v>58</v>
      </c>
      <c r="BR5" s="13">
        <f>+(BR3-$M$1)/7+1</f>
        <v>59</v>
      </c>
      <c r="BS5" s="13">
        <f>+(BS3-$M$1)/7+1</f>
        <v>60</v>
      </c>
    </row>
    <row r="6" spans="2:71" ht="30" customHeight="1" x14ac:dyDescent="0.3">
      <c r="B6" s="3" t="s">
        <v>2</v>
      </c>
      <c r="C6" s="42">
        <v>2201</v>
      </c>
      <c r="D6" s="43">
        <f>IF(ISNUMBER(C6),DATE(LEFT(C6,2)+2000,1,4)-WEEKDAY(DATE(LEFT(C6,2)+2000,1,4),2)+1+RIGHT(C6,2)*7,"-")</f>
        <v>44571</v>
      </c>
      <c r="E6" s="28">
        <f>IF(COUNT(D6,$M$1)=2,(D6-$M$1)/7+1,"-")</f>
        <v>4</v>
      </c>
      <c r="F6" s="4">
        <v>5</v>
      </c>
      <c r="G6" s="42">
        <v>2201</v>
      </c>
      <c r="H6" s="43">
        <f>IF(ISNUMBER(G6),DATE(LEFT(G6,2)+2000,1,4)-WEEKDAY(DATE(LEFT(G6,2)+2000,1,4),2)+1+RIGHT(G6,2)*7,"-")</f>
        <v>44571</v>
      </c>
      <c r="I6" s="28">
        <f>IF(COUNT(H6,$M$1)=2,(H6-$M$1)/7+1,"-")</f>
        <v>4</v>
      </c>
      <c r="J6" s="4">
        <v>4</v>
      </c>
      <c r="K6" s="44">
        <v>0.25</v>
      </c>
    </row>
    <row r="7" spans="2:71" ht="30" customHeight="1" x14ac:dyDescent="0.3">
      <c r="B7" s="3" t="s">
        <v>3</v>
      </c>
      <c r="C7" s="42">
        <v>2201</v>
      </c>
      <c r="D7" s="43">
        <f t="shared" ref="D7:D31" si="2">IF(ISNUMBER(C7),DATE(LEFT(C7,2)+2000,1,4)-WEEKDAY(DATE(LEFT(C7,2)+2000,1,4),2)+1+RIGHT(C7,2)*7,"-")</f>
        <v>44571</v>
      </c>
      <c r="E7" s="28">
        <f>IF(COUNT(D7,$M$1)=2,(D7-$M$1)/7+1,"-")</f>
        <v>4</v>
      </c>
      <c r="F7" s="4">
        <v>6</v>
      </c>
      <c r="G7" s="42">
        <v>2201</v>
      </c>
      <c r="H7" s="43">
        <f t="shared" ref="H7:H31" si="3">IF(ISNUMBER(G7),DATE(LEFT(G7,2)+2000,1,4)-WEEKDAY(DATE(LEFT(G7,2)+2000,1,4),2)+1+RIGHT(G7,2)*7,"-")</f>
        <v>44571</v>
      </c>
      <c r="I7" s="28">
        <f>IF(COUNT(H7,$M$1)=2,(H7-$M$1)/7+1,"-")</f>
        <v>4</v>
      </c>
      <c r="J7" s="4">
        <v>6</v>
      </c>
      <c r="K7" s="44">
        <v>1</v>
      </c>
    </row>
    <row r="8" spans="2:71" ht="30" customHeight="1" x14ac:dyDescent="0.3">
      <c r="B8" s="3" t="s">
        <v>4</v>
      </c>
      <c r="C8" s="42">
        <v>2202</v>
      </c>
      <c r="D8" s="43">
        <f t="shared" si="2"/>
        <v>44578</v>
      </c>
      <c r="E8" s="28">
        <f>IF(COUNT(D8,$M$1)=2,(D8-$M$1)/7+1,"-")</f>
        <v>5</v>
      </c>
      <c r="F8" s="4">
        <v>4</v>
      </c>
      <c r="G8" s="42">
        <v>2202</v>
      </c>
      <c r="H8" s="43">
        <f t="shared" si="3"/>
        <v>44578</v>
      </c>
      <c r="I8" s="28">
        <f>IF(COUNT(H8,$M$1)=2,(H8-$M$1)/7+1,"-")</f>
        <v>5</v>
      </c>
      <c r="J8" s="4">
        <v>5</v>
      </c>
      <c r="K8" s="44">
        <v>0.35</v>
      </c>
    </row>
    <row r="9" spans="2:71" ht="30" customHeight="1" x14ac:dyDescent="0.3">
      <c r="B9" s="3" t="s">
        <v>5</v>
      </c>
      <c r="C9" s="42">
        <v>2204</v>
      </c>
      <c r="D9" s="43">
        <f t="shared" si="2"/>
        <v>44592</v>
      </c>
      <c r="E9" s="28">
        <f>IF(COUNT(D9,$M$1)=2,(D9-$M$1)/7+1,"-")</f>
        <v>7</v>
      </c>
      <c r="F9" s="4">
        <v>8</v>
      </c>
      <c r="G9" s="42">
        <v>2204</v>
      </c>
      <c r="H9" s="43">
        <f t="shared" si="3"/>
        <v>44592</v>
      </c>
      <c r="I9" s="28">
        <f>IF(COUNT(H9,$M$1)=2,(H9-$M$1)/7+1,"-")</f>
        <v>7</v>
      </c>
      <c r="J9" s="4">
        <v>6</v>
      </c>
      <c r="K9" s="44">
        <v>0.1</v>
      </c>
    </row>
    <row r="10" spans="2:71" ht="30" customHeight="1" x14ac:dyDescent="0.3">
      <c r="B10" s="3" t="s">
        <v>6</v>
      </c>
      <c r="C10" s="42">
        <v>2204</v>
      </c>
      <c r="D10" s="43">
        <f t="shared" si="2"/>
        <v>44592</v>
      </c>
      <c r="E10" s="28">
        <f>IF(COUNT(D10,$M$1)=2,(D10-$M$1)/7+1,"-")</f>
        <v>7</v>
      </c>
      <c r="F10" s="4">
        <v>2</v>
      </c>
      <c r="G10" s="42">
        <v>2204</v>
      </c>
      <c r="H10" s="43">
        <f t="shared" si="3"/>
        <v>44592</v>
      </c>
      <c r="I10" s="28">
        <f>IF(COUNT(H10,$M$1)=2,(H10-$M$1)/7+1,"-")</f>
        <v>7</v>
      </c>
      <c r="J10" s="4">
        <v>8</v>
      </c>
      <c r="K10" s="44">
        <v>0.85</v>
      </c>
    </row>
    <row r="11" spans="2:71" ht="30" customHeight="1" x14ac:dyDescent="0.3">
      <c r="B11" s="3" t="s">
        <v>7</v>
      </c>
      <c r="C11" s="42">
        <v>2204</v>
      </c>
      <c r="D11" s="43">
        <f t="shared" si="2"/>
        <v>44592</v>
      </c>
      <c r="E11" s="28">
        <f>IF(COUNT(D11,$M$1)=2,(D11-$M$1)/7+1,"-")</f>
        <v>7</v>
      </c>
      <c r="F11" s="4">
        <v>3</v>
      </c>
      <c r="G11" s="42">
        <v>2204</v>
      </c>
      <c r="H11" s="43">
        <f t="shared" si="3"/>
        <v>44592</v>
      </c>
      <c r="I11" s="28">
        <f>IF(COUNT(H11,$M$1)=2,(H11-$M$1)/7+1,"-")</f>
        <v>7</v>
      </c>
      <c r="J11" s="4">
        <v>6</v>
      </c>
      <c r="K11" s="44">
        <v>0.85</v>
      </c>
    </row>
    <row r="12" spans="2:71" ht="30" customHeight="1" x14ac:dyDescent="0.3">
      <c r="B12" s="3" t="s">
        <v>8</v>
      </c>
      <c r="C12" s="42">
        <v>2205</v>
      </c>
      <c r="D12" s="43">
        <f t="shared" si="2"/>
        <v>44599</v>
      </c>
      <c r="E12" s="28">
        <f>IF(COUNT(D12,$M$1)=2,(D12-$M$1)/7+1,"-")</f>
        <v>8</v>
      </c>
      <c r="F12" s="4">
        <v>4</v>
      </c>
      <c r="G12" s="42">
        <v>2205</v>
      </c>
      <c r="H12" s="43">
        <f t="shared" si="3"/>
        <v>44599</v>
      </c>
      <c r="I12" s="28">
        <f>IF(COUNT(H12,$M$1)=2,(H12-$M$1)/7+1,"-")</f>
        <v>8</v>
      </c>
      <c r="J12" s="4">
        <v>3</v>
      </c>
      <c r="K12" s="44">
        <v>0.5</v>
      </c>
    </row>
    <row r="13" spans="2:71" ht="30" customHeight="1" x14ac:dyDescent="0.3">
      <c r="B13" s="3" t="s">
        <v>9</v>
      </c>
      <c r="C13" s="42">
        <v>2205</v>
      </c>
      <c r="D13" s="43">
        <f t="shared" si="2"/>
        <v>44599</v>
      </c>
      <c r="E13" s="28">
        <f>IF(COUNT(D13,$M$1)=2,(D13-$M$1)/7+1,"-")</f>
        <v>8</v>
      </c>
      <c r="F13" s="4">
        <v>2</v>
      </c>
      <c r="G13" s="42">
        <v>2205</v>
      </c>
      <c r="H13" s="43">
        <f t="shared" si="3"/>
        <v>44599</v>
      </c>
      <c r="I13" s="28">
        <f>IF(COUNT(H13,$M$1)=2,(H13-$M$1)/7+1,"-")</f>
        <v>8</v>
      </c>
      <c r="J13" s="4">
        <v>5</v>
      </c>
      <c r="K13" s="44">
        <v>0.6</v>
      </c>
    </row>
    <row r="14" spans="2:71" ht="30" customHeight="1" x14ac:dyDescent="0.3">
      <c r="B14" s="3" t="s">
        <v>10</v>
      </c>
      <c r="C14" s="42">
        <v>2205</v>
      </c>
      <c r="D14" s="43">
        <f t="shared" si="2"/>
        <v>44599</v>
      </c>
      <c r="E14" s="28">
        <f>IF(COUNT(D14,$M$1)=2,(D14-$M$1)/7+1,"-")</f>
        <v>8</v>
      </c>
      <c r="F14" s="4">
        <v>2</v>
      </c>
      <c r="G14" s="42">
        <v>2205</v>
      </c>
      <c r="H14" s="43">
        <f t="shared" si="3"/>
        <v>44599</v>
      </c>
      <c r="I14" s="28">
        <f>IF(COUNT(H14,$M$1)=2,(H14-$M$1)/7+1,"-")</f>
        <v>8</v>
      </c>
      <c r="J14" s="4">
        <v>6</v>
      </c>
      <c r="K14" s="44">
        <v>0.75</v>
      </c>
    </row>
    <row r="15" spans="2:71" ht="30" customHeight="1" x14ac:dyDescent="0.3">
      <c r="B15" s="3" t="s">
        <v>11</v>
      </c>
      <c r="C15" s="42">
        <v>2206</v>
      </c>
      <c r="D15" s="43">
        <f t="shared" si="2"/>
        <v>44606</v>
      </c>
      <c r="E15" s="28">
        <f>IF(COUNT(D15,$M$1)=2,(D15-$M$1)/7+1,"-")</f>
        <v>9</v>
      </c>
      <c r="F15" s="4">
        <v>5</v>
      </c>
      <c r="G15" s="42">
        <v>2206</v>
      </c>
      <c r="H15" s="43">
        <f t="shared" si="3"/>
        <v>44606</v>
      </c>
      <c r="I15" s="28">
        <f>IF(COUNT(H15,$M$1)=2,(H15-$M$1)/7+1,"-")</f>
        <v>9</v>
      </c>
      <c r="J15" s="4">
        <v>7</v>
      </c>
      <c r="K15" s="44">
        <v>1</v>
      </c>
    </row>
    <row r="16" spans="2:71" ht="30" customHeight="1" x14ac:dyDescent="0.3">
      <c r="B16" s="3" t="s">
        <v>12</v>
      </c>
      <c r="C16" s="42">
        <v>2206</v>
      </c>
      <c r="D16" s="43">
        <f t="shared" si="2"/>
        <v>44606</v>
      </c>
      <c r="E16" s="28">
        <f>IF(COUNT(D16,$M$1)=2,(D16-$M$1)/7+1,"-")</f>
        <v>9</v>
      </c>
      <c r="F16" s="4">
        <v>1</v>
      </c>
      <c r="G16" s="42">
        <v>2205</v>
      </c>
      <c r="H16" s="43">
        <f t="shared" si="3"/>
        <v>44599</v>
      </c>
      <c r="I16" s="28">
        <f>IF(COUNT(H16,$M$1)=2,(H16-$M$1)/7+1,"-")</f>
        <v>8</v>
      </c>
      <c r="J16" s="4">
        <v>8</v>
      </c>
      <c r="K16" s="44">
        <v>0.6</v>
      </c>
    </row>
    <row r="17" spans="2:11" ht="30" customHeight="1" x14ac:dyDescent="0.3">
      <c r="B17" s="3" t="s">
        <v>13</v>
      </c>
      <c r="C17" s="42">
        <v>2209</v>
      </c>
      <c r="D17" s="43">
        <f t="shared" si="2"/>
        <v>44627</v>
      </c>
      <c r="E17" s="28">
        <f>IF(COUNT(D17,$M$1)=2,(D17-$M$1)/7+1,"-")</f>
        <v>12</v>
      </c>
      <c r="F17" s="4">
        <v>3</v>
      </c>
      <c r="G17" s="42">
        <v>2209</v>
      </c>
      <c r="H17" s="43">
        <f t="shared" si="3"/>
        <v>44627</v>
      </c>
      <c r="I17" s="28">
        <f>IF(COUNT(H17,$M$1)=2,(H17-$M$1)/7+1,"-")</f>
        <v>12</v>
      </c>
      <c r="J17" s="4">
        <v>3</v>
      </c>
      <c r="K17" s="44">
        <v>0</v>
      </c>
    </row>
    <row r="18" spans="2:11" ht="30" customHeight="1" x14ac:dyDescent="0.3">
      <c r="B18" s="3" t="s">
        <v>14</v>
      </c>
      <c r="C18" s="42">
        <v>2209</v>
      </c>
      <c r="D18" s="43">
        <f t="shared" si="2"/>
        <v>44627</v>
      </c>
      <c r="E18" s="28">
        <f>IF(COUNT(D18,$M$1)=2,(D18-$M$1)/7+1,"-")</f>
        <v>12</v>
      </c>
      <c r="F18" s="4">
        <v>6</v>
      </c>
      <c r="G18" s="42">
        <v>2209</v>
      </c>
      <c r="H18" s="43">
        <f t="shared" si="3"/>
        <v>44627</v>
      </c>
      <c r="I18" s="28">
        <f>IF(COUNT(H18,$M$1)=2,(H18-$M$1)/7+1,"-")</f>
        <v>12</v>
      </c>
      <c r="J18" s="4">
        <v>7</v>
      </c>
      <c r="K18" s="44">
        <v>0.5</v>
      </c>
    </row>
    <row r="19" spans="2:11" ht="30" customHeight="1" x14ac:dyDescent="0.3">
      <c r="B19" s="3" t="s">
        <v>15</v>
      </c>
      <c r="C19" s="42">
        <v>2209</v>
      </c>
      <c r="D19" s="43">
        <f t="shared" si="2"/>
        <v>44627</v>
      </c>
      <c r="E19" s="28">
        <f>IF(COUNT(D19,$M$1)=2,(D19-$M$1)/7+1,"-")</f>
        <v>12</v>
      </c>
      <c r="F19" s="4">
        <v>3</v>
      </c>
      <c r="G19" s="42">
        <v>2209</v>
      </c>
      <c r="H19" s="43">
        <f t="shared" si="3"/>
        <v>44627</v>
      </c>
      <c r="I19" s="28">
        <f>IF(COUNT(H19,$M$1)=2,(H19-$M$1)/7+1,"-")</f>
        <v>12</v>
      </c>
      <c r="J19" s="4">
        <v>1</v>
      </c>
      <c r="K19" s="44">
        <v>0</v>
      </c>
    </row>
    <row r="20" spans="2:11" ht="30" customHeight="1" x14ac:dyDescent="0.3">
      <c r="B20" s="3" t="s">
        <v>16</v>
      </c>
      <c r="C20" s="42">
        <v>2209</v>
      </c>
      <c r="D20" s="43">
        <f t="shared" si="2"/>
        <v>44627</v>
      </c>
      <c r="E20" s="28">
        <f>IF(COUNT(D20,$M$1)=2,(D20-$M$1)/7+1,"-")</f>
        <v>12</v>
      </c>
      <c r="F20" s="4">
        <v>4</v>
      </c>
      <c r="G20" s="42">
        <v>2208</v>
      </c>
      <c r="H20" s="43">
        <f t="shared" si="3"/>
        <v>44620</v>
      </c>
      <c r="I20" s="28">
        <f>IF(COUNT(H20,$M$1)=2,(H20-$M$1)/7+1,"-")</f>
        <v>11</v>
      </c>
      <c r="J20" s="4">
        <v>5</v>
      </c>
      <c r="K20" s="44">
        <v>0.01</v>
      </c>
    </row>
    <row r="21" spans="2:11" ht="30" customHeight="1" x14ac:dyDescent="0.3">
      <c r="B21" s="3" t="s">
        <v>17</v>
      </c>
      <c r="C21" s="42">
        <v>2210</v>
      </c>
      <c r="D21" s="43">
        <f t="shared" si="2"/>
        <v>44634</v>
      </c>
      <c r="E21" s="28">
        <f>IF(COUNT(D21,$M$1)=2,(D21-$M$1)/7+1,"-")</f>
        <v>13</v>
      </c>
      <c r="F21" s="4">
        <v>5</v>
      </c>
      <c r="G21" s="42">
        <v>2210</v>
      </c>
      <c r="H21" s="43">
        <f t="shared" si="3"/>
        <v>44634</v>
      </c>
      <c r="I21" s="28">
        <f>IF(COUNT(H21,$M$1)=2,(H21-$M$1)/7+1,"-")</f>
        <v>13</v>
      </c>
      <c r="J21" s="4">
        <v>3</v>
      </c>
      <c r="K21" s="44">
        <v>0.8</v>
      </c>
    </row>
    <row r="22" spans="2:11" ht="30" customHeight="1" x14ac:dyDescent="0.3">
      <c r="B22" s="3" t="s">
        <v>18</v>
      </c>
      <c r="C22" s="42">
        <v>2211</v>
      </c>
      <c r="D22" s="43">
        <f t="shared" si="2"/>
        <v>44641</v>
      </c>
      <c r="E22" s="28">
        <f>IF(COUNT(D22,$M$1)=2,(D22-$M$1)/7+1,"-")</f>
        <v>14</v>
      </c>
      <c r="F22" s="4">
        <v>2</v>
      </c>
      <c r="G22" s="42">
        <v>2211</v>
      </c>
      <c r="H22" s="43">
        <f t="shared" si="3"/>
        <v>44641</v>
      </c>
      <c r="I22" s="28">
        <f>IF(COUNT(H22,$M$1)=2,(H22-$M$1)/7+1,"-")</f>
        <v>14</v>
      </c>
      <c r="J22" s="4">
        <v>5</v>
      </c>
      <c r="K22" s="44">
        <v>0</v>
      </c>
    </row>
    <row r="23" spans="2:11" ht="30" customHeight="1" x14ac:dyDescent="0.3">
      <c r="B23" s="3" t="s">
        <v>19</v>
      </c>
      <c r="C23" s="42">
        <v>2212</v>
      </c>
      <c r="D23" s="43">
        <f t="shared" si="2"/>
        <v>44648</v>
      </c>
      <c r="E23" s="28">
        <f>IF(COUNT(D23,$M$1)=2,(D23-$M$1)/7+1,"-")</f>
        <v>15</v>
      </c>
      <c r="F23" s="4">
        <v>6</v>
      </c>
      <c r="G23" s="42">
        <v>2212</v>
      </c>
      <c r="H23" s="43">
        <f t="shared" si="3"/>
        <v>44648</v>
      </c>
      <c r="I23" s="28">
        <f>IF(COUNT(H23,$M$1)=2,(H23-$M$1)/7+1,"-")</f>
        <v>15</v>
      </c>
      <c r="J23" s="4">
        <v>7</v>
      </c>
      <c r="K23" s="44">
        <v>0</v>
      </c>
    </row>
    <row r="24" spans="2:11" ht="30" customHeight="1" x14ac:dyDescent="0.3">
      <c r="B24" s="3" t="s">
        <v>20</v>
      </c>
      <c r="C24" s="42">
        <v>2212</v>
      </c>
      <c r="D24" s="43">
        <f t="shared" si="2"/>
        <v>44648</v>
      </c>
      <c r="E24" s="28">
        <f>IF(COUNT(D24,$M$1)=2,(D24-$M$1)/7+1,"-")</f>
        <v>15</v>
      </c>
      <c r="F24" s="4">
        <v>1</v>
      </c>
      <c r="G24" s="42">
        <v>2212</v>
      </c>
      <c r="H24" s="43">
        <f t="shared" si="3"/>
        <v>44648</v>
      </c>
      <c r="I24" s="28">
        <f>IF(COUNT(H24,$M$1)=2,(H24-$M$1)/7+1,"-")</f>
        <v>15</v>
      </c>
      <c r="J24" s="4">
        <v>5</v>
      </c>
      <c r="K24" s="44">
        <v>0</v>
      </c>
    </row>
    <row r="25" spans="2:11" ht="30" customHeight="1" x14ac:dyDescent="0.3">
      <c r="B25" s="3" t="s">
        <v>21</v>
      </c>
      <c r="C25" s="42">
        <v>2214</v>
      </c>
      <c r="D25" s="43">
        <f t="shared" si="2"/>
        <v>44662</v>
      </c>
      <c r="E25" s="28">
        <f>IF(COUNT(D25,$M$1)=2,(D25-$M$1)/7+1,"-")</f>
        <v>17</v>
      </c>
      <c r="F25" s="4">
        <v>5</v>
      </c>
      <c r="G25" s="42">
        <v>2214</v>
      </c>
      <c r="H25" s="43">
        <f t="shared" si="3"/>
        <v>44662</v>
      </c>
      <c r="I25" s="28">
        <f>IF(COUNT(H25,$M$1)=2,(H25-$M$1)/7+1,"-")</f>
        <v>17</v>
      </c>
      <c r="J25" s="4">
        <v>6</v>
      </c>
      <c r="K25" s="44">
        <v>0</v>
      </c>
    </row>
    <row r="26" spans="2:11" ht="30" customHeight="1" x14ac:dyDescent="0.3">
      <c r="B26" s="3" t="s">
        <v>22</v>
      </c>
      <c r="C26" s="42">
        <v>2214</v>
      </c>
      <c r="D26" s="43">
        <f t="shared" si="2"/>
        <v>44662</v>
      </c>
      <c r="E26" s="28">
        <f>IF(COUNT(D26,$M$1)=2,(D26-$M$1)/7+1,"-")</f>
        <v>17</v>
      </c>
      <c r="F26" s="4">
        <v>8</v>
      </c>
      <c r="G26" s="42">
        <v>2214</v>
      </c>
      <c r="H26" s="43">
        <f t="shared" si="3"/>
        <v>44662</v>
      </c>
      <c r="I26" s="28">
        <f>IF(COUNT(H26,$M$1)=2,(H26-$M$1)/7+1,"-")</f>
        <v>17</v>
      </c>
      <c r="J26" s="4">
        <v>2</v>
      </c>
      <c r="K26" s="44">
        <v>0.44</v>
      </c>
    </row>
    <row r="27" spans="2:11" ht="30" customHeight="1" x14ac:dyDescent="0.3">
      <c r="B27" s="3" t="s">
        <v>23</v>
      </c>
      <c r="C27" s="42">
        <v>2214</v>
      </c>
      <c r="D27" s="43">
        <f t="shared" si="2"/>
        <v>44662</v>
      </c>
      <c r="E27" s="28">
        <f>IF(COUNT(D27,$M$1)=2,(D27-$M$1)/7+1,"-")</f>
        <v>17</v>
      </c>
      <c r="F27" s="4">
        <v>7</v>
      </c>
      <c r="G27" s="42">
        <v>2214</v>
      </c>
      <c r="H27" s="43">
        <f t="shared" si="3"/>
        <v>44662</v>
      </c>
      <c r="I27" s="28">
        <f>IF(COUNT(H27,$M$1)=2,(H27-$M$1)/7+1,"-")</f>
        <v>17</v>
      </c>
      <c r="J27" s="4">
        <v>3</v>
      </c>
      <c r="K27" s="44">
        <v>0</v>
      </c>
    </row>
    <row r="28" spans="2:11" ht="30" customHeight="1" x14ac:dyDescent="0.3">
      <c r="B28" s="3" t="s">
        <v>24</v>
      </c>
      <c r="C28" s="42">
        <v>2215</v>
      </c>
      <c r="D28" s="43">
        <f t="shared" si="2"/>
        <v>44669</v>
      </c>
      <c r="E28" s="28">
        <f>IF(COUNT(D28,$M$1)=2,(D28-$M$1)/7+1,"-")</f>
        <v>18</v>
      </c>
      <c r="F28" s="4">
        <v>4</v>
      </c>
      <c r="G28" s="42">
        <v>2215</v>
      </c>
      <c r="H28" s="43">
        <f t="shared" si="3"/>
        <v>44669</v>
      </c>
      <c r="I28" s="28">
        <f>IF(COUNT(H28,$M$1)=2,(H28-$M$1)/7+1,"-")</f>
        <v>18</v>
      </c>
      <c r="J28" s="4">
        <v>8</v>
      </c>
      <c r="K28" s="44">
        <v>0.12</v>
      </c>
    </row>
    <row r="29" spans="2:11" ht="30" customHeight="1" x14ac:dyDescent="0.3">
      <c r="B29" s="3" t="s">
        <v>25</v>
      </c>
      <c r="C29" s="42">
        <v>2215</v>
      </c>
      <c r="D29" s="43">
        <f t="shared" si="2"/>
        <v>44669</v>
      </c>
      <c r="E29" s="28">
        <f>IF(COUNT(D29,$M$1)=2,(D29-$M$1)/7+1,"-")</f>
        <v>18</v>
      </c>
      <c r="F29" s="4">
        <v>5</v>
      </c>
      <c r="G29" s="42">
        <v>2215</v>
      </c>
      <c r="H29" s="43">
        <f t="shared" si="3"/>
        <v>44669</v>
      </c>
      <c r="I29" s="28">
        <f>IF(COUNT(H29,$M$1)=2,(H29-$M$1)/7+1,"-")</f>
        <v>18</v>
      </c>
      <c r="J29" s="4">
        <v>3</v>
      </c>
      <c r="K29" s="44">
        <v>0.05</v>
      </c>
    </row>
    <row r="30" spans="2:11" ht="30" customHeight="1" x14ac:dyDescent="0.3">
      <c r="B30" s="3" t="s">
        <v>26</v>
      </c>
      <c r="C30" s="42">
        <v>2215</v>
      </c>
      <c r="D30" s="43">
        <f t="shared" si="2"/>
        <v>44669</v>
      </c>
      <c r="E30" s="28">
        <f>IF(COUNT(D30,$M$1)=2,(D30-$M$1)/7+1,"-")</f>
        <v>18</v>
      </c>
      <c r="F30" s="4">
        <v>8</v>
      </c>
      <c r="G30" s="42">
        <v>2215</v>
      </c>
      <c r="H30" s="43">
        <f t="shared" si="3"/>
        <v>44669</v>
      </c>
      <c r="I30" s="28">
        <f>IF(COUNT(H30,$M$1)=2,(H30-$M$1)/7+1,"-")</f>
        <v>18</v>
      </c>
      <c r="J30" s="4">
        <v>5</v>
      </c>
      <c r="K30" s="44">
        <v>0</v>
      </c>
    </row>
    <row r="31" spans="2:11" ht="30" customHeight="1" x14ac:dyDescent="0.3">
      <c r="B31" s="3" t="s">
        <v>27</v>
      </c>
      <c r="C31" s="42">
        <v>2216</v>
      </c>
      <c r="D31" s="43">
        <f t="shared" si="2"/>
        <v>44676</v>
      </c>
      <c r="E31" s="28">
        <f>IF(COUNT(D31,$M$1)=2,(D31-$M$1)/7+1,"-")</f>
        <v>19</v>
      </c>
      <c r="F31" s="4">
        <v>28</v>
      </c>
      <c r="G31" s="42">
        <v>2216</v>
      </c>
      <c r="H31" s="43">
        <f t="shared" si="3"/>
        <v>44676</v>
      </c>
      <c r="I31" s="28">
        <f>IF(COUNT(H31,$M$1)=2,(H31-$M$1)/7+1,"-")</f>
        <v>19</v>
      </c>
      <c r="J31" s="4">
        <v>30</v>
      </c>
      <c r="K31" s="44">
        <v>0.5</v>
      </c>
    </row>
  </sheetData>
  <mergeCells count="16">
    <mergeCell ref="AM2:AT2"/>
    <mergeCell ref="B2:J2"/>
    <mergeCell ref="B3:B5"/>
    <mergeCell ref="E3:E5"/>
    <mergeCell ref="F3:F5"/>
    <mergeCell ref="I3:I5"/>
    <mergeCell ref="J3:J5"/>
    <mergeCell ref="K3:K5"/>
    <mergeCell ref="O2:S2"/>
    <mergeCell ref="U2:X2"/>
    <mergeCell ref="Z2:AC2"/>
    <mergeCell ref="AE2:AK2"/>
    <mergeCell ref="C3:C5"/>
    <mergeCell ref="D3:D5"/>
    <mergeCell ref="G3:G5"/>
    <mergeCell ref="H3:H5"/>
  </mergeCells>
  <conditionalFormatting sqref="L6:BS31">
    <cfRule type="expression" dxfId="8" priority="1">
      <formula>PercentComplete</formula>
    </cfRule>
    <cfRule type="expression" dxfId="7" priority="3">
      <formula>PercentCompleteBeyond</formula>
    </cfRule>
    <cfRule type="expression" dxfId="6" priority="4">
      <formula>Actual</formula>
    </cfRule>
    <cfRule type="expression" dxfId="5" priority="5">
      <formula>ActualBeyond</formula>
    </cfRule>
    <cfRule type="expression" dxfId="4" priority="6">
      <formula>Plan</formula>
    </cfRule>
    <cfRule type="expression" dxfId="3" priority="7">
      <formula>L$5=period_selected</formula>
    </cfRule>
    <cfRule type="expression" dxfId="2" priority="11">
      <formula>MOD(COLUMN(),2)</formula>
    </cfRule>
    <cfRule type="expression" dxfId="1" priority="12">
      <formula>MOD(COLUMN(),2)=0</formula>
    </cfRule>
  </conditionalFormatting>
  <conditionalFormatting sqref="B32:BS32">
    <cfRule type="expression" dxfId="0" priority="2">
      <formula>TRUE</formula>
    </cfRule>
  </conditionalFormatting>
  <dataValidations count="15">
    <dataValidation allowBlank="1" showInputMessage="1" showErrorMessage="1" prompt="Project planner uses periods for intervals. Start=1 is period 1 and duration=5 means project spans 5 periods starting from start period. Enter data starting in B5 to update the chart" sqref="A1" xr:uid="{00000000-0002-0000-0000-000000000000}"/>
    <dataValidation allowBlank="1" showInputMessage="1" showErrorMessage="1" prompt="This legend cell indicates plan duration" sqref="N2" xr:uid="{00000000-0002-0000-0000-000002000000}"/>
    <dataValidation allowBlank="1" showInputMessage="1" showErrorMessage="1" prompt="This legend cell indicates actual duration" sqref="T2" xr:uid="{00000000-0002-0000-0000-000003000000}"/>
    <dataValidation allowBlank="1" showInputMessage="1" showErrorMessage="1" prompt="This legend cell indicates the percentage of project completed" sqref="Y2" xr:uid="{00000000-0002-0000-0000-000004000000}"/>
    <dataValidation allowBlank="1" showInputMessage="1" showErrorMessage="1" prompt="This legend cell indicates actual duration beyond plan" sqref="AD2" xr:uid="{00000000-0002-0000-0000-000005000000}"/>
    <dataValidation allowBlank="1" showInputMessage="1" showErrorMessage="1" prompt="This legend cell indicates the percentage of project completed beyond plan" sqref="AL2" xr:uid="{00000000-0002-0000-0000-000006000000}"/>
    <dataValidation allowBlank="1" showInputMessage="1" showErrorMessage="1" prompt="Enter activity in column B, starting with cell B5_x000a_" sqref="B3:B5" xr:uid="{00000000-0002-0000-0000-000008000000}"/>
    <dataValidation allowBlank="1" showInputMessage="1" showErrorMessage="1" prompt="Enter plan start period in column C, starting with cell C5" sqref="C3:E5" xr:uid="{00000000-0002-0000-0000-000009000000}"/>
    <dataValidation allowBlank="1" showInputMessage="1" showErrorMessage="1" prompt="Enter plan duration period in column D, starting with cell D5" sqref="F3:F5" xr:uid="{00000000-0002-0000-0000-00000A000000}"/>
    <dataValidation allowBlank="1" showInputMessage="1" showErrorMessage="1" prompt="Enter actual start period in column E, starting with cell E5" sqref="G3:I5" xr:uid="{00000000-0002-0000-0000-00000B000000}"/>
    <dataValidation allowBlank="1" showInputMessage="1" showErrorMessage="1" prompt="Enter actual duration period in column F, starting with cell F5" sqref="J3:J5" xr:uid="{00000000-0002-0000-0000-00000C000000}"/>
    <dataValidation allowBlank="1" showInputMessage="1" showErrorMessage="1" prompt="Enter the percentage of project completed in column G, starting with cell G5" sqref="K3:K5" xr:uid="{00000000-0002-0000-0000-00000D000000}"/>
    <dataValidation allowBlank="1" showInputMessage="1" showErrorMessage="1" prompt="Title of the project. Enter a new title in this cell. Highlight a period in H2. Chart legend is in J2 to AI2" sqref="B1:D1" xr:uid="{00000000-0002-0000-0000-00000E000000}"/>
    <dataValidation allowBlank="1" showInputMessage="1" showErrorMessage="1" prompt="Select a period to highlight in H2. A Chart legend is in J2 to AI2" sqref="B2:J2" xr:uid="{00000000-0002-0000-0000-00000F000000}"/>
    <dataValidation type="whole" allowBlank="1" showInputMessage="1" showErrorMessage="1" sqref="L2" xr:uid="{4AAA914D-506A-4FF2-BEBC-39C054078FD1}">
      <formula1>1</formula1>
      <formula2>52</formula2>
    </dataValidation>
  </dataValidations>
  <printOptions horizontalCentered="1"/>
  <pageMargins left="0.45" right="0.45" top="0.5" bottom="0.5" header="0.3" footer="0.3"/>
  <pageSetup scale="51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Project Planner</vt:lpstr>
      <vt:lpstr>'Project Planner'!Afdruktitels</vt:lpstr>
      <vt:lpstr>period_selected</vt:lpstr>
      <vt:lpstr>TitleRegion..BO60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Defaye, Benjamin</dc:creator>
  <cp:lastModifiedBy>BSA</cp:lastModifiedBy>
  <dcterms:created xsi:type="dcterms:W3CDTF">2016-12-05T05:14:59Z</dcterms:created>
  <dcterms:modified xsi:type="dcterms:W3CDTF">2022-09-13T23:22:52Z</dcterms:modified>
</cp:coreProperties>
</file>