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filterPrivacy="1" codeName="ThisWorkbook"/>
  <xr:revisionPtr revIDLastSave="0" documentId="13_ncr:1_{43984701-0476-45A1-B761-852B4E0A1663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TCD" sheetId="2" r:id="rId1"/>
    <sheet name="Suivi des réparations auto" sheetId="1" r:id="rId2"/>
  </sheets>
  <definedNames>
    <definedName name="_xlnm.Print_Titles" localSheetId="1">'Suivi des réparations auto'!$22:$22</definedName>
    <definedName name="LigneTitreRégion1..C2">'Suivi des réparations auto'!$B$2</definedName>
    <definedName name="LigneTitreRégion2..C4">'Suivi des réparations auto'!#REF!</definedName>
    <definedName name="LigneTitreRégion3..E4">'Suivi des réparations auto'!$D$3</definedName>
    <definedName name="Nom_Véhicule_1">IF(LEFT('Suivi des réparations auto'!#REF!,5)="Total", TRIM(RIGHT(LigneTitreRégion2..C4,LEN(LigneTitreRégion2..C4)-LEN("Total"))),'Suivi des réparations auto'!#REF!)</definedName>
    <definedName name="Nom_Véhicule_2">IF(LEFT('Suivi des réparations auto'!$B$21,5)="Total", TRIM(RIGHT('Suivi des réparations auto'!$B$21,LEN('Suivi des réparations auto'!$B$21)-LEN("Total"))),'Suivi des réparations auto'!$B$21)</definedName>
    <definedName name="TitreColonne1">Réparations[[#Headers],[DATE]]</definedName>
  </definedNames>
  <calcPr calcId="191029"/>
  <pivotCaches>
    <pivotCache cacheId="0" r:id="rId3"/>
  </pivotCaches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B23" i="1" l="1"/>
  <c r="B24" i="1"/>
  <c r="B25" i="1"/>
  <c r="B26" i="1"/>
  <c r="B27" i="1"/>
  <c r="C2" i="1" l="1"/>
</calcChain>
</file>

<file path=xl/sharedStrings.xml><?xml version="1.0" encoding="utf-8"?>
<sst xmlns="http://schemas.openxmlformats.org/spreadsheetml/2006/main" count="52" uniqueCount="32">
  <si>
    <t>OUTIL DE SUIVI DES RÉPARATIONS AUTOMOBILES</t>
  </si>
  <si>
    <t>TOTAL GÉNÉRAL</t>
  </si>
  <si>
    <t>DATE</t>
  </si>
  <si>
    <t>MONTANT</t>
  </si>
  <si>
    <t>VÉHICULE</t>
  </si>
  <si>
    <t>VÉHICULE 1</t>
  </si>
  <si>
    <t>VÉHICULE 2</t>
  </si>
  <si>
    <t>LIEU</t>
  </si>
  <si>
    <t>Concessionnaire</t>
  </si>
  <si>
    <t>Magasin de pneus</t>
  </si>
  <si>
    <t>Carrossier</t>
  </si>
  <si>
    <t>DESCRIPTION</t>
  </si>
  <si>
    <t>Remplacement du radiateur</t>
  </si>
  <si>
    <t>4 nouveaux pneus</t>
  </si>
  <si>
    <t>Réparation après collision</t>
  </si>
  <si>
    <t>Parallélisme</t>
  </si>
  <si>
    <t>Révision des 150 000 kilomètres</t>
  </si>
  <si>
    <t>2020</t>
  </si>
  <si>
    <t>2021</t>
  </si>
  <si>
    <t>2022</t>
  </si>
  <si>
    <t>Subtotal 2020</t>
  </si>
  <si>
    <t>Subtotal 2021</t>
  </si>
  <si>
    <t>Subtotal 2022</t>
  </si>
  <si>
    <t>Grand Total</t>
  </si>
  <si>
    <t>Somme MONTANT</t>
  </si>
  <si>
    <t>véhicule</t>
  </si>
  <si>
    <t>valeur</t>
  </si>
  <si>
    <t>Véhicule 1</t>
  </si>
  <si>
    <t>Véhicule 2</t>
  </si>
  <si>
    <t>Ma Voiture</t>
  </si>
  <si>
    <t>Achat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</si>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</sst>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2" formatCode="_-* #,##0\ &quot;€&quot;_-;\-* #,##0\ &quot;€&quot;_-;_-* &quot;-&quot;\ &quot;€&quot;_-;_-@_-"/>
    <numFmt numFmtId="164" formatCode="&quot;$&quot;#,##0.00"/>
    <numFmt numFmtId="165" formatCode="#,##0.00\ [$€-40C]"/>
    <numFmt numFmtId="166" formatCode="#,##0.00\ &quot;€&quot;"/>
    <numFmt numFmtId="167" formatCode="#,##0\ &quot;€&quot;"/>
  </numFmts>
  <fonts count="11" x14ac:knownFonts="1">
    <font>
      <sz val="11"/>
      <color theme="3"/>
      <name val="Calibri"/>
      <family val="2"/>
      <scheme val="minor"/>
    </font>
    <font>
      <b/>
      <sz val="20"/>
      <color theme="3"/>
      <name val="Calibri"/>
      <family val="2"/>
      <scheme val="major"/>
    </font>
    <font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0"/>
      <color theme="3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rgb="FF7D6C0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7221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3"/>
      </bottom>
      <diagonal/>
    </border>
    <border>
      <left/>
      <right/>
      <top/>
      <bottom style="thin">
        <color theme="0"/>
      </bottom>
      <diagonal/>
    </border>
  </borders>
  <cellStyleXfs count="10">
    <xf numFmtId="0" fontId="0" fillId="0" borderId="0">
      <alignment horizontal="left" vertical="center" wrapText="1"/>
    </xf>
    <xf numFmtId="164" fontId="3" fillId="3" borderId="2">
      <alignment horizontal="left" vertical="center"/>
    </xf>
    <xf numFmtId="0" fontId="1" fillId="2" borderId="0"/>
    <xf numFmtId="14" fontId="2" fillId="0" borderId="0" applyFont="0" applyFill="0" applyBorder="0" applyAlignment="0" applyProtection="0">
      <alignment horizontal="left" vertical="center"/>
    </xf>
    <xf numFmtId="0" fontId="3" fillId="3" borderId="2">
      <alignment vertical="center" wrapText="1"/>
    </xf>
    <xf numFmtId="164" fontId="4" fillId="2" borderId="0" applyBorder="0" applyAlignment="0">
      <alignment horizontal="left" vertical="center"/>
    </xf>
    <xf numFmtId="0" fontId="2" fillId="2" borderId="0">
      <alignment vertical="center"/>
    </xf>
    <xf numFmtId="0" fontId="2" fillId="2" borderId="1"/>
    <xf numFmtId="0" fontId="2" fillId="2" borderId="0">
      <alignment horizontal="left" vertical="top"/>
    </xf>
    <xf numFmtId="14" fontId="5" fillId="0" borderId="0" applyFont="0" applyFill="0" applyBorder="0" applyAlignment="0" applyProtection="0">
      <alignment vertical="center"/>
    </xf>
  </cellStyleXfs>
  <cellXfs count="31">
    <xf numFmtId="0" fontId="0" fillId="0" borderId="0" xfId="0">
      <alignment horizontal="left" vertical="center" wrapText="1"/>
    </xf>
    <xf numFmtId="0" fontId="1" fillId="2" borderId="0" xfId="2"/>
    <xf numFmtId="14" fontId="0" fillId="0" borderId="0" xfId="9" applyFont="1" applyFill="1" applyAlignment="1">
      <alignment horizontal="left" vertical="center"/>
    </xf>
    <xf numFmtId="0" fontId="2" fillId="2" borderId="1" xfId="7" applyAlignment="1"/>
    <xf numFmtId="0" fontId="0" fillId="0" borderId="0" xfId="0" pivotButton="1" applyAlignment="1">
      <alignment vertical="center"/>
    </xf>
    <xf numFmtId="0" fontId="0" fillId="0" borderId="0" xfId="0" applyAlignment="1">
      <alignment vertical="center"/>
    </xf>
    <xf numFmtId="42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42" fontId="4" fillId="2" borderId="1" xfId="5" applyNumberFormat="1" applyBorder="1" applyAlignment="1">
      <alignment vertical="center"/>
    </xf>
    <xf numFmtId="14" fontId="0" fillId="4" borderId="0" xfId="0" applyNumberFormat="1" applyFill="1" applyAlignment="1">
      <alignment vertical="center"/>
    </xf>
    <xf numFmtId="0" fontId="0" fillId="4" borderId="0" xfId="0" applyFill="1" applyAlignment="1">
      <alignment vertical="center"/>
    </xf>
    <xf numFmtId="166" fontId="0" fillId="4" borderId="0" xfId="0" applyNumberFormat="1" applyFill="1" applyAlignment="1">
      <alignment vertical="center"/>
    </xf>
    <xf numFmtId="14" fontId="0" fillId="5" borderId="0" xfId="0" applyNumberFormat="1" applyFill="1" applyAlignment="1">
      <alignment vertical="center"/>
    </xf>
    <xf numFmtId="0" fontId="0" fillId="5" borderId="0" xfId="0" applyFill="1" applyAlignment="1">
      <alignment vertical="center"/>
    </xf>
    <xf numFmtId="166" fontId="0" fillId="5" borderId="0" xfId="0" applyNumberFormat="1" applyFill="1" applyAlignment="1">
      <alignment vertical="center"/>
    </xf>
    <xf numFmtId="165" fontId="4" fillId="2" borderId="0" xfId="5" applyNumberFormat="1" applyBorder="1">
      <alignment horizontal="left" vertical="center"/>
    </xf>
    <xf numFmtId="0" fontId="2" fillId="2" borderId="0" xfId="7" applyBorder="1"/>
    <xf numFmtId="0" fontId="0" fillId="0" borderId="0" xfId="0" applyNumberFormat="1" applyAlignment="1">
      <alignment vertical="center"/>
    </xf>
    <xf numFmtId="0" fontId="2" fillId="2" borderId="0" xfId="8" applyBorder="1">
      <alignment horizontal="left" vertical="top"/>
    </xf>
    <xf numFmtId="165" fontId="7" fillId="6" borderId="2" xfId="1" applyNumberFormat="1" applyFont="1" applyFill="1">
      <alignment horizontal="left" vertical="center"/>
    </xf>
    <xf numFmtId="0" fontId="7" fillId="6" borderId="2" xfId="4" applyFont="1" applyFill="1">
      <alignment vertical="center" wrapText="1"/>
    </xf>
    <xf numFmtId="0" fontId="8" fillId="2" borderId="0" xfId="6" applyFont="1" applyAlignment="1">
      <alignment horizontal="left" vertical="center"/>
    </xf>
    <xf numFmtId="165" fontId="9" fillId="2" borderId="0" xfId="5" applyNumberFormat="1" applyFont="1" applyAlignment="1">
      <alignment horizontal="left" vertical="center"/>
    </xf>
    <xf numFmtId="0" fontId="8" fillId="0" borderId="0" xfId="0" applyNumberFormat="1" applyFont="1" applyFill="1" applyBorder="1" applyAlignment="1">
      <alignment horizontal="left" vertical="center"/>
    </xf>
    <xf numFmtId="0" fontId="8" fillId="0" borderId="0" xfId="7" applyNumberFormat="1" applyFont="1" applyFill="1" applyBorder="1" applyAlignment="1">
      <alignment horizontal="left" vertical="center"/>
    </xf>
    <xf numFmtId="0" fontId="10" fillId="0" borderId="0" xfId="7" applyNumberFormat="1" applyFont="1" applyFill="1" applyBorder="1" applyAlignment="1">
      <alignment horizontal="left" vertical="center"/>
    </xf>
    <xf numFmtId="167" fontId="10" fillId="0" borderId="0" xfId="5" applyNumberFormat="1" applyFont="1" applyFill="1" applyBorder="1" applyAlignment="1">
      <alignment horizontal="left" vertical="center"/>
    </xf>
    <xf numFmtId="166" fontId="10" fillId="0" borderId="0" xfId="7" applyNumberFormat="1" applyFont="1" applyFill="1" applyBorder="1" applyAlignment="1">
      <alignment horizontal="left" vertical="center"/>
    </xf>
    <xf numFmtId="165" fontId="7" fillId="6" borderId="0" xfId="0" applyNumberFormat="1" applyFont="1" applyFill="1">
      <alignment horizontal="left" vertical="center" wrapText="1"/>
    </xf>
    <xf numFmtId="0" fontId="7" fillId="6" borderId="0" xfId="0" applyFont="1" applyFill="1">
      <alignment horizontal="left" vertical="center" wrapText="1"/>
    </xf>
  </cellXfs>
  <cellStyles count="10">
    <cellStyle name="Date" xfId="3" xr:uid="{00000000-0005-0000-0000-000002000000}"/>
    <cellStyle name="Dates" xfId="9" xr:uid="{00000000-0005-0000-0000-000003000000}"/>
    <cellStyle name="Kop 1" xfId="6" builtinId="16" customBuiltin="1"/>
    <cellStyle name="Kop 2" xfId="7" builtinId="17" customBuiltin="1"/>
    <cellStyle name="Kop 3" xfId="8" builtinId="18" customBuiltin="1"/>
    <cellStyle name="Standaard" xfId="0" builtinId="0" customBuiltin="1"/>
    <cellStyle name="Titel" xfId="2" builtinId="15" customBuiltin="1"/>
    <cellStyle name="Valuta" xfId="1" builtinId="4" customBuiltin="1"/>
    <cellStyle name="Valuta [0]" xfId="5" builtinId="7" customBuiltin="1"/>
    <cellStyle name="Véhicule" xfId="4" xr:uid="{00000000-0005-0000-0000-000009000000}"/>
  </cellStyles>
  <dxfs count="45">
    <dxf>
      <font>
        <b/>
        <i val="0"/>
        <strike val="0"/>
        <outline val="0"/>
        <shadow val="0"/>
        <u val="none"/>
        <vertAlign val="baseline"/>
        <sz val="11"/>
        <color theme="0" tint="-4.9989318521683403E-2"/>
        <name val="Calibri"/>
        <family val="2"/>
        <scheme val="minor"/>
      </font>
      <fill>
        <patternFill>
          <fgColor indexed="64"/>
          <bgColor rgb="FF772213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theme="0" tint="-4.9989318521683403E-2"/>
        <name val="Calibri"/>
        <family val="2"/>
        <scheme val="minor"/>
      </font>
      <numFmt numFmtId="165" formatCode="#,##0.00\ [$€-40C]"/>
      <fill>
        <patternFill>
          <fgColor indexed="64"/>
          <bgColor rgb="FF772213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rgb="FF7D6C09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7D6C09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7D6C09"/>
        <name val="Calibri"/>
        <family val="2"/>
        <scheme val="minor"/>
      </font>
      <numFmt numFmtId="167" formatCode="#,##0\ &quot;€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7D6C09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>
          <bgColor rgb="FFFF0000"/>
        </patternFill>
      </fill>
    </dxf>
    <dxf>
      <border diagonalUp="0" diagonalDown="0">
        <left/>
        <right/>
        <top/>
        <bottom style="thin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solid">
          <bgColor theme="2" tint="-0.499984740745262"/>
        </patternFill>
      </fill>
    </dxf>
    <dxf>
      <fill>
        <patternFill patternType="solid">
          <bgColor theme="4" tint="-0.24994659260841701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alignment wrapText="0"/>
    </dxf>
    <dxf>
      <numFmt numFmtId="166" formatCode="#,##0.00\ &quot;€&quot;"/>
    </dxf>
    <dxf>
      <font>
        <color theme="0"/>
      </font>
      <fill>
        <patternFill>
          <bgColor theme="3"/>
        </patternFill>
      </fill>
    </dxf>
    <dxf>
      <border>
        <horizontal style="thin">
          <color theme="3"/>
        </horizontal>
      </border>
    </dxf>
  </dxfs>
  <tableStyles count="1" defaultTableStyle="Outil de suivi des réparations automobiles" defaultPivotStyle="PivotStyleLight16">
    <tableStyle name="Outil de suivi des réparations automobiles" pivot="0" count="2" xr9:uid="{00000000-0011-0000-FFFF-FFFF00000000}">
      <tableStyleElement type="wholeTable" dxfId="44"/>
      <tableStyleElement type="headerRow" dxfId="43"/>
    </tableStyle>
  </tableStyles>
  <colors>
    <mruColors>
      <color rgb="FF772213"/>
      <color rgb="FF7D6C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1433512</xdr:colOff>
      <xdr:row>0</xdr:row>
      <xdr:rowOff>200025</xdr:rowOff>
    </xdr:from>
    <xdr:to>
      <xdr:col>5</xdr:col>
      <xdr:colOff>3181350</xdr:colOff>
      <xdr:row>5</xdr:row>
      <xdr:rowOff>188912</xdr:rowOff>
    </xdr:to>
    <xdr:pic>
      <xdr:nvPicPr>
        <xdr:cNvPr id="2" name="Image 1" descr="Vue latérale d’une voiture de sport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91212" y="200025"/>
          <a:ext cx="3767138" cy="1722437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811.206241319444" createdVersion="8" refreshedVersion="8" minRefreshableVersion="3" recordCount="5" xr:uid="{51EB401A-3775-48C7-BF20-E674A940B788}">
  <cacheSource type="worksheet">
    <worksheetSource name="Réparations"/>
  </cacheSource>
  <cacheFields count="5">
    <cacheField name="DATE" numFmtId="14">
      <sharedItems containsSemiMixedTypes="0" containsNonDate="0" containsDate="1" containsString="0" minDate="2020-06-29T00:00:00" maxDate="2022-09-08T00:00:00" count="5">
        <d v="2020-06-29T00:00:00"/>
        <d v="2021-12-11T00:00:00"/>
        <d v="2021-08-03T00:00:00"/>
        <d v="2022-06-09T00:00:00"/>
        <d v="2022-09-07T00:00:00"/>
      </sharedItems>
      <fieldGroup base="0">
        <rangePr groupBy="years" startDate="2020-06-29T00:00:00" endDate="2022-09-08T00:00:00"/>
        <groupItems count="5">
          <s v="&lt;29/06/2020"/>
          <s v="2020"/>
          <s v="2021"/>
          <s v="2022"/>
          <s v="&gt;8/09/2022"/>
        </groupItems>
      </fieldGroup>
    </cacheField>
    <cacheField name="MONTANT" numFmtId="165">
      <sharedItems containsSemiMixedTypes="0" containsString="0" containsNumber="1" minValue="89.99" maxValue="3400"/>
    </cacheField>
    <cacheField name="VÉHICULE" numFmtId="0">
      <sharedItems count="2">
        <s v="VÉHICULE 1"/>
        <s v="VÉHICULE 2"/>
      </sharedItems>
    </cacheField>
    <cacheField name="LIEU" numFmtId="0">
      <sharedItems count="3">
        <s v="Concessionnaire"/>
        <s v="Magasin de pneus"/>
        <s v="Carrossier"/>
      </sharedItems>
    </cacheField>
    <cacheField name="DESCRIP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632.11"/>
    <x v="0"/>
    <x v="0"/>
    <s v="Remplacement du radiateur"/>
  </r>
  <r>
    <x v="1"/>
    <n v="389.87"/>
    <x v="1"/>
    <x v="1"/>
    <s v="4 nouveaux pneus"/>
  </r>
  <r>
    <x v="2"/>
    <n v="3400"/>
    <x v="0"/>
    <x v="2"/>
    <s v="Réparation après collision"/>
  </r>
  <r>
    <x v="3"/>
    <n v="89.99"/>
    <x v="1"/>
    <x v="1"/>
    <s v="Parallélisme"/>
  </r>
  <r>
    <x v="4"/>
    <n v="239.54"/>
    <x v="1"/>
    <x v="0"/>
    <s v="Révision des 150 000 kilomètre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92107B8-E979-4458-9E49-B4A42D2B34EE}" name="Draaitabel1" cacheId="0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8" indent="0" compact="0" compactData="0" gridDropZones="1" multipleFieldFilters="0">
  <location ref="A3:F15" firstHeaderRow="1" firstDataRow="2" firstDataCol="2"/>
  <pivotFields count="5">
    <pivotField axis="axisRow" subtotalCaption="Subtotal ?" compact="0" numFmtId="14" outline="0" subtotalTop="0" showAll="0" insertBlankRow="1">
      <items count="6"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5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4">
        <item x="2"/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2"/>
  </rowFields>
  <rowItems count="11">
    <i>
      <x v="1"/>
      <x/>
    </i>
    <i t="default">
      <x v="1"/>
    </i>
    <i t="blank">
      <x v="1"/>
    </i>
    <i>
      <x v="2"/>
      <x/>
    </i>
    <i r="1">
      <x v="1"/>
    </i>
    <i t="default">
      <x v="2"/>
    </i>
    <i t="blank">
      <x v="2"/>
    </i>
    <i>
      <x v="3"/>
      <x v="1"/>
    </i>
    <i t="default">
      <x v="3"/>
    </i>
    <i t="blank">
      <x v="3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Somme MONTANT" fld="1" baseField="2" baseItem="0" numFmtId="166"/>
  </dataFields>
  <formats count="33">
    <format dxfId="42">
      <pivotArea outline="0" fieldPosition="0">
        <references count="1">
          <reference field="4294967294" count="1">
            <x v="0"/>
          </reference>
        </references>
      </pivotArea>
    </format>
    <format dxfId="41">
      <pivotArea type="all" dataOnly="0" outline="0" fieldPosition="0"/>
    </format>
    <format dxfId="40">
      <pivotArea outline="0" collapsedLevelsAreSubtotals="1" fieldPosition="0"/>
    </format>
    <format dxfId="39">
      <pivotArea type="origin" dataOnly="0" labelOnly="1" outline="0" fieldPosition="0"/>
    </format>
    <format dxfId="38">
      <pivotArea field="3" type="button" dataOnly="0" labelOnly="1" outline="0" axis="axisCol" fieldPosition="0"/>
    </format>
    <format dxfId="37">
      <pivotArea type="topRight" dataOnly="0" labelOnly="1" outline="0" fieldPosition="0"/>
    </format>
    <format dxfId="36">
      <pivotArea field="0" type="button" dataOnly="0" labelOnly="1" outline="0" axis="axisRow" fieldPosition="0"/>
    </format>
    <format dxfId="35">
      <pivotArea field="2" type="button" dataOnly="0" labelOnly="1" outline="0" axis="axisRow" fieldPosition="1"/>
    </format>
    <format dxfId="34">
      <pivotArea dataOnly="0" labelOnly="1" outline="0" fieldPosition="0">
        <references count="1">
          <reference field="0" count="3">
            <x v="1"/>
            <x v="2"/>
            <x v="3"/>
          </reference>
        </references>
      </pivotArea>
    </format>
    <format dxfId="33">
      <pivotArea dataOnly="0" labelOnly="1" outline="0" fieldPosition="0">
        <references count="1">
          <reference field="0" count="3" defaultSubtotal="1">
            <x v="1"/>
            <x v="2"/>
            <x v="3"/>
          </reference>
        </references>
      </pivotArea>
    </format>
    <format dxfId="32">
      <pivotArea dataOnly="0" labelOnly="1" grandRow="1" outline="0" fieldPosition="0"/>
    </format>
    <format dxfId="31">
      <pivotArea dataOnly="0" labelOnly="1" outline="0" fieldPosition="0">
        <references count="2">
          <reference field="0" count="1" selected="0">
            <x v="1"/>
          </reference>
          <reference field="2" count="1">
            <x v="0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2"/>
          </reference>
          <reference field="2" count="0"/>
        </references>
      </pivotArea>
    </format>
    <format dxfId="29">
      <pivotArea dataOnly="0" labelOnly="1" outline="0" fieldPosition="0">
        <references count="2">
          <reference field="0" count="1" selected="0">
            <x v="3"/>
          </reference>
          <reference field="2" count="1">
            <x v="1"/>
          </reference>
        </references>
      </pivotArea>
    </format>
    <format dxfId="28">
      <pivotArea dataOnly="0" labelOnly="1" outline="0" fieldPosition="0">
        <references count="1">
          <reference field="3" count="0"/>
        </references>
      </pivotArea>
    </format>
    <format dxfId="27">
      <pivotArea dataOnly="0" labelOnly="1" grandCol="1" outline="0" fieldPosition="0"/>
    </format>
    <format dxfId="26">
      <pivotArea type="all" dataOnly="0" outline="0" fieldPosition="0"/>
    </format>
    <format dxfId="25">
      <pivotArea outline="0" collapsedLevelsAreSubtotals="1" fieldPosition="0"/>
    </format>
    <format dxfId="24">
      <pivotArea type="origin" dataOnly="0" labelOnly="1" outline="0" fieldPosition="0"/>
    </format>
    <format dxfId="23">
      <pivotArea field="3" type="button" dataOnly="0" labelOnly="1" outline="0" axis="axisCol" fieldPosition="0"/>
    </format>
    <format dxfId="22">
      <pivotArea type="topRight" dataOnly="0" labelOnly="1" outline="0" fieldPosition="0"/>
    </format>
    <format dxfId="21">
      <pivotArea field="0" type="button" dataOnly="0" labelOnly="1" outline="0" axis="axisRow" fieldPosition="0"/>
    </format>
    <format dxfId="20">
      <pivotArea field="2" type="button" dataOnly="0" labelOnly="1" outline="0" axis="axisRow" fieldPosition="1"/>
    </format>
    <format dxfId="19">
      <pivotArea dataOnly="0" labelOnly="1" outline="0" fieldPosition="0">
        <references count="1">
          <reference field="0" count="3">
            <x v="1"/>
            <x v="2"/>
            <x v="3"/>
          </reference>
        </references>
      </pivotArea>
    </format>
    <format dxfId="18">
      <pivotArea dataOnly="0" labelOnly="1" outline="0" fieldPosition="0">
        <references count="1">
          <reference field="0" count="3" defaultSubtotal="1">
            <x v="1"/>
            <x v="2"/>
            <x v="3"/>
          </reference>
        </references>
      </pivotArea>
    </format>
    <format dxfId="17">
      <pivotArea dataOnly="0" labelOnly="1" grandRow="1" outline="0" fieldPosition="0"/>
    </format>
    <format dxfId="16">
      <pivotArea dataOnly="0" labelOnly="1" outline="0" fieldPosition="0">
        <references count="2">
          <reference field="0" count="1" selected="0">
            <x v="1"/>
          </reference>
          <reference field="2" count="1">
            <x v="0"/>
          </reference>
        </references>
      </pivotArea>
    </format>
    <format dxfId="15">
      <pivotArea dataOnly="0" labelOnly="1" outline="0" fieldPosition="0">
        <references count="2">
          <reference field="0" count="1" selected="0">
            <x v="2"/>
          </reference>
          <reference field="2" count="0"/>
        </references>
      </pivotArea>
    </format>
    <format dxfId="14">
      <pivotArea dataOnly="0" labelOnly="1" outline="0" fieldPosition="0">
        <references count="2">
          <reference field="0" count="1" selected="0">
            <x v="3"/>
          </reference>
          <reference field="2" count="1">
            <x v="1"/>
          </reference>
        </references>
      </pivotArea>
    </format>
    <format dxfId="13">
      <pivotArea dataOnly="0" labelOnly="1" outline="0" fieldPosition="0">
        <references count="1">
          <reference field="3" count="0"/>
        </references>
      </pivotArea>
    </format>
    <format dxfId="12">
      <pivotArea dataOnly="0" labelOnly="1" grandCol="1" outline="0" fieldPosition="0"/>
    </format>
    <format dxfId="11">
      <pivotArea dataOnly="0" outline="0" fieldPosition="0">
        <references count="1">
          <reference field="0" count="0" defaultSubtotal="1"/>
        </references>
      </pivotArea>
    </format>
    <format dxfId="10">
      <pivotArea dataOnly="0" grandRow="1" outline="0" axis="axisRow" fieldPosition="0"/>
    </format>
  </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éparations" displayName="Réparations" ref="B22:F29" totalsRowShown="0">
  <autoFilter ref="B22:F29" xr:uid="{00000000-0009-0000-0100-000001000000}"/>
  <tableColumns count="5">
    <tableColumn id="1" xr3:uid="{00000000-0010-0000-0000-000001000000}" name="DATE" dataDxfId="9" dataCellStyle="Dates"/>
    <tableColumn id="2" xr3:uid="{00000000-0010-0000-0000-000002000000}" name="MONTANT" dataDxfId="1"/>
    <tableColumn id="8" xr3:uid="{00000000-0010-0000-0000-000008000000}" name="VÉHICULE" dataDxfId="0"/>
    <tableColumn id="3" xr3:uid="{00000000-0010-0000-0000-000003000000}" name="LIEU"/>
    <tableColumn id="4" xr3:uid="{00000000-0010-0000-0000-000004000000}" name="DESCRIPTION"/>
  </tableColumns>
  <tableStyleInfo name="Outil de suivi des réparations automobiles" showFirstColumn="0" showLastColumn="0" showRowStripes="1" showColumnStripes="0"/>
  <extLst>
    <ext xmlns:x14="http://schemas.microsoft.com/office/spreadsheetml/2009/9/main" uri="{504A1905-F514-4f6f-8877-14C23A59335A}">
      <x14:table altTextSummary="Entrez la date, le montant, le véhicule, le lieu de réparation et la description dans ce tableau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723B1D-67D1-4045-9AC6-99524A275920}" name="Tabel2" displayName="Tabel2" ref="B3:D6" totalsRowShown="0" headerRowDxfId="3" dataDxfId="2" tableBorderDxfId="8">
  <autoFilter ref="B3:D6" xr:uid="{D5723B1D-67D1-4045-9AC6-99524A275920}"/>
  <tableColumns count="3">
    <tableColumn id="1" xr3:uid="{E74C9F4B-F1A5-4D6A-A619-110673FC9F6A}" name="véhicule" dataDxfId="6" dataCellStyle="Kop 2"/>
    <tableColumn id="2" xr3:uid="{A33BA304-070B-46E6-AD29-692128C1867B}" name="valeur" dataDxfId="5" dataCellStyle="Valuta [0]"/>
    <tableColumn id="3" xr3:uid="{E3AE62E5-9EE8-4140-ACF7-179A134E143A}" name="Montant" dataDxfId="4">
      <calculatedColumnFormula>SUMIFS(Réparations[MONTANT],Réparations[VÉHICULE],Tabel2[[#This Row],[véhicule]])</calculatedColumnFormula>
    </tableColumn>
  </tableColumns>
  <tableStyleInfo name="Outil de suivi des réparations automobiles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Automotive Repair Tracker">
      <a:dk1>
        <a:sysClr val="windowText" lastClr="000000"/>
      </a:dk1>
      <a:lt1>
        <a:sysClr val="window" lastClr="FFFFFF"/>
      </a:lt1>
      <a:dk2>
        <a:srgbClr val="555550"/>
      </a:dk2>
      <a:lt2>
        <a:srgbClr val="F1F7E8"/>
      </a:lt2>
      <a:accent1>
        <a:srgbClr val="FF8F0E"/>
      </a:accent1>
      <a:accent2>
        <a:srgbClr val="8CBC36"/>
      </a:accent2>
      <a:accent3>
        <a:srgbClr val="2199AF"/>
      </a:accent3>
      <a:accent4>
        <a:srgbClr val="DF4F36"/>
      </a:accent4>
      <a:accent5>
        <a:srgbClr val="F1D433"/>
      </a:accent5>
      <a:accent6>
        <a:srgbClr val="A16097"/>
      </a:accent6>
      <a:hlink>
        <a:srgbClr val="2199AF"/>
      </a:hlink>
      <a:folHlink>
        <a:srgbClr val="A16097"/>
      </a:folHlink>
    </a:clrScheme>
    <a:fontScheme name="Automotive Repair Tracke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CC111D-4F11-489F-8500-20E718775FC3}">
  <dimension ref="A3:L15"/>
  <sheetViews>
    <sheetView workbookViewId="0">
      <selection activeCell="H18" sqref="H18"/>
    </sheetView>
  </sheetViews>
  <sheetFormatPr defaultRowHeight="15" x14ac:dyDescent="0.25"/>
  <cols>
    <col min="1" max="1" width="18.5703125" style="5" bestFit="1" customWidth="1"/>
    <col min="2" max="2" width="11.85546875" style="5" bestFit="1" customWidth="1"/>
    <col min="3" max="3" width="9.85546875" style="5" bestFit="1" customWidth="1"/>
    <col min="4" max="4" width="15.7109375" style="5" bestFit="1" customWidth="1"/>
    <col min="5" max="5" width="17.28515625" style="5" bestFit="1" customWidth="1"/>
    <col min="6" max="6" width="11.28515625" style="5" bestFit="1" customWidth="1"/>
    <col min="7" max="10" width="9.140625" style="5"/>
    <col min="11" max="11" width="10.85546875" style="5" bestFit="1" customWidth="1"/>
    <col min="12" max="12" width="9.140625" style="6"/>
    <col min="13" max="16384" width="9.140625" style="5"/>
  </cols>
  <sheetData>
    <row r="3" spans="1:12" x14ac:dyDescent="0.25">
      <c r="A3" s="4" t="s">
        <v>24</v>
      </c>
      <c r="C3" s="4" t="s">
        <v>7</v>
      </c>
    </row>
    <row r="4" spans="1:12" x14ac:dyDescent="0.25">
      <c r="A4" s="4" t="s">
        <v>2</v>
      </c>
      <c r="B4" s="4" t="s">
        <v>4</v>
      </c>
      <c r="C4" s="5" t="s">
        <v>10</v>
      </c>
      <c r="D4" s="5" t="s">
        <v>8</v>
      </c>
      <c r="E4" s="5" t="s">
        <v>9</v>
      </c>
      <c r="F4" s="5" t="s">
        <v>23</v>
      </c>
    </row>
    <row r="5" spans="1:12" x14ac:dyDescent="0.25">
      <c r="A5" s="7" t="s">
        <v>17</v>
      </c>
      <c r="B5" s="5" t="s">
        <v>5</v>
      </c>
      <c r="C5" s="8"/>
      <c r="D5" s="8">
        <v>632.11</v>
      </c>
      <c r="E5" s="8"/>
      <c r="F5" s="8">
        <v>632.11</v>
      </c>
      <c r="K5" s="3"/>
      <c r="L5" s="9"/>
    </row>
    <row r="6" spans="1:12" x14ac:dyDescent="0.25">
      <c r="A6" s="10" t="s">
        <v>20</v>
      </c>
      <c r="B6" s="11"/>
      <c r="C6" s="12"/>
      <c r="D6" s="12">
        <v>632.11</v>
      </c>
      <c r="E6" s="12"/>
      <c r="F6" s="12">
        <v>632.11</v>
      </c>
    </row>
    <row r="7" spans="1:12" x14ac:dyDescent="0.25">
      <c r="A7" s="7"/>
      <c r="C7" s="8"/>
      <c r="D7" s="8"/>
      <c r="E7" s="8"/>
      <c r="F7" s="8"/>
    </row>
    <row r="8" spans="1:12" x14ac:dyDescent="0.25">
      <c r="A8" s="7" t="s">
        <v>18</v>
      </c>
      <c r="B8" s="5" t="s">
        <v>5</v>
      </c>
      <c r="C8" s="8">
        <v>3400</v>
      </c>
      <c r="D8" s="8"/>
      <c r="E8" s="8"/>
      <c r="F8" s="8">
        <v>3400</v>
      </c>
    </row>
    <row r="9" spans="1:12" x14ac:dyDescent="0.25">
      <c r="A9" s="7" t="s">
        <v>18</v>
      </c>
      <c r="B9" s="5" t="s">
        <v>6</v>
      </c>
      <c r="C9" s="8"/>
      <c r="D9" s="8"/>
      <c r="E9" s="8">
        <v>389.87</v>
      </c>
      <c r="F9" s="8">
        <v>389.87</v>
      </c>
    </row>
    <row r="10" spans="1:12" x14ac:dyDescent="0.25">
      <c r="A10" s="10" t="s">
        <v>21</v>
      </c>
      <c r="B10" s="11"/>
      <c r="C10" s="12">
        <v>3400</v>
      </c>
      <c r="D10" s="12"/>
      <c r="E10" s="12">
        <v>389.87</v>
      </c>
      <c r="F10" s="12">
        <v>3789.87</v>
      </c>
    </row>
    <row r="11" spans="1:12" x14ac:dyDescent="0.25">
      <c r="A11" s="7"/>
      <c r="C11" s="8"/>
      <c r="D11" s="8"/>
      <c r="E11" s="8"/>
      <c r="F11" s="8"/>
    </row>
    <row r="12" spans="1:12" x14ac:dyDescent="0.25">
      <c r="A12" s="7" t="s">
        <v>19</v>
      </c>
      <c r="B12" s="5" t="s">
        <v>6</v>
      </c>
      <c r="C12" s="8"/>
      <c r="D12" s="8">
        <v>239.54</v>
      </c>
      <c r="E12" s="8">
        <v>89.99</v>
      </c>
      <c r="F12" s="8">
        <v>329.53</v>
      </c>
    </row>
    <row r="13" spans="1:12" x14ac:dyDescent="0.25">
      <c r="A13" s="10" t="s">
        <v>22</v>
      </c>
      <c r="B13" s="11"/>
      <c r="C13" s="12"/>
      <c r="D13" s="12">
        <v>239.54</v>
      </c>
      <c r="E13" s="12">
        <v>89.99</v>
      </c>
      <c r="F13" s="12">
        <v>329.53</v>
      </c>
    </row>
    <row r="14" spans="1:12" x14ac:dyDescent="0.25">
      <c r="A14" s="7"/>
      <c r="C14" s="8"/>
      <c r="D14" s="8"/>
      <c r="E14" s="8"/>
      <c r="F14" s="8"/>
    </row>
    <row r="15" spans="1:12" x14ac:dyDescent="0.25">
      <c r="A15" s="13" t="s">
        <v>23</v>
      </c>
      <c r="B15" s="14"/>
      <c r="C15" s="15">
        <v>3400</v>
      </c>
      <c r="D15" s="15">
        <v>871.65</v>
      </c>
      <c r="E15" s="15">
        <v>479.86</v>
      </c>
      <c r="F15" s="15">
        <v>4751.51</v>
      </c>
    </row>
  </sheetData>
  <phoneticPr fontId="6" type="noConversion"/>
  <dataValidations count="2">
    <dataValidation allowBlank="1" showInputMessage="1" showErrorMessage="1" prompt="Entrez la valeur du véhicule dans cette cellule." sqref="L5" xr:uid="{BAEB2D31-5E98-4F3C-8CF8-5E8FF84AE07E}"/>
    <dataValidation allowBlank="1" showInputMessage="1" showErrorMessage="1" prompt="Entrez la valeur du véhicule dans la cellule de droite. Le nom du véhicule est automatiquement mis à jour à partir de la cellule B3." sqref="K5" xr:uid="{0183B44D-3937-42AF-86CD-DE396D5B4B97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autoPageBreaks="0" fitToPage="1"/>
  </sheetPr>
  <dimension ref="B1:R29"/>
  <sheetViews>
    <sheetView showGridLines="0" tabSelected="1" zoomScaleNormal="100" workbookViewId="0">
      <selection activeCell="D32" sqref="D32"/>
    </sheetView>
  </sheetViews>
  <sheetFormatPr defaultColWidth="9.140625" defaultRowHeight="30" customHeight="1" x14ac:dyDescent="0.25"/>
  <cols>
    <col min="1" max="1" width="2.7109375" customWidth="1"/>
    <col min="2" max="2" width="21" customWidth="1"/>
    <col min="3" max="4" width="21.5703125" customWidth="1"/>
    <col min="5" max="5" width="30.28515625" customWidth="1"/>
    <col min="6" max="6" width="51.5703125" customWidth="1"/>
    <col min="7" max="7" width="2.7109375" customWidth="1"/>
    <col min="17" max="17" width="10.7109375" style="18" customWidth="1"/>
    <col min="18" max="18" width="10.42578125" style="18" bestFit="1" customWidth="1"/>
  </cols>
  <sheetData>
    <row r="1" spans="2:18" ht="39" customHeight="1" x14ac:dyDescent="0.4">
      <c r="B1" s="1" t="s">
        <v>0</v>
      </c>
      <c r="C1" s="1"/>
      <c r="D1" s="1"/>
      <c r="E1" s="1"/>
    </row>
    <row r="2" spans="2:18" ht="39" customHeight="1" x14ac:dyDescent="0.25">
      <c r="B2" s="22" t="s">
        <v>1</v>
      </c>
      <c r="C2" s="23">
        <f>IFERROR(SUM(Réparations[MONTANT]), "")</f>
        <v>5195.9599999999991</v>
      </c>
      <c r="D2" s="22"/>
      <c r="P2" s="18"/>
      <c r="R2"/>
    </row>
    <row r="3" spans="2:18" ht="19.5" customHeight="1" x14ac:dyDescent="0.25">
      <c r="B3" s="24" t="s">
        <v>25</v>
      </c>
      <c r="C3" s="24" t="s">
        <v>26</v>
      </c>
      <c r="D3" s="25" t="s">
        <v>31</v>
      </c>
      <c r="P3" s="18"/>
      <c r="R3"/>
    </row>
    <row r="4" spans="2:18" ht="19.5" customHeight="1" x14ac:dyDescent="0.25">
      <c r="B4" s="26" t="s">
        <v>27</v>
      </c>
      <c r="C4" s="27">
        <v>14000</v>
      </c>
      <c r="D4" s="28">
        <f>SUMIFS(Réparations[MONTANT],Réparations[VÉHICULE],Tabel2[[#This Row],[véhicule]])</f>
        <v>4032.11</v>
      </c>
      <c r="P4" s="18"/>
      <c r="R4"/>
    </row>
    <row r="5" spans="2:18" ht="19.5" customHeight="1" x14ac:dyDescent="0.25">
      <c r="B5" s="26" t="s">
        <v>28</v>
      </c>
      <c r="C5" s="27">
        <v>10000</v>
      </c>
      <c r="D5" s="28">
        <f>SUMIFS(Réparations[MONTANT],Réparations[VÉHICULE],Tabel2[[#This Row],[véhicule]])</f>
        <v>1040.4000000000001</v>
      </c>
      <c r="P5" s="18"/>
      <c r="R5"/>
    </row>
    <row r="6" spans="2:18" ht="19.5" customHeight="1" x14ac:dyDescent="0.25">
      <c r="B6" s="26" t="s">
        <v>29</v>
      </c>
      <c r="C6" s="27">
        <v>50000</v>
      </c>
      <c r="D6" s="28">
        <f>SUMIFS(Réparations[MONTANT],Réparations[VÉHICULE],Tabel2[[#This Row],[véhicule]])</f>
        <v>123.45</v>
      </c>
      <c r="P6" s="18"/>
      <c r="R6"/>
    </row>
    <row r="7" spans="2:18" ht="19.5" customHeight="1" x14ac:dyDescent="0.25">
      <c r="B7" s="17"/>
      <c r="C7" s="16" t="str">
        <f>IF(B7="","",IFERROR(SUMIFS(Réparations[MONTANT],Réparations[VÉHICULE],MID(B7,7,99)), ""))</f>
        <v/>
      </c>
      <c r="D7" s="17" t="str">
        <f t="shared" ref="D4:D21" si="0">SUBSTITUTE(B7,"Total ","VALEUR ")</f>
        <v/>
      </c>
      <c r="P7" s="18"/>
      <c r="R7"/>
    </row>
    <row r="8" spans="2:18" ht="19.5" hidden="1" customHeight="1" x14ac:dyDescent="0.25">
      <c r="B8" s="17"/>
      <c r="C8" s="16" t="str">
        <f>IF(B8="","",IFERROR(SUMIFS(Réparations[MONTANT],Réparations[VÉHICULE],MID(B8,7,99)), ""))</f>
        <v/>
      </c>
      <c r="D8" s="17" t="str">
        <f t="shared" si="0"/>
        <v/>
      </c>
      <c r="P8" s="18"/>
      <c r="R8"/>
    </row>
    <row r="9" spans="2:18" ht="19.5" hidden="1" customHeight="1" x14ac:dyDescent="0.25">
      <c r="B9" s="17"/>
      <c r="C9" s="16" t="str">
        <f>IF(B9="","",IFERROR(SUMIFS(Réparations[MONTANT],Réparations[VÉHICULE],MID(B9,7,99)), ""))</f>
        <v/>
      </c>
      <c r="D9" s="17" t="str">
        <f t="shared" si="0"/>
        <v/>
      </c>
      <c r="P9" s="18"/>
      <c r="R9"/>
    </row>
    <row r="10" spans="2:18" ht="19.5" hidden="1" customHeight="1" x14ac:dyDescent="0.25">
      <c r="B10" s="17"/>
      <c r="C10" s="16" t="str">
        <f>IF(B10="","",IFERROR(SUMIFS(Réparations[MONTANT],Réparations[VÉHICULE],MID(B10,7,99)), ""))</f>
        <v/>
      </c>
      <c r="D10" s="17" t="str">
        <f t="shared" si="0"/>
        <v/>
      </c>
      <c r="P10" s="18"/>
      <c r="R10"/>
    </row>
    <row r="11" spans="2:18" ht="19.5" hidden="1" customHeight="1" x14ac:dyDescent="0.25">
      <c r="B11" s="17"/>
      <c r="C11" s="16" t="str">
        <f>IF(B11="","",IFERROR(SUMIFS(Réparations[MONTANT],Réparations[VÉHICULE],MID(B11,7,99)), ""))</f>
        <v/>
      </c>
      <c r="D11" s="17" t="str">
        <f t="shared" si="0"/>
        <v/>
      </c>
      <c r="P11" s="18"/>
      <c r="R11"/>
    </row>
    <row r="12" spans="2:18" ht="19.5" hidden="1" customHeight="1" x14ac:dyDescent="0.25">
      <c r="B12" s="17"/>
      <c r="C12" s="16" t="str">
        <f>IF(B12="","",IFERROR(SUMIFS(Réparations[MONTANT],Réparations[VÉHICULE],MID(B12,7,99)), ""))</f>
        <v/>
      </c>
      <c r="D12" s="17" t="str">
        <f t="shared" si="0"/>
        <v/>
      </c>
      <c r="P12" s="18"/>
      <c r="R12"/>
    </row>
    <row r="13" spans="2:18" ht="19.5" hidden="1" customHeight="1" x14ac:dyDescent="0.25">
      <c r="B13" s="17"/>
      <c r="C13" s="16" t="str">
        <f>IF(B13="","",IFERROR(SUMIFS(Réparations[MONTANT],Réparations[VÉHICULE],MID(B13,7,99)), ""))</f>
        <v/>
      </c>
      <c r="D13" s="17" t="str">
        <f t="shared" si="0"/>
        <v/>
      </c>
      <c r="P13" s="18"/>
      <c r="R13"/>
    </row>
    <row r="14" spans="2:18" ht="19.5" hidden="1" customHeight="1" x14ac:dyDescent="0.25">
      <c r="B14" s="17"/>
      <c r="C14" s="16" t="str">
        <f>IF(B14="","",IFERROR(SUMIFS(Réparations[MONTANT],Réparations[VÉHICULE],MID(B14,7,99)), ""))</f>
        <v/>
      </c>
      <c r="D14" s="17" t="str">
        <f t="shared" si="0"/>
        <v/>
      </c>
      <c r="P14" s="18"/>
      <c r="R14"/>
    </row>
    <row r="15" spans="2:18" ht="19.5" hidden="1" customHeight="1" x14ac:dyDescent="0.25">
      <c r="B15" s="17"/>
      <c r="C15" s="16" t="str">
        <f>IF(B15="","",IFERROR(SUMIFS(Réparations[MONTANT],Réparations[VÉHICULE],MID(B15,7,99)), ""))</f>
        <v/>
      </c>
      <c r="D15" s="17" t="str">
        <f t="shared" si="0"/>
        <v/>
      </c>
      <c r="P15" s="18"/>
      <c r="R15"/>
    </row>
    <row r="16" spans="2:18" ht="19.5" hidden="1" customHeight="1" x14ac:dyDescent="0.25">
      <c r="B16" s="17"/>
      <c r="C16" s="16" t="str">
        <f>IF(B16="","",IFERROR(SUMIFS(Réparations[MONTANT],Réparations[VÉHICULE],MID(B16,7,99)), ""))</f>
        <v/>
      </c>
      <c r="D16" s="17" t="str">
        <f t="shared" si="0"/>
        <v/>
      </c>
      <c r="P16" s="18"/>
      <c r="R16"/>
    </row>
    <row r="17" spans="2:18" ht="19.5" hidden="1" customHeight="1" x14ac:dyDescent="0.25">
      <c r="B17" s="17"/>
      <c r="C17" s="16" t="str">
        <f>IF(B17="","",IFERROR(SUMIFS(Réparations[MONTANT],Réparations[VÉHICULE],MID(B17,7,99)), ""))</f>
        <v/>
      </c>
      <c r="D17" s="17" t="str">
        <f t="shared" si="0"/>
        <v/>
      </c>
      <c r="P17" s="18"/>
      <c r="R17"/>
    </row>
    <row r="18" spans="2:18" ht="19.5" hidden="1" customHeight="1" x14ac:dyDescent="0.25">
      <c r="B18" s="17"/>
      <c r="C18" s="16" t="str">
        <f>IF(B18="","",IFERROR(SUMIFS(Réparations[MONTANT],Réparations[VÉHICULE],MID(B18,7,99)), ""))</f>
        <v/>
      </c>
      <c r="D18" s="17" t="str">
        <f t="shared" si="0"/>
        <v/>
      </c>
      <c r="P18" s="18"/>
      <c r="R18"/>
    </row>
    <row r="19" spans="2:18" ht="19.5" hidden="1" customHeight="1" x14ac:dyDescent="0.25">
      <c r="B19" s="17"/>
      <c r="C19" s="16" t="str">
        <f>IF(B19="","",IFERROR(SUMIFS(Réparations[MONTANT],Réparations[VÉHICULE],MID(B19,7,99)), ""))</f>
        <v/>
      </c>
      <c r="D19" s="17" t="str">
        <f t="shared" si="0"/>
        <v/>
      </c>
      <c r="P19" s="18"/>
      <c r="R19"/>
    </row>
    <row r="20" spans="2:18" ht="19.5" hidden="1" customHeight="1" x14ac:dyDescent="0.25">
      <c r="B20" s="17"/>
      <c r="C20" s="16" t="str">
        <f>IF(B20="","",IFERROR(SUMIFS(Réparations[MONTANT],Réparations[VÉHICULE],MID(B20,7,99)), ""))</f>
        <v/>
      </c>
      <c r="D20" s="17" t="str">
        <f t="shared" si="0"/>
        <v/>
      </c>
      <c r="P20" s="18"/>
      <c r="R20"/>
    </row>
    <row r="21" spans="2:18" ht="39" hidden="1" customHeight="1" x14ac:dyDescent="0.25">
      <c r="B21" s="19"/>
      <c r="C21" s="16" t="str">
        <f>IF(B21="","",IFERROR(SUMIFS(Réparations[MONTANT],Réparations[VÉHICULE],MID(B21,7,99)), ""))</f>
        <v/>
      </c>
      <c r="D21" s="17" t="str">
        <f t="shared" si="0"/>
        <v/>
      </c>
      <c r="P21" s="18"/>
      <c r="R21"/>
    </row>
    <row r="22" spans="2:18" ht="19.5" customHeight="1" x14ac:dyDescent="0.25">
      <c r="B22" t="s">
        <v>2</v>
      </c>
      <c r="C22" t="s">
        <v>3</v>
      </c>
      <c r="D22" t="s">
        <v>4</v>
      </c>
      <c r="E22" t="s">
        <v>7</v>
      </c>
      <c r="F22" t="s">
        <v>11</v>
      </c>
    </row>
    <row r="23" spans="2:18" ht="30" customHeight="1" x14ac:dyDescent="0.25">
      <c r="B23" s="2">
        <f ca="1">TODAY()-800</f>
        <v>44011</v>
      </c>
      <c r="C23" s="20">
        <v>632.11</v>
      </c>
      <c r="D23" s="21" t="s">
        <v>5</v>
      </c>
      <c r="E23" t="s">
        <v>8</v>
      </c>
      <c r="F23" t="s">
        <v>12</v>
      </c>
    </row>
    <row r="24" spans="2:18" ht="30" customHeight="1" x14ac:dyDescent="0.25">
      <c r="B24" s="2">
        <f ca="1">TODAY()-270</f>
        <v>44541</v>
      </c>
      <c r="C24" s="20">
        <v>389.87</v>
      </c>
      <c r="D24" s="21" t="s">
        <v>6</v>
      </c>
      <c r="E24" t="s">
        <v>9</v>
      </c>
      <c r="F24" t="s">
        <v>13</v>
      </c>
    </row>
    <row r="25" spans="2:18" ht="30" customHeight="1" x14ac:dyDescent="0.25">
      <c r="B25" s="2">
        <f ca="1">TODAY()-400</f>
        <v>44411</v>
      </c>
      <c r="C25" s="20">
        <v>3400</v>
      </c>
      <c r="D25" s="21" t="s">
        <v>5</v>
      </c>
      <c r="E25" t="s">
        <v>10</v>
      </c>
      <c r="F25" t="s">
        <v>14</v>
      </c>
    </row>
    <row r="26" spans="2:18" ht="30" customHeight="1" x14ac:dyDescent="0.25">
      <c r="B26" s="2">
        <f ca="1">TODAY()-90</f>
        <v>44721</v>
      </c>
      <c r="C26" s="20">
        <v>89.99</v>
      </c>
      <c r="D26" s="21" t="s">
        <v>6</v>
      </c>
      <c r="E26" t="s">
        <v>9</v>
      </c>
      <c r="F26" t="s">
        <v>15</v>
      </c>
    </row>
    <row r="27" spans="2:18" ht="30" customHeight="1" x14ac:dyDescent="0.25">
      <c r="B27" s="2">
        <f ca="1">TODAY()</f>
        <v>44811</v>
      </c>
      <c r="C27" s="20">
        <v>239.54</v>
      </c>
      <c r="D27" s="21" t="s">
        <v>6</v>
      </c>
      <c r="E27" t="s">
        <v>8</v>
      </c>
      <c r="F27" t="s">
        <v>16</v>
      </c>
    </row>
    <row r="28" spans="2:18" ht="30" customHeight="1" x14ac:dyDescent="0.25">
      <c r="B28" s="2">
        <v>44811</v>
      </c>
      <c r="C28" s="29">
        <v>123.45</v>
      </c>
      <c r="D28" s="30" t="s">
        <v>29</v>
      </c>
      <c r="E28" t="s">
        <v>8</v>
      </c>
      <c r="F28" t="s">
        <v>30</v>
      </c>
    </row>
    <row r="29" spans="2:18" ht="30" customHeight="1" x14ac:dyDescent="0.25">
      <c r="B29" s="2">
        <v>44811</v>
      </c>
      <c r="C29" s="29">
        <v>321</v>
      </c>
      <c r="D29" s="30" t="s">
        <v>28</v>
      </c>
    </row>
  </sheetData>
  <phoneticPr fontId="6" type="noConversion"/>
  <conditionalFormatting sqref="C2">
    <cfRule type="expression" dxfId="7" priority="1">
      <formula>$C$2&lt;&gt;SUM($C$23:$C$29)</formula>
    </cfRule>
  </conditionalFormatting>
  <dataValidations count="15">
    <dataValidation allowBlank="1" showInputMessage="1" showErrorMessage="1" prompt="Le total général est automatiquement calculé dans la cellule de droite." sqref="B2" xr:uid="{00000000-0002-0000-0000-000000000000}"/>
    <dataValidation allowBlank="1" showInputMessage="1" showErrorMessage="1" prompt="Le total général est automatiquement calculé dans cette cellule." sqref="C2" xr:uid="{00000000-0002-0000-0000-000001000000}"/>
    <dataValidation allowBlank="1" showInputMessage="1" showErrorMessage="1" prompt="Entrez le nom du véhicule 1 dans cette cellule pour l’utiliser dans la colonne Véhicule du tableau Réparations. Le total du véhicule 1 est automatiquement mis à jour dans la cellule de droite." sqref="B3:B20" xr:uid="{00000000-0002-0000-0000-000002000000}"/>
    <dataValidation allowBlank="1" showInputMessage="1" showErrorMessage="1" prompt="Le total du véhicule 1 est automatiquement mis à jour dans cette cellule." sqref="C3:C21" xr:uid="{00000000-0002-0000-0000-000003000000}"/>
    <dataValidation allowBlank="1" showInputMessage="1" showErrorMessage="1" prompt="Entrez le nom du véhicule 2 dans cette cellule pour l’utiliser dans la colonne Véhicule du tableau Réparations. Le total du véhicule 2 est automatiquement mis à jour dans la cellule de droite." sqref="B21" xr:uid="{00000000-0002-0000-0000-000004000000}"/>
    <dataValidation allowBlank="1" showInputMessage="1" showErrorMessage="1" prompt="Entrez la valeur du véhicule dans la cellule de droite. Le nom du véhicule est automatiquement mis à jour à partir de la cellule B3." sqref="D3:D21 B4:B6" xr:uid="{00000000-0002-0000-0000-000006000000}"/>
    <dataValidation allowBlank="1" showInputMessage="1" showErrorMessage="1" prompt="Entrez la valeur du véhicule dans cette cellule." sqref="C4:C6" xr:uid="{00000000-0002-0000-0000-000007000000}"/>
    <dataValidation allowBlank="1" showInputMessage="1" showErrorMessage="1" prompt="Entrez la date dans cette colonne sous ce titre. Utilisez les filtres de titre pour trouver des entrées spécifiques." sqref="B22" xr:uid="{00000000-0002-0000-0000-000009000000}"/>
    <dataValidation allowBlank="1" showInputMessage="1" showErrorMessage="1" prompt="Entrez le montant dans cette colonne sous ce titre." sqref="C22" xr:uid="{00000000-0002-0000-0000-00000A000000}"/>
    <dataValidation allowBlank="1" showInputMessage="1" showErrorMessage="1" prompt="Sélectionnez le nom du véhicule dans la liste de cette colonne sous ce titre. Appuyez sur ALT+FLÈCHE BAS pour accéder aux options, puis sur FLÈCHE BAS et ENTRÉE pour opérer une sélection." sqref="D22" xr:uid="{00000000-0002-0000-0000-00000B000000}"/>
    <dataValidation allowBlank="1" showInputMessage="1" showErrorMessage="1" prompt="Entrez le lieu de la réparation dans cette colonne sous ce titre." sqref="E22" xr:uid="{00000000-0002-0000-0000-00000C000000}"/>
    <dataValidation allowBlank="1" showInputMessage="1" showErrorMessage="1" prompt="Entrez une description dans cette colonne sous ce titre." sqref="F22" xr:uid="{00000000-0002-0000-0000-00000D000000}"/>
    <dataValidation allowBlank="1" showInputMessage="1" showErrorMessage="1" prompt="Le titre de cette feuille de calcul figure dans cette cellule. Le total général et les totaux des véhicules sont automatiquement calculés dans les cellules ci-dessous." sqref="B1" xr:uid="{00000000-0002-0000-0000-00000E000000}"/>
    <dataValidation allowBlank="1" showInputMessage="1" showErrorMessage="1" prompt="Créez un outil de suivi des réparations automobiles dans ce classeur. Entrez les valeurs des véhicules dans les cellules E3 et E4, et les détails des réparations dans le tableau à partir de la cellule B5." sqref="A1" xr:uid="{00000000-0002-0000-0000-00000F000000}"/>
    <dataValidation type="list" errorStyle="warning" allowBlank="1" showInputMessage="1" showErrorMessage="1" error="Sélectionnez le nom d’un véhicule dans la liste. Sélectionnez ANNULER, appuyez sur ALT+FLÈCHE BAS pour accéder aux options, puis sur FLÈCHE BAS et ENTRÉE pour opérer une sélection." sqref="D23:D29" xr:uid="{00000000-0002-0000-0000-000010000000}">
      <formula1>$B$4:$B$6</formula1>
    </dataValidation>
  </dataValidations>
  <printOptions horizontalCentered="1"/>
  <pageMargins left="0.45" right="0.45" top="0.75" bottom="0.75" header="0.3" footer="0.3"/>
  <pageSetup scale="87" fitToHeight="0" orientation="landscape" r:id="rId1"/>
  <headerFooter differentFirst="1">
    <oddFooter>Page &amp;P of &amp;N</oddFooter>
  </headerFooter>
  <ignoredErrors>
    <ignoredError sqref="C2" emptyCellReference="1"/>
  </ignoredErrors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TCD</vt:lpstr>
      <vt:lpstr>Suivi des réparations auto</vt:lpstr>
      <vt:lpstr>'Suivi des réparations auto'!Afdruktitels</vt:lpstr>
      <vt:lpstr>LigneTitreRégion1..C2</vt:lpstr>
      <vt:lpstr>LigneTitreRégion3..E4</vt:lpstr>
      <vt:lpstr>TitreColonne1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2018-06-29T11:36:42Z</dcterms:created>
  <dcterms:modified xsi:type="dcterms:W3CDTF">2022-09-07T19:11:50Z</dcterms:modified>
</cp:coreProperties>
</file>