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58346F0-65B2-483C-BB43-E4E259739F4C}" xr6:coauthVersionLast="47" xr6:coauthVersionMax="47" xr10:uidLastSave="{00000000-0000-0000-0000-000000000000}"/>
  <bookViews>
    <workbookView xWindow="-120" yWindow="-120" windowWidth="29040" windowHeight="16440" tabRatio="269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" l="1" a="1"/>
  <c r="O2" i="1" s="1"/>
  <c r="N2" i="1" a="1"/>
  <c r="N2" i="1" s="1"/>
  <c r="M2" i="1" a="1"/>
  <c r="M2" i="1" s="1"/>
  <c r="S2" i="1" s="1" a="1"/>
  <c r="S2" i="1" s="1"/>
  <c r="M3" i="1" a="1"/>
  <c r="M3" i="1" s="1"/>
  <c r="S3" i="1" s="1" a="1"/>
  <c r="S3" i="1" s="1"/>
  <c r="M4" i="1" a="1"/>
  <c r="M4" i="1" s="1"/>
  <c r="S4" i="1" s="1" a="1"/>
  <c r="S4" i="1" s="1"/>
  <c r="M5" i="1" a="1"/>
  <c r="M5" i="1" s="1"/>
  <c r="S5" i="1" s="1" a="1"/>
  <c r="S5" i="1" s="1"/>
  <c r="M6" i="1" a="1"/>
  <c r="M6" i="1" s="1"/>
  <c r="S6" i="1" s="1" a="1"/>
  <c r="S6" i="1" s="1"/>
  <c r="M7" i="1" a="1"/>
  <c r="M7" i="1" s="1"/>
  <c r="S7" i="1" s="1" a="1"/>
  <c r="S7" i="1" s="1"/>
  <c r="M8" i="1" a="1"/>
  <c r="M8" i="1" s="1"/>
  <c r="S8" i="1" s="1" a="1"/>
  <c r="S8" i="1" s="1"/>
  <c r="M9" i="1" a="1"/>
  <c r="M9" i="1" s="1"/>
  <c r="S9" i="1" s="1" a="1"/>
  <c r="S9" i="1" s="1"/>
  <c r="M10" i="1" a="1"/>
  <c r="M10" i="1" s="1"/>
  <c r="S10" i="1" s="1" a="1"/>
  <c r="S10" i="1" s="1"/>
  <c r="M11" i="1" a="1"/>
  <c r="M11" i="1" s="1"/>
  <c r="S11" i="1" s="1" a="1"/>
  <c r="S11" i="1" s="1"/>
  <c r="M12" i="1" a="1"/>
  <c r="M12" i="1" s="1"/>
  <c r="S12" i="1" s="1" a="1"/>
  <c r="S12" i="1" s="1"/>
  <c r="M13" i="1" a="1"/>
  <c r="M13" i="1" s="1"/>
  <c r="S13" i="1" s="1" a="1"/>
  <c r="S13" i="1" s="1"/>
  <c r="M14" i="1" a="1"/>
  <c r="M14" i="1" s="1"/>
  <c r="S14" i="1" s="1" a="1"/>
  <c r="S14" i="1" s="1"/>
  <c r="M15" i="1" a="1"/>
  <c r="M15" i="1" s="1"/>
  <c r="S15" i="1" s="1" a="1"/>
  <c r="S15" i="1" s="1"/>
  <c r="L2" i="1" a="1"/>
  <c r="L2" i="1" s="1"/>
  <c r="R2" i="1" s="1" a="1"/>
  <c r="R2" i="1" s="1"/>
  <c r="L3" i="1" a="1"/>
  <c r="L3" i="1" s="1"/>
  <c r="R3" i="1" s="1" a="1"/>
  <c r="R3" i="1" s="1"/>
  <c r="L4" i="1" a="1"/>
  <c r="L4" i="1" s="1"/>
  <c r="R4" i="1" s="1" a="1"/>
  <c r="R4" i="1" s="1"/>
  <c r="L5" i="1" a="1"/>
  <c r="L5" i="1" s="1"/>
  <c r="R5" i="1" s="1" a="1"/>
  <c r="R5" i="1" s="1"/>
  <c r="L6" i="1" a="1"/>
  <c r="L6" i="1" s="1"/>
  <c r="R6" i="1" s="1" a="1"/>
  <c r="R6" i="1" s="1"/>
  <c r="L7" i="1" a="1"/>
  <c r="L7" i="1" s="1"/>
  <c r="R7" i="1" s="1" a="1"/>
  <c r="R7" i="1" s="1"/>
  <c r="L8" i="1" a="1"/>
  <c r="L8" i="1" s="1"/>
  <c r="R8" i="1" s="1" a="1"/>
  <c r="R8" i="1" s="1"/>
  <c r="L9" i="1" a="1"/>
  <c r="L9" i="1" s="1"/>
  <c r="R9" i="1" s="1" a="1"/>
  <c r="R9" i="1" s="1"/>
  <c r="L10" i="1" a="1"/>
  <c r="L10" i="1" s="1"/>
  <c r="R10" i="1" s="1" a="1"/>
  <c r="R10" i="1" s="1"/>
  <c r="L11" i="1" a="1"/>
  <c r="L11" i="1" s="1"/>
  <c r="R11" i="1" s="1" a="1"/>
  <c r="R11" i="1" s="1"/>
  <c r="L12" i="1" a="1"/>
  <c r="L12" i="1" s="1"/>
  <c r="R12" i="1" s="1" a="1"/>
  <c r="R12" i="1" s="1"/>
  <c r="L13" i="1" a="1"/>
  <c r="L13" i="1" s="1"/>
  <c r="R13" i="1" s="1" a="1"/>
  <c r="R13" i="1" s="1"/>
  <c r="L14" i="1" a="1"/>
  <c r="L14" i="1" s="1"/>
  <c r="R14" i="1" s="1" a="1"/>
  <c r="R14" i="1" s="1"/>
  <c r="L15" i="1" a="1"/>
  <c r="L15" i="1" s="1"/>
  <c r="R15" i="1" s="1" a="1"/>
  <c r="R15" i="1" s="1"/>
  <c r="K2" i="1" a="1"/>
  <c r="K2" i="1" s="1"/>
  <c r="Q2" i="1" s="1" a="1"/>
  <c r="Q2" i="1" s="1"/>
  <c r="K3" i="1" a="1"/>
  <c r="K3" i="1" s="1"/>
  <c r="Q3" i="1" s="1" a="1"/>
  <c r="Q3" i="1" s="1"/>
  <c r="K4" i="1" a="1"/>
  <c r="K4" i="1" s="1"/>
  <c r="Q4" i="1" s="1" a="1"/>
  <c r="Q4" i="1" s="1"/>
  <c r="K5" i="1" a="1"/>
  <c r="K5" i="1" s="1"/>
  <c r="Q5" i="1" s="1" a="1"/>
  <c r="Q5" i="1" s="1"/>
  <c r="K6" i="1" a="1"/>
  <c r="K6" i="1" s="1"/>
  <c r="Q6" i="1" s="1" a="1"/>
  <c r="Q6" i="1" s="1"/>
  <c r="K7" i="1" a="1"/>
  <c r="K7" i="1" s="1"/>
  <c r="Q7" i="1" s="1" a="1"/>
  <c r="Q7" i="1" s="1"/>
  <c r="K8" i="1" a="1"/>
  <c r="K8" i="1" s="1"/>
  <c r="Q8" i="1" s="1" a="1"/>
  <c r="Q8" i="1" s="1"/>
  <c r="K9" i="1" a="1"/>
  <c r="K9" i="1" s="1"/>
  <c r="Q9" i="1" s="1" a="1"/>
  <c r="Q9" i="1" s="1"/>
  <c r="K10" i="1" a="1"/>
  <c r="K10" i="1" s="1"/>
  <c r="Q10" i="1" s="1" a="1"/>
  <c r="Q10" i="1" s="1"/>
  <c r="K11" i="1" a="1"/>
  <c r="K11" i="1" s="1"/>
  <c r="Q11" i="1" s="1" a="1"/>
  <c r="Q11" i="1" s="1"/>
  <c r="K12" i="1" a="1"/>
  <c r="K12" i="1" s="1"/>
  <c r="Q12" i="1" s="1" a="1"/>
  <c r="Q12" i="1" s="1"/>
  <c r="K13" i="1" a="1"/>
  <c r="K13" i="1" s="1"/>
  <c r="Q13" i="1" s="1" a="1"/>
  <c r="Q13" i="1" s="1"/>
  <c r="K14" i="1" a="1"/>
  <c r="K14" i="1" s="1"/>
  <c r="Q14" i="1" s="1" a="1"/>
  <c r="Q14" i="1" s="1"/>
  <c r="K15" i="1" a="1"/>
  <c r="K15" i="1" s="1"/>
  <c r="Q15" i="1" s="1" a="1"/>
  <c r="Q15" i="1" s="1"/>
  <c r="J2" i="1" a="1"/>
  <c r="J2" i="1" s="1"/>
  <c r="P2" i="1" s="1" a="1"/>
  <c r="P2" i="1" s="1"/>
  <c r="J3" i="1" a="1"/>
  <c r="J3" i="1" s="1"/>
  <c r="P3" i="1" s="1" a="1"/>
  <c r="P3" i="1" s="1"/>
  <c r="J4" i="1" a="1"/>
  <c r="J4" i="1" s="1"/>
  <c r="P4" i="1" s="1" a="1"/>
  <c r="P4" i="1" s="1"/>
  <c r="J5" i="1" a="1"/>
  <c r="J5" i="1" s="1"/>
  <c r="P5" i="1" s="1" a="1"/>
  <c r="P5" i="1" s="1"/>
  <c r="J6" i="1" a="1"/>
  <c r="J6" i="1" s="1"/>
  <c r="P6" i="1" s="1" a="1"/>
  <c r="P6" i="1" s="1"/>
  <c r="J7" i="1" a="1"/>
  <c r="J7" i="1" s="1"/>
  <c r="P7" i="1" s="1" a="1"/>
  <c r="P7" i="1" s="1"/>
  <c r="J8" i="1" a="1"/>
  <c r="J8" i="1" s="1"/>
  <c r="P8" i="1" s="1" a="1"/>
  <c r="P8" i="1" s="1"/>
  <c r="J9" i="1" a="1"/>
  <c r="J9" i="1" s="1"/>
  <c r="P9" i="1" s="1" a="1"/>
  <c r="P9" i="1" s="1"/>
  <c r="J10" i="1" a="1"/>
  <c r="J10" i="1" s="1"/>
  <c r="P10" i="1" s="1" a="1"/>
  <c r="P10" i="1" s="1"/>
  <c r="J11" i="1" a="1"/>
  <c r="J11" i="1" s="1"/>
  <c r="P11" i="1" s="1" a="1"/>
  <c r="P11" i="1" s="1"/>
  <c r="J12" i="1" a="1"/>
  <c r="J12" i="1" s="1"/>
  <c r="P12" i="1" s="1" a="1"/>
  <c r="P12" i="1" s="1"/>
  <c r="J13" i="1" a="1"/>
  <c r="J13" i="1" s="1"/>
  <c r="P13" i="1" s="1" a="1"/>
  <c r="P13" i="1" s="1"/>
  <c r="J14" i="1" a="1"/>
  <c r="J14" i="1" s="1"/>
  <c r="P14" i="1" s="1" a="1"/>
  <c r="P14" i="1" s="1"/>
  <c r="J15" i="1" a="1"/>
  <c r="J15" i="1" s="1"/>
  <c r="P15" i="1" s="1" a="1"/>
  <c r="P15" i="1" s="1"/>
  <c r="I2" i="1" a="1"/>
  <c r="I2" i="1" s="1"/>
  <c r="I3" i="1" a="1"/>
  <c r="I3" i="1"/>
  <c r="O3" i="1" s="1" a="1"/>
  <c r="O3" i="1" s="1"/>
  <c r="I4" i="1" a="1"/>
  <c r="I4" i="1" s="1"/>
  <c r="O4" i="1" s="1" a="1"/>
  <c r="O4" i="1" s="1"/>
  <c r="I5" i="1" a="1"/>
  <c r="I5" i="1" s="1"/>
  <c r="O5" i="1" s="1" a="1"/>
  <c r="O5" i="1" s="1"/>
  <c r="I6" i="1" a="1"/>
  <c r="I6" i="1" s="1"/>
  <c r="O6" i="1" s="1" a="1"/>
  <c r="O6" i="1" s="1"/>
  <c r="I7" i="1" a="1"/>
  <c r="I7" i="1"/>
  <c r="O7" i="1" s="1" a="1"/>
  <c r="O7" i="1" s="1"/>
  <c r="I8" i="1" a="1"/>
  <c r="I8" i="1" s="1"/>
  <c r="O8" i="1" s="1" a="1"/>
  <c r="O8" i="1" s="1"/>
  <c r="I9" i="1" a="1"/>
  <c r="I9" i="1"/>
  <c r="O9" i="1" s="1" a="1"/>
  <c r="O9" i="1" s="1"/>
  <c r="I10" i="1" a="1"/>
  <c r="I10" i="1" s="1"/>
  <c r="O10" i="1" s="1" a="1"/>
  <c r="O10" i="1" s="1"/>
  <c r="I11" i="1" a="1"/>
  <c r="I11" i="1"/>
  <c r="I12" i="1" a="1"/>
  <c r="I12" i="1" s="1"/>
  <c r="O12" i="1" s="1" a="1"/>
  <c r="O12" i="1" s="1"/>
  <c r="I13" i="1" a="1"/>
  <c r="I13" i="1"/>
  <c r="O13" i="1" s="1" a="1"/>
  <c r="O13" i="1" s="1"/>
  <c r="I14" i="1" a="1"/>
  <c r="I14" i="1" s="1"/>
  <c r="O14" i="1" s="1" a="1"/>
  <c r="O14" i="1" s="1"/>
  <c r="I15" i="1" a="1"/>
  <c r="I15" i="1"/>
  <c r="O15" i="1" s="1" a="1"/>
  <c r="O15" i="1" s="1"/>
  <c r="H2" i="1" a="1"/>
  <c r="H2" i="1" s="1"/>
  <c r="H3" i="1" a="1"/>
  <c r="H3" i="1" s="1"/>
  <c r="N3" i="1" s="1" a="1"/>
  <c r="N3" i="1" s="1"/>
  <c r="H4" i="1" a="1"/>
  <c r="H4" i="1" s="1"/>
  <c r="N4" i="1" s="1" a="1"/>
  <c r="N4" i="1" s="1"/>
  <c r="H5" i="1" a="1"/>
  <c r="H5" i="1" s="1"/>
  <c r="N5" i="1" s="1" a="1"/>
  <c r="N5" i="1" s="1"/>
  <c r="H6" i="1" a="1"/>
  <c r="H6" i="1" s="1"/>
  <c r="N6" i="1" s="1" a="1"/>
  <c r="N6" i="1" s="1"/>
  <c r="H7" i="1" a="1"/>
  <c r="H7" i="1" s="1"/>
  <c r="N7" i="1" s="1" a="1"/>
  <c r="N7" i="1" s="1"/>
  <c r="H8" i="1" a="1"/>
  <c r="H8" i="1" s="1"/>
  <c r="N8" i="1" s="1" a="1"/>
  <c r="N8" i="1" s="1"/>
  <c r="H9" i="1" a="1"/>
  <c r="H9" i="1" s="1"/>
  <c r="N9" i="1" s="1" a="1"/>
  <c r="N9" i="1" s="1"/>
  <c r="H10" i="1" a="1"/>
  <c r="H10" i="1" s="1"/>
  <c r="N10" i="1" s="1" a="1"/>
  <c r="N10" i="1" s="1"/>
  <c r="H11" i="1" a="1"/>
  <c r="H11" i="1" s="1"/>
  <c r="N11" i="1" s="1" a="1"/>
  <c r="N11" i="1" s="1"/>
  <c r="H12" i="1" a="1"/>
  <c r="H12" i="1" s="1"/>
  <c r="N12" i="1" s="1" a="1"/>
  <c r="N12" i="1" s="1"/>
  <c r="H13" i="1" a="1"/>
  <c r="H13" i="1" s="1"/>
  <c r="N13" i="1" s="1" a="1"/>
  <c r="N13" i="1" s="1"/>
  <c r="H14" i="1" a="1"/>
  <c r="H14" i="1" s="1"/>
  <c r="N14" i="1" s="1" a="1"/>
  <c r="N14" i="1" s="1"/>
  <c r="H15" i="1" a="1"/>
  <c r="H15" i="1" s="1"/>
  <c r="N15" i="1" s="1" a="1"/>
  <c r="N15" i="1" s="1"/>
  <c r="O11" i="1" a="1"/>
  <c r="O11" i="1" s="1"/>
  <c r="AB5" i="1" a="1"/>
  <c r="AB5" i="1" s="1"/>
  <c r="AB2" i="1" a="1"/>
  <c r="AB2" i="1" s="1"/>
  <c r="AB3" i="1" a="1"/>
  <c r="AB3" i="1" s="1"/>
  <c r="AB4" i="1" a="1"/>
  <c r="AB4" i="1" s="1"/>
  <c r="AB6" i="1" a="1"/>
  <c r="AB6" i="1" s="1"/>
  <c r="AB7" i="1" a="1"/>
  <c r="AB7" i="1" s="1"/>
  <c r="AB8" i="1" a="1"/>
  <c r="AB8" i="1" s="1"/>
  <c r="AB9" i="1" a="1"/>
  <c r="AB9" i="1" s="1"/>
  <c r="AB10" i="1" a="1"/>
  <c r="AB10" i="1" s="1"/>
  <c r="AA2" i="1" a="1"/>
  <c r="AA2" i="1" s="1"/>
  <c r="AA3" i="1" a="1"/>
  <c r="AA3" i="1" s="1"/>
  <c r="AA4" i="1" a="1"/>
  <c r="AA4" i="1" s="1"/>
  <c r="AA5" i="1" a="1"/>
  <c r="AA5" i="1" s="1"/>
  <c r="AA6" i="1" a="1"/>
  <c r="AA6" i="1" s="1"/>
  <c r="AA7" i="1" a="1"/>
  <c r="AA7" i="1" s="1"/>
  <c r="AA8" i="1" a="1"/>
  <c r="AA8" i="1" s="1"/>
  <c r="AA9" i="1" a="1"/>
  <c r="AA9" i="1" s="1"/>
  <c r="AA10" i="1" a="1"/>
  <c r="AA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<sst xmlns="http://schemas.openxmlformats.org/spreadsheetml/2006/main" count="39" uniqueCount="29">
  <si>
    <t>A</t>
  </si>
  <si>
    <t>B</t>
  </si>
  <si>
    <t>C</t>
  </si>
  <si>
    <t>D</t>
  </si>
  <si>
    <t>E</t>
  </si>
  <si>
    <t>F</t>
  </si>
  <si>
    <t>Compteur</t>
  </si>
  <si>
    <t>NB J_1</t>
  </si>
  <si>
    <t>NB J_2</t>
  </si>
  <si>
    <t>NB J_3</t>
  </si>
  <si>
    <t>DIF IND1</t>
  </si>
  <si>
    <t>DIF IND2</t>
  </si>
  <si>
    <t>DIF IND3</t>
  </si>
  <si>
    <t>Date</t>
  </si>
  <si>
    <t>Index</t>
  </si>
  <si>
    <t>Consommation</t>
  </si>
  <si>
    <t>Nb j depuis précédent relevé</t>
  </si>
  <si>
    <t>A2</t>
  </si>
  <si>
    <t>B3</t>
  </si>
  <si>
    <t>C4</t>
  </si>
  <si>
    <t>D5</t>
  </si>
  <si>
    <t>E6</t>
  </si>
  <si>
    <t>F7</t>
  </si>
  <si>
    <t>A3</t>
  </si>
  <si>
    <t>B4</t>
  </si>
  <si>
    <t>C5</t>
  </si>
  <si>
    <t>D6</t>
  </si>
  <si>
    <t>E7</t>
  </si>
  <si>
    <t>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</si>
</sst>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</cellXfs>
  <cellStyles count="1">
    <cellStyle name="Standaard" xfId="0" builtinId="0"/>
  </cellStyles>
  <dxfs count="25">
    <dxf>
      <numFmt numFmtId="3" formatCode="#,##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/mm/yyyy"/>
    </dxf>
    <dxf>
      <numFmt numFmtId="0" formatCode="General"/>
    </dxf>
    <dxf>
      <numFmt numFmtId="0" formatCode="General"/>
    </dxf>
    <dxf>
      <numFmt numFmtId="164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3FCAA8-0707-4DAD-BA7C-5BBF1FD5305D}" name="Tableau1" displayName="Tableau1" ref="X1:AB10" totalsRowShown="0">
  <autoFilter ref="X1:AB10" xr:uid="{8A3FCAA8-0707-4DAD-BA7C-5BBF1FD5305D}"/>
  <sortState xmlns:xlrd2="http://schemas.microsoft.com/office/spreadsheetml/2017/richdata2" ref="X2:AB10">
    <sortCondition ref="Y2:Y10"/>
    <sortCondition ref="X2:X10"/>
  </sortState>
  <tableColumns count="5">
    <tableColumn id="1" xr3:uid="{5B11D1C9-457F-4176-95B3-1D37D44F0500}" name="Compteur" dataDxfId="24"/>
    <tableColumn id="2" xr3:uid="{A5572FE1-BF57-4E38-AAF9-EE3A32C2DD23}" name="Date" dataDxfId="23"/>
    <tableColumn id="3" xr3:uid="{61ED7CA4-1304-41A6-BB91-1E65C17C612F}" name="Index"/>
    <tableColumn id="4" xr3:uid="{10C7D27C-1FC9-4986-84BC-714896A3F2D8}" name="Consommation" dataDxfId="22">
      <calculatedColumnFormula array="1">IFERROR(Tableau1[[#This Row],[Index]]-_xlfn._xlws.FILTER($Z1:$Z$2,($X1:$X$2=$X2)*($Y1:$Y$2=MAX(_xlfn._xlws.FILTER($Y1:$Y$2,($X1:$X$2=$X2),""))),""),"")</calculatedColumnFormula>
    </tableColumn>
    <tableColumn id="5" xr3:uid="{96B25CFD-2F2C-4110-B84E-7D28E4EB28DD}" name="Nb j depuis précédent relevé" dataDxfId="21">
      <calculatedColumnFormula array="1">IFERROR(Tableau1[[#This Row],[Date]]-_xlfn._xlws.FILTER($Y1:$Y$2,($X1:$X$2=Tableau1[[#This Row],[Compteur]])*($Y1:$Y$2=MAX(_xlfn._xlws.FILTER($Y1:$Y$2,($X1:$X$2=Tableau1[[#This Row],[Compteur]]),""))),""),"")</calculatedColumnFormula>
    </tableColumn>
  </tableColumns>
  <tableStyleInfo name="TableStyleMedium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D52C71-7D38-41DC-B399-CD084D6135AD}" name="Tabel2" displayName="Tabel2" ref="A1:S15" totalsRowShown="0" headerRowDxfId="18" dataDxfId="19">
  <tableColumns count="19">
    <tableColumn id="1" xr3:uid="{0A186F67-EA5E-4FB6-AB4F-DE16A8A1A77E}" name="Compteur" dataDxfId="20"/>
    <tableColumn id="2" xr3:uid="{8C7B8384-F849-4045-85C0-5B16329F1818}" name="A" dataDxfId="17"/>
    <tableColumn id="3" xr3:uid="{80961FD4-07CD-4C52-862D-6560F8CAF060}" name="B" dataDxfId="16"/>
    <tableColumn id="4" xr3:uid="{33C52372-B194-4F56-8125-D5A252316C25}" name="C" dataDxfId="15"/>
    <tableColumn id="5" xr3:uid="{AB3AB015-5930-4670-9B29-A84D3F2885FA}" name="D" dataDxfId="14"/>
    <tableColumn id="6" xr3:uid="{773155DC-1D1E-4A46-AE21-AF8C1D130C3B}" name="E" dataDxfId="13"/>
    <tableColumn id="7" xr3:uid="{EC7B2592-E877-490B-BBD7-C523FF5E3ECE}" name="F" dataDxfId="12"/>
    <tableColumn id="8" xr3:uid="{43E29B13-6E05-4EC9-A806-66D9F5F35EDF}" name="A2" dataDxfId="11">
      <calculatedColumnFormula array="1">IF(Tabel2[[#This Row],[A]]="","-",IFERROR($A2-_xlfn.AGGREGATE(14,6,$A$2:$A2/(B$2:B2&lt;&gt;""),2),"-"))</calculatedColumnFormula>
    </tableColumn>
    <tableColumn id="9" xr3:uid="{6C648A6B-A693-4197-8C1A-CD9828996AE9}" name="B3" dataDxfId="10">
      <calculatedColumnFormula array="1">IF(Tabel2[[#This Row],[B]]="","-",IFERROR($A2-_xlfn.AGGREGATE(14,6,$A$2:$A2/(C$2:C2&lt;&gt;""),2),"-"))</calculatedColumnFormula>
    </tableColumn>
    <tableColumn id="10" xr3:uid="{7F8112E8-F648-48A5-8505-5DF7F3B0EBAF}" name="C4" dataDxfId="9">
      <calculatedColumnFormula array="1">IF(Tabel2[[#This Row],[C]]="","-",IFERROR($A2-_xlfn.AGGREGATE(14,6,$A$2:$A2/(D$2:D2&lt;&gt;""),2),"-"))</calculatedColumnFormula>
    </tableColumn>
    <tableColumn id="11" xr3:uid="{A6DBCFDB-F99B-4051-869E-B4D990F6D606}" name="D5" dataDxfId="8">
      <calculatedColumnFormula array="1">IF(Tabel2[[#This Row],[D]]="","-",IFERROR($A2-_xlfn.AGGREGATE(14,6,$A$2:$A2/(E$2:E2&lt;&gt;""),2),"-"))</calculatedColumnFormula>
    </tableColumn>
    <tableColumn id="12" xr3:uid="{52742A9F-8C03-470E-A37C-BCE8B6DA66B6}" name="E6" dataDxfId="7">
      <calculatedColumnFormula array="1">IF(Tabel2[[#This Row],[E]]="","-",IFERROR($A2-_xlfn.AGGREGATE(14,6,$A$2:$A2/(F$2:F2&lt;&gt;""),2),"-"))</calculatedColumnFormula>
    </tableColumn>
    <tableColumn id="13" xr3:uid="{DEAFC281-0D11-45ED-B904-4052745C4B1F}" name="F7" dataDxfId="6">
      <calculatedColumnFormula array="1">IF(Tabel2[[#This Row],[F]]="","-",IFERROR($A2-_xlfn.AGGREGATE(14,6,$A$2:$A2/(G$2:G2&lt;&gt;""),2),"-"))</calculatedColumnFormula>
    </tableColumn>
    <tableColumn id="14" xr3:uid="{94FDA5F3-0762-45C7-ACB3-91CD44F9CE00}" name="A3" dataDxfId="5">
      <calculatedColumnFormula array="1">IF(ISNUMBER(Tabel2[[#This Row],[A2]]),Tabel2[[#This Row],[A]]-OFFSET(Tabel2[[#This Row],[A]],-Tabel2[[#This Row],[A2]],,,),"-")</calculatedColumnFormula>
    </tableColumn>
    <tableColumn id="15" xr3:uid="{DD84C20C-AC19-4BB8-82B3-9FEBAFE9BBD2}" name="B4" dataDxfId="4">
      <calculatedColumnFormula array="1">IF(ISNUMBER(Tabel2[[#This Row],[B3]]),Tabel2[[#This Row],[B]]-OFFSET(Tabel2[[#This Row],[B]],-Tabel2[[#This Row],[B3]],,,),"-")</calculatedColumnFormula>
    </tableColumn>
    <tableColumn id="16" xr3:uid="{ADC1E321-1859-439E-8EE7-9A0C05786142}" name="C5" dataDxfId="3">
      <calculatedColumnFormula array="1">IF(ISNUMBER(Tabel2[[#This Row],[C4]]),Tabel2[[#This Row],[C]]-OFFSET(Tabel2[[#This Row],[C]],-Tabel2[[#This Row],[C4]],,,),"-")</calculatedColumnFormula>
    </tableColumn>
    <tableColumn id="17" xr3:uid="{75C6E13C-629A-43BD-B701-4B291397B62F}" name="D6" dataDxfId="2">
      <calculatedColumnFormula array="1">IF(ISNUMBER(Tabel2[[#This Row],[D5]]),Tabel2[[#This Row],[D]]-OFFSET(Tabel2[[#This Row],[D]],-Tabel2[[#This Row],[D5]],,,),"-")</calculatedColumnFormula>
    </tableColumn>
    <tableColumn id="18" xr3:uid="{C7ED3326-87A7-4944-A0B1-A465F1AB8ED1}" name="E7" dataDxfId="1">
      <calculatedColumnFormula array="1">IF(ISNUMBER(Tabel2[[#This Row],[E6]]),Tabel2[[#This Row],[E]]-OFFSET(Tabel2[[#This Row],[E]],-Tabel2[[#This Row],[E6]],,,),"-")</calculatedColumnFormula>
    </tableColumn>
    <tableColumn id="19" xr3:uid="{BE4E3871-45D1-43B9-8240-DEB599F651AC}" name="F8" dataDxfId="0">
      <calculatedColumnFormula array="1">IF(ISNUMBER(Tabel2[[#This Row],[F7]]),Tabel2[[#This Row],[F]]-OFFSET(Tabel2[[#This Row],[F]],-Tabel2[[#This Row],[F7]],,,),"-")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showGridLines="0" tabSelected="1" workbookViewId="0">
      <selection activeCell="G21" sqref="G21:H21"/>
    </sheetView>
  </sheetViews>
  <sheetFormatPr defaultColWidth="11.42578125" defaultRowHeight="15" x14ac:dyDescent="0.25"/>
  <cols>
    <col min="1" max="1" width="10.7109375" bestFit="1" customWidth="1"/>
    <col min="2" max="3" width="5.42578125" bestFit="1" customWidth="1"/>
    <col min="4" max="4" width="6.42578125" bestFit="1" customWidth="1"/>
    <col min="5" max="5" width="2.28515625" bestFit="1" customWidth="1"/>
    <col min="6" max="7" width="5.42578125" bestFit="1" customWidth="1"/>
    <col min="8" max="8" width="3.28515625" bestFit="1" customWidth="1"/>
    <col min="9" max="10" width="3.140625" bestFit="1" customWidth="1"/>
    <col min="11" max="11" width="3.28515625" bestFit="1" customWidth="1"/>
    <col min="12" max="13" width="3" bestFit="1" customWidth="1"/>
    <col min="14" max="19" width="6.7109375" customWidth="1"/>
    <col min="20" max="22" width="5" customWidth="1"/>
    <col min="24" max="24" width="12.140625" bestFit="1" customWidth="1"/>
    <col min="25" max="25" width="10.7109375" bestFit="1" customWidth="1"/>
    <col min="26" max="26" width="8.28515625" bestFit="1" customWidth="1"/>
    <col min="27" max="27" width="16.85546875" bestFit="1" customWidth="1"/>
    <col min="28" max="28" width="29.5703125" bestFit="1" customWidth="1"/>
  </cols>
  <sheetData>
    <row r="1" spans="1:28" x14ac:dyDescent="0.25">
      <c r="A1" t="s">
        <v>6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17</v>
      </c>
      <c r="I1" s="3" t="s">
        <v>18</v>
      </c>
      <c r="J1" s="3" t="s">
        <v>19</v>
      </c>
      <c r="K1" s="3" t="s">
        <v>20</v>
      </c>
      <c r="L1" s="3" t="s">
        <v>21</v>
      </c>
      <c r="M1" s="3" t="s">
        <v>22</v>
      </c>
      <c r="N1" s="3" t="s">
        <v>23</v>
      </c>
      <c r="O1" s="3" t="s">
        <v>24</v>
      </c>
      <c r="P1" s="3" t="s">
        <v>25</v>
      </c>
      <c r="Q1" s="3" t="s">
        <v>26</v>
      </c>
      <c r="R1" s="3" t="s">
        <v>27</v>
      </c>
      <c r="S1" s="3" t="s">
        <v>28</v>
      </c>
      <c r="T1" s="3"/>
      <c r="U1" s="3"/>
      <c r="V1" s="3"/>
      <c r="X1" t="s">
        <v>6</v>
      </c>
      <c r="Y1" t="s">
        <v>13</v>
      </c>
      <c r="Z1" t="s">
        <v>14</v>
      </c>
      <c r="AA1" t="s">
        <v>15</v>
      </c>
      <c r="AB1" t="s">
        <v>16</v>
      </c>
    </row>
    <row r="2" spans="1:28" x14ac:dyDescent="0.25">
      <c r="A2" s="1">
        <v>44562</v>
      </c>
      <c r="B2" s="6"/>
      <c r="C2" s="7"/>
      <c r="D2" s="7"/>
      <c r="E2" s="7"/>
      <c r="F2" s="7">
        <v>6000</v>
      </c>
      <c r="G2" s="8"/>
      <c r="H2" s="5" t="str" cm="1">
        <f t="array" ref="H2">IF(Tabel2[[#This Row],[A]]="","-",IFERROR($A2-_xlfn.AGGREGATE(14,6,$A$2:$A2/(B$2:B2&lt;&gt;""),2),"-"))</f>
        <v>-</v>
      </c>
      <c r="I2" s="5" t="str" cm="1">
        <f t="array" ref="I2">IF(Tabel2[[#This Row],[B]]="","-",IFERROR($A2-_xlfn.AGGREGATE(14,6,$A$2:$A2/(C$2:C2&lt;&gt;""),2),"-"))</f>
        <v>-</v>
      </c>
      <c r="J2" s="5" t="str" cm="1">
        <f t="array" ref="J2">IF(Tabel2[[#This Row],[C]]="","-",IFERROR($A2-_xlfn.AGGREGATE(14,6,$A$2:$A2/(D$2:D2&lt;&gt;""),2),"-"))</f>
        <v>-</v>
      </c>
      <c r="K2" s="5" t="str" cm="1">
        <f t="array" ref="K2">IF(Tabel2[[#This Row],[D]]="","-",IFERROR($A2-_xlfn.AGGREGATE(14,6,$A$2:$A2/(E$2:E2&lt;&gt;""),2),"-"))</f>
        <v>-</v>
      </c>
      <c r="L2" s="5" t="str" cm="1">
        <f t="array" ref="L2">IF(Tabel2[[#This Row],[E]]="","-",IFERROR($A2-_xlfn.AGGREGATE(14,6,$A$2:$A2/(F$2:F2&lt;&gt;""),2),"-"))</f>
        <v>-</v>
      </c>
      <c r="M2" s="5" t="str" cm="1">
        <f t="array" ref="M2">IF(Tabel2[[#This Row],[F]]="","-",IFERROR($A2-_xlfn.AGGREGATE(14,6,$A$2:$A2/(G$2:G2&lt;&gt;""),2),"-"))</f>
        <v>-</v>
      </c>
      <c r="N2" s="6" t="str" cm="1">
        <f t="array" aca="1" ref="N2" ca="1">IF(ISNUMBER(Tabel2[[#This Row],[A2]]),Tabel2[[#This Row],[A]]-OFFSET(Tabel2[[#This Row],[A]],-Tabel2[[#This Row],[A2]],,,),"-")</f>
        <v>-</v>
      </c>
      <c r="O2" s="7" t="str" cm="1">
        <f t="array" aca="1" ref="O2" ca="1">IF(ISNUMBER(Tabel2[[#This Row],[B3]]),Tabel2[[#This Row],[B]]-OFFSET(Tabel2[[#This Row],[B]],-Tabel2[[#This Row],[B3]],,,),"-")</f>
        <v>-</v>
      </c>
      <c r="P2" s="7" t="str" cm="1">
        <f t="array" aca="1" ref="P2" ca="1">IF(ISNUMBER(Tabel2[[#This Row],[C4]]),Tabel2[[#This Row],[C]]-OFFSET(Tabel2[[#This Row],[C]],-Tabel2[[#This Row],[C4]],,,),"-")</f>
        <v>-</v>
      </c>
      <c r="Q2" s="7" t="str" cm="1">
        <f t="array" aca="1" ref="Q2" ca="1">IF(ISNUMBER(Tabel2[[#This Row],[D5]]),Tabel2[[#This Row],[D]]-OFFSET(Tabel2[[#This Row],[D]],-Tabel2[[#This Row],[D5]],,,),"-")</f>
        <v>-</v>
      </c>
      <c r="R2" s="7" t="str" cm="1">
        <f t="array" aca="1" ref="R2" ca="1">IF(ISNUMBER(Tabel2[[#This Row],[E6]]),Tabel2[[#This Row],[E]]-OFFSET(Tabel2[[#This Row],[E]],-Tabel2[[#This Row],[E6]],,,),"-")</f>
        <v>-</v>
      </c>
      <c r="S2" s="8" t="str" cm="1">
        <f t="array" aca="1" ref="S2" ca="1">IF(ISNUMBER(Tabel2[[#This Row],[F7]]),Tabel2[[#This Row],[F]]-OFFSET(Tabel2[[#This Row],[F]],-Tabel2[[#This Row],[F7]],,,),"-")</f>
        <v>-</v>
      </c>
      <c r="T2" s="3"/>
      <c r="U2" s="3"/>
      <c r="V2" s="3"/>
      <c r="X2" s="3" t="s">
        <v>4</v>
      </c>
      <c r="Y2" s="1">
        <v>44562</v>
      </c>
      <c r="Z2">
        <v>6000</v>
      </c>
      <c r="AA2" cm="1">
        <f t="array" ref="AA2">IFERROR(Tableau1[[#This Row],[Index]]-_xlfn._xlws.FILTER($Z1:$Z$2,($X1:$X$2=$X2)*($Y1:$Y$2=MAX(_xlfn._xlws.FILTER($Y1:$Y$2,($X1:$X$2=$X2),""))),""),"")</f>
        <v>0</v>
      </c>
      <c r="AB2" cm="1">
        <f t="array" ref="AB2">IFERROR(Tableau1[[#This Row],[Date]]-_xlfn._xlws.FILTER($Y1:$Y$2,($X1:$X$2=Tableau1[[#This Row],[Compteur]])*($Y1:$Y$2=MAX(_xlfn._xlws.FILTER($Y1:$Y$2,($X1:$X$2=Tableau1[[#This Row],[Compteur]]),""))),""),"")</f>
        <v>0</v>
      </c>
    </row>
    <row r="3" spans="1:28" x14ac:dyDescent="0.25">
      <c r="A3" s="1">
        <v>44563</v>
      </c>
      <c r="B3" s="6">
        <v>200</v>
      </c>
      <c r="C3" s="7"/>
      <c r="D3" s="7"/>
      <c r="E3" s="7"/>
      <c r="F3" s="7"/>
      <c r="G3" s="8"/>
      <c r="H3" s="5" t="str" cm="1">
        <f t="array" ref="H3">IF(Tabel2[[#This Row],[A]]="","-",IFERROR($A3-_xlfn.AGGREGATE(14,6,$A$2:$A3/(B$2:B3&lt;&gt;""),2),"-"))</f>
        <v>-</v>
      </c>
      <c r="I3" s="5" t="str" cm="1">
        <f t="array" ref="I3">IF(Tabel2[[#This Row],[B]]="","-",IFERROR($A3-_xlfn.AGGREGATE(14,6,$A$2:$A3/(C$2:C3&lt;&gt;""),2),"-"))</f>
        <v>-</v>
      </c>
      <c r="J3" s="5" t="str" cm="1">
        <f t="array" ref="J3">IF(Tabel2[[#This Row],[C]]="","-",IFERROR($A3-_xlfn.AGGREGATE(14,6,$A$2:$A3/(D$2:D3&lt;&gt;""),2),"-"))</f>
        <v>-</v>
      </c>
      <c r="K3" s="5" t="str" cm="1">
        <f t="array" ref="K3">IF(Tabel2[[#This Row],[D]]="","-",IFERROR($A3-_xlfn.AGGREGATE(14,6,$A$2:$A3/(E$2:E3&lt;&gt;""),2),"-"))</f>
        <v>-</v>
      </c>
      <c r="L3" s="5" t="str" cm="1">
        <f t="array" ref="L3">IF(Tabel2[[#This Row],[E]]="","-",IFERROR($A3-_xlfn.AGGREGATE(14,6,$A$2:$A3/(F$2:F3&lt;&gt;""),2),"-"))</f>
        <v>-</v>
      </c>
      <c r="M3" s="5" t="str" cm="1">
        <f t="array" ref="M3">IF(Tabel2[[#This Row],[F]]="","-",IFERROR($A3-_xlfn.AGGREGATE(14,6,$A$2:$A3/(G$2:G3&lt;&gt;""),2),"-"))</f>
        <v>-</v>
      </c>
      <c r="N3" s="6" t="str" cm="1">
        <f t="array" aca="1" ref="N3" ca="1">IF(ISNUMBER(Tabel2[[#This Row],[A2]]),Tabel2[[#This Row],[A]]-OFFSET(Tabel2[[#This Row],[A]],-Tabel2[[#This Row],[A2]],,,),"-")</f>
        <v>-</v>
      </c>
      <c r="O3" s="7" t="str" cm="1">
        <f t="array" aca="1" ref="O3" ca="1">IF(ISNUMBER(Tabel2[[#This Row],[B3]]),Tabel2[[#This Row],[B]]-OFFSET(Tabel2[[#This Row],[B]],-Tabel2[[#This Row],[B3]],,,),"-")</f>
        <v>-</v>
      </c>
      <c r="P3" s="7" t="str" cm="1">
        <f t="array" aca="1" ref="P3" ca="1">IF(ISNUMBER(Tabel2[[#This Row],[C4]]),Tabel2[[#This Row],[C]]-OFFSET(Tabel2[[#This Row],[C]],-Tabel2[[#This Row],[C4]],,,),"-")</f>
        <v>-</v>
      </c>
      <c r="Q3" s="7" t="str" cm="1">
        <f t="array" aca="1" ref="Q3" ca="1">IF(ISNUMBER(Tabel2[[#This Row],[D5]]),Tabel2[[#This Row],[D]]-OFFSET(Tabel2[[#This Row],[D]],-Tabel2[[#This Row],[D5]],,,),"-")</f>
        <v>-</v>
      </c>
      <c r="R3" s="7" t="str" cm="1">
        <f t="array" aca="1" ref="R3" ca="1">IF(ISNUMBER(Tabel2[[#This Row],[E6]]),Tabel2[[#This Row],[E]]-OFFSET(Tabel2[[#This Row],[E]],-Tabel2[[#This Row],[E6]],,,),"-")</f>
        <v>-</v>
      </c>
      <c r="S3" s="8" t="str" cm="1">
        <f t="array" aca="1" ref="S3" ca="1">IF(ISNUMBER(Tabel2[[#This Row],[F7]]),Tabel2[[#This Row],[F]]-OFFSET(Tabel2[[#This Row],[F]],-Tabel2[[#This Row],[F7]],,,),"-")</f>
        <v>-</v>
      </c>
      <c r="T3" s="3"/>
      <c r="U3" s="3"/>
      <c r="V3" s="3"/>
      <c r="X3" s="3" t="s">
        <v>0</v>
      </c>
      <c r="Y3" s="1">
        <v>44563</v>
      </c>
      <c r="Z3">
        <v>200</v>
      </c>
      <c r="AA3" t="str" cm="1">
        <f t="array" ref="AA3">IFERROR(Tableau1[[#This Row],[Index]]-_xlfn._xlws.FILTER($Z2:$Z$2,($X2:$X$2=$X3)*($Y2:$Y$2=MAX(_xlfn._xlws.FILTER($Y2:$Y$2,($X2:$X$2=$X3),""))),""),"")</f>
        <v/>
      </c>
      <c r="AB3" t="str" cm="1">
        <f t="array" ref="AB3">IFERROR(Tableau1[[#This Row],[Date]]-_xlfn._xlws.FILTER($Y$2:$Y2,($X$2:$X2=Tableau1[[#This Row],[Compteur]])*($Y$2:$Y2=MAX(_xlfn._xlws.FILTER($Y$2:$Y2,($X$2:$X2=Tableau1[[#This Row],[Compteur]]),""))),""),"")</f>
        <v/>
      </c>
    </row>
    <row r="4" spans="1:28" x14ac:dyDescent="0.25">
      <c r="A4" s="1">
        <v>44564</v>
      </c>
      <c r="B4" s="6"/>
      <c r="C4" s="7">
        <v>3500</v>
      </c>
      <c r="D4" s="7"/>
      <c r="E4" s="7"/>
      <c r="F4" s="7"/>
      <c r="G4" s="8"/>
      <c r="H4" s="5" t="str" cm="1">
        <f t="array" ref="H4">IF(Tabel2[[#This Row],[A]]="","-",IFERROR($A4-_xlfn.AGGREGATE(14,6,$A$2:$A4/(B$2:B4&lt;&gt;""),2),"-"))</f>
        <v>-</v>
      </c>
      <c r="I4" s="5" t="str" cm="1">
        <f t="array" ref="I4">IF(Tabel2[[#This Row],[B]]="","-",IFERROR($A4-_xlfn.AGGREGATE(14,6,$A$2:$A4/(C$2:C4&lt;&gt;""),2),"-"))</f>
        <v>-</v>
      </c>
      <c r="J4" s="5" t="str" cm="1">
        <f t="array" ref="J4">IF(Tabel2[[#This Row],[C]]="","-",IFERROR($A4-_xlfn.AGGREGATE(14,6,$A$2:$A4/(D$2:D4&lt;&gt;""),2),"-"))</f>
        <v>-</v>
      </c>
      <c r="K4" s="5" t="str" cm="1">
        <f t="array" ref="K4">IF(Tabel2[[#This Row],[D]]="","-",IFERROR($A4-_xlfn.AGGREGATE(14,6,$A$2:$A4/(E$2:E4&lt;&gt;""),2),"-"))</f>
        <v>-</v>
      </c>
      <c r="L4" s="5" t="str" cm="1">
        <f t="array" ref="L4">IF(Tabel2[[#This Row],[E]]="","-",IFERROR($A4-_xlfn.AGGREGATE(14,6,$A$2:$A4/(F$2:F4&lt;&gt;""),2),"-"))</f>
        <v>-</v>
      </c>
      <c r="M4" s="5" t="str" cm="1">
        <f t="array" ref="M4">IF(Tabel2[[#This Row],[F]]="","-",IFERROR($A4-_xlfn.AGGREGATE(14,6,$A$2:$A4/(G$2:G4&lt;&gt;""),2),"-"))</f>
        <v>-</v>
      </c>
      <c r="N4" s="6" t="str" cm="1">
        <f t="array" aca="1" ref="N4" ca="1">IF(ISNUMBER(Tabel2[[#This Row],[A2]]),Tabel2[[#This Row],[A]]-OFFSET(Tabel2[[#This Row],[A]],-Tabel2[[#This Row],[A2]],,,),"-")</f>
        <v>-</v>
      </c>
      <c r="O4" s="7" t="str" cm="1">
        <f t="array" aca="1" ref="O4" ca="1">IF(ISNUMBER(Tabel2[[#This Row],[B3]]),Tabel2[[#This Row],[B]]-OFFSET(Tabel2[[#This Row],[B]],-Tabel2[[#This Row],[B3]],,,),"-")</f>
        <v>-</v>
      </c>
      <c r="P4" s="7" t="str" cm="1">
        <f t="array" aca="1" ref="P4" ca="1">IF(ISNUMBER(Tabel2[[#This Row],[C4]]),Tabel2[[#This Row],[C]]-OFFSET(Tabel2[[#This Row],[C]],-Tabel2[[#This Row],[C4]],,,),"-")</f>
        <v>-</v>
      </c>
      <c r="Q4" s="7" t="str" cm="1">
        <f t="array" aca="1" ref="Q4" ca="1">IF(ISNUMBER(Tabel2[[#This Row],[D5]]),Tabel2[[#This Row],[D]]-OFFSET(Tabel2[[#This Row],[D]],-Tabel2[[#This Row],[D5]],,,),"-")</f>
        <v>-</v>
      </c>
      <c r="R4" s="7" t="str" cm="1">
        <f t="array" aca="1" ref="R4" ca="1">IF(ISNUMBER(Tabel2[[#This Row],[E6]]),Tabel2[[#This Row],[E]]-OFFSET(Tabel2[[#This Row],[E]],-Tabel2[[#This Row],[E6]],,,),"-")</f>
        <v>-</v>
      </c>
      <c r="S4" s="8" t="str" cm="1">
        <f t="array" aca="1" ref="S4" ca="1">IF(ISNUMBER(Tabel2[[#This Row],[F7]]),Tabel2[[#This Row],[F]]-OFFSET(Tabel2[[#This Row],[F]],-Tabel2[[#This Row],[F7]],,,),"-")</f>
        <v>-</v>
      </c>
      <c r="T4" s="3"/>
      <c r="U4" s="3"/>
      <c r="V4" s="3"/>
      <c r="X4" s="3" t="s">
        <v>1</v>
      </c>
      <c r="Y4" s="1">
        <v>44564</v>
      </c>
      <c r="Z4">
        <v>3500</v>
      </c>
      <c r="AA4" t="str" cm="1">
        <f t="array" ref="AA4">IFERROR(Tableau1[[#This Row],[Index]]-_xlfn._xlws.FILTER($Z$2:$Z3,($X$2:$X3=$X4)*($Y$2:$Y3=MAX(_xlfn._xlws.FILTER($Y$2:$Y3,($X$2:$X3=$X4),""))),""),"")</f>
        <v/>
      </c>
      <c r="AB4" t="str" cm="1">
        <f t="array" ref="AB4">IFERROR(Tableau1[[#This Row],[Date]]-_xlfn._xlws.FILTER($Y$2:$Y3,($X$2:$X3=Tableau1[[#This Row],[Compteur]])*($Y$2:$Y3=MAX(_xlfn._xlws.FILTER($Y$2:$Y3,($X$2:$X3=Tableau1[[#This Row],[Compteur]]),""))),""),"")</f>
        <v/>
      </c>
    </row>
    <row r="5" spans="1:28" x14ac:dyDescent="0.25">
      <c r="A5" s="1">
        <v>44565</v>
      </c>
      <c r="B5" s="6"/>
      <c r="C5" s="7"/>
      <c r="D5" s="7"/>
      <c r="E5" s="7"/>
      <c r="F5" s="7"/>
      <c r="G5" s="8"/>
      <c r="H5" s="5" t="str" cm="1">
        <f t="array" ref="H5">IF(Tabel2[[#This Row],[A]]="","-",IFERROR($A5-_xlfn.AGGREGATE(14,6,$A$2:$A5/(B$2:B5&lt;&gt;""),2),"-"))</f>
        <v>-</v>
      </c>
      <c r="I5" s="5" t="str" cm="1">
        <f t="array" ref="I5">IF(Tabel2[[#This Row],[B]]="","-",IFERROR($A5-_xlfn.AGGREGATE(14,6,$A$2:$A5/(C$2:C5&lt;&gt;""),2),"-"))</f>
        <v>-</v>
      </c>
      <c r="J5" s="5" t="str" cm="1">
        <f t="array" ref="J5">IF(Tabel2[[#This Row],[C]]="","-",IFERROR($A5-_xlfn.AGGREGATE(14,6,$A$2:$A5/(D$2:D5&lt;&gt;""),2),"-"))</f>
        <v>-</v>
      </c>
      <c r="K5" s="5" t="str" cm="1">
        <f t="array" ref="K5">IF(Tabel2[[#This Row],[D]]="","-",IFERROR($A5-_xlfn.AGGREGATE(14,6,$A$2:$A5/(E$2:E5&lt;&gt;""),2),"-"))</f>
        <v>-</v>
      </c>
      <c r="L5" s="5" t="str" cm="1">
        <f t="array" ref="L5">IF(Tabel2[[#This Row],[E]]="","-",IFERROR($A5-_xlfn.AGGREGATE(14,6,$A$2:$A5/(F$2:F5&lt;&gt;""),2),"-"))</f>
        <v>-</v>
      </c>
      <c r="M5" s="5" t="str" cm="1">
        <f t="array" ref="M5">IF(Tabel2[[#This Row],[F]]="","-",IFERROR($A5-_xlfn.AGGREGATE(14,6,$A$2:$A5/(G$2:G5&lt;&gt;""),2),"-"))</f>
        <v>-</v>
      </c>
      <c r="N5" s="6" t="str" cm="1">
        <f t="array" aca="1" ref="N5" ca="1">IF(ISNUMBER(Tabel2[[#This Row],[A2]]),Tabel2[[#This Row],[A]]-OFFSET(Tabel2[[#This Row],[A]],-Tabel2[[#This Row],[A2]],,,),"-")</f>
        <v>-</v>
      </c>
      <c r="O5" s="7" t="str" cm="1">
        <f t="array" aca="1" ref="O5" ca="1">IF(ISNUMBER(Tabel2[[#This Row],[B3]]),Tabel2[[#This Row],[B]]-OFFSET(Tabel2[[#This Row],[B]],-Tabel2[[#This Row],[B3]],,,),"-")</f>
        <v>-</v>
      </c>
      <c r="P5" s="7" t="str" cm="1">
        <f t="array" aca="1" ref="P5" ca="1">IF(ISNUMBER(Tabel2[[#This Row],[C4]]),Tabel2[[#This Row],[C]]-OFFSET(Tabel2[[#This Row],[C]],-Tabel2[[#This Row],[C4]],,,),"-")</f>
        <v>-</v>
      </c>
      <c r="Q5" s="7" t="str" cm="1">
        <f t="array" aca="1" ref="Q5" ca="1">IF(ISNUMBER(Tabel2[[#This Row],[D5]]),Tabel2[[#This Row],[D]]-OFFSET(Tabel2[[#This Row],[D]],-Tabel2[[#This Row],[D5]],,,),"-")</f>
        <v>-</v>
      </c>
      <c r="R5" s="7" t="str" cm="1">
        <f t="array" aca="1" ref="R5" ca="1">IF(ISNUMBER(Tabel2[[#This Row],[E6]]),Tabel2[[#This Row],[E]]-OFFSET(Tabel2[[#This Row],[E]],-Tabel2[[#This Row],[E6]],,,),"-")</f>
        <v>-</v>
      </c>
      <c r="S5" s="8" t="str" cm="1">
        <f t="array" aca="1" ref="S5" ca="1">IF(ISNUMBER(Tabel2[[#This Row],[F7]]),Tabel2[[#This Row],[F]]-OFFSET(Tabel2[[#This Row],[F]],-Tabel2[[#This Row],[F7]],,,),"-")</f>
        <v>-</v>
      </c>
      <c r="T5" s="3"/>
      <c r="U5" s="3"/>
      <c r="V5" s="3"/>
      <c r="X5" s="3" t="s">
        <v>0</v>
      </c>
      <c r="Y5" s="1">
        <v>44567</v>
      </c>
      <c r="Z5">
        <v>600</v>
      </c>
      <c r="AA5" cm="1">
        <f t="array" ref="AA5">IFERROR(Tableau1[[#This Row],[Index]]-_xlfn._xlws.FILTER($Z$2:$Z4,($X$2:$X4=$X5)*($Y$2:$Y4=MAX(_xlfn._xlws.FILTER($Y$2:$Y4,($X$2:$X4=$X5),""))),""),"")</f>
        <v>400</v>
      </c>
      <c r="AB5" cm="1">
        <f t="array" ref="AB5">IFERROR(Tableau1[[#This Row],[Date]]-_xlfn._xlws.FILTER($Y$2:$Y4,($X$2:$X4=Tableau1[[#This Row],[Compteur]])*($Y$2:$Y4=MAX(_xlfn._xlws.FILTER($Y$2:$Y4,($X$2:$X4=Tableau1[[#This Row],[Compteur]]),""))),""),"")</f>
        <v>4</v>
      </c>
    </row>
    <row r="6" spans="1:28" x14ac:dyDescent="0.25">
      <c r="A6" s="1">
        <v>44566</v>
      </c>
      <c r="B6" s="6"/>
      <c r="C6" s="7"/>
      <c r="D6" s="7"/>
      <c r="E6" s="7"/>
      <c r="F6" s="7"/>
      <c r="G6" s="8"/>
      <c r="H6" s="5" t="str" cm="1">
        <f t="array" ref="H6">IF(Tabel2[[#This Row],[A]]="","-",IFERROR($A6-_xlfn.AGGREGATE(14,6,$A$2:$A6/(B$2:B6&lt;&gt;""),2),"-"))</f>
        <v>-</v>
      </c>
      <c r="I6" s="5" t="str" cm="1">
        <f t="array" ref="I6">IF(Tabel2[[#This Row],[B]]="","-",IFERROR($A6-_xlfn.AGGREGATE(14,6,$A$2:$A6/(C$2:C6&lt;&gt;""),2),"-"))</f>
        <v>-</v>
      </c>
      <c r="J6" s="5" t="str" cm="1">
        <f t="array" ref="J6">IF(Tabel2[[#This Row],[C]]="","-",IFERROR($A6-_xlfn.AGGREGATE(14,6,$A$2:$A6/(D$2:D6&lt;&gt;""),2),"-"))</f>
        <v>-</v>
      </c>
      <c r="K6" s="5" t="str" cm="1">
        <f t="array" ref="K6">IF(Tabel2[[#This Row],[D]]="","-",IFERROR($A6-_xlfn.AGGREGATE(14,6,$A$2:$A6/(E$2:E6&lt;&gt;""),2),"-"))</f>
        <v>-</v>
      </c>
      <c r="L6" s="5" t="str" cm="1">
        <f t="array" ref="L6">IF(Tabel2[[#This Row],[E]]="","-",IFERROR($A6-_xlfn.AGGREGATE(14,6,$A$2:$A6/(F$2:F6&lt;&gt;""),2),"-"))</f>
        <v>-</v>
      </c>
      <c r="M6" s="5" t="str" cm="1">
        <f t="array" ref="M6">IF(Tabel2[[#This Row],[F]]="","-",IFERROR($A6-_xlfn.AGGREGATE(14,6,$A$2:$A6/(G$2:G6&lt;&gt;""),2),"-"))</f>
        <v>-</v>
      </c>
      <c r="N6" s="6" t="str" cm="1">
        <f t="array" aca="1" ref="N6" ca="1">IF(ISNUMBER(Tabel2[[#This Row],[A2]]),Tabel2[[#This Row],[A]]-OFFSET(Tabel2[[#This Row],[A]],-Tabel2[[#This Row],[A2]],,,),"-")</f>
        <v>-</v>
      </c>
      <c r="O6" s="7" t="str" cm="1">
        <f t="array" aca="1" ref="O6" ca="1">IF(ISNUMBER(Tabel2[[#This Row],[B3]]),Tabel2[[#This Row],[B]]-OFFSET(Tabel2[[#This Row],[B]],-Tabel2[[#This Row],[B3]],,,),"-")</f>
        <v>-</v>
      </c>
      <c r="P6" s="7" t="str" cm="1">
        <f t="array" aca="1" ref="P6" ca="1">IF(ISNUMBER(Tabel2[[#This Row],[C4]]),Tabel2[[#This Row],[C]]-OFFSET(Tabel2[[#This Row],[C]],-Tabel2[[#This Row],[C4]],,,),"-")</f>
        <v>-</v>
      </c>
      <c r="Q6" s="7" t="str" cm="1">
        <f t="array" aca="1" ref="Q6" ca="1">IF(ISNUMBER(Tabel2[[#This Row],[D5]]),Tabel2[[#This Row],[D]]-OFFSET(Tabel2[[#This Row],[D]],-Tabel2[[#This Row],[D5]],,,),"-")</f>
        <v>-</v>
      </c>
      <c r="R6" s="7" t="str" cm="1">
        <f t="array" aca="1" ref="R6" ca="1">IF(ISNUMBER(Tabel2[[#This Row],[E6]]),Tabel2[[#This Row],[E]]-OFFSET(Tabel2[[#This Row],[E]],-Tabel2[[#This Row],[E6]],,,),"-")</f>
        <v>-</v>
      </c>
      <c r="S6" s="8" t="str" cm="1">
        <f t="array" aca="1" ref="S6" ca="1">IF(ISNUMBER(Tabel2[[#This Row],[F7]]),Tabel2[[#This Row],[F]]-OFFSET(Tabel2[[#This Row],[F]],-Tabel2[[#This Row],[F7]],,,),"-")</f>
        <v>-</v>
      </c>
      <c r="T6" s="3"/>
      <c r="U6" s="3"/>
      <c r="V6" s="3"/>
      <c r="X6" s="3" t="s">
        <v>2</v>
      </c>
      <c r="Y6" s="1">
        <v>44567</v>
      </c>
      <c r="Z6">
        <v>25000</v>
      </c>
      <c r="AA6" t="str" cm="1">
        <f t="array" ref="AA6">IFERROR(Tableau1[[#This Row],[Index]]-_xlfn._xlws.FILTER($Z$2:$Z5,($X$2:$X5=$X6)*($Y$2:$Y5=MAX(_xlfn._xlws.FILTER($Y$2:$Y5,($X$2:$X5=$X6),""))),""),"")</f>
        <v/>
      </c>
      <c r="AB6" t="str" cm="1">
        <f t="array" ref="AB6">IFERROR(Tableau1[[#This Row],[Date]]-_xlfn._xlws.FILTER($Y$2:$Y5,($X$2:$X5=Tableau1[[#This Row],[Compteur]])*($Y$2:$Y5=MAX(_xlfn._xlws.FILTER($Y$2:$Y5,($X$2:$X5=Tableau1[[#This Row],[Compteur]]),""))),""),"")</f>
        <v/>
      </c>
    </row>
    <row r="7" spans="1:28" x14ac:dyDescent="0.25">
      <c r="A7" s="1">
        <v>44567</v>
      </c>
      <c r="B7" s="6">
        <v>600</v>
      </c>
      <c r="C7" s="7"/>
      <c r="D7" s="7">
        <v>25000</v>
      </c>
      <c r="E7" s="7"/>
      <c r="F7" s="7"/>
      <c r="G7" s="8"/>
      <c r="H7" s="5" cm="1">
        <f t="array" ref="H7">IF(Tabel2[[#This Row],[A]]="","-",IFERROR($A7-_xlfn.AGGREGATE(14,6,$A$2:$A7/(B$2:B7&lt;&gt;""),2),"-"))</f>
        <v>4</v>
      </c>
      <c r="I7" s="5" t="str" cm="1">
        <f t="array" ref="I7">IF(Tabel2[[#This Row],[B]]="","-",IFERROR($A7-_xlfn.AGGREGATE(14,6,$A$2:$A7/(C$2:C7&lt;&gt;""),2),"-"))</f>
        <v>-</v>
      </c>
      <c r="J7" s="5" t="str" cm="1">
        <f t="array" ref="J7">IF(Tabel2[[#This Row],[C]]="","-",IFERROR($A7-_xlfn.AGGREGATE(14,6,$A$2:$A7/(D$2:D7&lt;&gt;""),2),"-"))</f>
        <v>-</v>
      </c>
      <c r="K7" s="5" t="str" cm="1">
        <f t="array" ref="K7">IF(Tabel2[[#This Row],[D]]="","-",IFERROR($A7-_xlfn.AGGREGATE(14,6,$A$2:$A7/(E$2:E7&lt;&gt;""),2),"-"))</f>
        <v>-</v>
      </c>
      <c r="L7" s="5" t="str" cm="1">
        <f t="array" ref="L7">IF(Tabel2[[#This Row],[E]]="","-",IFERROR($A7-_xlfn.AGGREGATE(14,6,$A$2:$A7/(F$2:F7&lt;&gt;""),2),"-"))</f>
        <v>-</v>
      </c>
      <c r="M7" s="5" t="str" cm="1">
        <f t="array" ref="M7">IF(Tabel2[[#This Row],[F]]="","-",IFERROR($A7-_xlfn.AGGREGATE(14,6,$A$2:$A7/(G$2:G7&lt;&gt;""),2),"-"))</f>
        <v>-</v>
      </c>
      <c r="N7" s="6" cm="1">
        <f t="array" aca="1" ref="N7" ca="1">IF(ISNUMBER(Tabel2[[#This Row],[A2]]),Tabel2[[#This Row],[A]]-OFFSET(Tabel2[[#This Row],[A]],-Tabel2[[#This Row],[A2]],,,),"-")</f>
        <v>400</v>
      </c>
      <c r="O7" s="7" t="str" cm="1">
        <f t="array" aca="1" ref="O7" ca="1">IF(ISNUMBER(Tabel2[[#This Row],[B3]]),Tabel2[[#This Row],[B]]-OFFSET(Tabel2[[#This Row],[B]],-Tabel2[[#This Row],[B3]],,,),"-")</f>
        <v>-</v>
      </c>
      <c r="P7" s="7" t="str" cm="1">
        <f t="array" aca="1" ref="P7" ca="1">IF(ISNUMBER(Tabel2[[#This Row],[C4]]),Tabel2[[#This Row],[C]]-OFFSET(Tabel2[[#This Row],[C]],-Tabel2[[#This Row],[C4]],,,),"-")</f>
        <v>-</v>
      </c>
      <c r="Q7" s="7" t="str" cm="1">
        <f t="array" aca="1" ref="Q7" ca="1">IF(ISNUMBER(Tabel2[[#This Row],[D5]]),Tabel2[[#This Row],[D]]-OFFSET(Tabel2[[#This Row],[D]],-Tabel2[[#This Row],[D5]],,,),"-")</f>
        <v>-</v>
      </c>
      <c r="R7" s="7" t="str" cm="1">
        <f t="array" aca="1" ref="R7" ca="1">IF(ISNUMBER(Tabel2[[#This Row],[E6]]),Tabel2[[#This Row],[E]]-OFFSET(Tabel2[[#This Row],[E]],-Tabel2[[#This Row],[E6]],,,),"-")</f>
        <v>-</v>
      </c>
      <c r="S7" s="8" t="str" cm="1">
        <f t="array" aca="1" ref="S7" ca="1">IF(ISNUMBER(Tabel2[[#This Row],[F7]]),Tabel2[[#This Row],[F]]-OFFSET(Tabel2[[#This Row],[F]],-Tabel2[[#This Row],[F7]],,,),"-")</f>
        <v>-</v>
      </c>
      <c r="T7" s="3"/>
      <c r="U7" s="3"/>
      <c r="V7" s="3"/>
      <c r="X7" s="3" t="s">
        <v>2</v>
      </c>
      <c r="Y7" s="1">
        <v>44570</v>
      </c>
      <c r="Z7">
        <v>27000</v>
      </c>
      <c r="AA7" cm="1">
        <f t="array" ref="AA7">IFERROR(Tableau1[[#This Row],[Index]]-_xlfn._xlws.FILTER($Z$2:$Z6,($X$2:$X6=$X7)*($Y$2:$Y6=MAX(_xlfn._xlws.FILTER($Y$2:$Y6,($X$2:$X6=$X7),""))),""),"")</f>
        <v>2000</v>
      </c>
      <c r="AB7" cm="1">
        <f t="array" ref="AB7">IFERROR(Tableau1[[#This Row],[Date]]-_xlfn._xlws.FILTER($Y$2:$Y6,($X$2:$X6=Tableau1[[#This Row],[Compteur]])*($Y$2:$Y6=MAX(_xlfn._xlws.FILTER($Y$2:$Y6,($X$2:$X6=Tableau1[[#This Row],[Compteur]]),""))),""),"")</f>
        <v>3</v>
      </c>
    </row>
    <row r="8" spans="1:28" x14ac:dyDescent="0.25">
      <c r="A8" s="1">
        <v>44568</v>
      </c>
      <c r="B8" s="6"/>
      <c r="C8" s="7"/>
      <c r="D8" s="7"/>
      <c r="E8" s="7"/>
      <c r="F8" s="7"/>
      <c r="G8" s="8"/>
      <c r="H8" s="5" t="str" cm="1">
        <f t="array" ref="H8">IF(Tabel2[[#This Row],[A]]="","-",IFERROR($A8-_xlfn.AGGREGATE(14,6,$A$2:$A8/(B$2:B8&lt;&gt;""),2),"-"))</f>
        <v>-</v>
      </c>
      <c r="I8" s="5" t="str" cm="1">
        <f t="array" ref="I8">IF(Tabel2[[#This Row],[B]]="","-",IFERROR($A8-_xlfn.AGGREGATE(14,6,$A$2:$A8/(C$2:C8&lt;&gt;""),2),"-"))</f>
        <v>-</v>
      </c>
      <c r="J8" s="5" t="str" cm="1">
        <f t="array" ref="J8">IF(Tabel2[[#This Row],[C]]="","-",IFERROR($A8-_xlfn.AGGREGATE(14,6,$A$2:$A8/(D$2:D8&lt;&gt;""),2),"-"))</f>
        <v>-</v>
      </c>
      <c r="K8" s="5" t="str" cm="1">
        <f t="array" ref="K8">IF(Tabel2[[#This Row],[D]]="","-",IFERROR($A8-_xlfn.AGGREGATE(14,6,$A$2:$A8/(E$2:E8&lt;&gt;""),2),"-"))</f>
        <v>-</v>
      </c>
      <c r="L8" s="5" t="str" cm="1">
        <f t="array" ref="L8">IF(Tabel2[[#This Row],[E]]="","-",IFERROR($A8-_xlfn.AGGREGATE(14,6,$A$2:$A8/(F$2:F8&lt;&gt;""),2),"-"))</f>
        <v>-</v>
      </c>
      <c r="M8" s="5" t="str" cm="1">
        <f t="array" ref="M8">IF(Tabel2[[#This Row],[F]]="","-",IFERROR($A8-_xlfn.AGGREGATE(14,6,$A$2:$A8/(G$2:G8&lt;&gt;""),2),"-"))</f>
        <v>-</v>
      </c>
      <c r="N8" s="6" t="str" cm="1">
        <f t="array" aca="1" ref="N8" ca="1">IF(ISNUMBER(Tabel2[[#This Row],[A2]]),Tabel2[[#This Row],[A]]-OFFSET(Tabel2[[#This Row],[A]],-Tabel2[[#This Row],[A2]],,,),"-")</f>
        <v>-</v>
      </c>
      <c r="O8" s="7" t="str" cm="1">
        <f t="array" aca="1" ref="O8" ca="1">IF(ISNUMBER(Tabel2[[#This Row],[B3]]),Tabel2[[#This Row],[B]]-OFFSET(Tabel2[[#This Row],[B]],-Tabel2[[#This Row],[B3]],,,),"-")</f>
        <v>-</v>
      </c>
      <c r="P8" s="7" t="str" cm="1">
        <f t="array" aca="1" ref="P8" ca="1">IF(ISNUMBER(Tabel2[[#This Row],[C4]]),Tabel2[[#This Row],[C]]-OFFSET(Tabel2[[#This Row],[C]],-Tabel2[[#This Row],[C4]],,,),"-")</f>
        <v>-</v>
      </c>
      <c r="Q8" s="7" t="str" cm="1">
        <f t="array" aca="1" ref="Q8" ca="1">IF(ISNUMBER(Tabel2[[#This Row],[D5]]),Tabel2[[#This Row],[D]]-OFFSET(Tabel2[[#This Row],[D]],-Tabel2[[#This Row],[D5]],,,),"-")</f>
        <v>-</v>
      </c>
      <c r="R8" s="7" t="str" cm="1">
        <f t="array" aca="1" ref="R8" ca="1">IF(ISNUMBER(Tabel2[[#This Row],[E6]]),Tabel2[[#This Row],[E]]-OFFSET(Tabel2[[#This Row],[E]],-Tabel2[[#This Row],[E6]],,,),"-")</f>
        <v>-</v>
      </c>
      <c r="S8" s="8" t="str" cm="1">
        <f t="array" aca="1" ref="S8" ca="1">IF(ISNUMBER(Tabel2[[#This Row],[F7]]),Tabel2[[#This Row],[F]]-OFFSET(Tabel2[[#This Row],[F]],-Tabel2[[#This Row],[F7]],,,),"-")</f>
        <v>-</v>
      </c>
      <c r="T8" s="3"/>
      <c r="U8" s="3"/>
      <c r="V8" s="3"/>
      <c r="X8" s="3" t="s">
        <v>0</v>
      </c>
      <c r="Y8" s="1">
        <v>44572</v>
      </c>
      <c r="Z8">
        <v>1200</v>
      </c>
      <c r="AA8" cm="1">
        <f t="array" ref="AA8">IFERROR(Tableau1[[#This Row],[Index]]-_xlfn._xlws.FILTER($Z$2:$Z7,($X$2:$X7=$X8)*($Y$2:$Y7=MAX(_xlfn._xlws.FILTER($Y$2:$Y7,($X$2:$X7=$X8),""))),""),"")</f>
        <v>600</v>
      </c>
      <c r="AB8" cm="1">
        <f t="array" ref="AB8">IFERROR(Tableau1[[#This Row],[Date]]-_xlfn._xlws.FILTER($Y$2:$Y7,($X$2:$X7=Tableau1[[#This Row],[Compteur]])*($Y$2:$Y7=MAX(_xlfn._xlws.FILTER($Y$2:$Y7,($X$2:$X7=Tableau1[[#This Row],[Compteur]]),""))),""),"")</f>
        <v>5</v>
      </c>
    </row>
    <row r="9" spans="1:28" x14ac:dyDescent="0.25">
      <c r="A9" s="1">
        <v>44569</v>
      </c>
      <c r="B9" s="6"/>
      <c r="C9" s="7"/>
      <c r="D9" s="7"/>
      <c r="E9" s="7"/>
      <c r="F9" s="7"/>
      <c r="G9" s="8"/>
      <c r="H9" s="5" t="str" cm="1">
        <f t="array" ref="H9">IF(Tabel2[[#This Row],[A]]="","-",IFERROR($A9-_xlfn.AGGREGATE(14,6,$A$2:$A9/(B$2:B9&lt;&gt;""),2),"-"))</f>
        <v>-</v>
      </c>
      <c r="I9" s="5" t="str" cm="1">
        <f t="array" ref="I9">IF(Tabel2[[#This Row],[B]]="","-",IFERROR($A9-_xlfn.AGGREGATE(14,6,$A$2:$A9/(C$2:C9&lt;&gt;""),2),"-"))</f>
        <v>-</v>
      </c>
      <c r="J9" s="5" t="str" cm="1">
        <f t="array" ref="J9">IF(Tabel2[[#This Row],[C]]="","-",IFERROR($A9-_xlfn.AGGREGATE(14,6,$A$2:$A9/(D$2:D9&lt;&gt;""),2),"-"))</f>
        <v>-</v>
      </c>
      <c r="K9" s="5" t="str" cm="1">
        <f t="array" ref="K9">IF(Tabel2[[#This Row],[D]]="","-",IFERROR($A9-_xlfn.AGGREGATE(14,6,$A$2:$A9/(E$2:E9&lt;&gt;""),2),"-"))</f>
        <v>-</v>
      </c>
      <c r="L9" s="5" t="str" cm="1">
        <f t="array" ref="L9">IF(Tabel2[[#This Row],[E]]="","-",IFERROR($A9-_xlfn.AGGREGATE(14,6,$A$2:$A9/(F$2:F9&lt;&gt;""),2),"-"))</f>
        <v>-</v>
      </c>
      <c r="M9" s="5" t="str" cm="1">
        <f t="array" ref="M9">IF(Tabel2[[#This Row],[F]]="","-",IFERROR($A9-_xlfn.AGGREGATE(14,6,$A$2:$A9/(G$2:G9&lt;&gt;""),2),"-"))</f>
        <v>-</v>
      </c>
      <c r="N9" s="6" t="str" cm="1">
        <f t="array" aca="1" ref="N9" ca="1">IF(ISNUMBER(Tabel2[[#This Row],[A2]]),Tabel2[[#This Row],[A]]-OFFSET(Tabel2[[#This Row],[A]],-Tabel2[[#This Row],[A2]],,,),"-")</f>
        <v>-</v>
      </c>
      <c r="O9" s="7" t="str" cm="1">
        <f t="array" aca="1" ref="O9" ca="1">IF(ISNUMBER(Tabel2[[#This Row],[B3]]),Tabel2[[#This Row],[B]]-OFFSET(Tabel2[[#This Row],[B]],-Tabel2[[#This Row],[B3]],,,),"-")</f>
        <v>-</v>
      </c>
      <c r="P9" s="7" t="str" cm="1">
        <f t="array" aca="1" ref="P9" ca="1">IF(ISNUMBER(Tabel2[[#This Row],[C4]]),Tabel2[[#This Row],[C]]-OFFSET(Tabel2[[#This Row],[C]],-Tabel2[[#This Row],[C4]],,,),"-")</f>
        <v>-</v>
      </c>
      <c r="Q9" s="7" t="str" cm="1">
        <f t="array" aca="1" ref="Q9" ca="1">IF(ISNUMBER(Tabel2[[#This Row],[D5]]),Tabel2[[#This Row],[D]]-OFFSET(Tabel2[[#This Row],[D]],-Tabel2[[#This Row],[D5]],,,),"-")</f>
        <v>-</v>
      </c>
      <c r="R9" s="7" t="str" cm="1">
        <f t="array" aca="1" ref="R9" ca="1">IF(ISNUMBER(Tabel2[[#This Row],[E6]]),Tabel2[[#This Row],[E]]-OFFSET(Tabel2[[#This Row],[E]],-Tabel2[[#This Row],[E6]],,,),"-")</f>
        <v>-</v>
      </c>
      <c r="S9" s="8" t="str" cm="1">
        <f t="array" aca="1" ref="S9" ca="1">IF(ISNUMBER(Tabel2[[#This Row],[F7]]),Tabel2[[#This Row],[F]]-OFFSET(Tabel2[[#This Row],[F]],-Tabel2[[#This Row],[F7]],,,),"-")</f>
        <v>-</v>
      </c>
      <c r="T9" s="3"/>
      <c r="U9" s="3"/>
      <c r="V9" s="3"/>
      <c r="X9" s="3" t="s">
        <v>5</v>
      </c>
      <c r="Y9" s="1">
        <v>44573</v>
      </c>
      <c r="Z9">
        <v>8599</v>
      </c>
      <c r="AA9" t="str" cm="1">
        <f t="array" ref="AA9">IFERROR(Tableau1[[#This Row],[Index]]-_xlfn._xlws.FILTER($Z$2:$Z8,($X$2:$X8=$X9)*($Y$2:$Y8=MAX(_xlfn._xlws.FILTER($Y$2:$Y8,($X$2:$X8=$X9),""))),""),"")</f>
        <v/>
      </c>
      <c r="AB9" t="str" cm="1">
        <f t="array" ref="AB9">IFERROR(Tableau1[[#This Row],[Date]]-_xlfn._xlws.FILTER($Y$2:$Y8,($X$2:$X8=Tableau1[[#This Row],[Compteur]])*($Y$2:$Y8=MAX(_xlfn._xlws.FILTER($Y$2:$Y8,($X$2:$X8=Tableau1[[#This Row],[Compteur]]),""))),""),"")</f>
        <v/>
      </c>
    </row>
    <row r="10" spans="1:28" x14ac:dyDescent="0.25">
      <c r="A10" s="1">
        <v>44570</v>
      </c>
      <c r="B10" s="6"/>
      <c r="C10" s="7"/>
      <c r="D10" s="7">
        <v>27000</v>
      </c>
      <c r="E10" s="7"/>
      <c r="F10" s="7"/>
      <c r="G10" s="8"/>
      <c r="H10" s="5" t="str" cm="1">
        <f t="array" ref="H10">IF(Tabel2[[#This Row],[A]]="","-",IFERROR($A10-_xlfn.AGGREGATE(14,6,$A$2:$A10/(B$2:B10&lt;&gt;""),2),"-"))</f>
        <v>-</v>
      </c>
      <c r="I10" s="5" t="str" cm="1">
        <f t="array" ref="I10">IF(Tabel2[[#This Row],[B]]="","-",IFERROR($A10-_xlfn.AGGREGATE(14,6,$A$2:$A10/(C$2:C10&lt;&gt;""),2),"-"))</f>
        <v>-</v>
      </c>
      <c r="J10" s="5" cm="1">
        <f t="array" ref="J10">IF(Tabel2[[#This Row],[C]]="","-",IFERROR($A10-_xlfn.AGGREGATE(14,6,$A$2:$A10/(D$2:D10&lt;&gt;""),2),"-"))</f>
        <v>3</v>
      </c>
      <c r="K10" s="5" t="str" cm="1">
        <f t="array" ref="K10">IF(Tabel2[[#This Row],[D]]="","-",IFERROR($A10-_xlfn.AGGREGATE(14,6,$A$2:$A10/(E$2:E10&lt;&gt;""),2),"-"))</f>
        <v>-</v>
      </c>
      <c r="L10" s="5" t="str" cm="1">
        <f t="array" ref="L10">IF(Tabel2[[#This Row],[E]]="","-",IFERROR($A10-_xlfn.AGGREGATE(14,6,$A$2:$A10/(F$2:F10&lt;&gt;""),2),"-"))</f>
        <v>-</v>
      </c>
      <c r="M10" s="5" t="str" cm="1">
        <f t="array" ref="M10">IF(Tabel2[[#This Row],[F]]="","-",IFERROR($A10-_xlfn.AGGREGATE(14,6,$A$2:$A10/(G$2:G10&lt;&gt;""),2),"-"))</f>
        <v>-</v>
      </c>
      <c r="N10" s="6" t="str" cm="1">
        <f t="array" aca="1" ref="N10" ca="1">IF(ISNUMBER(Tabel2[[#This Row],[A2]]),Tabel2[[#This Row],[A]]-OFFSET(Tabel2[[#This Row],[A]],-Tabel2[[#This Row],[A2]],,,),"-")</f>
        <v>-</v>
      </c>
      <c r="O10" s="7" t="str" cm="1">
        <f t="array" aca="1" ref="O10" ca="1">IF(ISNUMBER(Tabel2[[#This Row],[B3]]),Tabel2[[#This Row],[B]]-OFFSET(Tabel2[[#This Row],[B]],-Tabel2[[#This Row],[B3]],,,),"-")</f>
        <v>-</v>
      </c>
      <c r="P10" s="7" cm="1">
        <f t="array" aca="1" ref="P10" ca="1">IF(ISNUMBER(Tabel2[[#This Row],[C4]]),Tabel2[[#This Row],[C]]-OFFSET(Tabel2[[#This Row],[C]],-Tabel2[[#This Row],[C4]],,,),"-")</f>
        <v>2000</v>
      </c>
      <c r="Q10" s="7" t="str" cm="1">
        <f t="array" aca="1" ref="Q10" ca="1">IF(ISNUMBER(Tabel2[[#This Row],[D5]]),Tabel2[[#This Row],[D]]-OFFSET(Tabel2[[#This Row],[D]],-Tabel2[[#This Row],[D5]],,,),"-")</f>
        <v>-</v>
      </c>
      <c r="R10" s="7" t="str" cm="1">
        <f t="array" aca="1" ref="R10" ca="1">IF(ISNUMBER(Tabel2[[#This Row],[E6]]),Tabel2[[#This Row],[E]]-OFFSET(Tabel2[[#This Row],[E]],-Tabel2[[#This Row],[E6]],,,),"-")</f>
        <v>-</v>
      </c>
      <c r="S10" s="8" t="str" cm="1">
        <f t="array" aca="1" ref="S10" ca="1">IF(ISNUMBER(Tabel2[[#This Row],[F7]]),Tabel2[[#This Row],[F]]-OFFSET(Tabel2[[#This Row],[F]],-Tabel2[[#This Row],[F7]],,,),"-")</f>
        <v>-</v>
      </c>
      <c r="T10" s="3"/>
      <c r="U10" s="3"/>
      <c r="V10" s="3"/>
      <c r="X10" s="3" t="s">
        <v>2</v>
      </c>
      <c r="Y10" s="1">
        <v>44574</v>
      </c>
      <c r="Z10">
        <v>32000</v>
      </c>
      <c r="AA10" cm="1">
        <f t="array" ref="AA10">IFERROR(Tableau1[[#This Row],[Index]]-_xlfn._xlws.FILTER($Z$2:$Z9,($X$2:$X9=$X10)*($Y$2:$Y9=MAX(_xlfn._xlws.FILTER($Y$2:$Y9,($X$2:$X9=$X10),""))),""),"")</f>
        <v>5000</v>
      </c>
      <c r="AB10" cm="1">
        <f t="array" ref="AB10">IFERROR(Tableau1[[#This Row],[Date]]-_xlfn._xlws.FILTER($Y$2:$Y9,($X$2:$X9=Tableau1[[#This Row],[Compteur]])*($Y$2:$Y9=MAX(_xlfn._xlws.FILTER($Y$2:$Y9,($X$2:$X9=Tableau1[[#This Row],[Compteur]]),""))),""),"")</f>
        <v>4</v>
      </c>
    </row>
    <row r="11" spans="1:28" x14ac:dyDescent="0.25">
      <c r="A11" s="1">
        <v>44571</v>
      </c>
      <c r="B11" s="6"/>
      <c r="C11" s="7"/>
      <c r="D11" s="7"/>
      <c r="E11" s="7"/>
      <c r="F11" s="7"/>
      <c r="G11" s="8"/>
      <c r="H11" s="5" t="str" cm="1">
        <f t="array" ref="H11">IF(Tabel2[[#This Row],[A]]="","-",IFERROR($A11-_xlfn.AGGREGATE(14,6,$A$2:$A11/(B$2:B11&lt;&gt;""),2),"-"))</f>
        <v>-</v>
      </c>
      <c r="I11" s="5" t="str" cm="1">
        <f t="array" ref="I11">IF(Tabel2[[#This Row],[B]]="","-",IFERROR($A11-_xlfn.AGGREGATE(14,6,$A$2:$A11/(C$2:C11&lt;&gt;""),2),"-"))</f>
        <v>-</v>
      </c>
      <c r="J11" s="5" t="str" cm="1">
        <f t="array" ref="J11">IF(Tabel2[[#This Row],[C]]="","-",IFERROR($A11-_xlfn.AGGREGATE(14,6,$A$2:$A11/(D$2:D11&lt;&gt;""),2),"-"))</f>
        <v>-</v>
      </c>
      <c r="K11" s="5" t="str" cm="1">
        <f t="array" ref="K11">IF(Tabel2[[#This Row],[D]]="","-",IFERROR($A11-_xlfn.AGGREGATE(14,6,$A$2:$A11/(E$2:E11&lt;&gt;""),2),"-"))</f>
        <v>-</v>
      </c>
      <c r="L11" s="5" t="str" cm="1">
        <f t="array" ref="L11">IF(Tabel2[[#This Row],[E]]="","-",IFERROR($A11-_xlfn.AGGREGATE(14,6,$A$2:$A11/(F$2:F11&lt;&gt;""),2),"-"))</f>
        <v>-</v>
      </c>
      <c r="M11" s="5" t="str" cm="1">
        <f t="array" ref="M11">IF(Tabel2[[#This Row],[F]]="","-",IFERROR($A11-_xlfn.AGGREGATE(14,6,$A$2:$A11/(G$2:G11&lt;&gt;""),2),"-"))</f>
        <v>-</v>
      </c>
      <c r="N11" s="6" t="str" cm="1">
        <f t="array" aca="1" ref="N11" ca="1">IF(ISNUMBER(Tabel2[[#This Row],[A2]]),Tabel2[[#This Row],[A]]-OFFSET(Tabel2[[#This Row],[A]],-Tabel2[[#This Row],[A2]],,,),"-")</f>
        <v>-</v>
      </c>
      <c r="O11" s="7" t="str" cm="1">
        <f t="array" aca="1" ref="O11" ca="1">IF(ISNUMBER(Tabel2[[#This Row],[B3]]),Tabel2[[#This Row],[B]]-OFFSET(Tabel2[[#This Row],[B]],-Tabel2[[#This Row],[B3]],,,),"-")</f>
        <v>-</v>
      </c>
      <c r="P11" s="7" t="str" cm="1">
        <f t="array" aca="1" ref="P11" ca="1">IF(ISNUMBER(Tabel2[[#This Row],[C4]]),Tabel2[[#This Row],[C]]-OFFSET(Tabel2[[#This Row],[C]],-Tabel2[[#This Row],[C4]],,,),"-")</f>
        <v>-</v>
      </c>
      <c r="Q11" s="7" t="str" cm="1">
        <f t="array" aca="1" ref="Q11" ca="1">IF(ISNUMBER(Tabel2[[#This Row],[D5]]),Tabel2[[#This Row],[D]]-OFFSET(Tabel2[[#This Row],[D]],-Tabel2[[#This Row],[D5]],,,),"-")</f>
        <v>-</v>
      </c>
      <c r="R11" s="7" t="str" cm="1">
        <f t="array" aca="1" ref="R11" ca="1">IF(ISNUMBER(Tabel2[[#This Row],[E6]]),Tabel2[[#This Row],[E]]-OFFSET(Tabel2[[#This Row],[E]],-Tabel2[[#This Row],[E6]],,,),"-")</f>
        <v>-</v>
      </c>
      <c r="S11" s="8" t="str" cm="1">
        <f t="array" aca="1" ref="S11" ca="1">IF(ISNUMBER(Tabel2[[#This Row],[F7]]),Tabel2[[#This Row],[F]]-OFFSET(Tabel2[[#This Row],[F]],-Tabel2[[#This Row],[F7]],,,),"-")</f>
        <v>-</v>
      </c>
      <c r="T11" s="3"/>
      <c r="U11" s="3"/>
      <c r="V11" s="3"/>
    </row>
    <row r="12" spans="1:28" x14ac:dyDescent="0.25">
      <c r="A12" s="1">
        <v>44572</v>
      </c>
      <c r="B12" s="6">
        <v>1200</v>
      </c>
      <c r="C12" s="7"/>
      <c r="D12" s="7"/>
      <c r="E12" s="7"/>
      <c r="F12" s="7"/>
      <c r="G12" s="8"/>
      <c r="H12" s="5" cm="1">
        <f t="array" ref="H12">IF(Tabel2[[#This Row],[A]]="","-",IFERROR($A12-_xlfn.AGGREGATE(14,6,$A$2:$A12/(B$2:B12&lt;&gt;""),2),"-"))</f>
        <v>5</v>
      </c>
      <c r="I12" s="5" t="str" cm="1">
        <f t="array" ref="I12">IF(Tabel2[[#This Row],[B]]="","-",IFERROR($A12-_xlfn.AGGREGATE(14,6,$A$2:$A12/(C$2:C12&lt;&gt;""),2),"-"))</f>
        <v>-</v>
      </c>
      <c r="J12" s="5" t="str" cm="1">
        <f t="array" ref="J12">IF(Tabel2[[#This Row],[C]]="","-",IFERROR($A12-_xlfn.AGGREGATE(14,6,$A$2:$A12/(D$2:D12&lt;&gt;""),2),"-"))</f>
        <v>-</v>
      </c>
      <c r="K12" s="5" t="str" cm="1">
        <f t="array" ref="K12">IF(Tabel2[[#This Row],[D]]="","-",IFERROR($A12-_xlfn.AGGREGATE(14,6,$A$2:$A12/(E$2:E12&lt;&gt;""),2),"-"))</f>
        <v>-</v>
      </c>
      <c r="L12" s="5" t="str" cm="1">
        <f t="array" ref="L12">IF(Tabel2[[#This Row],[E]]="","-",IFERROR($A12-_xlfn.AGGREGATE(14,6,$A$2:$A12/(F$2:F12&lt;&gt;""),2),"-"))</f>
        <v>-</v>
      </c>
      <c r="M12" s="5" t="str" cm="1">
        <f t="array" ref="M12">IF(Tabel2[[#This Row],[F]]="","-",IFERROR($A12-_xlfn.AGGREGATE(14,6,$A$2:$A12/(G$2:G12&lt;&gt;""),2),"-"))</f>
        <v>-</v>
      </c>
      <c r="N12" s="6" cm="1">
        <f t="array" aca="1" ref="N12" ca="1">IF(ISNUMBER(Tabel2[[#This Row],[A2]]),Tabel2[[#This Row],[A]]-OFFSET(Tabel2[[#This Row],[A]],-Tabel2[[#This Row],[A2]],,,),"-")</f>
        <v>600</v>
      </c>
      <c r="O12" s="7" t="str" cm="1">
        <f t="array" aca="1" ref="O12" ca="1">IF(ISNUMBER(Tabel2[[#This Row],[B3]]),Tabel2[[#This Row],[B]]-OFFSET(Tabel2[[#This Row],[B]],-Tabel2[[#This Row],[B3]],,,),"-")</f>
        <v>-</v>
      </c>
      <c r="P12" s="7" t="str" cm="1">
        <f t="array" aca="1" ref="P12" ca="1">IF(ISNUMBER(Tabel2[[#This Row],[C4]]),Tabel2[[#This Row],[C]]-OFFSET(Tabel2[[#This Row],[C]],-Tabel2[[#This Row],[C4]],,,),"-")</f>
        <v>-</v>
      </c>
      <c r="Q12" s="7" t="str" cm="1">
        <f t="array" aca="1" ref="Q12" ca="1">IF(ISNUMBER(Tabel2[[#This Row],[D5]]),Tabel2[[#This Row],[D]]-OFFSET(Tabel2[[#This Row],[D]],-Tabel2[[#This Row],[D5]],,,),"-")</f>
        <v>-</v>
      </c>
      <c r="R12" s="7" t="str" cm="1">
        <f t="array" aca="1" ref="R12" ca="1">IF(ISNUMBER(Tabel2[[#This Row],[E6]]),Tabel2[[#This Row],[E]]-OFFSET(Tabel2[[#This Row],[E]],-Tabel2[[#This Row],[E6]],,,),"-")</f>
        <v>-</v>
      </c>
      <c r="S12" s="8" t="str" cm="1">
        <f t="array" aca="1" ref="S12" ca="1">IF(ISNUMBER(Tabel2[[#This Row],[F7]]),Tabel2[[#This Row],[F]]-OFFSET(Tabel2[[#This Row],[F]],-Tabel2[[#This Row],[F7]],,,),"-")</f>
        <v>-</v>
      </c>
      <c r="T12" s="3"/>
      <c r="U12" s="3"/>
      <c r="V12" s="3"/>
    </row>
    <row r="13" spans="1:28" x14ac:dyDescent="0.25">
      <c r="A13" s="1">
        <v>44573</v>
      </c>
      <c r="B13" s="6"/>
      <c r="C13" s="7"/>
      <c r="D13" s="7"/>
      <c r="E13" s="7"/>
      <c r="F13" s="7"/>
      <c r="G13" s="8">
        <v>8599</v>
      </c>
      <c r="H13" s="5" t="str" cm="1">
        <f t="array" ref="H13">IF(Tabel2[[#This Row],[A]]="","-",IFERROR($A13-_xlfn.AGGREGATE(14,6,$A$2:$A13/(B$2:B13&lt;&gt;""),2),"-"))</f>
        <v>-</v>
      </c>
      <c r="I13" s="5" t="str" cm="1">
        <f t="array" ref="I13">IF(Tabel2[[#This Row],[B]]="","-",IFERROR($A13-_xlfn.AGGREGATE(14,6,$A$2:$A13/(C$2:C13&lt;&gt;""),2),"-"))</f>
        <v>-</v>
      </c>
      <c r="J13" s="5" t="str" cm="1">
        <f t="array" ref="J13">IF(Tabel2[[#This Row],[C]]="","-",IFERROR($A13-_xlfn.AGGREGATE(14,6,$A$2:$A13/(D$2:D13&lt;&gt;""),2),"-"))</f>
        <v>-</v>
      </c>
      <c r="K13" s="5" t="str" cm="1">
        <f t="array" ref="K13">IF(Tabel2[[#This Row],[D]]="","-",IFERROR($A13-_xlfn.AGGREGATE(14,6,$A$2:$A13/(E$2:E13&lt;&gt;""),2),"-"))</f>
        <v>-</v>
      </c>
      <c r="L13" s="5" t="str" cm="1">
        <f t="array" ref="L13">IF(Tabel2[[#This Row],[E]]="","-",IFERROR($A13-_xlfn.AGGREGATE(14,6,$A$2:$A13/(F$2:F13&lt;&gt;""),2),"-"))</f>
        <v>-</v>
      </c>
      <c r="M13" s="5" t="str" cm="1">
        <f t="array" ref="M13">IF(Tabel2[[#This Row],[F]]="","-",IFERROR($A13-_xlfn.AGGREGATE(14,6,$A$2:$A13/(G$2:G13&lt;&gt;""),2),"-"))</f>
        <v>-</v>
      </c>
      <c r="N13" s="6" t="str" cm="1">
        <f t="array" aca="1" ref="N13" ca="1">IF(ISNUMBER(Tabel2[[#This Row],[A2]]),Tabel2[[#This Row],[A]]-OFFSET(Tabel2[[#This Row],[A]],-Tabel2[[#This Row],[A2]],,,),"-")</f>
        <v>-</v>
      </c>
      <c r="O13" s="7" t="str" cm="1">
        <f t="array" aca="1" ref="O13" ca="1">IF(ISNUMBER(Tabel2[[#This Row],[B3]]),Tabel2[[#This Row],[B]]-OFFSET(Tabel2[[#This Row],[B]],-Tabel2[[#This Row],[B3]],,,),"-")</f>
        <v>-</v>
      </c>
      <c r="P13" s="7" t="str" cm="1">
        <f t="array" aca="1" ref="P13" ca="1">IF(ISNUMBER(Tabel2[[#This Row],[C4]]),Tabel2[[#This Row],[C]]-OFFSET(Tabel2[[#This Row],[C]],-Tabel2[[#This Row],[C4]],,,),"-")</f>
        <v>-</v>
      </c>
      <c r="Q13" s="7" t="str" cm="1">
        <f t="array" aca="1" ref="Q13" ca="1">IF(ISNUMBER(Tabel2[[#This Row],[D5]]),Tabel2[[#This Row],[D]]-OFFSET(Tabel2[[#This Row],[D]],-Tabel2[[#This Row],[D5]],,,),"-")</f>
        <v>-</v>
      </c>
      <c r="R13" s="7" t="str" cm="1">
        <f t="array" aca="1" ref="R13" ca="1">IF(ISNUMBER(Tabel2[[#This Row],[E6]]),Tabel2[[#This Row],[E]]-OFFSET(Tabel2[[#This Row],[E]],-Tabel2[[#This Row],[E6]],,,),"-")</f>
        <v>-</v>
      </c>
      <c r="S13" s="8" t="str" cm="1">
        <f t="array" aca="1" ref="S13" ca="1">IF(ISNUMBER(Tabel2[[#This Row],[F7]]),Tabel2[[#This Row],[F]]-OFFSET(Tabel2[[#This Row],[F]],-Tabel2[[#This Row],[F7]],,,),"-")</f>
        <v>-</v>
      </c>
      <c r="T13" s="3"/>
      <c r="U13" s="3"/>
      <c r="V13" s="3"/>
      <c r="X13" s="1"/>
      <c r="Y13" s="1"/>
    </row>
    <row r="14" spans="1:28" x14ac:dyDescent="0.25">
      <c r="A14" s="1">
        <v>44574</v>
      </c>
      <c r="B14" s="6"/>
      <c r="C14" s="7"/>
      <c r="D14" s="7">
        <v>32000</v>
      </c>
      <c r="E14" s="7"/>
      <c r="F14" s="7"/>
      <c r="G14" s="8"/>
      <c r="H14" s="5" t="str" cm="1">
        <f t="array" ref="H14">IF(Tabel2[[#This Row],[A]]="","-",IFERROR($A14-_xlfn.AGGREGATE(14,6,$A$2:$A14/(B$2:B14&lt;&gt;""),2),"-"))</f>
        <v>-</v>
      </c>
      <c r="I14" s="5" t="str" cm="1">
        <f t="array" ref="I14">IF(Tabel2[[#This Row],[B]]="","-",IFERROR($A14-_xlfn.AGGREGATE(14,6,$A$2:$A14/(C$2:C14&lt;&gt;""),2),"-"))</f>
        <v>-</v>
      </c>
      <c r="J14" s="5" cm="1">
        <f t="array" ref="J14">IF(Tabel2[[#This Row],[C]]="","-",IFERROR($A14-_xlfn.AGGREGATE(14,6,$A$2:$A14/(D$2:D14&lt;&gt;""),2),"-"))</f>
        <v>4</v>
      </c>
      <c r="K14" s="5" t="str" cm="1">
        <f t="array" ref="K14">IF(Tabel2[[#This Row],[D]]="","-",IFERROR($A14-_xlfn.AGGREGATE(14,6,$A$2:$A14/(E$2:E14&lt;&gt;""),2),"-"))</f>
        <v>-</v>
      </c>
      <c r="L14" s="5" t="str" cm="1">
        <f t="array" ref="L14">IF(Tabel2[[#This Row],[E]]="","-",IFERROR($A14-_xlfn.AGGREGATE(14,6,$A$2:$A14/(F$2:F14&lt;&gt;""),2),"-"))</f>
        <v>-</v>
      </c>
      <c r="M14" s="5" t="str" cm="1">
        <f t="array" ref="M14">IF(Tabel2[[#This Row],[F]]="","-",IFERROR($A14-_xlfn.AGGREGATE(14,6,$A$2:$A14/(G$2:G14&lt;&gt;""),2),"-"))</f>
        <v>-</v>
      </c>
      <c r="N14" s="6" t="str" cm="1">
        <f t="array" aca="1" ref="N14" ca="1">IF(ISNUMBER(Tabel2[[#This Row],[A2]]),Tabel2[[#This Row],[A]]-OFFSET(Tabel2[[#This Row],[A]],-Tabel2[[#This Row],[A2]],,,),"-")</f>
        <v>-</v>
      </c>
      <c r="O14" s="7" t="str" cm="1">
        <f t="array" aca="1" ref="O14" ca="1">IF(ISNUMBER(Tabel2[[#This Row],[B3]]),Tabel2[[#This Row],[B]]-OFFSET(Tabel2[[#This Row],[B]],-Tabel2[[#This Row],[B3]],,,),"-")</f>
        <v>-</v>
      </c>
      <c r="P14" s="7" cm="1">
        <f t="array" aca="1" ref="P14" ca="1">IF(ISNUMBER(Tabel2[[#This Row],[C4]]),Tabel2[[#This Row],[C]]-OFFSET(Tabel2[[#This Row],[C]],-Tabel2[[#This Row],[C4]],,,),"-")</f>
        <v>5000</v>
      </c>
      <c r="Q14" s="7" t="str" cm="1">
        <f t="array" aca="1" ref="Q14" ca="1">IF(ISNUMBER(Tabel2[[#This Row],[D5]]),Tabel2[[#This Row],[D]]-OFFSET(Tabel2[[#This Row],[D]],-Tabel2[[#This Row],[D5]],,,),"-")</f>
        <v>-</v>
      </c>
      <c r="R14" s="7" t="str" cm="1">
        <f t="array" aca="1" ref="R14" ca="1">IF(ISNUMBER(Tabel2[[#This Row],[E6]]),Tabel2[[#This Row],[E]]-OFFSET(Tabel2[[#This Row],[E]],-Tabel2[[#This Row],[E6]],,,),"-")</f>
        <v>-</v>
      </c>
      <c r="S14" s="8" t="str" cm="1">
        <f t="array" aca="1" ref="S14" ca="1">IF(ISNUMBER(Tabel2[[#This Row],[F7]]),Tabel2[[#This Row],[F]]-OFFSET(Tabel2[[#This Row],[F]],-Tabel2[[#This Row],[F7]],,,),"-")</f>
        <v>-</v>
      </c>
      <c r="T14" s="3"/>
      <c r="U14" s="3"/>
      <c r="V14" s="3"/>
      <c r="X14" s="1"/>
    </row>
    <row r="15" spans="1:28" x14ac:dyDescent="0.25">
      <c r="A15" s="1">
        <v>44575</v>
      </c>
      <c r="B15" s="6"/>
      <c r="C15" s="7"/>
      <c r="D15" s="7"/>
      <c r="E15" s="7"/>
      <c r="F15" s="7"/>
      <c r="G15" s="8"/>
      <c r="H15" s="5" t="str" cm="1">
        <f t="array" ref="H15">IF(Tabel2[[#This Row],[A]]="","-",IFERROR($A15-_xlfn.AGGREGATE(14,6,$A$2:$A15/(B$2:B15&lt;&gt;""),2),"-"))</f>
        <v>-</v>
      </c>
      <c r="I15" s="5" t="str" cm="1">
        <f t="array" ref="I15">IF(Tabel2[[#This Row],[B]]="","-",IFERROR($A15-_xlfn.AGGREGATE(14,6,$A$2:$A15/(C$2:C15&lt;&gt;""),2),"-"))</f>
        <v>-</v>
      </c>
      <c r="J15" s="5" t="str" cm="1">
        <f t="array" ref="J15">IF(Tabel2[[#This Row],[C]]="","-",IFERROR($A15-_xlfn.AGGREGATE(14,6,$A$2:$A15/(D$2:D15&lt;&gt;""),2),"-"))</f>
        <v>-</v>
      </c>
      <c r="K15" s="5" t="str" cm="1">
        <f t="array" ref="K15">IF(Tabel2[[#This Row],[D]]="","-",IFERROR($A15-_xlfn.AGGREGATE(14,6,$A$2:$A15/(E$2:E15&lt;&gt;""),2),"-"))</f>
        <v>-</v>
      </c>
      <c r="L15" s="5" t="str" cm="1">
        <f t="array" ref="L15">IF(Tabel2[[#This Row],[E]]="","-",IFERROR($A15-_xlfn.AGGREGATE(14,6,$A$2:$A15/(F$2:F15&lt;&gt;""),2),"-"))</f>
        <v>-</v>
      </c>
      <c r="M15" s="5" t="str" cm="1">
        <f t="array" ref="M15">IF(Tabel2[[#This Row],[F]]="","-",IFERROR($A15-_xlfn.AGGREGATE(14,6,$A$2:$A15/(G$2:G15&lt;&gt;""),2),"-"))</f>
        <v>-</v>
      </c>
      <c r="N15" s="6" t="str" cm="1">
        <f t="array" aca="1" ref="N15" ca="1">IF(ISNUMBER(Tabel2[[#This Row],[A2]]),Tabel2[[#This Row],[A]]-OFFSET(Tabel2[[#This Row],[A]],-Tabel2[[#This Row],[A2]],,,),"-")</f>
        <v>-</v>
      </c>
      <c r="O15" s="7" t="str" cm="1">
        <f t="array" aca="1" ref="O15" ca="1">IF(ISNUMBER(Tabel2[[#This Row],[B3]]),Tabel2[[#This Row],[B]]-OFFSET(Tabel2[[#This Row],[B]],-Tabel2[[#This Row],[B3]],,,),"-")</f>
        <v>-</v>
      </c>
      <c r="P15" s="7" t="str" cm="1">
        <f t="array" aca="1" ref="P15" ca="1">IF(ISNUMBER(Tabel2[[#This Row],[C4]]),Tabel2[[#This Row],[C]]-OFFSET(Tabel2[[#This Row],[C]],-Tabel2[[#This Row],[C4]],,,),"-")</f>
        <v>-</v>
      </c>
      <c r="Q15" s="7" t="str" cm="1">
        <f t="array" aca="1" ref="Q15" ca="1">IF(ISNUMBER(Tabel2[[#This Row],[D5]]),Tabel2[[#This Row],[D]]-OFFSET(Tabel2[[#This Row],[D]],-Tabel2[[#This Row],[D5]],,,),"-")</f>
        <v>-</v>
      </c>
      <c r="R15" s="7" t="str" cm="1">
        <f t="array" aca="1" ref="R15" ca="1">IF(ISNUMBER(Tabel2[[#This Row],[E6]]),Tabel2[[#This Row],[E]]-OFFSET(Tabel2[[#This Row],[E]],-Tabel2[[#This Row],[E6]],,,),"-")</f>
        <v>-</v>
      </c>
      <c r="S15" s="8" t="str" cm="1">
        <f t="array" aca="1" ref="S15" ca="1">IF(ISNUMBER(Tabel2[[#This Row],[F7]]),Tabel2[[#This Row],[F]]-OFFSET(Tabel2[[#This Row],[F]],-Tabel2[[#This Row],[F7]],,,),"-")</f>
        <v>-</v>
      </c>
      <c r="T15" s="3"/>
      <c r="U15" s="3"/>
      <c r="V15" s="3"/>
    </row>
    <row r="16" spans="1:28" x14ac:dyDescent="0.25">
      <c r="A16" s="1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x14ac:dyDescent="0.25">
      <c r="A17" s="1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x14ac:dyDescent="0.25">
      <c r="A18" s="1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5">
      <c r="A19" s="1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x14ac:dyDescent="0.25">
      <c r="A20" s="2" t="s">
        <v>10</v>
      </c>
      <c r="B20" s="4">
        <v>400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25">
      <c r="A21" s="2" t="s">
        <v>7</v>
      </c>
      <c r="B21" s="4">
        <v>5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x14ac:dyDescent="0.25">
      <c r="A22" s="2" t="s">
        <v>11</v>
      </c>
      <c r="B22" s="4">
        <v>600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5">
      <c r="A23" s="2" t="s">
        <v>8</v>
      </c>
      <c r="B23" s="4">
        <v>6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x14ac:dyDescent="0.25">
      <c r="A24" s="2" t="s">
        <v>12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x14ac:dyDescent="0.25">
      <c r="A25" s="2" t="s">
        <v>9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MERCIER</dc:creator>
  <cp:lastModifiedBy>BSA</cp:lastModifiedBy>
  <dcterms:created xsi:type="dcterms:W3CDTF">2022-09-01T20:38:39Z</dcterms:created>
  <dcterms:modified xsi:type="dcterms:W3CDTF">2022-09-05T22:55:29Z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2022-09-02T16:42:36Z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486c2280-4d8d-4a32-adcf-d1eff6810e5e</vt:lpwstr>
  </property>
  <property fmtid="{D5CDD505-2E9C-101B-9397-08002B2CF9AE}" pid="8" name="MSIP_Label_67cce88e-ba6c-4072-9a4d-8f9e28d4554f_ContentBits">
    <vt:lpwstr>2</vt:lpwstr>
  </property>
</Properties>
</file>