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filterPrivacy="1" codeName="ThisWorkbook"/>
  <xr:revisionPtr revIDLastSave="0" documentId="13_ncr:1_{5E0B08F2-A30E-4430-BB91-D664B17F986E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F1" sheetId="1" r:id="rId1"/>
    <sheet name="Feuil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2" l="1"/>
  <c r="I4" i="2"/>
  <c r="I5" i="2"/>
  <c r="I6" i="2"/>
  <c r="I7" i="2"/>
  <c r="I8" i="2"/>
  <c r="I9" i="2"/>
  <c r="I10" i="2"/>
  <c r="I11" i="2"/>
  <c r="I2" i="2"/>
  <c r="J3" i="2"/>
  <c r="J4" i="2"/>
  <c r="J5" i="2"/>
  <c r="J6" i="2"/>
  <c r="J7" i="2"/>
  <c r="J8" i="2"/>
  <c r="J9" i="2"/>
  <c r="J10" i="2"/>
  <c r="J11" i="2"/>
  <c r="J2" i="2"/>
  <c r="I13" i="2"/>
  <c r="I12" i="2"/>
  <c r="J12" i="2"/>
  <c r="J13" i="2"/>
  <c r="AI3" i="1"/>
  <c r="C14" i="2"/>
  <c r="C6" i="2"/>
  <c r="C15" i="2" l="1"/>
</calcChain>
</file>

<file path=xl/sharedStrings.xml><?xml version="1.0" encoding="utf-8"?>
<sst xmlns="http://schemas.openxmlformats.org/spreadsheetml/2006/main" count="87" uniqueCount="32">
  <si>
    <t>Postes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</si>
  <si>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</si>
  <si>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</si>
  <si>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</si>
  <si>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</si>
  <si>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</si>
  <si>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</si>
  <si>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</si>
  <si>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</si>
  <si>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</si>
  <si>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</si>
  <si>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Postes sans doublons</t>
  </si>
  <si>
    <t>montant</t>
  </si>
  <si>
    <t>Somme montant</t>
  </si>
  <si>
    <t>Total</t>
  </si>
  <si>
    <t>Projet 1 - Encaissements</t>
  </si>
  <si>
    <t>Montant</t>
  </si>
  <si>
    <t>Projet 1 - Décaissements</t>
  </si>
  <si>
    <t>K</t>
  </si>
  <si>
    <t>M</t>
  </si>
  <si>
    <t>N</t>
  </si>
  <si>
    <t>Projet 1 - Résultat</t>
  </si>
  <si>
    <t>Encaissements</t>
  </si>
  <si>
    <t>Décaissements</t>
  </si>
  <si>
    <t>Projet_1</t>
  </si>
  <si>
    <t>Encaissements_T</t>
  </si>
  <si>
    <t>Décaissements_T</t>
  </si>
  <si>
    <t>projet</t>
  </si>
  <si>
    <t>A/D</t>
  </si>
  <si>
    <t>item</t>
  </si>
  <si>
    <t>total</t>
  </si>
  <si>
    <t>subtotal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</si>
</sst>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#,##0.000\ [$€-40C]"/>
    <numFmt numFmtId="165" formatCode="#,##0.000\ &quot;€&quot;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164" fontId="0" fillId="0" borderId="0" xfId="0" applyNumberFormat="1"/>
    <xf numFmtId="0" fontId="2" fillId="0" borderId="1" xfId="0" applyFont="1" applyBorder="1"/>
    <xf numFmtId="164" fontId="2" fillId="0" borderId="1" xfId="0" applyNumberFormat="1" applyFont="1" applyBorder="1"/>
    <xf numFmtId="164" fontId="0" fillId="0" borderId="1" xfId="0" applyNumberFormat="1" applyBorder="1"/>
    <xf numFmtId="165" fontId="0" fillId="0" borderId="2" xfId="0" applyNumberFormat="1" applyBorder="1"/>
    <xf numFmtId="0" fontId="2" fillId="0" borderId="1" xfId="0" applyFont="1" applyBorder="1" applyAlignment="1">
      <alignment horizontal="right"/>
    </xf>
    <xf numFmtId="0" fontId="0" fillId="0" borderId="0" xfId="0" applyAlignment="1">
      <alignment horizontal="center"/>
    </xf>
    <xf numFmtId="8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 applyFill="1" applyAlignment="1">
      <alignment horizontal="center"/>
    </xf>
    <xf numFmtId="8" fontId="0" fillId="0" borderId="0" xfId="0" applyNumberFormat="1" applyFill="1" applyAlignment="1">
      <alignment horizontal="right"/>
    </xf>
  </cellXfs>
  <cellStyles count="1">
    <cellStyle name="Standaard" xfId="0" builtinId="0"/>
  </cellStyles>
  <dxfs count="8">
    <dxf>
      <numFmt numFmtId="12" formatCode="#,##0.00\ &quot;€&quot;;[Red]\-#,##0.00\ &quot;€&quot;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2" formatCode="#,##0.00\ &quot;€&quot;;[Red]\-#,##0.00\ &quot;€&quot;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numFmt numFmtId="12" formatCode="#,##0.00\ &quot;€&quot;;[Red]\-#,##0.00\ &quot;€&quot;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114300</xdr:rowOff>
        </xdr:from>
        <xdr:to>
          <xdr:col>7</xdr:col>
          <xdr:colOff>314325</xdr:colOff>
          <xdr:row>2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5DD122-D48C-4BEF-8CB3-2D47A4C04259}" name="TBL_Summary" displayName="TBL_Summary" ref="E1:J13" totalsRowShown="0" headerRowDxfId="2" dataDxfId="1">
  <tableColumns count="6">
    <tableColumn id="1" xr3:uid="{2E691078-556D-45A7-B9AB-D5AD5CE5610E}" name="projet" dataDxfId="7"/>
    <tableColumn id="2" xr3:uid="{C9D861BD-FC42-4C53-8BB5-B48615AFF279}" name="A/D" dataDxfId="6"/>
    <tableColumn id="3" xr3:uid="{C4E9B035-1BD2-4DB4-A80A-605A220B80EB}" name="item" dataDxfId="5"/>
    <tableColumn id="4" xr3:uid="{72629406-1439-44FE-8818-3337345B7F3D}" name="montant" dataDxfId="4"/>
    <tableColumn id="5" xr3:uid="{1514AD80-2E46-4784-9F27-76F4998FE5A7}" name="subtotal" dataDxfId="0">
      <calculatedColumnFormula>IF(RIGHT(TBL_Summary[[#This Row],[A/D]],2)="_T",SUMIFS(TBL_Summary[montant],TBL_Summary[projet],TBL_Summary[[#This Row],[projet]],TBL_Summary[A/D],LEFT(TBL_Summary[[#This Row],[A/D]],13)),"-")</calculatedColumnFormula>
    </tableColumn>
    <tableColumn id="6" xr3:uid="{2B50BFC5-9E29-49D4-A23D-D6D863F5B047}" name="total" dataDxfId="3">
      <calculatedColumnFormula>IF(TBL_Summary[[#This Row],[A/D]]="Total",SUMIFS(TBL_Summary[montant],TBL_Summary[projet],TBL_Summary[[#This Row],[projet]]),"-")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I17"/>
  <sheetViews>
    <sheetView topLeftCell="L1" workbookViewId="0">
      <selection activeCell="AA1" sqref="AA1:AF13"/>
    </sheetView>
  </sheetViews>
  <sheetFormatPr defaultColWidth="9.140625" defaultRowHeight="15" x14ac:dyDescent="0.25"/>
  <cols>
    <col min="4" max="4" width="21.5703125" customWidth="1"/>
    <col min="5" max="5" width="22.42578125" customWidth="1"/>
    <col min="13" max="26" width="0" hidden="1" customWidth="1"/>
    <col min="27" max="27" width="8.7109375" bestFit="1" customWidth="1"/>
    <col min="28" max="28" width="16.42578125" bestFit="1" customWidth="1"/>
    <col min="29" max="29" width="7.42578125" style="8" bestFit="1" customWidth="1"/>
    <col min="30" max="30" width="11" style="9" bestFit="1" customWidth="1"/>
    <col min="31" max="31" width="10.7109375" style="9" bestFit="1" customWidth="1"/>
    <col min="32" max="32" width="10.140625" style="9" bestFit="1" customWidth="1"/>
  </cols>
  <sheetData>
    <row r="1" spans="1:35" x14ac:dyDescent="0.25">
      <c r="A1" s="1" t="s">
        <v>0</v>
      </c>
      <c r="B1" s="1" t="s">
        <v>12</v>
      </c>
      <c r="D1" s="1" t="s">
        <v>11</v>
      </c>
      <c r="E1" s="1" t="s">
        <v>13</v>
      </c>
    </row>
    <row r="2" spans="1:35" x14ac:dyDescent="0.25">
      <c r="A2" s="1" t="s">
        <v>1</v>
      </c>
      <c r="B2" s="1">
        <v>100</v>
      </c>
      <c r="D2" s="1" t="s">
        <v>1</v>
      </c>
      <c r="E2" s="1">
        <v>100</v>
      </c>
    </row>
    <row r="3" spans="1:35" x14ac:dyDescent="0.25">
      <c r="A3" s="1" t="s">
        <v>2</v>
      </c>
      <c r="B3" s="1">
        <v>120</v>
      </c>
      <c r="D3" s="1" t="s">
        <v>2</v>
      </c>
      <c r="E3" s="1">
        <v>120</v>
      </c>
      <c r="AI3">
        <f>LEN(Feuil1!F3)</f>
        <v>15</v>
      </c>
    </row>
    <row r="4" spans="1:35" x14ac:dyDescent="0.25">
      <c r="A4" s="1" t="s">
        <v>3</v>
      </c>
      <c r="B4" s="1">
        <v>50</v>
      </c>
      <c r="D4" s="1" t="s">
        <v>3</v>
      </c>
      <c r="E4" s="1">
        <v>50</v>
      </c>
    </row>
    <row r="5" spans="1:35" x14ac:dyDescent="0.25">
      <c r="A5" s="1" t="s">
        <v>4</v>
      </c>
      <c r="B5" s="1">
        <v>20</v>
      </c>
      <c r="D5" s="1" t="s">
        <v>4</v>
      </c>
      <c r="E5" s="1">
        <v>125</v>
      </c>
    </row>
    <row r="6" spans="1:35" x14ac:dyDescent="0.25">
      <c r="A6" s="1" t="s">
        <v>4</v>
      </c>
      <c r="B6" s="1">
        <v>30</v>
      </c>
      <c r="D6" s="1" t="s">
        <v>5</v>
      </c>
      <c r="E6" s="1">
        <v>0</v>
      </c>
    </row>
    <row r="7" spans="1:35" x14ac:dyDescent="0.25">
      <c r="A7" s="1" t="s">
        <v>4</v>
      </c>
      <c r="B7" s="1">
        <v>15</v>
      </c>
      <c r="D7" s="1" t="s">
        <v>6</v>
      </c>
      <c r="E7" s="1">
        <v>0</v>
      </c>
    </row>
    <row r="8" spans="1:35" x14ac:dyDescent="0.25">
      <c r="A8" s="1" t="s">
        <v>4</v>
      </c>
      <c r="B8" s="1">
        <v>60</v>
      </c>
      <c r="D8" s="1" t="s">
        <v>7</v>
      </c>
      <c r="E8" s="1">
        <v>5</v>
      </c>
    </row>
    <row r="9" spans="1:35" x14ac:dyDescent="0.25">
      <c r="A9" s="1" t="s">
        <v>5</v>
      </c>
      <c r="B9" s="1">
        <v>0</v>
      </c>
      <c r="D9" s="1" t="s">
        <v>8</v>
      </c>
      <c r="E9" s="1">
        <v>55</v>
      </c>
    </row>
    <row r="10" spans="1:35" x14ac:dyDescent="0.25">
      <c r="A10" s="1" t="s">
        <v>6</v>
      </c>
      <c r="B10" s="1">
        <v>0</v>
      </c>
      <c r="D10" s="1" t="s">
        <v>9</v>
      </c>
      <c r="E10" s="1">
        <v>3</v>
      </c>
    </row>
    <row r="11" spans="1:35" x14ac:dyDescent="0.25">
      <c r="A11" s="1" t="s">
        <v>7</v>
      </c>
      <c r="B11" s="1">
        <v>5</v>
      </c>
      <c r="D11" s="1" t="s">
        <v>10</v>
      </c>
      <c r="E11" s="1">
        <v>6</v>
      </c>
    </row>
    <row r="12" spans="1:35" x14ac:dyDescent="0.25">
      <c r="A12" s="1" t="s">
        <v>8</v>
      </c>
      <c r="B12" s="1">
        <v>55</v>
      </c>
    </row>
    <row r="13" spans="1:35" x14ac:dyDescent="0.25">
      <c r="A13" s="1" t="s">
        <v>9</v>
      </c>
      <c r="B13" s="1">
        <v>1</v>
      </c>
    </row>
    <row r="14" spans="1:35" x14ac:dyDescent="0.25">
      <c r="A14" s="1" t="s">
        <v>9</v>
      </c>
      <c r="B14" s="1">
        <v>1</v>
      </c>
    </row>
    <row r="15" spans="1:35" x14ac:dyDescent="0.25">
      <c r="A15" s="1" t="s">
        <v>9</v>
      </c>
      <c r="B15" s="1">
        <v>1</v>
      </c>
    </row>
    <row r="16" spans="1:35" x14ac:dyDescent="0.25">
      <c r="A16" s="1" t="s">
        <v>10</v>
      </c>
      <c r="B16" s="1">
        <v>6</v>
      </c>
    </row>
    <row r="17" spans="1:2" x14ac:dyDescent="0.25">
      <c r="A17" s="1" t="s">
        <v>8</v>
      </c>
      <c r="B17" s="1">
        <v>-3690</v>
      </c>
    </row>
  </sheetData>
  <sortState xmlns:xlrd2="http://schemas.microsoft.com/office/spreadsheetml/2017/richdata2" ref="AA2:AE13">
    <sortCondition ref="AA1"/>
    <sortCondition ref="AB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5</xdr:col>
                    <xdr:colOff>419100</xdr:colOff>
                    <xdr:row>0</xdr:row>
                    <xdr:rowOff>114300</xdr:rowOff>
                  </from>
                  <to>
                    <xdr:col>7</xdr:col>
                    <xdr:colOff>314325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1"/>
  <dimension ref="A1:J15"/>
  <sheetViews>
    <sheetView tabSelected="1" workbookViewId="0">
      <selection activeCell="J3" sqref="J3"/>
    </sheetView>
  </sheetViews>
  <sheetFormatPr defaultColWidth="11.42578125" defaultRowHeight="15" x14ac:dyDescent="0.25"/>
  <cols>
    <col min="1" max="1" width="39.42578125" bestFit="1" customWidth="1"/>
    <col min="2" max="2" width="11.42578125" style="2"/>
    <col min="5" max="5" width="8.42578125" style="10" bestFit="1" customWidth="1"/>
    <col min="6" max="6" width="16.42578125" style="10" bestFit="1" customWidth="1"/>
    <col min="7" max="7" width="5.42578125" style="10" bestFit="1" customWidth="1"/>
    <col min="8" max="10" width="10.140625" style="10" bestFit="1" customWidth="1"/>
  </cols>
  <sheetData>
    <row r="1" spans="1:10" x14ac:dyDescent="0.25">
      <c r="A1" s="3" t="s">
        <v>15</v>
      </c>
      <c r="B1" s="4" t="s">
        <v>16</v>
      </c>
      <c r="E1" s="10" t="s">
        <v>27</v>
      </c>
      <c r="F1" s="10" t="s">
        <v>28</v>
      </c>
      <c r="G1" s="11" t="s">
        <v>29</v>
      </c>
      <c r="H1" s="12" t="s">
        <v>12</v>
      </c>
      <c r="I1" s="12" t="s">
        <v>31</v>
      </c>
      <c r="J1" s="12" t="s">
        <v>30</v>
      </c>
    </row>
    <row r="2" spans="1:10" x14ac:dyDescent="0.25">
      <c r="A2" s="1" t="s">
        <v>1</v>
      </c>
      <c r="B2" s="5">
        <v>1000</v>
      </c>
      <c r="E2" s="10" t="s">
        <v>24</v>
      </c>
      <c r="F2" s="10" t="s">
        <v>23</v>
      </c>
      <c r="G2" s="11" t="s">
        <v>8</v>
      </c>
      <c r="H2" s="12">
        <v>-3690</v>
      </c>
      <c r="I2" s="12" t="str">
        <f>IF(RIGHT(TBL_Summary[[#This Row],[A/D]],2)="_T",SUMIFS(TBL_Summary[montant],TBL_Summary[projet],TBL_Summary[[#This Row],[projet]],TBL_Summary[A/D],LEFT(TBL_Summary[[#This Row],[A/D]],13)),"-")</f>
        <v>-</v>
      </c>
      <c r="J2" s="12" t="str">
        <f>IF(TBL_Summary[[#This Row],[A/D]]="Total",SUMIFS(TBL_Summary[montant],TBL_Summary[projet],TBL_Summary[[#This Row],[projet]]),"-")</f>
        <v>-</v>
      </c>
    </row>
    <row r="3" spans="1:10" x14ac:dyDescent="0.25">
      <c r="A3" s="1" t="s">
        <v>2</v>
      </c>
      <c r="B3" s="5">
        <v>1500</v>
      </c>
      <c r="E3" s="10" t="s">
        <v>24</v>
      </c>
      <c r="F3" s="10" t="s">
        <v>26</v>
      </c>
      <c r="G3" s="11" t="s">
        <v>14</v>
      </c>
      <c r="H3" s="12"/>
      <c r="I3" s="12">
        <f>IF(RIGHT(TBL_Summary[[#This Row],[A/D]],2)="_T",SUMIFS(TBL_Summary[montant],TBL_Summary[projet],TBL_Summary[[#This Row],[projet]],TBL_Summary[A/D],LEFT(TBL_Summary[[#This Row],[A/D]],13)),"-")</f>
        <v>-3690</v>
      </c>
      <c r="J3" s="12" t="str">
        <f>IF(TBL_Summary[[#This Row],[A/D]]="Total",SUMIFS(TBL_Summary[montant],TBL_Summary[projet],TBL_Summary[[#This Row],[projet]]),"-")</f>
        <v>-</v>
      </c>
    </row>
    <row r="4" spans="1:10" x14ac:dyDescent="0.25">
      <c r="A4" s="1" t="s">
        <v>3</v>
      </c>
      <c r="B4" s="5">
        <v>600</v>
      </c>
      <c r="E4" s="10" t="s">
        <v>24</v>
      </c>
      <c r="F4" s="10" t="s">
        <v>22</v>
      </c>
      <c r="G4" s="11" t="s">
        <v>1</v>
      </c>
      <c r="H4" s="12">
        <v>100</v>
      </c>
      <c r="I4" s="12" t="str">
        <f>IF(RIGHT(TBL_Summary[[#This Row],[A/D]],2)="_T",SUMIFS(TBL_Summary[montant],TBL_Summary[projet],TBL_Summary[[#This Row],[projet]],TBL_Summary[A/D],LEFT(TBL_Summary[[#This Row],[A/D]],13)),"-")</f>
        <v>-</v>
      </c>
      <c r="J4" s="12" t="str">
        <f>IF(TBL_Summary[[#This Row],[A/D]]="Total",SUMIFS(TBL_Summary[montant],TBL_Summary[projet],TBL_Summary[[#This Row],[projet]]),"-")</f>
        <v>-</v>
      </c>
    </row>
    <row r="5" spans="1:10" x14ac:dyDescent="0.25">
      <c r="A5" s="1" t="s">
        <v>4</v>
      </c>
      <c r="B5" s="5">
        <v>900</v>
      </c>
      <c r="E5" s="10" t="s">
        <v>24</v>
      </c>
      <c r="F5" s="10" t="s">
        <v>22</v>
      </c>
      <c r="G5" s="11" t="s">
        <v>2</v>
      </c>
      <c r="H5" s="12">
        <v>120</v>
      </c>
      <c r="I5" s="12" t="str">
        <f>IF(RIGHT(TBL_Summary[[#This Row],[A/D]],2)="_T",SUMIFS(TBL_Summary[montant],TBL_Summary[projet],TBL_Summary[[#This Row],[projet]],TBL_Summary[A/D],LEFT(TBL_Summary[[#This Row],[A/D]],13)),"-")</f>
        <v>-</v>
      </c>
      <c r="J5" s="12" t="str">
        <f>IF(TBL_Summary[[#This Row],[A/D]]="Total",SUMIFS(TBL_Summary[montant],TBL_Summary[projet],TBL_Summary[[#This Row],[projet]]),"-")</f>
        <v>-</v>
      </c>
    </row>
    <row r="6" spans="1:10" x14ac:dyDescent="0.25">
      <c r="A6" s="7" t="s">
        <v>14</v>
      </c>
      <c r="B6" s="7"/>
      <c r="C6" s="6">
        <f ca="1">SUMIF(OFFSET($B$1,0,0,COUNTA(B:B)),"&gt;"&amp;0)</f>
        <v>4000</v>
      </c>
      <c r="E6" s="10" t="s">
        <v>24</v>
      </c>
      <c r="F6" s="10" t="s">
        <v>22</v>
      </c>
      <c r="G6" s="11" t="s">
        <v>3</v>
      </c>
      <c r="H6" s="12">
        <v>50</v>
      </c>
      <c r="I6" s="12" t="str">
        <f>IF(RIGHT(TBL_Summary[[#This Row],[A/D]],2)="_T",SUMIFS(TBL_Summary[montant],TBL_Summary[projet],TBL_Summary[[#This Row],[projet]],TBL_Summary[A/D],LEFT(TBL_Summary[[#This Row],[A/D]],13)),"-")</f>
        <v>-</v>
      </c>
      <c r="J6" s="12" t="str">
        <f>IF(TBL_Summary[[#This Row],[A/D]]="Total",SUMIFS(TBL_Summary[montant],TBL_Summary[projet],TBL_Summary[[#This Row],[projet]]),"-")</f>
        <v>-</v>
      </c>
    </row>
    <row r="7" spans="1:10" x14ac:dyDescent="0.25">
      <c r="A7" s="3" t="s">
        <v>17</v>
      </c>
      <c r="B7" s="5"/>
      <c r="E7" s="10" t="s">
        <v>24</v>
      </c>
      <c r="F7" s="10" t="s">
        <v>22</v>
      </c>
      <c r="G7" s="11" t="s">
        <v>4</v>
      </c>
      <c r="H7" s="12">
        <v>125</v>
      </c>
      <c r="I7" s="12" t="str">
        <f>IF(RIGHT(TBL_Summary[[#This Row],[A/D]],2)="_T",SUMIFS(TBL_Summary[montant],TBL_Summary[projet],TBL_Summary[[#This Row],[projet]],TBL_Summary[A/D],LEFT(TBL_Summary[[#This Row],[A/D]],13)),"-")</f>
        <v>-</v>
      </c>
      <c r="J7" s="12" t="str">
        <f>IF(TBL_Summary[[#This Row],[A/D]]="Total",SUMIFS(TBL_Summary[montant],TBL_Summary[projet],TBL_Summary[[#This Row],[projet]]),"-")</f>
        <v>-</v>
      </c>
    </row>
    <row r="8" spans="1:10" x14ac:dyDescent="0.25">
      <c r="A8" s="1" t="s">
        <v>8</v>
      </c>
      <c r="B8" s="5">
        <v>-3960</v>
      </c>
      <c r="E8" s="10" t="s">
        <v>24</v>
      </c>
      <c r="F8" s="10" t="s">
        <v>22</v>
      </c>
      <c r="G8" s="11" t="s">
        <v>7</v>
      </c>
      <c r="H8" s="12">
        <v>5</v>
      </c>
      <c r="I8" s="12" t="str">
        <f>IF(RIGHT(TBL_Summary[[#This Row],[A/D]],2)="_T",SUMIFS(TBL_Summary[montant],TBL_Summary[projet],TBL_Summary[[#This Row],[projet]],TBL_Summary[A/D],LEFT(TBL_Summary[[#This Row],[A/D]],13)),"-")</f>
        <v>-</v>
      </c>
      <c r="J8" s="12" t="str">
        <f>IF(TBL_Summary[[#This Row],[A/D]]="Total",SUMIFS(TBL_Summary[montant],TBL_Summary[projet],TBL_Summary[[#This Row],[projet]]),"-")</f>
        <v>-</v>
      </c>
    </row>
    <row r="9" spans="1:10" x14ac:dyDescent="0.25">
      <c r="A9" s="1" t="s">
        <v>9</v>
      </c>
      <c r="B9" s="5">
        <v>0</v>
      </c>
      <c r="E9" s="10" t="s">
        <v>24</v>
      </c>
      <c r="F9" s="10" t="s">
        <v>22</v>
      </c>
      <c r="G9" s="11" t="s">
        <v>8</v>
      </c>
      <c r="H9" s="12">
        <v>55</v>
      </c>
      <c r="I9" s="12" t="str">
        <f>IF(RIGHT(TBL_Summary[[#This Row],[A/D]],2)="_T",SUMIFS(TBL_Summary[montant],TBL_Summary[projet],TBL_Summary[[#This Row],[projet]],TBL_Summary[A/D],LEFT(TBL_Summary[[#This Row],[A/D]],13)),"-")</f>
        <v>-</v>
      </c>
      <c r="J9" s="12" t="str">
        <f>IF(TBL_Summary[[#This Row],[A/D]]="Total",SUMIFS(TBL_Summary[montant],TBL_Summary[projet],TBL_Summary[[#This Row],[projet]]),"-")</f>
        <v>-</v>
      </c>
    </row>
    <row r="10" spans="1:10" x14ac:dyDescent="0.25">
      <c r="A10" s="1" t="s">
        <v>10</v>
      </c>
      <c r="B10" s="5">
        <v>0</v>
      </c>
      <c r="E10" s="10" t="s">
        <v>24</v>
      </c>
      <c r="F10" s="10" t="s">
        <v>22</v>
      </c>
      <c r="G10" s="11" t="s">
        <v>9</v>
      </c>
      <c r="H10" s="12">
        <v>3</v>
      </c>
      <c r="I10" s="12" t="str">
        <f>IF(RIGHT(TBL_Summary[[#This Row],[A/D]],2)="_T",SUMIFS(TBL_Summary[montant],TBL_Summary[projet],TBL_Summary[[#This Row],[projet]],TBL_Summary[A/D],LEFT(TBL_Summary[[#This Row],[A/D]],13)),"-")</f>
        <v>-</v>
      </c>
      <c r="J10" s="12" t="str">
        <f>IF(TBL_Summary[[#This Row],[A/D]]="Total",SUMIFS(TBL_Summary[montant],TBL_Summary[projet],TBL_Summary[[#This Row],[projet]]),"-")</f>
        <v>-</v>
      </c>
    </row>
    <row r="11" spans="1:10" x14ac:dyDescent="0.25">
      <c r="A11" s="1" t="s">
        <v>18</v>
      </c>
      <c r="B11" s="5">
        <v>0</v>
      </c>
      <c r="E11" s="10" t="s">
        <v>24</v>
      </c>
      <c r="F11" s="10" t="s">
        <v>22</v>
      </c>
      <c r="G11" s="11" t="s">
        <v>10</v>
      </c>
      <c r="H11" s="12">
        <v>6</v>
      </c>
      <c r="I11" s="12" t="str">
        <f>IF(RIGHT(TBL_Summary[[#This Row],[A/D]],2)="_T",SUMIFS(TBL_Summary[montant],TBL_Summary[projet],TBL_Summary[[#This Row],[projet]],TBL_Summary[A/D],LEFT(TBL_Summary[[#This Row],[A/D]],13)),"-")</f>
        <v>-</v>
      </c>
      <c r="J11" s="12" t="str">
        <f>IF(TBL_Summary[[#This Row],[A/D]]="Total",SUMIFS(TBL_Summary[montant],TBL_Summary[projet],TBL_Summary[[#This Row],[projet]]),"-")</f>
        <v>-</v>
      </c>
    </row>
    <row r="12" spans="1:10" x14ac:dyDescent="0.25">
      <c r="A12" s="1" t="s">
        <v>19</v>
      </c>
      <c r="B12" s="5">
        <v>0</v>
      </c>
      <c r="E12" s="10" t="s">
        <v>24</v>
      </c>
      <c r="F12" s="10" t="s">
        <v>25</v>
      </c>
      <c r="G12" s="11" t="s">
        <v>14</v>
      </c>
      <c r="H12" s="12"/>
      <c r="I12" s="12">
        <f>IF(RIGHT(TBL_Summary[[#This Row],[A/D]],2)="_T",SUMIFS(TBL_Summary[montant],TBL_Summary[projet],TBL_Summary[[#This Row],[projet]],TBL_Summary[A/D],LEFT(TBL_Summary[[#This Row],[A/D]],13)),"-")</f>
        <v>464</v>
      </c>
      <c r="J12" s="12" t="str">
        <f>IF(TBL_Summary[[#This Row],[A/D]]="Total",SUMIFS(TBL_Summary[montant],TBL_Summary[projet],TBL_Summary[[#This Row],[projet]]),"-")</f>
        <v>-</v>
      </c>
    </row>
    <row r="13" spans="1:10" x14ac:dyDescent="0.25">
      <c r="A13" s="1" t="s">
        <v>20</v>
      </c>
      <c r="B13" s="5">
        <v>0</v>
      </c>
      <c r="E13" s="10" t="s">
        <v>24</v>
      </c>
      <c r="F13" s="10" t="s">
        <v>14</v>
      </c>
      <c r="G13" s="11"/>
      <c r="H13" s="12"/>
      <c r="I13" s="12" t="str">
        <f>IF(RIGHT(TBL_Summary[[#This Row],[A/D]],2)="_T",SUMIFS(TBL_Summary[montant],TBL_Summary[projet],TBL_Summary[[#This Row],[projet]],TBL_Summary[A/D],LEFT(TBL_Summary[[#This Row],[A/D]],13)),"-")</f>
        <v>-</v>
      </c>
      <c r="J13" s="12">
        <f>IF(TBL_Summary[[#This Row],[A/D]]="Total",SUMIFS(TBL_Summary[montant],TBL_Summary[projet],TBL_Summary[[#This Row],[projet]]),"-")</f>
        <v>-3226</v>
      </c>
    </row>
    <row r="14" spans="1:10" x14ac:dyDescent="0.25">
      <c r="A14" s="7" t="s">
        <v>14</v>
      </c>
      <c r="B14" s="7"/>
      <c r="C14" s="6">
        <f ca="1">SUMIF(OFFSET($B$1,0,0,COUNTA(B:B)),"&lt;"&amp;0)</f>
        <v>-3960</v>
      </c>
    </row>
    <row r="15" spans="1:10" x14ac:dyDescent="0.25">
      <c r="A15" s="7" t="s">
        <v>21</v>
      </c>
      <c r="B15" s="7"/>
      <c r="C15" s="6">
        <f ca="1">C6+C14</f>
        <v>40</v>
      </c>
    </row>
  </sheetData>
  <sortState xmlns:xlrd2="http://schemas.microsoft.com/office/spreadsheetml/2017/richdata2" ref="E2:J13">
    <sortCondition ref="E1"/>
    <sortCondition ref="F1"/>
  </sortState>
  <mergeCells count="3">
    <mergeCell ref="A6:B6"/>
    <mergeCell ref="A14:B14"/>
    <mergeCell ref="A15:B15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2022-09-04T13:28:42Z</dcterms:modified>
</cp:coreProperties>
</file>