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6A60AB5E-F0C5-4CF8-A6CB-AF7C929583AA}" xr6:coauthVersionLast="47" xr6:coauthVersionMax="47" xr10:uidLastSave="{00000000-0000-0000-0000-000000000000}"/>
  <bookViews>
    <workbookView xWindow="-120" yWindow="-120" windowWidth="29040" windowHeight="16440" xr2:uid="{C381FA21-0899-42AA-A04A-403976F02E19}"/>
  </bookViews>
  <sheets>
    <sheet name="Interventions 2022-202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60" i="1" l="1"/>
  <c r="G27" i="1"/>
  <c r="G28" i="1" s="1"/>
  <c r="AE6" i="1"/>
  <c r="AF6" i="1"/>
  <c r="AG6" i="1"/>
  <c r="AE7" i="1"/>
  <c r="AF7" i="1"/>
  <c r="AG7" i="1"/>
  <c r="AE8" i="1"/>
  <c r="AF8" i="1"/>
  <c r="AG8" i="1"/>
  <c r="AE9" i="1"/>
  <c r="AF9" i="1"/>
  <c r="AG9" i="1"/>
  <c r="AE10" i="1"/>
  <c r="AF10" i="1"/>
  <c r="AG10" i="1"/>
  <c r="AE11" i="1"/>
  <c r="AF11" i="1"/>
  <c r="AG11" i="1"/>
  <c r="AE12" i="1"/>
  <c r="AF12" i="1"/>
  <c r="AG12" i="1"/>
  <c r="AE13" i="1"/>
  <c r="AF13" i="1"/>
  <c r="AG13" i="1"/>
  <c r="AE14" i="1"/>
  <c r="AF14" i="1"/>
  <c r="AG14" i="1"/>
  <c r="AE15" i="1"/>
  <c r="AF15" i="1"/>
  <c r="AG15" i="1"/>
  <c r="AE16" i="1"/>
  <c r="AF16" i="1"/>
  <c r="AG16" i="1"/>
  <c r="AE17" i="1"/>
  <c r="AF17" i="1"/>
  <c r="AG17" i="1"/>
  <c r="AE18" i="1"/>
  <c r="AF18" i="1"/>
  <c r="AG18" i="1"/>
  <c r="AE19" i="1"/>
  <c r="AF19" i="1"/>
  <c r="AG19" i="1"/>
  <c r="AE20" i="1"/>
  <c r="AF20" i="1"/>
  <c r="AG20" i="1"/>
  <c r="AE21" i="1"/>
  <c r="AF21" i="1"/>
  <c r="AG21" i="1"/>
  <c r="AE22" i="1"/>
  <c r="AF22" i="1"/>
  <c r="AG22" i="1"/>
  <c r="AE23" i="1"/>
  <c r="AF23" i="1"/>
  <c r="AG23" i="1"/>
  <c r="AE24" i="1"/>
  <c r="AF24" i="1"/>
  <c r="AG24" i="1"/>
  <c r="AE25" i="1"/>
  <c r="AF25" i="1"/>
  <c r="AG25" i="1"/>
  <c r="AE26" i="1"/>
  <c r="AF26" i="1"/>
  <c r="AG26" i="1"/>
  <c r="AE27" i="1"/>
  <c r="AH27" i="1" s="1"/>
  <c r="AF27" i="1"/>
  <c r="AG27" i="1"/>
  <c r="AE33" i="1"/>
  <c r="AF33" i="1"/>
  <c r="AG33" i="1"/>
  <c r="AE34" i="1"/>
  <c r="AF34" i="1"/>
  <c r="AG34" i="1"/>
  <c r="AE35" i="1"/>
  <c r="AF35" i="1"/>
  <c r="AG35" i="1"/>
  <c r="AE36" i="1"/>
  <c r="AF36" i="1"/>
  <c r="AG36" i="1"/>
  <c r="AE37" i="1"/>
  <c r="AF37" i="1"/>
  <c r="AG37" i="1"/>
  <c r="AE38" i="1"/>
  <c r="AF38" i="1"/>
  <c r="AG38" i="1"/>
  <c r="AE39" i="1"/>
  <c r="AH39" i="1" s="1"/>
  <c r="AF39" i="1"/>
  <c r="AG39" i="1"/>
  <c r="AE40" i="1"/>
  <c r="AF40" i="1"/>
  <c r="AG40" i="1"/>
  <c r="AE41" i="1"/>
  <c r="AF41" i="1"/>
  <c r="AG41" i="1"/>
  <c r="AE42" i="1"/>
  <c r="AF42" i="1"/>
  <c r="AG42" i="1"/>
  <c r="AE43" i="1"/>
  <c r="AH43" i="1" s="1"/>
  <c r="AF43" i="1"/>
  <c r="AG43" i="1"/>
  <c r="AE44" i="1"/>
  <c r="AF44" i="1"/>
  <c r="AG44" i="1"/>
  <c r="AE45" i="1"/>
  <c r="AF45" i="1"/>
  <c r="AG45" i="1"/>
  <c r="AE46" i="1"/>
  <c r="AF46" i="1"/>
  <c r="AG46" i="1"/>
  <c r="AH46" i="1" s="1"/>
  <c r="AE47" i="1"/>
  <c r="AF47" i="1"/>
  <c r="AG47" i="1"/>
  <c r="AE48" i="1"/>
  <c r="AF48" i="1"/>
  <c r="AG48" i="1"/>
  <c r="AE49" i="1"/>
  <c r="AF49" i="1"/>
  <c r="AG49" i="1"/>
  <c r="AE50" i="1"/>
  <c r="AF50" i="1"/>
  <c r="AG50" i="1"/>
  <c r="AF5" i="1"/>
  <c r="AG5" i="1"/>
  <c r="AE5" i="1"/>
  <c r="AH35" i="1"/>
  <c r="G12" i="1"/>
  <c r="G13" i="1"/>
  <c r="G11" i="1"/>
  <c r="AH10" i="1"/>
  <c r="AH38" i="1"/>
  <c r="AH47" i="1"/>
  <c r="AF1" i="1"/>
  <c r="AG1" i="1"/>
  <c r="AH1" i="1"/>
  <c r="AE1" i="1"/>
  <c r="E60" i="1"/>
  <c r="C62" i="1"/>
  <c r="F58" i="1" s="1"/>
  <c r="F59" i="1"/>
  <c r="F60" i="1"/>
  <c r="F57" i="1"/>
  <c r="V51" i="1"/>
  <c r="U51" i="1"/>
  <c r="T51" i="1"/>
  <c r="S51" i="1"/>
  <c r="R51" i="1"/>
  <c r="Q51" i="1"/>
  <c r="P51" i="1"/>
  <c r="O51" i="1"/>
  <c r="N51" i="1"/>
  <c r="M51" i="1"/>
  <c r="L51" i="1"/>
  <c r="K51" i="1"/>
  <c r="W50" i="1"/>
  <c r="W49" i="1"/>
  <c r="W48" i="1"/>
  <c r="W47" i="1"/>
  <c r="W46" i="1"/>
  <c r="W45" i="1"/>
  <c r="W44" i="1"/>
  <c r="W43" i="1"/>
  <c r="W42" i="1"/>
  <c r="W41" i="1"/>
  <c r="W40" i="1"/>
  <c r="W39" i="1"/>
  <c r="W38" i="1"/>
  <c r="W37" i="1"/>
  <c r="W36" i="1"/>
  <c r="W35" i="1"/>
  <c r="W34" i="1"/>
  <c r="W33" i="1"/>
  <c r="W32" i="1"/>
  <c r="W31" i="1"/>
  <c r="W30" i="1"/>
  <c r="W29" i="1"/>
  <c r="W28" i="1"/>
  <c r="W27" i="1"/>
  <c r="W26" i="1"/>
  <c r="W25" i="1"/>
  <c r="W24" i="1"/>
  <c r="W23" i="1"/>
  <c r="W22" i="1"/>
  <c r="W21" i="1"/>
  <c r="W20" i="1"/>
  <c r="W19" i="1"/>
  <c r="W18" i="1"/>
  <c r="W17" i="1"/>
  <c r="W16" i="1"/>
  <c r="W15" i="1"/>
  <c r="W14" i="1"/>
  <c r="W13" i="1"/>
  <c r="W12" i="1"/>
  <c r="W11" i="1"/>
  <c r="W10" i="1"/>
  <c r="W9" i="1"/>
  <c r="W8" i="1"/>
  <c r="W7" i="1"/>
  <c r="W6" i="1"/>
  <c r="W5" i="1"/>
  <c r="W51" i="1" s="1"/>
  <c r="AE28" i="1" l="1"/>
  <c r="AH28" i="1" s="1"/>
  <c r="AF28" i="1"/>
  <c r="AG28" i="1"/>
  <c r="G29" i="1"/>
  <c r="G14" i="1"/>
  <c r="AH11" i="1"/>
  <c r="AH42" i="1"/>
  <c r="AH34" i="1"/>
  <c r="AH8" i="1"/>
  <c r="AH49" i="1"/>
  <c r="AH48" i="1"/>
  <c r="AH45" i="1"/>
  <c r="AH44" i="1"/>
  <c r="AH41" i="1"/>
  <c r="AH40" i="1"/>
  <c r="AH37" i="1"/>
  <c r="AH36" i="1"/>
  <c r="AH33" i="1"/>
  <c r="AH13" i="1"/>
  <c r="AH12" i="1"/>
  <c r="AH7" i="1"/>
  <c r="AH9" i="1"/>
  <c r="AH6" i="1"/>
  <c r="AH50" i="1"/>
  <c r="AH5" i="1"/>
  <c r="AF29" i="1" l="1"/>
  <c r="AG29" i="1"/>
  <c r="G30" i="1"/>
  <c r="AE29" i="1"/>
  <c r="G15" i="1"/>
  <c r="AH29" i="1" l="1"/>
  <c r="G31" i="1"/>
  <c r="AG30" i="1"/>
  <c r="AH30" i="1" s="1"/>
  <c r="AE30" i="1"/>
  <c r="AF30" i="1"/>
  <c r="AH14" i="1"/>
  <c r="G16" i="1"/>
  <c r="AE31" i="1" l="1"/>
  <c r="AF31" i="1"/>
  <c r="AG31" i="1"/>
  <c r="G32" i="1"/>
  <c r="G17" i="1"/>
  <c r="AH15" i="1"/>
  <c r="AE32" i="1" l="1"/>
  <c r="AF32" i="1"/>
  <c r="AF51" i="1" s="1"/>
  <c r="AG32" i="1"/>
  <c r="AG51" i="1" s="1"/>
  <c r="AH31" i="1"/>
  <c r="G18" i="1"/>
  <c r="AH16" i="1"/>
  <c r="AH32" i="1" l="1"/>
  <c r="AH51" i="1" s="1"/>
  <c r="AE51" i="1"/>
  <c r="G19" i="1"/>
  <c r="AH18" i="1"/>
  <c r="AH17" i="1"/>
  <c r="G20" i="1" l="1"/>
  <c r="AH19" i="1"/>
  <c r="G21" i="1" l="1"/>
  <c r="AH20" i="1"/>
  <c r="AH21" i="1" l="1"/>
  <c r="G22" i="1"/>
  <c r="G23" i="1" l="1"/>
  <c r="AH22" i="1" l="1"/>
  <c r="G24" i="1"/>
  <c r="G25" i="1" l="1"/>
  <c r="AH23" i="1"/>
  <c r="AH24" i="1" l="1"/>
  <c r="G26" i="1"/>
  <c r="D59" i="1" a="1"/>
  <c r="D59" i="1" s="1"/>
  <c r="D57" i="1" a="1"/>
  <c r="D57" i="1" s="1"/>
  <c r="AH26" i="1" l="1"/>
  <c r="D58" i="1" a="1"/>
  <c r="D58" i="1" s="1"/>
  <c r="D54" i="1"/>
  <c r="D53" i="1"/>
  <c r="D55" i="1" s="1"/>
  <c r="AH25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<sst xmlns="http://schemas.openxmlformats.org/spreadsheetml/2006/main" count="65" uniqueCount="42">
  <si>
    <t>INTERVENTIONS 2022-2023</t>
  </si>
  <si>
    <t>PARENTS</t>
  </si>
  <si>
    <t>Date de naissance</t>
  </si>
  <si>
    <t>ENFANTS</t>
  </si>
  <si>
    <t>Diagnostique</t>
  </si>
  <si>
    <t>Médication</t>
  </si>
  <si>
    <t>Ville</t>
  </si>
  <si>
    <t>AVRIL</t>
  </si>
  <si>
    <t>MAI</t>
  </si>
  <si>
    <t>JUIN</t>
  </si>
  <si>
    <t>JUIL.</t>
  </si>
  <si>
    <t>AOÛT</t>
  </si>
  <si>
    <t>SEPT.</t>
  </si>
  <si>
    <t>OCT.</t>
  </si>
  <si>
    <t>NOV.</t>
  </si>
  <si>
    <t>DÉC.</t>
  </si>
  <si>
    <t>JANV.</t>
  </si>
  <si>
    <t>FÉV.</t>
  </si>
  <si>
    <t>MARS</t>
  </si>
  <si>
    <t>TOTAL</t>
  </si>
  <si>
    <t>Note</t>
  </si>
  <si>
    <t>Nom</t>
  </si>
  <si>
    <t>Prénom</t>
  </si>
  <si>
    <t xml:space="preserve"> </t>
  </si>
  <si>
    <t>GRAND TOTAL</t>
  </si>
  <si>
    <t>Quantité clients</t>
  </si>
  <si>
    <t>Adultes</t>
  </si>
  <si>
    <t>Enfants</t>
  </si>
  <si>
    <t>Total</t>
  </si>
  <si>
    <t>Quantité par âge</t>
  </si>
  <si>
    <t>0 à 5 ans</t>
  </si>
  <si>
    <t>6 à 15 ans</t>
  </si>
  <si>
    <t>16 ans et +</t>
  </si>
  <si>
    <t>parent</t>
  </si>
  <si>
    <t>paremt</t>
  </si>
  <si>
    <t>enfant</t>
  </si>
  <si>
    <t>age</t>
  </si>
  <si>
    <t>Année au fin de la période</t>
  </si>
  <si>
    <t>age 0-5</t>
  </si>
  <si>
    <t>age6-16</t>
  </si>
  <si>
    <t>age+16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</si>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</sst>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/mm/dd;@"/>
  </numFmts>
  <fonts count="12" x14ac:knownFonts="1">
    <font>
      <sz val="10"/>
      <name val="Arial"/>
    </font>
    <font>
      <b/>
      <sz val="20"/>
      <name val="Arial"/>
      <family val="2"/>
    </font>
    <font>
      <b/>
      <sz val="12"/>
      <name val="Arial"/>
      <family val="2"/>
    </font>
    <font>
      <b/>
      <sz val="16"/>
      <name val="Arial"/>
      <family val="2"/>
    </font>
    <font>
      <sz val="12"/>
      <name val="Arial"/>
      <family val="2"/>
    </font>
    <font>
      <sz val="11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sz val="12"/>
      <color rgb="FF1E1E1E"/>
      <name val="Segoe UI"/>
      <family val="2"/>
    </font>
    <font>
      <sz val="14"/>
      <color rgb="FF1E1E1E"/>
      <name val="Segoe UI"/>
      <family val="2"/>
    </font>
    <font>
      <sz val="10"/>
      <name val="Arial"/>
      <family val="2"/>
    </font>
    <font>
      <b/>
      <sz val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9" tint="0.59999389629810485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auto="1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 applyProtection="0"/>
    <xf numFmtId="9" fontId="10" fillId="0" borderId="0" applyFont="0" applyFill="0" applyBorder="0" applyAlignment="0" applyProtection="0"/>
  </cellStyleXfs>
  <cellXfs count="85">
    <xf numFmtId="0" fontId="0" fillId="0" borderId="0" xfId="0"/>
    <xf numFmtId="0" fontId="2" fillId="4" borderId="10" xfId="0" applyFont="1" applyFill="1" applyBorder="1" applyAlignment="1">
      <alignment horizontal="center" vertical="center"/>
    </xf>
    <xf numFmtId="0" fontId="2" fillId="4" borderId="11" xfId="0" applyFont="1" applyFill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4" fillId="0" borderId="10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164" fontId="4" fillId="0" borderId="11" xfId="0" applyNumberFormat="1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2" fillId="3" borderId="19" xfId="0" applyFont="1" applyFill="1" applyBorder="1" applyAlignment="1">
      <alignment horizontal="center" vertical="center"/>
    </xf>
    <xf numFmtId="14" fontId="4" fillId="0" borderId="11" xfId="0" applyNumberFormat="1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 wrapText="1"/>
    </xf>
    <xf numFmtId="0" fontId="0" fillId="0" borderId="10" xfId="0" applyBorder="1" applyAlignment="1">
      <alignment vertical="center"/>
    </xf>
    <xf numFmtId="0" fontId="5" fillId="0" borderId="11" xfId="0" applyFont="1" applyBorder="1" applyAlignment="1">
      <alignment horizontal="center" vertical="center"/>
    </xf>
    <xf numFmtId="0" fontId="5" fillId="0" borderId="0" xfId="0" applyFont="1" applyAlignment="1">
      <alignment vertical="center" wrapText="1"/>
    </xf>
    <xf numFmtId="0" fontId="0" fillId="0" borderId="10" xfId="0" applyBorder="1"/>
    <xf numFmtId="0" fontId="5" fillId="0" borderId="11" xfId="0" applyFont="1" applyBorder="1" applyAlignment="1">
      <alignment horizontal="center"/>
    </xf>
    <xf numFmtId="0" fontId="0" fillId="0" borderId="11" xfId="0" applyBorder="1" applyAlignment="1">
      <alignment vertical="center"/>
    </xf>
    <xf numFmtId="0" fontId="0" fillId="0" borderId="18" xfId="0" applyBorder="1" applyAlignment="1">
      <alignment vertical="center"/>
    </xf>
    <xf numFmtId="0" fontId="0" fillId="0" borderId="28" xfId="0" applyBorder="1"/>
    <xf numFmtId="0" fontId="0" fillId="0" borderId="11" xfId="0" applyBorder="1"/>
    <xf numFmtId="0" fontId="0" fillId="0" borderId="18" xfId="0" applyBorder="1"/>
    <xf numFmtId="164" fontId="0" fillId="0" borderId="11" xfId="0" applyNumberFormat="1" applyBorder="1"/>
    <xf numFmtId="0" fontId="0" fillId="0" borderId="29" xfId="0" applyBorder="1"/>
    <xf numFmtId="0" fontId="0" fillId="0" borderId="30" xfId="0" applyBorder="1"/>
    <xf numFmtId="164" fontId="0" fillId="0" borderId="30" xfId="0" applyNumberFormat="1" applyBorder="1"/>
    <xf numFmtId="0" fontId="5" fillId="0" borderId="30" xfId="0" applyFont="1" applyBorder="1" applyAlignment="1">
      <alignment horizontal="center" vertical="center"/>
    </xf>
    <xf numFmtId="0" fontId="0" fillId="0" borderId="31" xfId="0" applyBorder="1"/>
    <xf numFmtId="0" fontId="2" fillId="3" borderId="32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0" borderId="33" xfId="0" applyFont="1" applyBorder="1" applyAlignment="1">
      <alignment horizontal="center" vertical="center"/>
    </xf>
    <xf numFmtId="0" fontId="2" fillId="0" borderId="34" xfId="0" applyFont="1" applyBorder="1" applyAlignment="1">
      <alignment horizontal="center" vertical="center"/>
    </xf>
    <xf numFmtId="0" fontId="2" fillId="0" borderId="35" xfId="0" applyFont="1" applyBorder="1" applyAlignment="1">
      <alignment horizontal="center" vertical="center"/>
    </xf>
    <xf numFmtId="0" fontId="2" fillId="3" borderId="36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21" xfId="0" applyFont="1" applyBorder="1" applyAlignment="1">
      <alignment horizontal="center" vertical="center"/>
    </xf>
    <xf numFmtId="0" fontId="4" fillId="0" borderId="0" xfId="0" applyFont="1"/>
    <xf numFmtId="0" fontId="6" fillId="0" borderId="0" xfId="0" applyFont="1"/>
    <xf numFmtId="0" fontId="8" fillId="0" borderId="0" xfId="0" applyFont="1"/>
    <xf numFmtId="0" fontId="9" fillId="0" borderId="0" xfId="0" applyFont="1"/>
    <xf numFmtId="9" fontId="0" fillId="5" borderId="0" xfId="1" applyFont="1" applyFill="1"/>
    <xf numFmtId="0" fontId="0" fillId="5" borderId="0" xfId="1" applyNumberFormat="1" applyFont="1" applyFill="1"/>
    <xf numFmtId="0" fontId="0" fillId="5" borderId="0" xfId="0" applyFill="1" applyAlignment="1">
      <alignment horizontal="center"/>
    </xf>
    <xf numFmtId="0" fontId="1" fillId="2" borderId="0" xfId="0" applyFont="1" applyFill="1" applyAlignment="1">
      <alignment horizontal="center"/>
    </xf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 wrapText="1"/>
    </xf>
    <xf numFmtId="0" fontId="2" fillId="4" borderId="12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1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5" fillId="0" borderId="20" xfId="0" applyFont="1" applyBorder="1" applyAlignment="1">
      <alignment horizontal="center" vertical="center" wrapText="1"/>
    </xf>
    <xf numFmtId="0" fontId="5" fillId="0" borderId="21" xfId="0" applyFont="1" applyBorder="1" applyAlignment="1">
      <alignment horizontal="center" vertical="center" wrapText="1"/>
    </xf>
    <xf numFmtId="0" fontId="5" fillId="0" borderId="22" xfId="0" applyFont="1" applyBorder="1" applyAlignment="1">
      <alignment horizontal="center" vertical="center" wrapText="1"/>
    </xf>
    <xf numFmtId="0" fontId="5" fillId="0" borderId="23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0" borderId="24" xfId="0" applyFont="1" applyBorder="1" applyAlignment="1">
      <alignment horizontal="center" vertical="center" wrapText="1"/>
    </xf>
    <xf numFmtId="0" fontId="5" fillId="0" borderId="23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24" xfId="0" applyFont="1" applyBorder="1" applyAlignment="1">
      <alignment horizontal="center" vertical="center"/>
    </xf>
    <xf numFmtId="0" fontId="5" fillId="0" borderId="25" xfId="0" applyFont="1" applyBorder="1" applyAlignment="1">
      <alignment horizontal="center" vertical="center"/>
    </xf>
    <xf numFmtId="0" fontId="5" fillId="0" borderId="26" xfId="0" applyFont="1" applyBorder="1" applyAlignment="1">
      <alignment horizontal="center" vertical="center"/>
    </xf>
    <xf numFmtId="0" fontId="5" fillId="0" borderId="27" xfId="0" applyFont="1" applyBorder="1" applyAlignment="1">
      <alignment horizontal="center" vertical="center"/>
    </xf>
    <xf numFmtId="14" fontId="0" fillId="0" borderId="0" xfId="0" applyNumberFormat="1"/>
    <xf numFmtId="0" fontId="0" fillId="6" borderId="0" xfId="0" applyFill="1" applyAlignment="1">
      <alignment horizontal="center"/>
    </xf>
    <xf numFmtId="1" fontId="6" fillId="0" borderId="0" xfId="0" applyNumberFormat="1" applyFont="1" applyAlignment="1">
      <alignment horizontal="center" vertical="center"/>
    </xf>
    <xf numFmtId="0" fontId="6" fillId="7" borderId="0" xfId="0" applyFont="1" applyFill="1"/>
    <xf numFmtId="2" fontId="0" fillId="0" borderId="0" xfId="0" applyNumberFormat="1"/>
    <xf numFmtId="0" fontId="11" fillId="0" borderId="0" xfId="0" applyFont="1" applyAlignment="1">
      <alignment horizontal="center"/>
    </xf>
    <xf numFmtId="2" fontId="11" fillId="0" borderId="0" xfId="0" applyNumberFormat="1" applyFont="1" applyAlignment="1">
      <alignment horizontal="center"/>
    </xf>
    <xf numFmtId="2" fontId="11" fillId="8" borderId="0" xfId="0" applyNumberFormat="1" applyFont="1" applyFill="1" applyAlignment="1">
      <alignment horizontal="center"/>
    </xf>
  </cellXfs>
  <cellStyles count="2">
    <cellStyle name="Procent" xfId="1" builtinId="5"/>
    <cellStyle name="Standaard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B758AB-2F01-4791-A9CF-3559CC199C9C}">
  <sheetPr codeName="Feuil25"/>
  <dimension ref="A1:AL93"/>
  <sheetViews>
    <sheetView showZeros="0" tabSelected="1" zoomScale="85" zoomScaleNormal="85" workbookViewId="0">
      <selection activeCell="AJ5" sqref="AJ5:AL5"/>
    </sheetView>
  </sheetViews>
  <sheetFormatPr defaultColWidth="11.42578125" defaultRowHeight="12.75" x14ac:dyDescent="0.2"/>
  <cols>
    <col min="1" max="1" width="5.140625" customWidth="1"/>
    <col min="2" max="2" width="20.140625" customWidth="1"/>
    <col min="3" max="3" width="18.5703125" customWidth="1"/>
    <col min="4" max="4" width="16.7109375" customWidth="1"/>
    <col min="5" max="5" width="20.28515625" customWidth="1"/>
    <col min="6" max="6" width="20.5703125" customWidth="1"/>
    <col min="7" max="7" width="16.42578125" customWidth="1"/>
    <col min="8" max="8" width="19.85546875" hidden="1" customWidth="1"/>
    <col min="9" max="9" width="20.5703125" hidden="1" customWidth="1"/>
    <col min="10" max="10" width="19.140625" hidden="1" customWidth="1"/>
    <col min="11" max="11" width="8.140625" hidden="1" customWidth="1"/>
    <col min="12" max="12" width="6.7109375" hidden="1" customWidth="1"/>
    <col min="13" max="13" width="6.5703125" hidden="1" customWidth="1"/>
    <col min="14" max="14" width="6.85546875" hidden="1" customWidth="1"/>
    <col min="15" max="15" width="7.7109375" hidden="1" customWidth="1"/>
    <col min="16" max="16" width="8" hidden="1" customWidth="1"/>
    <col min="17" max="17" width="6.7109375" hidden="1" customWidth="1"/>
    <col min="18" max="19" width="6.85546875" hidden="1" customWidth="1"/>
    <col min="20" max="20" width="8" hidden="1" customWidth="1"/>
    <col min="21" max="21" width="6.42578125" hidden="1" customWidth="1"/>
    <col min="22" max="22" width="8" hidden="1" customWidth="1"/>
    <col min="23" max="29" width="0" hidden="1" customWidth="1"/>
    <col min="31" max="34" width="11.42578125" style="82"/>
    <col min="38" max="38" width="11.42578125" style="81"/>
  </cols>
  <sheetData>
    <row r="1" spans="1:37" ht="26.25" x14ac:dyDescent="0.4">
      <c r="B1" s="44" t="s">
        <v>0</v>
      </c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  <c r="O1" s="44"/>
      <c r="P1" s="44"/>
      <c r="Q1" s="44"/>
      <c r="R1" s="44"/>
      <c r="S1" s="44"/>
      <c r="T1" s="44"/>
      <c r="U1" s="44"/>
      <c r="V1" s="44"/>
      <c r="W1" s="44"/>
      <c r="AE1" s="82">
        <f>12*AE2</f>
        <v>0</v>
      </c>
      <c r="AF1" s="82">
        <f t="shared" ref="AF1:AH1" si="0">12*AF2</f>
        <v>72</v>
      </c>
      <c r="AG1" s="82">
        <f t="shared" si="0"/>
        <v>192</v>
      </c>
      <c r="AH1" s="82">
        <f t="shared" si="0"/>
        <v>1200</v>
      </c>
    </row>
    <row r="2" spans="1:37" ht="18" customHeight="1" thickBot="1" x14ac:dyDescent="0.25">
      <c r="AE2" s="82">
        <v>0</v>
      </c>
      <c r="AF2" s="82">
        <v>6</v>
      </c>
      <c r="AG2" s="82">
        <v>16</v>
      </c>
      <c r="AH2" s="82">
        <v>100</v>
      </c>
    </row>
    <row r="3" spans="1:37" ht="24.95" customHeight="1" x14ac:dyDescent="0.2">
      <c r="B3" s="45" t="s">
        <v>1</v>
      </c>
      <c r="C3" s="46"/>
      <c r="D3" s="47" t="s">
        <v>2</v>
      </c>
      <c r="E3" s="49" t="s">
        <v>3</v>
      </c>
      <c r="F3" s="46"/>
      <c r="G3" s="47" t="s">
        <v>2</v>
      </c>
      <c r="H3" s="50" t="s">
        <v>4</v>
      </c>
      <c r="I3" s="50" t="s">
        <v>5</v>
      </c>
      <c r="J3" s="50" t="s">
        <v>6</v>
      </c>
      <c r="K3" s="52" t="s">
        <v>7</v>
      </c>
      <c r="L3" s="52" t="s">
        <v>8</v>
      </c>
      <c r="M3" s="52" t="s">
        <v>9</v>
      </c>
      <c r="N3" s="52" t="s">
        <v>10</v>
      </c>
      <c r="O3" s="52" t="s">
        <v>11</v>
      </c>
      <c r="P3" s="52" t="s">
        <v>12</v>
      </c>
      <c r="Q3" s="52" t="s">
        <v>13</v>
      </c>
      <c r="R3" s="52" t="s">
        <v>14</v>
      </c>
      <c r="S3" s="52" t="s">
        <v>15</v>
      </c>
      <c r="T3" s="52" t="s">
        <v>16</v>
      </c>
      <c r="U3" s="52" t="s">
        <v>17</v>
      </c>
      <c r="V3" s="60" t="s">
        <v>18</v>
      </c>
      <c r="W3" s="62" t="s">
        <v>19</v>
      </c>
      <c r="X3" s="54" t="s">
        <v>20</v>
      </c>
      <c r="Y3" s="55"/>
      <c r="Z3" s="55"/>
      <c r="AA3" s="55"/>
      <c r="AB3" s="55"/>
      <c r="AC3" s="56"/>
      <c r="AE3" s="82" t="s">
        <v>36</v>
      </c>
    </row>
    <row r="4" spans="1:37" ht="24.95" customHeight="1" x14ac:dyDescent="0.2">
      <c r="B4" s="1" t="s">
        <v>21</v>
      </c>
      <c r="C4" s="2" t="s">
        <v>22</v>
      </c>
      <c r="D4" s="48"/>
      <c r="E4" s="2" t="s">
        <v>21</v>
      </c>
      <c r="F4" s="2" t="s">
        <v>22</v>
      </c>
      <c r="G4" s="48"/>
      <c r="H4" s="51"/>
      <c r="I4" s="51"/>
      <c r="J4" s="51"/>
      <c r="K4" s="53"/>
      <c r="L4" s="53"/>
      <c r="M4" s="53"/>
      <c r="N4" s="53"/>
      <c r="O4" s="53"/>
      <c r="P4" s="53"/>
      <c r="Q4" s="53"/>
      <c r="R4" s="53"/>
      <c r="S4" s="53"/>
      <c r="T4" s="53"/>
      <c r="U4" s="53"/>
      <c r="V4" s="61"/>
      <c r="W4" s="63"/>
      <c r="X4" s="57"/>
      <c r="Y4" s="58"/>
      <c r="Z4" s="58"/>
      <c r="AA4" s="58"/>
      <c r="AB4" s="58"/>
      <c r="AC4" s="59"/>
    </row>
    <row r="5" spans="1:37" ht="24.95" customHeight="1" x14ac:dyDescent="0.3">
      <c r="A5" s="3">
        <v>1</v>
      </c>
      <c r="B5" s="4" t="s">
        <v>34</v>
      </c>
      <c r="C5" s="5" t="s">
        <v>33</v>
      </c>
      <c r="D5" s="5"/>
      <c r="E5" s="5" t="s">
        <v>35</v>
      </c>
      <c r="F5" s="5" t="s">
        <v>35</v>
      </c>
      <c r="G5" s="6">
        <v>41466</v>
      </c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7"/>
      <c r="W5" s="8">
        <f t="shared" ref="W5:W13" si="1">SUM(K5:V5)</f>
        <v>0</v>
      </c>
      <c r="X5" s="65"/>
      <c r="Y5" s="66"/>
      <c r="Z5" s="66"/>
      <c r="AA5" s="66"/>
      <c r="AB5" s="66"/>
      <c r="AC5" s="67"/>
      <c r="AE5" s="83">
        <f>IF($G5="","",MAX(0,MIN(DATE($C$62,4,1),EDATE($G5,AF$1))-MAX(DATE($C$62-1,4,1),EDATE($G5,AE$1)))/(365+(MOD($C$62,4)=0)))</f>
        <v>0</v>
      </c>
      <c r="AF5" s="83">
        <f t="shared" ref="AF5:AG5" si="2">IF($G5="","",MAX(0,MIN(DATE($C$62,4,1),EDATE($G5,AG$1))-MAX(DATE($C$62-1,4,1),EDATE($G5,AF$1)))/(365+(MOD($C$62,4)=0)))</f>
        <v>1</v>
      </c>
      <c r="AG5" s="83">
        <f t="shared" si="2"/>
        <v>0</v>
      </c>
      <c r="AH5" s="83">
        <f>SUM(AE5:AG5)</f>
        <v>1</v>
      </c>
      <c r="AJ5" s="77"/>
      <c r="AK5" s="77"/>
    </row>
    <row r="6" spans="1:37" ht="24.95" customHeight="1" x14ac:dyDescent="0.3">
      <c r="A6" s="3">
        <v>2</v>
      </c>
      <c r="B6" s="4" t="s">
        <v>33</v>
      </c>
      <c r="C6" s="5" t="s">
        <v>33</v>
      </c>
      <c r="D6" s="5"/>
      <c r="E6" s="5" t="s">
        <v>35</v>
      </c>
      <c r="F6" s="5" t="s">
        <v>35</v>
      </c>
      <c r="G6" s="6">
        <v>41597</v>
      </c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7"/>
      <c r="W6" s="8">
        <f t="shared" si="1"/>
        <v>0</v>
      </c>
      <c r="X6" s="68"/>
      <c r="Y6" s="69"/>
      <c r="Z6" s="69"/>
      <c r="AA6" s="69"/>
      <c r="AB6" s="69"/>
      <c r="AC6" s="70"/>
      <c r="AE6" s="83">
        <f t="shared" ref="AE6:AG6" si="3">IF($G6="","",MAX(0,MIN(DATE($C$62,4,1),EDATE($G6,AF$1))-MAX(DATE($C$62-1,4,1),EDATE($G6,AE$1)))/(365+(MOD($C$62,4)=0)))</f>
        <v>0</v>
      </c>
      <c r="AF6" s="83">
        <f t="shared" si="3"/>
        <v>1</v>
      </c>
      <c r="AG6" s="83">
        <f t="shared" si="3"/>
        <v>0</v>
      </c>
      <c r="AH6" s="83">
        <f t="shared" ref="AH6:AH51" si="4">SUM(AE6:AG6)</f>
        <v>1</v>
      </c>
    </row>
    <row r="7" spans="1:37" ht="24.95" customHeight="1" x14ac:dyDescent="0.3">
      <c r="A7" s="3">
        <v>3</v>
      </c>
      <c r="B7" s="4" t="s">
        <v>33</v>
      </c>
      <c r="C7" s="5" t="s">
        <v>33</v>
      </c>
      <c r="D7" s="9">
        <v>30422</v>
      </c>
      <c r="E7" s="5"/>
      <c r="F7" s="5"/>
      <c r="G7" s="6"/>
      <c r="H7" s="5"/>
      <c r="I7" s="5"/>
      <c r="J7" s="5"/>
      <c r="K7" s="5"/>
      <c r="L7" s="5"/>
      <c r="M7" s="5"/>
      <c r="N7" s="5"/>
      <c r="O7" s="10"/>
      <c r="P7" s="5"/>
      <c r="Q7" s="5"/>
      <c r="R7" s="5"/>
      <c r="S7" s="5"/>
      <c r="T7" s="5"/>
      <c r="U7" s="5"/>
      <c r="V7" s="7"/>
      <c r="W7" s="8">
        <f t="shared" si="1"/>
        <v>0</v>
      </c>
      <c r="X7" s="68"/>
      <c r="Y7" s="69"/>
      <c r="Z7" s="69"/>
      <c r="AA7" s="69"/>
      <c r="AB7" s="69"/>
      <c r="AC7" s="70"/>
      <c r="AE7" s="83" t="str">
        <f t="shared" ref="AE7:AG7" si="5">IF($G7="","",MAX(0,MIN(DATE($C$62,4,1),EDATE($G7,AF$1))-MAX(DATE($C$62-1,4,1),EDATE($G7,AE$1)))/(365+(MOD($C$62,4)=0)))</f>
        <v/>
      </c>
      <c r="AF7" s="83" t="str">
        <f t="shared" si="5"/>
        <v/>
      </c>
      <c r="AG7" s="83" t="str">
        <f t="shared" si="5"/>
        <v/>
      </c>
      <c r="AH7" s="83">
        <f t="shared" si="4"/>
        <v>0</v>
      </c>
    </row>
    <row r="8" spans="1:37" ht="24.95" customHeight="1" x14ac:dyDescent="0.3">
      <c r="A8" s="3">
        <v>4</v>
      </c>
      <c r="B8" s="4" t="s">
        <v>33</v>
      </c>
      <c r="C8" s="5" t="s">
        <v>33</v>
      </c>
      <c r="D8" s="5"/>
      <c r="E8" s="5"/>
      <c r="F8" s="5"/>
      <c r="G8" s="6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7"/>
      <c r="W8" s="8">
        <f t="shared" si="1"/>
        <v>0</v>
      </c>
      <c r="X8" s="68"/>
      <c r="Y8" s="69"/>
      <c r="Z8" s="69"/>
      <c r="AA8" s="69"/>
      <c r="AB8" s="69"/>
      <c r="AC8" s="70"/>
      <c r="AE8" s="83" t="str">
        <f t="shared" ref="AE8:AG8" si="6">IF($G8="","",MAX(0,MIN(DATE($C$62,4,1),EDATE($G8,AF$1))-MAX(DATE($C$62-1,4,1),EDATE($G8,AE$1)))/(365+(MOD($C$62,4)=0)))</f>
        <v/>
      </c>
      <c r="AF8" s="83" t="str">
        <f t="shared" si="6"/>
        <v/>
      </c>
      <c r="AG8" s="83" t="str">
        <f t="shared" si="6"/>
        <v/>
      </c>
      <c r="AH8" s="83">
        <f t="shared" si="4"/>
        <v>0</v>
      </c>
    </row>
    <row r="9" spans="1:37" ht="24.95" customHeight="1" x14ac:dyDescent="0.3">
      <c r="A9" s="3">
        <v>5</v>
      </c>
      <c r="B9" s="4" t="s">
        <v>33</v>
      </c>
      <c r="C9" s="5" t="s">
        <v>33</v>
      </c>
      <c r="D9" s="5"/>
      <c r="E9" s="5" t="s">
        <v>35</v>
      </c>
      <c r="F9" s="5" t="s">
        <v>35</v>
      </c>
      <c r="G9" s="6">
        <v>42153</v>
      </c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7"/>
      <c r="W9" s="8">
        <f t="shared" si="1"/>
        <v>0</v>
      </c>
      <c r="X9" s="71"/>
      <c r="Y9" s="72"/>
      <c r="Z9" s="72"/>
      <c r="AA9" s="72"/>
      <c r="AB9" s="72"/>
      <c r="AC9" s="73"/>
      <c r="AE9" s="83">
        <f t="shared" ref="AE9:AG9" si="7">IF($G9="","",MAX(0,MIN(DATE($C$62,4,1),EDATE($G9,AF$1))-MAX(DATE($C$62-1,4,1),EDATE($G9,AE$1)))/(365+(MOD($C$62,4)=0)))</f>
        <v>0</v>
      </c>
      <c r="AF9" s="83">
        <f t="shared" si="7"/>
        <v>1</v>
      </c>
      <c r="AG9" s="83">
        <f t="shared" si="7"/>
        <v>0</v>
      </c>
      <c r="AH9" s="83">
        <f t="shared" si="4"/>
        <v>1</v>
      </c>
    </row>
    <row r="10" spans="1:37" ht="20.25" x14ac:dyDescent="0.3">
      <c r="A10" s="3">
        <v>6</v>
      </c>
      <c r="B10" s="4" t="s">
        <v>33</v>
      </c>
      <c r="C10" s="5" t="s">
        <v>33</v>
      </c>
      <c r="D10" s="9">
        <v>33026</v>
      </c>
      <c r="E10" s="5"/>
      <c r="F10" s="5"/>
      <c r="G10" s="6">
        <v>45170</v>
      </c>
      <c r="H10" s="5"/>
      <c r="I10" s="5"/>
      <c r="J10" s="11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7"/>
      <c r="W10" s="8">
        <f t="shared" si="1"/>
        <v>0</v>
      </c>
      <c r="X10" s="71"/>
      <c r="Y10" s="72"/>
      <c r="Z10" s="72"/>
      <c r="AA10" s="72"/>
      <c r="AB10" s="72"/>
      <c r="AC10" s="73"/>
      <c r="AE10" s="83">
        <f t="shared" ref="AE10:AG10" si="8">IF($G10="","",MAX(0,MIN(DATE($C$62,4,1),EDATE($G10,AF$1))-MAX(DATE($C$62-1,4,1),EDATE($G10,AE$1)))/(365+(MOD($C$62,4)=0)))</f>
        <v>0</v>
      </c>
      <c r="AF10" s="83">
        <f t="shared" si="8"/>
        <v>0</v>
      </c>
      <c r="AG10" s="83">
        <f t="shared" si="8"/>
        <v>0</v>
      </c>
      <c r="AH10" s="83">
        <f t="shared" si="4"/>
        <v>0</v>
      </c>
    </row>
    <row r="11" spans="1:37" ht="24.95" customHeight="1" x14ac:dyDescent="0.3">
      <c r="A11" s="3">
        <v>7</v>
      </c>
      <c r="B11" s="4" t="s">
        <v>33</v>
      </c>
      <c r="C11" s="5" t="s">
        <v>33</v>
      </c>
      <c r="D11" s="9">
        <v>32056</v>
      </c>
      <c r="E11" s="5"/>
      <c r="F11" s="5"/>
      <c r="G11" s="6">
        <f>EDATE(G10,-12)</f>
        <v>44805</v>
      </c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7"/>
      <c r="W11" s="8">
        <f t="shared" si="1"/>
        <v>0</v>
      </c>
      <c r="X11" s="71"/>
      <c r="Y11" s="72"/>
      <c r="Z11" s="72"/>
      <c r="AA11" s="72"/>
      <c r="AB11" s="72"/>
      <c r="AC11" s="73"/>
      <c r="AE11" s="83">
        <f t="shared" ref="AE11:AG11" si="9">IF($G11="","",MAX(0,MIN(DATE($C$62,4,1),EDATE($G11,AF$1))-MAX(DATE($C$62-1,4,1),EDATE($G11,AE$1)))/(365+(MOD($C$62,4)=0)))</f>
        <v>0.58082191780821912</v>
      </c>
      <c r="AF11" s="83">
        <f t="shared" si="9"/>
        <v>0</v>
      </c>
      <c r="AG11" s="83">
        <f t="shared" si="9"/>
        <v>0</v>
      </c>
      <c r="AH11" s="83">
        <f t="shared" si="4"/>
        <v>0.58082191780821912</v>
      </c>
    </row>
    <row r="12" spans="1:37" ht="24.95" customHeight="1" thickBot="1" x14ac:dyDescent="0.35">
      <c r="A12" s="3">
        <v>8</v>
      </c>
      <c r="B12" s="4" t="s">
        <v>33</v>
      </c>
      <c r="C12" s="5" t="s">
        <v>33</v>
      </c>
      <c r="D12" s="9">
        <v>33212</v>
      </c>
      <c r="E12" s="5"/>
      <c r="F12" s="5"/>
      <c r="G12" s="6">
        <f t="shared" ref="G12:G32" si="10">EDATE(G11,-12)</f>
        <v>44440</v>
      </c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7"/>
      <c r="W12" s="8">
        <f t="shared" si="1"/>
        <v>0</v>
      </c>
      <c r="X12" s="74"/>
      <c r="Y12" s="75"/>
      <c r="Z12" s="75"/>
      <c r="AA12" s="75"/>
      <c r="AB12" s="75"/>
      <c r="AC12" s="76"/>
      <c r="AE12" s="83">
        <f t="shared" ref="AE12:AG12" si="11">IF($G12="","",MAX(0,MIN(DATE($C$62,4,1),EDATE($G12,AF$1))-MAX(DATE($C$62-1,4,1),EDATE($G12,AE$1)))/(365+(MOD($C$62,4)=0)))</f>
        <v>1</v>
      </c>
      <c r="AF12" s="83">
        <f t="shared" si="11"/>
        <v>0</v>
      </c>
      <c r="AG12" s="83">
        <f t="shared" si="11"/>
        <v>0</v>
      </c>
      <c r="AH12" s="83">
        <f t="shared" si="4"/>
        <v>1</v>
      </c>
    </row>
    <row r="13" spans="1:37" ht="24.95" customHeight="1" x14ac:dyDescent="0.3">
      <c r="A13" s="3">
        <v>9</v>
      </c>
      <c r="B13" s="12"/>
      <c r="C13" s="13"/>
      <c r="D13" s="5"/>
      <c r="E13" s="5"/>
      <c r="F13" s="5"/>
      <c r="G13" s="6">
        <f t="shared" si="10"/>
        <v>44075</v>
      </c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7"/>
      <c r="W13" s="8">
        <f t="shared" si="1"/>
        <v>0</v>
      </c>
      <c r="Y13" s="14"/>
      <c r="Z13" s="14"/>
      <c r="AA13" s="14"/>
      <c r="AB13" s="14"/>
      <c r="AC13" s="14"/>
      <c r="AE13" s="83">
        <f t="shared" ref="AE13:AG13" si="12">IF($G13="","",MAX(0,MIN(DATE($C$62,4,1),EDATE($G13,AF$1))-MAX(DATE($C$62-1,4,1),EDATE($G13,AE$1)))/(365+(MOD($C$62,4)=0)))</f>
        <v>1</v>
      </c>
      <c r="AF13" s="83">
        <f t="shared" si="12"/>
        <v>0</v>
      </c>
      <c r="AG13" s="83">
        <f t="shared" si="12"/>
        <v>0</v>
      </c>
      <c r="AH13" s="83">
        <f t="shared" si="4"/>
        <v>1</v>
      </c>
    </row>
    <row r="14" spans="1:37" ht="24.95" customHeight="1" x14ac:dyDescent="0.3">
      <c r="A14" s="3">
        <v>10</v>
      </c>
      <c r="B14" s="15"/>
      <c r="C14" s="16"/>
      <c r="D14" s="13"/>
      <c r="F14" s="13"/>
      <c r="G14" s="6">
        <f t="shared" si="10"/>
        <v>43709</v>
      </c>
      <c r="H14" s="13"/>
      <c r="I14" s="13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8"/>
      <c r="V14" s="19"/>
      <c r="W14" s="8">
        <f>SUM(J14:U14)</f>
        <v>0</v>
      </c>
      <c r="AE14" s="83">
        <f t="shared" ref="AE14:AG14" si="13">IF($G14="","",MAX(0,MIN(DATE($C$62,4,1),EDATE($G14,AF$1))-MAX(DATE($C$62-1,4,1),EDATE($G14,AE$1)))/(365+(MOD($C$62,4)=0)))</f>
        <v>1</v>
      </c>
      <c r="AF14" s="83">
        <f t="shared" si="13"/>
        <v>0</v>
      </c>
      <c r="AG14" s="83">
        <f t="shared" si="13"/>
        <v>0</v>
      </c>
      <c r="AH14" s="83">
        <f t="shared" si="4"/>
        <v>1</v>
      </c>
    </row>
    <row r="15" spans="1:37" ht="24.95" customHeight="1" x14ac:dyDescent="0.3">
      <c r="A15" s="3">
        <v>11</v>
      </c>
      <c r="B15" s="15"/>
      <c r="C15" s="16"/>
      <c r="D15" s="16"/>
      <c r="E15" s="16"/>
      <c r="F15" s="16"/>
      <c r="G15" s="6">
        <f t="shared" si="10"/>
        <v>43344</v>
      </c>
      <c r="H15" s="13"/>
      <c r="I15" s="13"/>
      <c r="J15" s="16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1"/>
      <c r="W15" s="8">
        <f t="shared" ref="W15:W50" si="14">SUM(K15:V15)</f>
        <v>0</v>
      </c>
      <c r="AE15" s="83">
        <f t="shared" ref="AE15:AG15" si="15">IF($G15="","",MAX(0,MIN(DATE($C$62,4,1),EDATE($G15,AF$1))-MAX(DATE($C$62-1,4,1),EDATE($G15,AE$1)))/(365+(MOD($C$62,4)=0)))</f>
        <v>1</v>
      </c>
      <c r="AF15" s="83">
        <f t="shared" si="15"/>
        <v>0</v>
      </c>
      <c r="AG15" s="83">
        <f t="shared" si="15"/>
        <v>0</v>
      </c>
      <c r="AH15" s="83">
        <f t="shared" si="4"/>
        <v>1</v>
      </c>
    </row>
    <row r="16" spans="1:37" ht="24.95" customHeight="1" x14ac:dyDescent="0.3">
      <c r="A16" s="3">
        <v>12</v>
      </c>
      <c r="B16" s="15"/>
      <c r="C16" s="16"/>
      <c r="D16" s="16"/>
      <c r="E16" s="16"/>
      <c r="F16" s="16"/>
      <c r="G16" s="6">
        <f t="shared" si="10"/>
        <v>42979</v>
      </c>
      <c r="H16" s="13"/>
      <c r="I16" s="13"/>
      <c r="J16" s="16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1"/>
      <c r="W16" s="8">
        <f t="shared" si="14"/>
        <v>0</v>
      </c>
      <c r="AE16" s="83">
        <f t="shared" ref="AE16:AG16" si="16">IF($G16="","",MAX(0,MIN(DATE($C$62,4,1),EDATE($G16,AF$1))-MAX(DATE($C$62-1,4,1),EDATE($G16,AE$1)))/(365+(MOD($C$62,4)=0)))</f>
        <v>1</v>
      </c>
      <c r="AF16" s="83">
        <f t="shared" si="16"/>
        <v>0</v>
      </c>
      <c r="AG16" s="83">
        <f t="shared" si="16"/>
        <v>0</v>
      </c>
      <c r="AH16" s="83">
        <f t="shared" si="4"/>
        <v>1</v>
      </c>
    </row>
    <row r="17" spans="1:34" ht="24.95" customHeight="1" x14ac:dyDescent="0.3">
      <c r="A17" s="3">
        <v>13</v>
      </c>
      <c r="B17" s="15"/>
      <c r="C17" s="20"/>
      <c r="D17" s="20"/>
      <c r="E17" s="20"/>
      <c r="F17" s="20"/>
      <c r="G17" s="6">
        <f t="shared" si="10"/>
        <v>42614</v>
      </c>
      <c r="H17" s="13"/>
      <c r="I17" s="13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1"/>
      <c r="W17" s="8">
        <f t="shared" si="14"/>
        <v>0</v>
      </c>
      <c r="AE17" s="83">
        <f t="shared" ref="AE17:AG17" si="17">IF($G17="","",MAX(0,MIN(DATE($C$62,4,1),EDATE($G17,AF$1))-MAX(DATE($C$62-1,4,1),EDATE($G17,AE$1)))/(365+(MOD($C$62,4)=0)))</f>
        <v>0.41917808219178082</v>
      </c>
      <c r="AF17" s="83">
        <f t="shared" si="17"/>
        <v>0.58082191780821912</v>
      </c>
      <c r="AG17" s="83">
        <f t="shared" si="17"/>
        <v>0</v>
      </c>
      <c r="AH17" s="83">
        <f t="shared" si="4"/>
        <v>1</v>
      </c>
    </row>
    <row r="18" spans="1:34" ht="24.95" customHeight="1" x14ac:dyDescent="0.3">
      <c r="A18" s="3">
        <v>14</v>
      </c>
      <c r="B18" s="15"/>
      <c r="C18" s="20"/>
      <c r="D18" s="20"/>
      <c r="E18" s="20"/>
      <c r="F18" s="20"/>
      <c r="G18" s="6">
        <f t="shared" si="10"/>
        <v>42248</v>
      </c>
      <c r="H18" s="13"/>
      <c r="I18" s="13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1"/>
      <c r="W18" s="8">
        <f t="shared" si="14"/>
        <v>0</v>
      </c>
      <c r="AE18" s="83">
        <f t="shared" ref="AE18:AG18" si="18">IF($G18="","",MAX(0,MIN(DATE($C$62,4,1),EDATE($G18,AF$1))-MAX(DATE($C$62-1,4,1),EDATE($G18,AE$1)))/(365+(MOD($C$62,4)=0)))</f>
        <v>0</v>
      </c>
      <c r="AF18" s="83">
        <f t="shared" si="18"/>
        <v>1</v>
      </c>
      <c r="AG18" s="83">
        <f t="shared" si="18"/>
        <v>0</v>
      </c>
      <c r="AH18" s="83">
        <f t="shared" si="4"/>
        <v>1</v>
      </c>
    </row>
    <row r="19" spans="1:34" ht="24.95" customHeight="1" x14ac:dyDescent="0.3">
      <c r="A19" s="3">
        <v>15</v>
      </c>
      <c r="B19" s="15"/>
      <c r="C19" s="20"/>
      <c r="D19" s="20"/>
      <c r="E19" s="20"/>
      <c r="F19" s="20"/>
      <c r="G19" s="6">
        <f t="shared" si="10"/>
        <v>41883</v>
      </c>
      <c r="H19" s="13"/>
      <c r="I19" s="13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1"/>
      <c r="W19" s="8">
        <f t="shared" si="14"/>
        <v>0</v>
      </c>
      <c r="AE19" s="83">
        <f t="shared" ref="AE19:AG19" si="19">IF($G19="","",MAX(0,MIN(DATE($C$62,4,1),EDATE($G19,AF$1))-MAX(DATE($C$62-1,4,1),EDATE($G19,AE$1)))/(365+(MOD($C$62,4)=0)))</f>
        <v>0</v>
      </c>
      <c r="AF19" s="83">
        <f t="shared" si="19"/>
        <v>1</v>
      </c>
      <c r="AG19" s="83">
        <f t="shared" si="19"/>
        <v>0</v>
      </c>
      <c r="AH19" s="83">
        <f t="shared" si="4"/>
        <v>1</v>
      </c>
    </row>
    <row r="20" spans="1:34" ht="24.95" customHeight="1" x14ac:dyDescent="0.3">
      <c r="A20" s="3">
        <v>16</v>
      </c>
      <c r="B20" s="15"/>
      <c r="C20" s="20"/>
      <c r="D20" s="20"/>
      <c r="E20" s="20"/>
      <c r="F20" s="20"/>
      <c r="G20" s="6">
        <f t="shared" si="10"/>
        <v>41518</v>
      </c>
      <c r="H20" s="13"/>
      <c r="I20" s="13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1"/>
      <c r="W20" s="8">
        <f t="shared" si="14"/>
        <v>0</v>
      </c>
      <c r="AE20" s="83">
        <f t="shared" ref="AE20:AG20" si="20">IF($G20="","",MAX(0,MIN(DATE($C$62,4,1),EDATE($G20,AF$1))-MAX(DATE($C$62-1,4,1),EDATE($G20,AE$1)))/(365+(MOD($C$62,4)=0)))</f>
        <v>0</v>
      </c>
      <c r="AF20" s="83">
        <f t="shared" si="20"/>
        <v>1</v>
      </c>
      <c r="AG20" s="83">
        <f t="shared" si="20"/>
        <v>0</v>
      </c>
      <c r="AH20" s="83">
        <f t="shared" si="4"/>
        <v>1</v>
      </c>
    </row>
    <row r="21" spans="1:34" ht="24.95" customHeight="1" x14ac:dyDescent="0.3">
      <c r="A21" s="3">
        <v>17</v>
      </c>
      <c r="B21" s="15"/>
      <c r="C21" s="20"/>
      <c r="D21" s="20"/>
      <c r="E21" s="20"/>
      <c r="F21" s="20"/>
      <c r="G21" s="6">
        <f t="shared" si="10"/>
        <v>41153</v>
      </c>
      <c r="H21" s="13"/>
      <c r="I21" s="13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1"/>
      <c r="W21" s="8">
        <f t="shared" si="14"/>
        <v>0</v>
      </c>
      <c r="AE21" s="83">
        <f t="shared" ref="AE21:AG21" si="21">IF($G21="","",MAX(0,MIN(DATE($C$62,4,1),EDATE($G21,AF$1))-MAX(DATE($C$62-1,4,1),EDATE($G21,AE$1)))/(365+(MOD($C$62,4)=0)))</f>
        <v>0</v>
      </c>
      <c r="AF21" s="83">
        <f t="shared" si="21"/>
        <v>1</v>
      </c>
      <c r="AG21" s="83">
        <f t="shared" si="21"/>
        <v>0</v>
      </c>
      <c r="AH21" s="83">
        <f t="shared" si="4"/>
        <v>1</v>
      </c>
    </row>
    <row r="22" spans="1:34" ht="24.95" customHeight="1" x14ac:dyDescent="0.3">
      <c r="A22" s="3">
        <v>18</v>
      </c>
      <c r="B22" s="15"/>
      <c r="C22" s="20"/>
      <c r="D22" s="20"/>
      <c r="E22" s="20"/>
      <c r="F22" s="20"/>
      <c r="G22" s="6">
        <f t="shared" si="10"/>
        <v>40787</v>
      </c>
      <c r="H22" s="13"/>
      <c r="I22" s="13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1"/>
      <c r="W22" s="8">
        <f t="shared" si="14"/>
        <v>0</v>
      </c>
      <c r="AE22" s="83">
        <f t="shared" ref="AE22:AG22" si="22">IF($G22="","",MAX(0,MIN(DATE($C$62,4,1),EDATE($G22,AF$1))-MAX(DATE($C$62-1,4,1),EDATE($G22,AE$1)))/(365+(MOD($C$62,4)=0)))</f>
        <v>0</v>
      </c>
      <c r="AF22" s="83">
        <f t="shared" si="22"/>
        <v>1</v>
      </c>
      <c r="AG22" s="83">
        <f t="shared" si="22"/>
        <v>0</v>
      </c>
      <c r="AH22" s="83">
        <f t="shared" si="4"/>
        <v>1</v>
      </c>
    </row>
    <row r="23" spans="1:34" ht="24.95" customHeight="1" x14ac:dyDescent="0.3">
      <c r="A23" s="3">
        <v>19</v>
      </c>
      <c r="B23" s="15"/>
      <c r="C23" s="20"/>
      <c r="D23" s="20"/>
      <c r="E23" s="20"/>
      <c r="F23" s="20"/>
      <c r="G23" s="6">
        <f t="shared" si="10"/>
        <v>40422</v>
      </c>
      <c r="H23" s="13"/>
      <c r="I23" s="13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1"/>
      <c r="W23" s="8">
        <f t="shared" si="14"/>
        <v>0</v>
      </c>
      <c r="AE23" s="83">
        <f t="shared" ref="AE23:AG23" si="23">IF($G23="","",MAX(0,MIN(DATE($C$62,4,1),EDATE($G23,AF$1))-MAX(DATE($C$62-1,4,1),EDATE($G23,AE$1)))/(365+(MOD($C$62,4)=0)))</f>
        <v>0</v>
      </c>
      <c r="AF23" s="83">
        <f t="shared" si="23"/>
        <v>1</v>
      </c>
      <c r="AG23" s="83">
        <f t="shared" si="23"/>
        <v>0</v>
      </c>
      <c r="AH23" s="83">
        <f t="shared" si="4"/>
        <v>1</v>
      </c>
    </row>
    <row r="24" spans="1:34" ht="24.95" customHeight="1" x14ac:dyDescent="0.3">
      <c r="A24" s="3">
        <v>20</v>
      </c>
      <c r="B24" s="15"/>
      <c r="C24" s="20"/>
      <c r="D24" s="20"/>
      <c r="E24" s="20"/>
      <c r="F24" s="20"/>
      <c r="G24" s="6">
        <f t="shared" si="10"/>
        <v>40057</v>
      </c>
      <c r="H24" s="13"/>
      <c r="I24" s="13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1"/>
      <c r="W24" s="8">
        <f t="shared" si="14"/>
        <v>0</v>
      </c>
      <c r="AE24" s="83">
        <f t="shared" ref="AE24:AG24" si="24">IF($G24="","",MAX(0,MIN(DATE($C$62,4,1),EDATE($G24,AF$1))-MAX(DATE($C$62-1,4,1),EDATE($G24,AE$1)))/(365+(MOD($C$62,4)=0)))</f>
        <v>0</v>
      </c>
      <c r="AF24" s="83">
        <f t="shared" si="24"/>
        <v>1</v>
      </c>
      <c r="AG24" s="83">
        <f t="shared" si="24"/>
        <v>0</v>
      </c>
      <c r="AH24" s="83">
        <f t="shared" si="4"/>
        <v>1</v>
      </c>
    </row>
    <row r="25" spans="1:34" ht="24.95" customHeight="1" x14ac:dyDescent="0.3">
      <c r="A25" s="3">
        <v>21</v>
      </c>
      <c r="B25" s="15"/>
      <c r="C25" s="20"/>
      <c r="D25" s="20"/>
      <c r="E25" s="20"/>
      <c r="F25" s="20"/>
      <c r="G25" s="6">
        <f t="shared" si="10"/>
        <v>39692</v>
      </c>
      <c r="H25" s="13"/>
      <c r="I25" s="13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1"/>
      <c r="W25" s="8">
        <f t="shared" si="14"/>
        <v>0</v>
      </c>
      <c r="AE25" s="83">
        <f t="shared" ref="AE25:AG25" si="25">IF($G25="","",MAX(0,MIN(DATE($C$62,4,1),EDATE($G25,AF$1))-MAX(DATE($C$62-1,4,1),EDATE($G25,AE$1)))/(365+(MOD($C$62,4)=0)))</f>
        <v>0</v>
      </c>
      <c r="AF25" s="83">
        <f t="shared" si="25"/>
        <v>1</v>
      </c>
      <c r="AG25" s="83">
        <f t="shared" si="25"/>
        <v>0</v>
      </c>
      <c r="AH25" s="83">
        <f t="shared" si="4"/>
        <v>1</v>
      </c>
    </row>
    <row r="26" spans="1:34" ht="24.95" customHeight="1" x14ac:dyDescent="0.3">
      <c r="A26" s="3">
        <v>22</v>
      </c>
      <c r="B26" s="15"/>
      <c r="C26" s="20"/>
      <c r="D26" s="20"/>
      <c r="E26" s="20"/>
      <c r="F26" s="20"/>
      <c r="G26" s="6">
        <f t="shared" si="10"/>
        <v>39326</v>
      </c>
      <c r="H26" s="13"/>
      <c r="I26" s="13"/>
      <c r="J26" s="20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1"/>
      <c r="W26" s="8">
        <f t="shared" si="14"/>
        <v>0</v>
      </c>
      <c r="AE26" s="83">
        <f t="shared" ref="AE26:AG26" si="26">IF($G26="","",MAX(0,MIN(DATE($C$62,4,1),EDATE($G26,AF$1))-MAX(DATE($C$62-1,4,1),EDATE($G26,AE$1)))/(365+(MOD($C$62,4)=0)))</f>
        <v>0</v>
      </c>
      <c r="AF26" s="83">
        <f t="shared" si="26"/>
        <v>1</v>
      </c>
      <c r="AG26" s="83">
        <f t="shared" si="26"/>
        <v>0</v>
      </c>
      <c r="AH26" s="83">
        <f t="shared" si="4"/>
        <v>1</v>
      </c>
    </row>
    <row r="27" spans="1:34" ht="24.95" customHeight="1" x14ac:dyDescent="0.3">
      <c r="A27" s="3">
        <v>23</v>
      </c>
      <c r="B27" s="15"/>
      <c r="C27" s="20"/>
      <c r="D27" s="20"/>
      <c r="E27" s="20"/>
      <c r="F27" s="20"/>
      <c r="G27" s="6">
        <f t="shared" si="10"/>
        <v>38961</v>
      </c>
      <c r="H27" s="13"/>
      <c r="I27" s="13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1"/>
      <c r="W27" s="8">
        <f t="shared" si="14"/>
        <v>0</v>
      </c>
      <c r="AE27" s="83">
        <f t="shared" ref="AE27:AG27" si="27">IF($G27="","",MAX(0,MIN(DATE($C$62,4,1),EDATE($G27,AF$1))-MAX(DATE($C$62-1,4,1),EDATE($G27,AE$1)))/(365+(MOD($C$62,4)=0)))</f>
        <v>0</v>
      </c>
      <c r="AF27" s="83">
        <f t="shared" si="27"/>
        <v>0.41917808219178082</v>
      </c>
      <c r="AG27" s="83">
        <f t="shared" si="27"/>
        <v>0.58082191780821912</v>
      </c>
      <c r="AH27" s="83">
        <f t="shared" si="4"/>
        <v>1</v>
      </c>
    </row>
    <row r="28" spans="1:34" ht="24.95" customHeight="1" x14ac:dyDescent="0.3">
      <c r="A28" s="3">
        <v>24</v>
      </c>
      <c r="B28" s="15"/>
      <c r="C28" s="20"/>
      <c r="D28" s="20"/>
      <c r="E28" s="20"/>
      <c r="F28" s="20"/>
      <c r="G28" s="6">
        <f t="shared" si="10"/>
        <v>38596</v>
      </c>
      <c r="H28" s="13"/>
      <c r="I28" s="13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1"/>
      <c r="W28" s="8">
        <f t="shared" si="14"/>
        <v>0</v>
      </c>
      <c r="AE28" s="83">
        <f t="shared" ref="AE28:AG28" si="28">IF($G28="","",MAX(0,MIN(DATE($C$62,4,1),EDATE($G28,AF$1))-MAX(DATE($C$62-1,4,1),EDATE($G28,AE$1)))/(365+(MOD($C$62,4)=0)))</f>
        <v>0</v>
      </c>
      <c r="AF28" s="83">
        <f t="shared" si="28"/>
        <v>0</v>
      </c>
      <c r="AG28" s="83">
        <f t="shared" si="28"/>
        <v>1</v>
      </c>
      <c r="AH28" s="83">
        <f t="shared" si="4"/>
        <v>1</v>
      </c>
    </row>
    <row r="29" spans="1:34" ht="24.95" customHeight="1" x14ac:dyDescent="0.3">
      <c r="A29" s="3">
        <v>25</v>
      </c>
      <c r="B29" s="15"/>
      <c r="C29" s="20"/>
      <c r="D29" s="20"/>
      <c r="E29" s="20"/>
      <c r="F29" s="20"/>
      <c r="G29" s="6">
        <f t="shared" si="10"/>
        <v>38231</v>
      </c>
      <c r="H29" s="13"/>
      <c r="I29" s="13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1"/>
      <c r="W29" s="8">
        <f t="shared" si="14"/>
        <v>0</v>
      </c>
      <c r="AE29" s="83">
        <f t="shared" ref="AE29:AG29" si="29">IF($G29="","",MAX(0,MIN(DATE($C$62,4,1),EDATE($G29,AF$1))-MAX(DATE($C$62-1,4,1),EDATE($G29,AE$1)))/(365+(MOD($C$62,4)=0)))</f>
        <v>0</v>
      </c>
      <c r="AF29" s="83">
        <f t="shared" si="29"/>
        <v>0</v>
      </c>
      <c r="AG29" s="83">
        <f t="shared" si="29"/>
        <v>1</v>
      </c>
      <c r="AH29" s="83">
        <f t="shared" si="4"/>
        <v>1</v>
      </c>
    </row>
    <row r="30" spans="1:34" ht="24.95" customHeight="1" x14ac:dyDescent="0.3">
      <c r="A30" s="3">
        <v>26</v>
      </c>
      <c r="B30" s="15"/>
      <c r="C30" s="20"/>
      <c r="D30" s="20"/>
      <c r="E30" s="20"/>
      <c r="F30" s="20"/>
      <c r="G30" s="6">
        <f t="shared" si="10"/>
        <v>37865</v>
      </c>
      <c r="H30" s="13"/>
      <c r="I30" s="13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1"/>
      <c r="W30" s="8">
        <f t="shared" si="14"/>
        <v>0</v>
      </c>
      <c r="AE30" s="83">
        <f t="shared" ref="AE30:AG30" si="30">IF($G30="","",MAX(0,MIN(DATE($C$62,4,1),EDATE($G30,AF$1))-MAX(DATE($C$62-1,4,1),EDATE($G30,AE$1)))/(365+(MOD($C$62,4)=0)))</f>
        <v>0</v>
      </c>
      <c r="AF30" s="83">
        <f t="shared" si="30"/>
        <v>0</v>
      </c>
      <c r="AG30" s="83">
        <f t="shared" si="30"/>
        <v>1</v>
      </c>
      <c r="AH30" s="83">
        <f t="shared" si="4"/>
        <v>1</v>
      </c>
    </row>
    <row r="31" spans="1:34" ht="24.95" customHeight="1" x14ac:dyDescent="0.3">
      <c r="A31" s="3">
        <v>27</v>
      </c>
      <c r="B31" s="15"/>
      <c r="C31" s="20"/>
      <c r="D31" s="20"/>
      <c r="E31" s="20"/>
      <c r="F31" s="20"/>
      <c r="G31" s="6">
        <f t="shared" si="10"/>
        <v>37500</v>
      </c>
      <c r="H31" s="13"/>
      <c r="I31" s="13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1"/>
      <c r="W31" s="8">
        <f t="shared" si="14"/>
        <v>0</v>
      </c>
      <c r="AE31" s="83">
        <f t="shared" ref="AE31:AG31" si="31">IF($G31="","",MAX(0,MIN(DATE($C$62,4,1),EDATE($G31,AF$1))-MAX(DATE($C$62-1,4,1),EDATE($G31,AE$1)))/(365+(MOD($C$62,4)=0)))</f>
        <v>0</v>
      </c>
      <c r="AF31" s="83">
        <f t="shared" si="31"/>
        <v>0</v>
      </c>
      <c r="AG31" s="83">
        <f t="shared" si="31"/>
        <v>1</v>
      </c>
      <c r="AH31" s="83">
        <f t="shared" si="4"/>
        <v>1</v>
      </c>
    </row>
    <row r="32" spans="1:34" ht="24.95" customHeight="1" x14ac:dyDescent="0.3">
      <c r="A32" s="3">
        <v>28</v>
      </c>
      <c r="B32" s="15"/>
      <c r="C32" s="20"/>
      <c r="D32" s="20"/>
      <c r="E32" s="20"/>
      <c r="F32" s="20"/>
      <c r="G32" s="6">
        <f t="shared" si="10"/>
        <v>37135</v>
      </c>
      <c r="H32" s="13"/>
      <c r="I32" s="13"/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1"/>
      <c r="W32" s="8">
        <f t="shared" si="14"/>
        <v>0</v>
      </c>
      <c r="AE32" s="83">
        <f t="shared" ref="AE32:AG32" si="32">IF($G32="","",MAX(0,MIN(DATE($C$62,4,1),EDATE($G32,AF$1))-MAX(DATE($C$62-1,4,1),EDATE($G32,AE$1)))/(365+(MOD($C$62,4)=0)))</f>
        <v>0</v>
      </c>
      <c r="AF32" s="83">
        <f t="shared" si="32"/>
        <v>0</v>
      </c>
      <c r="AG32" s="83">
        <f t="shared" si="32"/>
        <v>1</v>
      </c>
      <c r="AH32" s="83">
        <f t="shared" si="4"/>
        <v>1</v>
      </c>
    </row>
    <row r="33" spans="1:34" ht="24.95" customHeight="1" x14ac:dyDescent="0.3">
      <c r="A33" s="3">
        <v>29</v>
      </c>
      <c r="B33" s="15"/>
      <c r="C33" s="20" t="s">
        <v>23</v>
      </c>
      <c r="D33" s="20"/>
      <c r="E33" s="20"/>
      <c r="F33" s="20"/>
      <c r="G33" s="22"/>
      <c r="H33" s="13"/>
      <c r="I33" s="13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1"/>
      <c r="W33" s="8">
        <f t="shared" si="14"/>
        <v>0</v>
      </c>
      <c r="AE33" s="83" t="str">
        <f t="shared" ref="AE33:AG33" si="33">IF($G33="","",MAX(0,MIN(DATE($C$62,4,1),EDATE($G33,AF$1))-MAX(DATE($C$62-1,4,1),EDATE($G33,AE$1)))/(365+(MOD($C$62,4)=0)))</f>
        <v/>
      </c>
      <c r="AF33" s="83" t="str">
        <f t="shared" si="33"/>
        <v/>
      </c>
      <c r="AG33" s="83" t="str">
        <f t="shared" si="33"/>
        <v/>
      </c>
      <c r="AH33" s="83">
        <f t="shared" si="4"/>
        <v>0</v>
      </c>
    </row>
    <row r="34" spans="1:34" ht="24.95" customHeight="1" x14ac:dyDescent="0.3">
      <c r="A34" s="3">
        <v>30</v>
      </c>
      <c r="B34" s="15"/>
      <c r="C34" s="20"/>
      <c r="D34" s="20"/>
      <c r="E34" s="20"/>
      <c r="F34" s="20"/>
      <c r="G34" s="22"/>
      <c r="H34" s="13"/>
      <c r="I34" s="13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1"/>
      <c r="W34" s="8">
        <f t="shared" si="14"/>
        <v>0</v>
      </c>
      <c r="AE34" s="83" t="str">
        <f t="shared" ref="AE34:AG34" si="34">IF($G34="","",MAX(0,MIN(DATE($C$62,4,1),EDATE($G34,AF$1))-MAX(DATE($C$62-1,4,1),EDATE($G34,AE$1)))/(365+(MOD($C$62,4)=0)))</f>
        <v/>
      </c>
      <c r="AF34" s="83" t="str">
        <f t="shared" si="34"/>
        <v/>
      </c>
      <c r="AG34" s="83" t="str">
        <f t="shared" si="34"/>
        <v/>
      </c>
      <c r="AH34" s="83">
        <f t="shared" si="4"/>
        <v>0</v>
      </c>
    </row>
    <row r="35" spans="1:34" ht="24.95" customHeight="1" x14ac:dyDescent="0.3">
      <c r="A35" s="3">
        <v>31</v>
      </c>
      <c r="B35" s="15"/>
      <c r="C35" s="20"/>
      <c r="D35" s="20"/>
      <c r="E35" s="20"/>
      <c r="F35" s="20"/>
      <c r="G35" s="22"/>
      <c r="H35" s="13"/>
      <c r="I35" s="13"/>
      <c r="J35" s="20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1"/>
      <c r="W35" s="8">
        <f t="shared" si="14"/>
        <v>0</v>
      </c>
      <c r="AE35" s="83" t="str">
        <f t="shared" ref="AE35:AG35" si="35">IF($G35="","",MAX(0,MIN(DATE($C$62,4,1),EDATE($G35,AF$1))-MAX(DATE($C$62-1,4,1),EDATE($G35,AE$1)))/(365+(MOD($C$62,4)=0)))</f>
        <v/>
      </c>
      <c r="AF35" s="83" t="str">
        <f t="shared" si="35"/>
        <v/>
      </c>
      <c r="AG35" s="83" t="str">
        <f t="shared" si="35"/>
        <v/>
      </c>
      <c r="AH35" s="83">
        <f t="shared" si="4"/>
        <v>0</v>
      </c>
    </row>
    <row r="36" spans="1:34" ht="24.95" customHeight="1" x14ac:dyDescent="0.3">
      <c r="A36" s="3">
        <v>32</v>
      </c>
      <c r="B36" s="15"/>
      <c r="C36" s="20"/>
      <c r="D36" s="20"/>
      <c r="E36" s="20"/>
      <c r="F36" s="20"/>
      <c r="G36" s="22"/>
      <c r="H36" s="13"/>
      <c r="I36" s="13"/>
      <c r="J36" s="20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1"/>
      <c r="W36" s="8">
        <f t="shared" si="14"/>
        <v>0</v>
      </c>
      <c r="AE36" s="83" t="str">
        <f t="shared" ref="AE36:AG36" si="36">IF($G36="","",MAX(0,MIN(DATE($C$62,4,1),EDATE($G36,AF$1))-MAX(DATE($C$62-1,4,1),EDATE($G36,AE$1)))/(365+(MOD($C$62,4)=0)))</f>
        <v/>
      </c>
      <c r="AF36" s="83" t="str">
        <f t="shared" si="36"/>
        <v/>
      </c>
      <c r="AG36" s="83" t="str">
        <f t="shared" si="36"/>
        <v/>
      </c>
      <c r="AH36" s="83">
        <f t="shared" si="4"/>
        <v>0</v>
      </c>
    </row>
    <row r="37" spans="1:34" ht="24.95" customHeight="1" x14ac:dyDescent="0.3">
      <c r="A37" s="3">
        <v>33</v>
      </c>
      <c r="B37" s="15"/>
      <c r="C37" s="20"/>
      <c r="D37" s="20"/>
      <c r="E37" s="20"/>
      <c r="F37" s="20"/>
      <c r="G37" s="22"/>
      <c r="H37" s="13"/>
      <c r="I37" s="13"/>
      <c r="J37" s="20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1"/>
      <c r="W37" s="8">
        <f t="shared" si="14"/>
        <v>0</v>
      </c>
      <c r="AE37" s="83" t="str">
        <f t="shared" ref="AE37:AG37" si="37">IF($G37="","",MAX(0,MIN(DATE($C$62,4,1),EDATE($G37,AF$1))-MAX(DATE($C$62-1,4,1),EDATE($G37,AE$1)))/(365+(MOD($C$62,4)=0)))</f>
        <v/>
      </c>
      <c r="AF37" s="83" t="str">
        <f t="shared" si="37"/>
        <v/>
      </c>
      <c r="AG37" s="83" t="str">
        <f t="shared" si="37"/>
        <v/>
      </c>
      <c r="AH37" s="83">
        <f t="shared" si="4"/>
        <v>0</v>
      </c>
    </row>
    <row r="38" spans="1:34" ht="24.95" customHeight="1" x14ac:dyDescent="0.3">
      <c r="A38" s="3">
        <v>34</v>
      </c>
      <c r="B38" s="15"/>
      <c r="C38" s="20"/>
      <c r="D38" s="20"/>
      <c r="E38" s="20"/>
      <c r="F38" s="20"/>
      <c r="G38" s="22"/>
      <c r="H38" s="13"/>
      <c r="I38" s="13"/>
      <c r="J38" s="20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1"/>
      <c r="W38" s="8">
        <f t="shared" si="14"/>
        <v>0</v>
      </c>
      <c r="AE38" s="83" t="str">
        <f t="shared" ref="AE38:AG38" si="38">IF($G38="","",MAX(0,MIN(DATE($C$62,4,1),EDATE($G38,AF$1))-MAX(DATE($C$62-1,4,1),EDATE($G38,AE$1)))/(365+(MOD($C$62,4)=0)))</f>
        <v/>
      </c>
      <c r="AF38" s="83" t="str">
        <f t="shared" si="38"/>
        <v/>
      </c>
      <c r="AG38" s="83" t="str">
        <f t="shared" si="38"/>
        <v/>
      </c>
      <c r="AH38" s="83">
        <f t="shared" si="4"/>
        <v>0</v>
      </c>
    </row>
    <row r="39" spans="1:34" ht="24.95" customHeight="1" x14ac:dyDescent="0.3">
      <c r="A39" s="3">
        <v>35</v>
      </c>
      <c r="B39" s="15"/>
      <c r="C39" s="20"/>
      <c r="D39" s="20"/>
      <c r="E39" s="20"/>
      <c r="F39" s="20"/>
      <c r="G39" s="22"/>
      <c r="H39" s="13"/>
      <c r="I39" s="13"/>
      <c r="J39" s="20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1"/>
      <c r="W39" s="8">
        <f t="shared" si="14"/>
        <v>0</v>
      </c>
      <c r="AE39" s="83" t="str">
        <f t="shared" ref="AE39:AG39" si="39">IF($G39="","",MAX(0,MIN(DATE($C$62,4,1),EDATE($G39,AF$1))-MAX(DATE($C$62-1,4,1),EDATE($G39,AE$1)))/(365+(MOD($C$62,4)=0)))</f>
        <v/>
      </c>
      <c r="AF39" s="83" t="str">
        <f t="shared" si="39"/>
        <v/>
      </c>
      <c r="AG39" s="83" t="str">
        <f t="shared" si="39"/>
        <v/>
      </c>
      <c r="AH39" s="83">
        <f t="shared" si="4"/>
        <v>0</v>
      </c>
    </row>
    <row r="40" spans="1:34" ht="24.95" customHeight="1" x14ac:dyDescent="0.3">
      <c r="A40" s="3">
        <v>36</v>
      </c>
      <c r="B40" s="15"/>
      <c r="C40" s="20"/>
      <c r="D40" s="20"/>
      <c r="E40" s="20"/>
      <c r="F40" s="20"/>
      <c r="G40" s="22"/>
      <c r="H40" s="13"/>
      <c r="I40" s="13"/>
      <c r="J40" s="20"/>
      <c r="K40" s="20"/>
      <c r="L40" s="20"/>
      <c r="M40" s="20"/>
      <c r="N40" s="20"/>
      <c r="O40" s="20"/>
      <c r="P40" s="20"/>
      <c r="Q40" s="20"/>
      <c r="R40" s="20"/>
      <c r="S40" s="20"/>
      <c r="T40" s="20"/>
      <c r="U40" s="20"/>
      <c r="V40" s="21"/>
      <c r="W40" s="8">
        <f t="shared" si="14"/>
        <v>0</v>
      </c>
      <c r="AE40" s="83" t="str">
        <f t="shared" ref="AE40:AG40" si="40">IF($G40="","",MAX(0,MIN(DATE($C$62,4,1),EDATE($G40,AF$1))-MAX(DATE($C$62-1,4,1),EDATE($G40,AE$1)))/(365+(MOD($C$62,4)=0)))</f>
        <v/>
      </c>
      <c r="AF40" s="83" t="str">
        <f t="shared" si="40"/>
        <v/>
      </c>
      <c r="AG40" s="83" t="str">
        <f t="shared" si="40"/>
        <v/>
      </c>
      <c r="AH40" s="83">
        <f t="shared" si="4"/>
        <v>0</v>
      </c>
    </row>
    <row r="41" spans="1:34" ht="24.95" customHeight="1" x14ac:dyDescent="0.3">
      <c r="A41" s="3">
        <v>37</v>
      </c>
      <c r="B41" s="15"/>
      <c r="C41" s="20"/>
      <c r="D41" s="20"/>
      <c r="E41" s="20"/>
      <c r="F41" s="20"/>
      <c r="G41" s="22"/>
      <c r="H41" s="13"/>
      <c r="I41" s="13"/>
      <c r="J41" s="20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20"/>
      <c r="V41" s="21"/>
      <c r="W41" s="8">
        <f t="shared" si="14"/>
        <v>0</v>
      </c>
      <c r="AE41" s="83" t="str">
        <f t="shared" ref="AE41:AG41" si="41">IF($G41="","",MAX(0,MIN(DATE($C$62,4,1),EDATE($G41,AF$1))-MAX(DATE($C$62-1,4,1),EDATE($G41,AE$1)))/(365+(MOD($C$62,4)=0)))</f>
        <v/>
      </c>
      <c r="AF41" s="83" t="str">
        <f t="shared" si="41"/>
        <v/>
      </c>
      <c r="AG41" s="83" t="str">
        <f t="shared" si="41"/>
        <v/>
      </c>
      <c r="AH41" s="83">
        <f t="shared" si="4"/>
        <v>0</v>
      </c>
    </row>
    <row r="42" spans="1:34" ht="24.95" customHeight="1" x14ac:dyDescent="0.3">
      <c r="A42" s="3">
        <v>38</v>
      </c>
      <c r="B42" s="15"/>
      <c r="C42" s="20"/>
      <c r="D42" s="20"/>
      <c r="E42" s="20"/>
      <c r="F42" s="20"/>
      <c r="G42" s="22"/>
      <c r="H42" s="13"/>
      <c r="I42" s="13"/>
      <c r="J42" s="20"/>
      <c r="K42" s="20"/>
      <c r="L42" s="20"/>
      <c r="M42" s="20"/>
      <c r="N42" s="20"/>
      <c r="O42" s="20"/>
      <c r="P42" s="20"/>
      <c r="Q42" s="20"/>
      <c r="R42" s="20"/>
      <c r="S42" s="20"/>
      <c r="T42" s="20"/>
      <c r="U42" s="20"/>
      <c r="V42" s="21"/>
      <c r="W42" s="8">
        <f t="shared" si="14"/>
        <v>0</v>
      </c>
      <c r="AE42" s="83" t="str">
        <f t="shared" ref="AE42:AG42" si="42">IF($G42="","",MAX(0,MIN(DATE($C$62,4,1),EDATE($G42,AF$1))-MAX(DATE($C$62-1,4,1),EDATE($G42,AE$1)))/(365+(MOD($C$62,4)=0)))</f>
        <v/>
      </c>
      <c r="AF42" s="83" t="str">
        <f t="shared" si="42"/>
        <v/>
      </c>
      <c r="AG42" s="83" t="str">
        <f t="shared" si="42"/>
        <v/>
      </c>
      <c r="AH42" s="83">
        <f t="shared" si="4"/>
        <v>0</v>
      </c>
    </row>
    <row r="43" spans="1:34" ht="24.95" customHeight="1" x14ac:dyDescent="0.3">
      <c r="A43" s="3">
        <v>39</v>
      </c>
      <c r="B43" s="15"/>
      <c r="C43" s="20"/>
      <c r="D43" s="20"/>
      <c r="E43" s="20"/>
      <c r="F43" s="20"/>
      <c r="G43" s="22"/>
      <c r="H43" s="13"/>
      <c r="I43" s="13"/>
      <c r="J43" s="20"/>
      <c r="K43" s="20"/>
      <c r="L43" s="20"/>
      <c r="M43" s="20"/>
      <c r="N43" s="20"/>
      <c r="O43" s="20"/>
      <c r="P43" s="20"/>
      <c r="Q43" s="20"/>
      <c r="R43" s="20"/>
      <c r="S43" s="20"/>
      <c r="T43" s="20"/>
      <c r="U43" s="20"/>
      <c r="V43" s="21"/>
      <c r="W43" s="8">
        <f t="shared" si="14"/>
        <v>0</v>
      </c>
      <c r="AE43" s="83" t="str">
        <f t="shared" ref="AE43:AG43" si="43">IF($G43="","",MAX(0,MIN(DATE($C$62,4,1),EDATE($G43,AF$1))-MAX(DATE($C$62-1,4,1),EDATE($G43,AE$1)))/(365+(MOD($C$62,4)=0)))</f>
        <v/>
      </c>
      <c r="AF43" s="83" t="str">
        <f t="shared" si="43"/>
        <v/>
      </c>
      <c r="AG43" s="83" t="str">
        <f t="shared" si="43"/>
        <v/>
      </c>
      <c r="AH43" s="83">
        <f t="shared" si="4"/>
        <v>0</v>
      </c>
    </row>
    <row r="44" spans="1:34" ht="24.95" customHeight="1" x14ac:dyDescent="0.3">
      <c r="A44" s="3">
        <v>40</v>
      </c>
      <c r="B44" s="15"/>
      <c r="C44" s="20"/>
      <c r="D44" s="20"/>
      <c r="E44" s="20"/>
      <c r="F44" s="20"/>
      <c r="G44" s="22"/>
      <c r="H44" s="13"/>
      <c r="I44" s="13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1"/>
      <c r="W44" s="8">
        <f t="shared" si="14"/>
        <v>0</v>
      </c>
      <c r="AE44" s="83" t="str">
        <f t="shared" ref="AE44:AG44" si="44">IF($G44="","",MAX(0,MIN(DATE($C$62,4,1),EDATE($G44,AF$1))-MAX(DATE($C$62-1,4,1),EDATE($G44,AE$1)))/(365+(MOD($C$62,4)=0)))</f>
        <v/>
      </c>
      <c r="AF44" s="83" t="str">
        <f t="shared" si="44"/>
        <v/>
      </c>
      <c r="AG44" s="83" t="str">
        <f t="shared" si="44"/>
        <v/>
      </c>
      <c r="AH44" s="83">
        <f t="shared" si="4"/>
        <v>0</v>
      </c>
    </row>
    <row r="45" spans="1:34" ht="24.95" customHeight="1" x14ac:dyDescent="0.3">
      <c r="A45" s="3">
        <v>41</v>
      </c>
      <c r="B45" s="15"/>
      <c r="C45" s="20"/>
      <c r="D45" s="20"/>
      <c r="E45" s="20"/>
      <c r="F45" s="20"/>
      <c r="G45" s="22"/>
      <c r="H45" s="13"/>
      <c r="I45" s="13"/>
      <c r="J45" s="20"/>
      <c r="K45" s="20"/>
      <c r="L45" s="20"/>
      <c r="M45" s="20"/>
      <c r="N45" s="20"/>
      <c r="O45" s="20"/>
      <c r="P45" s="20"/>
      <c r="Q45" s="20"/>
      <c r="R45" s="20"/>
      <c r="S45" s="20"/>
      <c r="T45" s="20"/>
      <c r="U45" s="20"/>
      <c r="V45" s="21"/>
      <c r="W45" s="8">
        <f t="shared" si="14"/>
        <v>0</v>
      </c>
      <c r="AE45" s="83" t="str">
        <f t="shared" ref="AE45:AG45" si="45">IF($G45="","",MAX(0,MIN(DATE($C$62,4,1),EDATE($G45,AF$1))-MAX(DATE($C$62-1,4,1),EDATE($G45,AE$1)))/(365+(MOD($C$62,4)=0)))</f>
        <v/>
      </c>
      <c r="AF45" s="83" t="str">
        <f t="shared" si="45"/>
        <v/>
      </c>
      <c r="AG45" s="83" t="str">
        <f t="shared" si="45"/>
        <v/>
      </c>
      <c r="AH45" s="83">
        <f t="shared" si="4"/>
        <v>0</v>
      </c>
    </row>
    <row r="46" spans="1:34" ht="24.95" customHeight="1" x14ac:dyDescent="0.3">
      <c r="A46" s="3">
        <v>42</v>
      </c>
      <c r="B46" s="15"/>
      <c r="C46" s="20"/>
      <c r="D46" s="20"/>
      <c r="E46" s="20"/>
      <c r="F46" s="20"/>
      <c r="G46" s="22"/>
      <c r="H46" s="13"/>
      <c r="I46" s="13"/>
      <c r="J46" s="20"/>
      <c r="K46" s="20"/>
      <c r="L46" s="20"/>
      <c r="M46" s="20"/>
      <c r="N46" s="20"/>
      <c r="O46" s="20"/>
      <c r="P46" s="20"/>
      <c r="Q46" s="20"/>
      <c r="R46" s="20"/>
      <c r="S46" s="20"/>
      <c r="T46" s="20"/>
      <c r="U46" s="20"/>
      <c r="V46" s="21"/>
      <c r="W46" s="8">
        <f t="shared" si="14"/>
        <v>0</v>
      </c>
      <c r="AE46" s="83" t="str">
        <f t="shared" ref="AE46:AG46" si="46">IF($G46="","",MAX(0,MIN(DATE($C$62,4,1),EDATE($G46,AF$1))-MAX(DATE($C$62-1,4,1),EDATE($G46,AE$1)))/(365+(MOD($C$62,4)=0)))</f>
        <v/>
      </c>
      <c r="AF46" s="83" t="str">
        <f t="shared" si="46"/>
        <v/>
      </c>
      <c r="AG46" s="83" t="str">
        <f t="shared" si="46"/>
        <v/>
      </c>
      <c r="AH46" s="83">
        <f t="shared" si="4"/>
        <v>0</v>
      </c>
    </row>
    <row r="47" spans="1:34" ht="24.95" customHeight="1" x14ac:dyDescent="0.3">
      <c r="A47" s="3">
        <v>43</v>
      </c>
      <c r="B47" s="15"/>
      <c r="C47" s="20"/>
      <c r="D47" s="20"/>
      <c r="E47" s="20"/>
      <c r="F47" s="20"/>
      <c r="G47" s="22"/>
      <c r="H47" s="13"/>
      <c r="I47" s="13"/>
      <c r="J47" s="20"/>
      <c r="K47" s="20"/>
      <c r="L47" s="20"/>
      <c r="M47" s="20"/>
      <c r="N47" s="20"/>
      <c r="O47" s="20"/>
      <c r="P47" s="20"/>
      <c r="Q47" s="20"/>
      <c r="R47" s="20"/>
      <c r="S47" s="20"/>
      <c r="T47" s="20"/>
      <c r="U47" s="20"/>
      <c r="V47" s="21"/>
      <c r="W47" s="8">
        <f t="shared" si="14"/>
        <v>0</v>
      </c>
      <c r="AE47" s="83" t="str">
        <f t="shared" ref="AE47:AG47" si="47">IF($G47="","",MAX(0,MIN(DATE($C$62,4,1),EDATE($G47,AF$1))-MAX(DATE($C$62-1,4,1),EDATE($G47,AE$1)))/(365+(MOD($C$62,4)=0)))</f>
        <v/>
      </c>
      <c r="AF47" s="83" t="str">
        <f t="shared" si="47"/>
        <v/>
      </c>
      <c r="AG47" s="83" t="str">
        <f t="shared" si="47"/>
        <v/>
      </c>
      <c r="AH47" s="83">
        <f t="shared" si="4"/>
        <v>0</v>
      </c>
    </row>
    <row r="48" spans="1:34" ht="24.95" customHeight="1" x14ac:dyDescent="0.3">
      <c r="A48" s="3">
        <v>44</v>
      </c>
      <c r="B48" s="15"/>
      <c r="C48" s="20"/>
      <c r="D48" s="20"/>
      <c r="E48" s="20"/>
      <c r="F48" s="20"/>
      <c r="G48" s="22"/>
      <c r="H48" s="13"/>
      <c r="I48" s="13"/>
      <c r="J48" s="20"/>
      <c r="K48" s="20"/>
      <c r="L48" s="20"/>
      <c r="M48" s="20"/>
      <c r="N48" s="20"/>
      <c r="O48" s="20"/>
      <c r="P48" s="20"/>
      <c r="Q48" s="20"/>
      <c r="R48" s="20"/>
      <c r="S48" s="20"/>
      <c r="T48" s="20"/>
      <c r="U48" s="20"/>
      <c r="V48" s="21"/>
      <c r="W48" s="8">
        <f t="shared" si="14"/>
        <v>0</v>
      </c>
      <c r="AE48" s="83" t="str">
        <f t="shared" ref="AE48:AG48" si="48">IF($G48="","",MAX(0,MIN(DATE($C$62,4,1),EDATE($G48,AF$1))-MAX(DATE($C$62-1,4,1),EDATE($G48,AE$1)))/(365+(MOD($C$62,4)=0)))</f>
        <v/>
      </c>
      <c r="AF48" s="83" t="str">
        <f t="shared" si="48"/>
        <v/>
      </c>
      <c r="AG48" s="83" t="str">
        <f t="shared" si="48"/>
        <v/>
      </c>
      <c r="AH48" s="83">
        <f t="shared" si="4"/>
        <v>0</v>
      </c>
    </row>
    <row r="49" spans="1:34" ht="24.95" customHeight="1" x14ac:dyDescent="0.3">
      <c r="A49" s="3">
        <v>45</v>
      </c>
      <c r="B49" s="15"/>
      <c r="C49" s="20"/>
      <c r="D49" s="20"/>
      <c r="E49" s="20"/>
      <c r="F49" s="20"/>
      <c r="G49" s="22"/>
      <c r="H49" s="13"/>
      <c r="I49" s="13"/>
      <c r="J49" s="20"/>
      <c r="K49" s="20"/>
      <c r="L49" s="20"/>
      <c r="M49" s="20"/>
      <c r="N49" s="20"/>
      <c r="O49" s="20"/>
      <c r="P49" s="20"/>
      <c r="Q49" s="20"/>
      <c r="R49" s="20"/>
      <c r="S49" s="20"/>
      <c r="T49" s="20"/>
      <c r="U49" s="20"/>
      <c r="V49" s="21"/>
      <c r="W49" s="8">
        <f t="shared" si="14"/>
        <v>0</v>
      </c>
      <c r="AE49" s="83" t="str">
        <f t="shared" ref="AE49:AG49" si="49">IF($G49="","",MAX(0,MIN(DATE($C$62,4,1),EDATE($G49,AF$1))-MAX(DATE($C$62-1,4,1),EDATE($G49,AE$1)))/(365+(MOD($C$62,4)=0)))</f>
        <v/>
      </c>
      <c r="AF49" s="83" t="str">
        <f t="shared" si="49"/>
        <v/>
      </c>
      <c r="AG49" s="83" t="str">
        <f t="shared" si="49"/>
        <v/>
      </c>
      <c r="AH49" s="83">
        <f t="shared" si="4"/>
        <v>0</v>
      </c>
    </row>
    <row r="50" spans="1:34" ht="24.95" customHeight="1" thickBot="1" x14ac:dyDescent="0.35">
      <c r="A50" s="3">
        <v>46</v>
      </c>
      <c r="B50" s="23"/>
      <c r="C50" s="24"/>
      <c r="D50" s="24"/>
      <c r="E50" s="24"/>
      <c r="F50" s="24"/>
      <c r="G50" s="25">
        <v>44682</v>
      </c>
      <c r="H50" s="26"/>
      <c r="I50" s="26"/>
      <c r="J50" s="24"/>
      <c r="K50" s="24"/>
      <c r="L50" s="24"/>
      <c r="M50" s="24"/>
      <c r="N50" s="24"/>
      <c r="O50" s="24"/>
      <c r="P50" s="24"/>
      <c r="Q50" s="24"/>
      <c r="R50" s="24"/>
      <c r="S50" s="24"/>
      <c r="T50" s="24"/>
      <c r="U50" s="24"/>
      <c r="V50" s="27"/>
      <c r="W50" s="28">
        <f t="shared" si="14"/>
        <v>0</v>
      </c>
      <c r="AE50" s="83">
        <f t="shared" ref="AE50:AG50" si="50">IF($G50="","",MAX(0,MIN(DATE($C$62,4,1),EDATE($G50,AF$1))-MAX(DATE($C$62-1,4,1),EDATE($G50,AE$1)))/(365+(MOD($C$62,4)=0)))</f>
        <v>0.9178082191780822</v>
      </c>
      <c r="AF50" s="83">
        <f t="shared" si="50"/>
        <v>0</v>
      </c>
      <c r="AG50" s="83">
        <f t="shared" si="50"/>
        <v>0</v>
      </c>
      <c r="AH50" s="83">
        <f t="shared" si="4"/>
        <v>0.9178082191780822</v>
      </c>
    </row>
    <row r="51" spans="1:34" ht="20.100000000000001" customHeight="1" thickBot="1" x14ac:dyDescent="0.25">
      <c r="H51" s="29"/>
      <c r="I51" s="29"/>
      <c r="K51" s="30">
        <f>SUM(K5:K50)</f>
        <v>0</v>
      </c>
      <c r="L51" s="31">
        <f t="shared" ref="L51:W51" si="51">SUM(L5:L50)</f>
        <v>0</v>
      </c>
      <c r="M51" s="31">
        <f t="shared" si="51"/>
        <v>0</v>
      </c>
      <c r="N51" s="31">
        <f t="shared" si="51"/>
        <v>0</v>
      </c>
      <c r="O51" s="31">
        <f t="shared" si="51"/>
        <v>0</v>
      </c>
      <c r="P51" s="31">
        <f t="shared" si="51"/>
        <v>0</v>
      </c>
      <c r="Q51" s="31">
        <f t="shared" si="51"/>
        <v>0</v>
      </c>
      <c r="R51" s="31">
        <f t="shared" si="51"/>
        <v>0</v>
      </c>
      <c r="S51" s="31">
        <f t="shared" si="51"/>
        <v>0</v>
      </c>
      <c r="T51" s="31">
        <f t="shared" si="51"/>
        <v>0</v>
      </c>
      <c r="U51" s="31">
        <f t="shared" si="51"/>
        <v>0</v>
      </c>
      <c r="V51" s="32">
        <f t="shared" si="51"/>
        <v>0</v>
      </c>
      <c r="W51" s="33">
        <f t="shared" si="51"/>
        <v>0</v>
      </c>
      <c r="AE51" s="84">
        <f>SUM(AE5:AE50)</f>
        <v>6.9178082191780819</v>
      </c>
      <c r="AF51" s="84">
        <f t="shared" ref="AF51:AH51" si="52">SUM(AF5:AF50)</f>
        <v>13</v>
      </c>
      <c r="AG51" s="84">
        <f t="shared" si="52"/>
        <v>5.580821917808219</v>
      </c>
      <c r="AH51" s="84">
        <f t="shared" si="52"/>
        <v>25.4986301369863</v>
      </c>
    </row>
    <row r="52" spans="1:34" ht="20.100000000000001" customHeight="1" x14ac:dyDescent="0.2">
      <c r="B52" s="34" t="s">
        <v>24</v>
      </c>
      <c r="H52" s="29"/>
      <c r="I52" s="29"/>
      <c r="AE52" s="84" t="s">
        <v>38</v>
      </c>
      <c r="AF52" s="84" t="s">
        <v>39</v>
      </c>
      <c r="AG52" s="84" t="s">
        <v>40</v>
      </c>
      <c r="AH52" s="84" t="s">
        <v>41</v>
      </c>
    </row>
    <row r="53" spans="1:34" ht="20.100000000000001" customHeight="1" x14ac:dyDescent="0.2">
      <c r="B53" s="64" t="s">
        <v>25</v>
      </c>
      <c r="C53" s="35" t="s">
        <v>26</v>
      </c>
      <c r="D53" s="35">
        <f>COUNTA(D5:D50)+D59</f>
        <v>9</v>
      </c>
      <c r="H53" s="29"/>
      <c r="I53" s="29"/>
      <c r="AE53" s="83"/>
      <c r="AF53" s="83"/>
      <c r="AG53" s="83"/>
      <c r="AH53" s="83"/>
    </row>
    <row r="54" spans="1:34" ht="20.100000000000001" customHeight="1" x14ac:dyDescent="0.2">
      <c r="B54" s="64"/>
      <c r="C54" s="35" t="s">
        <v>27</v>
      </c>
      <c r="D54" s="79">
        <f>COUNTA(G5:G50)-D59</f>
        <v>22</v>
      </c>
      <c r="H54" s="29"/>
      <c r="I54" s="29"/>
      <c r="AE54" s="83"/>
      <c r="AF54" s="83"/>
      <c r="AG54" s="83"/>
      <c r="AH54" s="83"/>
    </row>
    <row r="55" spans="1:34" ht="20.100000000000001" customHeight="1" x14ac:dyDescent="0.2">
      <c r="B55" s="64"/>
      <c r="C55" s="36" t="s">
        <v>28</v>
      </c>
      <c r="D55" s="36">
        <f>SUM(D53:D54)</f>
        <v>31</v>
      </c>
      <c r="H55" s="29"/>
      <c r="I55" s="29"/>
    </row>
    <row r="56" spans="1:34" ht="20.100000000000001" customHeight="1" x14ac:dyDescent="0.3">
      <c r="B56" s="37"/>
      <c r="C56" s="38"/>
      <c r="D56" s="38"/>
      <c r="F56" s="39"/>
      <c r="H56" s="29"/>
      <c r="I56" s="29"/>
    </row>
    <row r="57" spans="1:34" ht="20.100000000000001" customHeight="1" x14ac:dyDescent="0.35">
      <c r="B57" s="64" t="s">
        <v>29</v>
      </c>
      <c r="C57" s="35" t="s">
        <v>30</v>
      </c>
      <c r="D57" s="40" cm="1">
        <f t="array" ref="D57">SUMPRODUCT(--(DATE($C$62-E58,4,1)&lt;$G$4:$G$50)*($G$4:$G$50&lt;=DATE($C$62-E57,4,1)))</f>
        <v>8</v>
      </c>
      <c r="E57" s="78">
        <v>0</v>
      </c>
      <c r="F57" s="77">
        <f>DATE($C$62-E57,4,1)</f>
        <v>45017</v>
      </c>
      <c r="H57" s="29"/>
    </row>
    <row r="58" spans="1:34" ht="20.100000000000001" customHeight="1" x14ac:dyDescent="0.25">
      <c r="B58" s="64"/>
      <c r="C58" s="35" t="s">
        <v>31</v>
      </c>
      <c r="D58" s="38" cm="1">
        <f t="array" ref="D58">SUMPRODUCT(--(DATE($C$62-E59,4,1)&lt;$G$4:$G$50)*($G$4:$G$50&lt;=DATE($C$62-E58,4,1)))</f>
        <v>13</v>
      </c>
      <c r="E58" s="43">
        <v>7</v>
      </c>
      <c r="F58" s="77">
        <f t="shared" ref="F58:F60" si="53">DATE($C$62-E58,4,1)</f>
        <v>42461</v>
      </c>
      <c r="H58" s="29"/>
      <c r="I58" s="29"/>
    </row>
    <row r="59" spans="1:34" ht="20.100000000000001" customHeight="1" x14ac:dyDescent="0.25">
      <c r="B59" s="64"/>
      <c r="C59" s="35" t="s">
        <v>32</v>
      </c>
      <c r="D59" s="80" cm="1">
        <f t="array" ref="D59">SUMPRODUCT(--(DATE($C$62-E60,4,1)&lt;$G$4:$G$50)*($G$4:$G$50&lt;=DATE($C$62-E59,4,1)))</f>
        <v>5</v>
      </c>
      <c r="E59" s="43">
        <v>17</v>
      </c>
      <c r="F59" s="77">
        <f t="shared" si="53"/>
        <v>38808</v>
      </c>
      <c r="H59" s="29"/>
      <c r="I59" s="29"/>
    </row>
    <row r="60" spans="1:34" ht="20.100000000000001" customHeight="1" x14ac:dyDescent="0.2">
      <c r="C60" s="36" t="s">
        <v>28</v>
      </c>
      <c r="D60" s="36">
        <f>SUM(D57:D58)</f>
        <v>21</v>
      </c>
      <c r="E60" s="43">
        <f>+C62-1901</f>
        <v>122</v>
      </c>
      <c r="F60" s="77">
        <f t="shared" si="53"/>
        <v>457</v>
      </c>
      <c r="H60" s="29"/>
      <c r="I60" s="29"/>
    </row>
    <row r="61" spans="1:34" ht="20.100000000000001" customHeight="1" x14ac:dyDescent="0.2">
      <c r="H61" s="29"/>
      <c r="I61" s="29"/>
    </row>
    <row r="62" spans="1:34" ht="14.25" x14ac:dyDescent="0.2">
      <c r="B62" s="41" t="s">
        <v>37</v>
      </c>
      <c r="C62" s="42">
        <f>--RIGHT(B1,4)</f>
        <v>2023</v>
      </c>
      <c r="H62" s="29"/>
      <c r="I62" s="29"/>
    </row>
    <row r="63" spans="1:34" ht="14.25" x14ac:dyDescent="0.2">
      <c r="H63" s="29"/>
      <c r="I63" s="29"/>
    </row>
    <row r="64" spans="1:34" ht="14.25" x14ac:dyDescent="0.2">
      <c r="H64" s="29"/>
      <c r="I64" s="29"/>
    </row>
    <row r="65" spans="8:9" ht="14.25" x14ac:dyDescent="0.2">
      <c r="H65" s="29"/>
      <c r="I65" s="29"/>
    </row>
    <row r="66" spans="8:9" ht="14.25" x14ac:dyDescent="0.2">
      <c r="H66" s="29"/>
      <c r="I66" s="29"/>
    </row>
    <row r="67" spans="8:9" ht="14.25" x14ac:dyDescent="0.2">
      <c r="H67" s="29"/>
      <c r="I67" s="29"/>
    </row>
    <row r="68" spans="8:9" ht="14.25" x14ac:dyDescent="0.2">
      <c r="H68" s="29"/>
      <c r="I68" s="29"/>
    </row>
    <row r="69" spans="8:9" ht="14.25" x14ac:dyDescent="0.2">
      <c r="H69" s="29"/>
      <c r="I69" s="29"/>
    </row>
    <row r="70" spans="8:9" ht="14.25" x14ac:dyDescent="0.2">
      <c r="H70" s="29"/>
      <c r="I70" s="29"/>
    </row>
    <row r="71" spans="8:9" ht="14.25" x14ac:dyDescent="0.2">
      <c r="H71" s="29"/>
      <c r="I71" s="29"/>
    </row>
    <row r="72" spans="8:9" ht="14.25" x14ac:dyDescent="0.2">
      <c r="H72" s="29"/>
      <c r="I72" s="29"/>
    </row>
    <row r="73" spans="8:9" ht="14.25" x14ac:dyDescent="0.2">
      <c r="H73" s="29"/>
      <c r="I73" s="29"/>
    </row>
    <row r="74" spans="8:9" ht="14.25" x14ac:dyDescent="0.2">
      <c r="H74" s="29"/>
      <c r="I74" s="29"/>
    </row>
    <row r="75" spans="8:9" ht="14.25" x14ac:dyDescent="0.2">
      <c r="H75" s="29"/>
      <c r="I75" s="29"/>
    </row>
    <row r="76" spans="8:9" ht="14.25" x14ac:dyDescent="0.2">
      <c r="H76" s="29"/>
      <c r="I76" s="29"/>
    </row>
    <row r="77" spans="8:9" ht="14.25" x14ac:dyDescent="0.2">
      <c r="H77" s="29"/>
      <c r="I77" s="29"/>
    </row>
    <row r="78" spans="8:9" ht="14.25" x14ac:dyDescent="0.2">
      <c r="H78" s="29"/>
      <c r="I78" s="29"/>
    </row>
    <row r="79" spans="8:9" ht="14.25" x14ac:dyDescent="0.2">
      <c r="H79" s="29"/>
      <c r="I79" s="29"/>
    </row>
    <row r="80" spans="8:9" ht="14.25" x14ac:dyDescent="0.2">
      <c r="H80" s="29"/>
      <c r="I80" s="29"/>
    </row>
    <row r="81" spans="8:9" ht="14.25" x14ac:dyDescent="0.2">
      <c r="H81" s="29"/>
      <c r="I81" s="29"/>
    </row>
    <row r="82" spans="8:9" ht="14.25" x14ac:dyDescent="0.2">
      <c r="H82" s="29"/>
      <c r="I82" s="29"/>
    </row>
    <row r="83" spans="8:9" ht="14.25" x14ac:dyDescent="0.2">
      <c r="H83" s="29"/>
      <c r="I83" s="29"/>
    </row>
    <row r="84" spans="8:9" ht="14.25" x14ac:dyDescent="0.2">
      <c r="H84" s="29"/>
      <c r="I84" s="29"/>
    </row>
    <row r="85" spans="8:9" ht="14.25" x14ac:dyDescent="0.2">
      <c r="H85" s="29"/>
      <c r="I85" s="29"/>
    </row>
    <row r="86" spans="8:9" ht="14.25" x14ac:dyDescent="0.2">
      <c r="H86" s="29"/>
      <c r="I86" s="29"/>
    </row>
    <row r="87" spans="8:9" ht="14.25" x14ac:dyDescent="0.2">
      <c r="H87" s="29"/>
      <c r="I87" s="29"/>
    </row>
    <row r="88" spans="8:9" ht="14.25" x14ac:dyDescent="0.2">
      <c r="H88" s="29"/>
      <c r="I88" s="29"/>
    </row>
    <row r="89" spans="8:9" ht="14.25" x14ac:dyDescent="0.2">
      <c r="H89" s="29"/>
      <c r="I89" s="29"/>
    </row>
    <row r="90" spans="8:9" ht="14.25" x14ac:dyDescent="0.2">
      <c r="H90" s="29"/>
      <c r="I90" s="29"/>
    </row>
    <row r="91" spans="8:9" ht="14.25" x14ac:dyDescent="0.2">
      <c r="H91" s="29"/>
      <c r="I91" s="29"/>
    </row>
    <row r="92" spans="8:9" ht="14.25" x14ac:dyDescent="0.2">
      <c r="H92" s="29"/>
      <c r="I92" s="29"/>
    </row>
    <row r="93" spans="8:9" ht="14.25" x14ac:dyDescent="0.2">
      <c r="H93" s="29"/>
    </row>
  </sheetData>
  <mergeCells count="30">
    <mergeCell ref="B53:B55"/>
    <mergeCell ref="B57:B59"/>
    <mergeCell ref="X5:AC8"/>
    <mergeCell ref="X9:AC9"/>
    <mergeCell ref="X10:AC10"/>
    <mergeCell ref="X11:AC11"/>
    <mergeCell ref="X12:Z12"/>
    <mergeCell ref="AA12:AC12"/>
    <mergeCell ref="X3:AC4"/>
    <mergeCell ref="M3:M4"/>
    <mergeCell ref="N3:N4"/>
    <mergeCell ref="O3:O4"/>
    <mergeCell ref="P3:P4"/>
    <mergeCell ref="Q3:Q4"/>
    <mergeCell ref="R3:R4"/>
    <mergeCell ref="S3:S4"/>
    <mergeCell ref="T3:T4"/>
    <mergeCell ref="U3:U4"/>
    <mergeCell ref="V3:V4"/>
    <mergeCell ref="W3:W4"/>
    <mergeCell ref="B1:W1"/>
    <mergeCell ref="B3:C3"/>
    <mergeCell ref="D3:D4"/>
    <mergeCell ref="E3:F3"/>
    <mergeCell ref="G3:G4"/>
    <mergeCell ref="H3:H4"/>
    <mergeCell ref="I3:I4"/>
    <mergeCell ref="J3:J4"/>
    <mergeCell ref="K3:K4"/>
    <mergeCell ref="L3:L4"/>
  </mergeCells>
  <conditionalFormatting sqref="D60">
    <cfRule type="expression" dxfId="0" priority="1">
      <formula>$D$54&lt;&gt;$D$60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Interventions 2022-2023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BSA</cp:lastModifiedBy>
  <dcterms:created xsi:type="dcterms:W3CDTF">2022-08-23T17:12:11Z</dcterms:created>
  <dcterms:modified xsi:type="dcterms:W3CDTF">2022-08-24T06:03:00Z</dcterms:modified>
</cp:coreProperties>
</file>