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638A823-2CAA-4FBF-9642-DA5B77F3DB9E}" xr6:coauthVersionLast="47" xr6:coauthVersionMax="47" xr10:uidLastSave="{00000000-0000-0000-0000-000000000000}"/>
  <bookViews>
    <workbookView xWindow="-120" yWindow="-120" windowWidth="29040" windowHeight="16440" xr2:uid="{0F075C2D-3BC3-44A3-8822-D0F51E7F4143}"/>
  </bookViews>
  <sheets>
    <sheet name="donnees" sheetId="1" r:id="rId1"/>
    <sheet name="Parametre" sheetId="3" r:id="rId2"/>
  </sheets>
  <definedNames>
    <definedName name="Caveau">Tableau3[Type de concession]</definedName>
    <definedName name="LibreConcede">Tableau1[Libre ou Concédé]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1" l="1"/>
  <c r="I16" i="1"/>
  <c r="P16" i="1"/>
  <c r="Q16" i="1" s="1"/>
  <c r="P7" i="1"/>
  <c r="Q7" i="1" s="1"/>
  <c r="P8" i="1"/>
  <c r="P9" i="1"/>
  <c r="P10" i="1"/>
  <c r="P11" i="1"/>
  <c r="Q11" i="1" s="1"/>
  <c r="P12" i="1"/>
  <c r="P13" i="1"/>
  <c r="Q13" i="1" s="1"/>
  <c r="P14" i="1"/>
  <c r="P15" i="1"/>
  <c r="Q15" i="1" s="1"/>
  <c r="D15" i="1"/>
  <c r="I15" i="1"/>
  <c r="D14" i="1"/>
  <c r="I14" i="1"/>
  <c r="Q14" i="1"/>
  <c r="D13" i="1"/>
  <c r="I13" i="1"/>
  <c r="D12" i="1"/>
  <c r="I12" i="1"/>
  <c r="Q12" i="1"/>
  <c r="D11" i="1"/>
  <c r="I11" i="1"/>
  <c r="Q8" i="1"/>
  <c r="Q9" i="1"/>
  <c r="Q10" i="1"/>
  <c r="D10" i="1"/>
  <c r="I10" i="1"/>
  <c r="D9" i="1"/>
  <c r="I9" i="1"/>
  <c r="D8" i="1"/>
  <c r="I8" i="1"/>
  <c r="J1" i="1"/>
  <c r="I7" i="1"/>
  <c r="D7" i="1"/>
</calcChain>
</file>

<file path=xl/sharedStrings.xml><?xml version="1.0" encoding="utf-8"?>
<sst xmlns="http://schemas.openxmlformats.org/spreadsheetml/2006/main" count="113" uniqueCount="51">
  <si>
    <t>N° Concession</t>
  </si>
  <si>
    <t>Section</t>
  </si>
  <si>
    <t>Emplacement</t>
  </si>
  <si>
    <t>Date de fin</t>
  </si>
  <si>
    <t>AC</t>
  </si>
  <si>
    <t>Code emplacement  (automatique)</t>
  </si>
  <si>
    <t>Observations</t>
  </si>
  <si>
    <t>Libre ou concédé</t>
  </si>
  <si>
    <t>Libre ou Concédé</t>
  </si>
  <si>
    <t>Concédé</t>
  </si>
  <si>
    <t>Libre</t>
  </si>
  <si>
    <t>Code concession</t>
  </si>
  <si>
    <t>vezin</t>
  </si>
  <si>
    <t>Famille</t>
  </si>
  <si>
    <t>Concession actuel</t>
  </si>
  <si>
    <t>Téléphone</t>
  </si>
  <si>
    <t>E-mail</t>
  </si>
  <si>
    <t>Date d'achat</t>
  </si>
  <si>
    <t>Durée en année</t>
  </si>
  <si>
    <t>Expiré</t>
  </si>
  <si>
    <t>VEZIN Marcel</t>
  </si>
  <si>
    <t>Adresse du concessionnaire actuel</t>
  </si>
  <si>
    <t>Emplacements et concessions</t>
  </si>
  <si>
    <t>Emplacements</t>
  </si>
  <si>
    <t>Concessions correspondantes</t>
  </si>
  <si>
    <t>RAS</t>
  </si>
  <si>
    <t>Colonne1</t>
  </si>
  <si>
    <t>Type de concession</t>
  </si>
  <si>
    <t>Caveau 3 places</t>
  </si>
  <si>
    <t>Caveau 2 Places</t>
  </si>
  <si>
    <t>CavUrne</t>
  </si>
  <si>
    <t>Aujourd'hui</t>
  </si>
  <si>
    <t>19</t>
  </si>
  <si>
    <t>ac</t>
  </si>
  <si>
    <t>21</t>
  </si>
  <si>
    <t>menier</t>
  </si>
  <si>
    <t>menier marie</t>
  </si>
  <si>
    <t>0102030405</t>
  </si>
  <si>
    <t>1/3/1500</t>
  </si>
  <si>
    <t/>
  </si>
  <si>
    <t>fsdfsdfsqf</t>
  </si>
  <si>
    <t>1-8-2022</t>
  </si>
  <si>
    <t>10</t>
  </si>
  <si>
    <t>8-8-2021</t>
  </si>
  <si>
    <t>12/01/2021</t>
  </si>
  <si>
    <t>29-2-2020</t>
  </si>
  <si>
    <t>1-1-1900</t>
  </si>
  <si>
    <t>22-9-1877</t>
  </si>
  <si>
    <t>10-8-2020</t>
  </si>
  <si>
    <t>25-12-0000</t>
  </si>
  <si>
    <t>19-2-2020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</si>
</sst>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1" applyAlignment="1">
      <alignment horizontal="center"/>
    </xf>
    <xf numFmtId="0" fontId="0" fillId="0" borderId="0" xfId="0" applyFont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Font="1" applyBorder="1" applyAlignment="1">
      <alignment horizontal="center"/>
    </xf>
    <xf numFmtId="1" fontId="0" fillId="0" borderId="0" xfId="0" applyNumberFormat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49" fontId="0" fillId="0" borderId="0" xfId="0" quotePrefix="1" applyNumberFormat="1" applyAlignment="1">
      <alignment horizontal="center"/>
    </xf>
  </cellXfs>
  <cellStyles count="2">
    <cellStyle name="Hyperlink" xfId="1" builtinId="8"/>
    <cellStyle name="Standaard" xfId="0" builtinId="0"/>
  </cellStyles>
  <dxfs count="20">
    <dxf>
      <numFmt numFmtId="30" formatCode="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/mm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outline="0">
        <left style="medium">
          <color indexed="64"/>
        </left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vertic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outline="0">
        <right style="medium">
          <color indexed="64"/>
        </righ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DD40D42-97F1-4620-B0E1-B61FF9439EE4}" name="Tableau2" displayName="Tableau2" ref="A6:R16" totalsRowShown="0" headerRowDxfId="19" dataDxfId="18">
  <autoFilter ref="A6:R16" xr:uid="{2DD40D42-97F1-4620-B0E1-B61FF9439EE4}"/>
  <tableColumns count="18">
    <tableColumn id="1" xr3:uid="{1DA2A4A0-04D2-4964-A6D3-0679C07FDC61}" name="N° Concession" dataDxfId="17"/>
    <tableColumn id="2" xr3:uid="{7DB63995-9F7A-4F5D-A367-E5FEC97FA01B}" name="Section" dataDxfId="16"/>
    <tableColumn id="3" xr3:uid="{ABEE2ACB-266A-4150-9A53-197E6F15EB10}" name="Emplacement" dataDxfId="15"/>
    <tableColumn id="4" xr3:uid="{6B11DBBA-8BD4-47C7-B93A-0056455F56DD}" name="Code emplacement  (automatique)" dataDxfId="14">
      <calculatedColumnFormula>IF(ISBLANK(A7),"-",A7&amp;"-"&amp;B7&amp;"-"&amp;C7)</calculatedColumnFormula>
    </tableColumn>
    <tableColumn id="5" xr3:uid="{D6DC9814-6449-4F65-AEDA-B27E75352B78}" name="Libre ou concédé" dataDxfId="13"/>
    <tableColumn id="19" xr3:uid="{A468670F-6AE8-4272-9614-8095F89D1E25}" name="Type de concession" dataDxfId="12"/>
    <tableColumn id="20" xr3:uid="{66C8E540-054D-42AE-8D97-FCCEFB12616E}" name="Colonne1" dataDxfId="11"/>
    <tableColumn id="7" xr3:uid="{87779C75-1C7D-4D34-9C14-3A09767F879A}" name="Famille" dataDxfId="10"/>
    <tableColumn id="8" xr3:uid="{50F655C2-3CD5-491F-A421-71EE9227278F}" name="Code concession" dataDxfId="9">
      <calculatedColumnFormula>IF(ISBLANK(J7),"-",A7&amp;"-"&amp;B7&amp;"-"&amp;C7&amp;"-"&amp;H7)</calculatedColumnFormula>
    </tableColumn>
    <tableColumn id="10" xr3:uid="{4655F99C-3576-4EB4-8A27-8D456C85AE08}" name="Concession actuel" dataDxfId="8"/>
    <tableColumn id="11" xr3:uid="{C766A5F5-CDD7-4F8C-90E3-785BB9ECFE1E}" name="Adresse du concessionnaire actuel" dataDxfId="7"/>
    <tableColumn id="12" xr3:uid="{4580D5FF-DCEA-4656-825B-63DC21A322AE}" name="Téléphone" dataDxfId="6"/>
    <tableColumn id="13" xr3:uid="{17F7DD82-7E3E-414E-BDF8-E0A542C3EB97}" name="E-mail" dataDxfId="5"/>
    <tableColumn id="14" xr3:uid="{F3A5BA7D-8FA4-4773-93AD-CB9EF2AD9D2C}" name="Date d'achat" dataDxfId="0"/>
    <tableColumn id="15" xr3:uid="{F1D20C63-E849-441B-9B95-4022AB829197}" name="Durée en année" dataDxfId="4"/>
    <tableColumn id="16" xr3:uid="{106566D5-5140-4A5E-9F2E-090D07C1232D}" name="Date de fin" dataDxfId="1">
      <calculatedColumnFormula>TRIM(LEFT(SUBSTITUTE(Tableau2[[#This Row],[Date d''achat]],"-",REPT(" ",100),2),10))&amp;"-" &amp;TEXT(RIGHT(Tableau2[[#This Row],[Date d''achat]],4)+Tableau2[[#This Row],[Durée en année]],"0000")</calculatedColumnFormula>
    </tableColumn>
    <tableColumn id="17" xr3:uid="{DAD7A701-7780-4676-8143-C4773328C58D}" name="Expiré" dataDxfId="3">
      <calculatedColumnFormula>IF(--RIGHT(Tableau2[[#This Row],[Date de fin]],4)&lt;YEAR(TODAY()),"","non ") &amp; "expiré"</calculatedColumnFormula>
    </tableColumn>
    <tableColumn id="18" xr3:uid="{3F77AE68-B3DD-4A4B-BE1D-6D99D1B47A75}" name="Observations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1319C-BF85-4B06-A125-D498523BF70C}" name="Tableau1" displayName="Tableau1" ref="A1:A3" totalsRowShown="0">
  <autoFilter ref="A1:A3" xr:uid="{BFD1319C-BF85-4B06-A125-D498523BF70C}"/>
  <tableColumns count="1">
    <tableColumn id="1" xr3:uid="{9B12E823-9C97-4D4F-AB0F-EB79272132AB}" name="Libre ou Concéd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4F90E2-EE16-4C3A-9523-44E7B20DDE2D}" name="Tableau3" displayName="Tableau3" ref="C1:C4" totalsRowShown="0">
  <autoFilter ref="C1:C4" xr:uid="{5D4F90E2-EE16-4C3A-9523-44E7B20DDE2D}"/>
  <tableColumns count="1">
    <tableColumn id="1" xr3:uid="{07C1A4D1-CBBA-44C3-A0EF-9EF07E072844}" name="Type de concess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793DE-A41E-41AE-87C9-FE5CDB105B38}">
  <sheetPr codeName="Feuil1"/>
  <dimension ref="A1:R16"/>
  <sheetViews>
    <sheetView tabSelected="1" zoomScale="98" zoomScaleNormal="98" workbookViewId="0">
      <selection activeCell="N13" sqref="N13"/>
    </sheetView>
  </sheetViews>
  <sheetFormatPr defaultColWidth="11.42578125" defaultRowHeight="15" x14ac:dyDescent="0.25"/>
  <cols>
    <col min="1" max="1" width="11" customWidth="1"/>
    <col min="2" max="2" width="7.140625" customWidth="1"/>
    <col min="3" max="3" width="13.28515625" customWidth="1"/>
    <col min="4" max="4" width="15.140625" customWidth="1"/>
    <col min="5" max="5" width="9.5703125" customWidth="1"/>
    <col min="6" max="6" width="14.140625" bestFit="1" customWidth="1"/>
    <col min="7" max="7" width="0.85546875" style="4" customWidth="1"/>
    <col min="8" max="8" width="11.7109375" style="5" customWidth="1"/>
    <col min="9" max="9" width="17.5703125" style="5" customWidth="1"/>
    <col min="10" max="10" width="18.7109375" customWidth="1"/>
    <col min="11" max="11" width="50.42578125" bestFit="1" customWidth="1"/>
    <col min="12" max="12" width="13" bestFit="1" customWidth="1"/>
    <col min="13" max="13" width="27.7109375" bestFit="1" customWidth="1"/>
    <col min="14" max="14" width="14.140625" style="21" customWidth="1"/>
    <col min="15" max="15" width="10.7109375" style="27" customWidth="1"/>
    <col min="16" max="16" width="15.28515625" style="24" bestFit="1" customWidth="1"/>
    <col min="18" max="18" width="16.5703125" customWidth="1"/>
  </cols>
  <sheetData>
    <row r="1" spans="1:18" x14ac:dyDescent="0.25">
      <c r="A1" t="s">
        <v>22</v>
      </c>
      <c r="G1" s="3"/>
      <c r="I1" s="5" t="s">
        <v>31</v>
      </c>
      <c r="J1" s="2">
        <f ca="1">TODAY()</f>
        <v>44783</v>
      </c>
    </row>
    <row r="3" spans="1:18" ht="15.75" thickBot="1" x14ac:dyDescent="0.3"/>
    <row r="4" spans="1:18" ht="11.25" customHeight="1" thickBot="1" x14ac:dyDescent="0.3">
      <c r="A4" s="29" t="s">
        <v>23</v>
      </c>
      <c r="B4" s="30"/>
      <c r="C4" s="30"/>
      <c r="D4" s="30"/>
      <c r="E4" s="31"/>
      <c r="F4" s="15"/>
      <c r="G4" s="16"/>
      <c r="H4" s="29" t="s">
        <v>24</v>
      </c>
      <c r="I4" s="30"/>
      <c r="J4" s="30"/>
      <c r="K4" s="30"/>
      <c r="L4" s="30"/>
      <c r="M4" s="30"/>
      <c r="N4" s="30"/>
      <c r="O4" s="30"/>
      <c r="P4" s="30"/>
      <c r="Q4" s="30"/>
      <c r="R4" s="31"/>
    </row>
    <row r="5" spans="1:18" hidden="1" x14ac:dyDescent="0.25"/>
    <row r="6" spans="1:18" ht="55.5" customHeight="1" x14ac:dyDescent="0.25">
      <c r="A6" s="14" t="s">
        <v>0</v>
      </c>
      <c r="B6" s="1" t="s">
        <v>1</v>
      </c>
      <c r="C6" s="1" t="s">
        <v>2</v>
      </c>
      <c r="D6" s="1" t="s">
        <v>5</v>
      </c>
      <c r="E6" s="1" t="s">
        <v>7</v>
      </c>
      <c r="F6" s="1" t="s">
        <v>27</v>
      </c>
      <c r="G6" s="17" t="s">
        <v>26</v>
      </c>
      <c r="H6" s="6" t="s">
        <v>13</v>
      </c>
      <c r="I6" s="6" t="s">
        <v>11</v>
      </c>
      <c r="J6" s="1" t="s">
        <v>14</v>
      </c>
      <c r="K6" s="1" t="s">
        <v>21</v>
      </c>
      <c r="L6" s="1" t="s">
        <v>15</v>
      </c>
      <c r="M6" s="1" t="s">
        <v>16</v>
      </c>
      <c r="N6" s="22" t="s">
        <v>17</v>
      </c>
      <c r="O6" s="28" t="s">
        <v>18</v>
      </c>
      <c r="P6" s="25" t="s">
        <v>3</v>
      </c>
      <c r="Q6" s="1" t="s">
        <v>19</v>
      </c>
      <c r="R6" s="1" t="s">
        <v>6</v>
      </c>
    </row>
    <row r="7" spans="1:18" x14ac:dyDescent="0.25">
      <c r="A7" s="7">
        <v>19</v>
      </c>
      <c r="B7" s="7" t="s">
        <v>4</v>
      </c>
      <c r="C7" s="7">
        <v>10</v>
      </c>
      <c r="D7" s="7" t="str">
        <f>IF(ISBLANK(A7),"-",A7&amp;"-"&amp;B7&amp;"-"&amp;C7)</f>
        <v>19-AC-10</v>
      </c>
      <c r="E7" s="7" t="s">
        <v>9</v>
      </c>
      <c r="F7" s="7" t="s">
        <v>28</v>
      </c>
      <c r="G7" s="8"/>
      <c r="H7" s="9" t="s">
        <v>12</v>
      </c>
      <c r="I7" s="10" t="str">
        <f>IF(ISBLANK(J7),"-",A7&amp;"-"&amp;B7&amp;"-"&amp;C7&amp;"-"&amp;H7)</f>
        <v>19-AC-10-vezin</v>
      </c>
      <c r="J7" s="7" t="s">
        <v>20</v>
      </c>
      <c r="K7" s="7"/>
      <c r="L7" s="12">
        <v>102030405</v>
      </c>
      <c r="M7" s="13"/>
      <c r="N7" s="23" t="s">
        <v>46</v>
      </c>
      <c r="O7" s="20">
        <v>10</v>
      </c>
      <c r="P7" s="26" t="str">
        <f>TRIM(LEFT(SUBSTITUTE(Tableau2[[#This Row],[Date d''achat]],"-",REPT(" ",100),2),10))&amp;"-" &amp;TEXT(RIGHT(Tableau2[[#This Row],[Date d''achat]],4)+Tableau2[[#This Row],[Durée en année]],"0000")</f>
        <v>1-1-1910</v>
      </c>
      <c r="Q7" s="11" t="str">
        <f ca="1">IF(--RIGHT(Tableau2[[#This Row],[Date de fin]],4)&lt;YEAR(TODAY()),"","non ") &amp; "expiré"</f>
        <v>expiré</v>
      </c>
      <c r="R7" s="7" t="s">
        <v>25</v>
      </c>
    </row>
    <row r="8" spans="1:18" x14ac:dyDescent="0.25">
      <c r="A8" s="7" t="s">
        <v>32</v>
      </c>
      <c r="B8" s="7" t="s">
        <v>33</v>
      </c>
      <c r="C8" s="7" t="s">
        <v>34</v>
      </c>
      <c r="D8" s="7" t="str">
        <f>IF(ISBLANK(A8),"-",A8&amp;"-"&amp;B8&amp;"-"&amp;C8)</f>
        <v>19-ac-21</v>
      </c>
      <c r="E8" s="18" t="s">
        <v>9</v>
      </c>
      <c r="F8" s="7" t="s">
        <v>29</v>
      </c>
      <c r="G8" s="8"/>
      <c r="H8" s="19" t="s">
        <v>35</v>
      </c>
      <c r="I8" s="10" t="str">
        <f>IF(ISBLANK(J8),"-",A8&amp;"-"&amp;B8&amp;"-"&amp;C8&amp;"-"&amp;H8)</f>
        <v>19-ac-21-menier</v>
      </c>
      <c r="J8" s="7" t="s">
        <v>36</v>
      </c>
      <c r="K8" s="7"/>
      <c r="L8" s="12" t="s">
        <v>37</v>
      </c>
      <c r="M8" s="13"/>
      <c r="N8" s="23" t="s">
        <v>47</v>
      </c>
      <c r="O8" s="20">
        <v>99</v>
      </c>
      <c r="P8" s="26" t="str">
        <f>TRIM(LEFT(SUBSTITUTE(Tableau2[[#This Row],[Date d''achat]],"-",REPT(" ",100),2),10))&amp;"-" &amp;TEXT(RIGHT(Tableau2[[#This Row],[Date d''achat]],4)+Tableau2[[#This Row],[Durée en année]],"0000")</f>
        <v>22-9-1976</v>
      </c>
      <c r="Q8" s="11" t="str">
        <f ca="1">IF(--RIGHT(Tableau2[[#This Row],[Date de fin]],4)&lt;YEAR(TODAY()),"","non ") &amp; "expiré"</f>
        <v>expiré</v>
      </c>
      <c r="R8" s="7"/>
    </row>
    <row r="9" spans="1:18" x14ac:dyDescent="0.25">
      <c r="A9" s="7"/>
      <c r="B9" s="7"/>
      <c r="C9" s="7"/>
      <c r="D9" s="7" t="str">
        <f>IF(ISBLANK(A9),"-",A9&amp;"-"&amp;B9&amp;"-"&amp;C9)</f>
        <v>-</v>
      </c>
      <c r="E9" s="18"/>
      <c r="F9" s="7"/>
      <c r="G9" s="8"/>
      <c r="H9" s="19"/>
      <c r="I9" s="10" t="str">
        <f>IF(ISBLANK(J9),"-",A9&amp;"-"&amp;B9&amp;"-"&amp;C9&amp;"-"&amp;H9)</f>
        <v>-</v>
      </c>
      <c r="J9" s="7"/>
      <c r="K9" s="7"/>
      <c r="L9" s="12"/>
      <c r="M9" s="7"/>
      <c r="N9" s="23" t="s">
        <v>48</v>
      </c>
      <c r="O9" s="20">
        <v>10</v>
      </c>
      <c r="P9" s="26" t="str">
        <f>TRIM(LEFT(SUBSTITUTE(Tableau2[[#This Row],[Date d''achat]],"-",REPT(" ",100),2),10))&amp;"-" &amp;TEXT(RIGHT(Tableau2[[#This Row],[Date d''achat]],4)+Tableau2[[#This Row],[Durée en année]],"0000")</f>
        <v>10-8-2030</v>
      </c>
      <c r="Q9" s="11" t="str">
        <f ca="1">IF(--RIGHT(Tableau2[[#This Row],[Date de fin]],4)&lt;YEAR(TODAY()),"","non ") &amp; "expiré"</f>
        <v>non expiré</v>
      </c>
      <c r="R9" s="7"/>
    </row>
    <row r="10" spans="1:18" x14ac:dyDescent="0.25">
      <c r="A10" s="7"/>
      <c r="B10" s="7"/>
      <c r="C10" s="7"/>
      <c r="D10" s="7" t="str">
        <f>IF(ISBLANK(A10),"-",A10&amp;"-"&amp;B10&amp;"-"&amp;C10)</f>
        <v>-</v>
      </c>
      <c r="E10" s="18"/>
      <c r="F10" s="7"/>
      <c r="G10" s="8"/>
      <c r="H10" s="19"/>
      <c r="I10" s="10" t="str">
        <f>IF(ISBLANK(J10),"-",A10&amp;"-"&amp;B10&amp;"-"&amp;C10&amp;"-"&amp;H10)</f>
        <v>-</v>
      </c>
      <c r="J10" s="7"/>
      <c r="K10" s="7"/>
      <c r="L10" s="12"/>
      <c r="M10" s="7"/>
      <c r="N10" s="23" t="s">
        <v>49</v>
      </c>
      <c r="O10" s="20">
        <v>2020</v>
      </c>
      <c r="P10" s="26" t="str">
        <f>TRIM(LEFT(SUBSTITUTE(Tableau2[[#This Row],[Date d''achat]],"-",REPT(" ",100),2),10))&amp;"-" &amp;TEXT(RIGHT(Tableau2[[#This Row],[Date d''achat]],4)+Tableau2[[#This Row],[Durée en année]],"0000")</f>
        <v>25-12-2020</v>
      </c>
      <c r="Q10" s="11" t="str">
        <f ca="1">IF(--RIGHT(Tableau2[[#This Row],[Date de fin]],4)&lt;YEAR(TODAY()),"","non ") &amp; "expiré"</f>
        <v>expiré</v>
      </c>
      <c r="R10" s="7"/>
    </row>
    <row r="11" spans="1:18" x14ac:dyDescent="0.25">
      <c r="A11" s="7"/>
      <c r="B11" s="7"/>
      <c r="C11" s="7"/>
      <c r="D11" s="7" t="str">
        <f>IF(ISBLANK(A11),"-",A11&amp;"-"&amp;B11&amp;"-"&amp;C11)</f>
        <v>-</v>
      </c>
      <c r="E11" s="18"/>
      <c r="F11" s="7"/>
      <c r="G11" s="8"/>
      <c r="H11" s="19"/>
      <c r="I11" s="10" t="str">
        <f>IF(ISBLANK(J11),"-",A11&amp;"-"&amp;B11&amp;"-"&amp;C11&amp;"-"&amp;H11)</f>
        <v>-</v>
      </c>
      <c r="J11" s="7"/>
      <c r="K11" s="7"/>
      <c r="L11" s="12"/>
      <c r="M11" s="7"/>
      <c r="N11" s="23" t="s">
        <v>38</v>
      </c>
      <c r="O11" s="20">
        <v>10</v>
      </c>
      <c r="P11" s="26" t="str">
        <f>TRIM(LEFT(SUBSTITUTE(Tableau2[[#This Row],[Date d''achat]],"-",REPT(" ",100),2),10))&amp;"-" &amp;TEXT(RIGHT(Tableau2[[#This Row],[Date d''achat]],4)+Tableau2[[#This Row],[Durée en année]],"0000")</f>
        <v>1/3/1500-1510</v>
      </c>
      <c r="Q11" s="11" t="str">
        <f ca="1">IF(--RIGHT(Tableau2[[#This Row],[Date de fin]],4)&lt;YEAR(TODAY()),"","non ") &amp; "expiré"</f>
        <v>expiré</v>
      </c>
      <c r="R11" s="7"/>
    </row>
    <row r="12" spans="1:18" x14ac:dyDescent="0.25">
      <c r="A12" s="7" t="s">
        <v>39</v>
      </c>
      <c r="B12" s="7" t="s">
        <v>39</v>
      </c>
      <c r="C12" s="7" t="s">
        <v>39</v>
      </c>
      <c r="D12" s="7" t="str">
        <f>IF(ISBLANK(A12),"-",A12&amp;"-"&amp;B12&amp;"-"&amp;C12)</f>
        <v>--</v>
      </c>
      <c r="E12" s="18" t="s">
        <v>9</v>
      </c>
      <c r="F12" s="7" t="s">
        <v>28</v>
      </c>
      <c r="G12" s="8"/>
      <c r="H12" s="19" t="s">
        <v>40</v>
      </c>
      <c r="I12" s="10" t="str">
        <f>IF(ISBLANK(J12),"-",A12&amp;"-"&amp;B12&amp;"-"&amp;C12&amp;"-"&amp;H12)</f>
        <v>---fsdfsdfsqf</v>
      </c>
      <c r="J12" s="7" t="s">
        <v>39</v>
      </c>
      <c r="K12" s="7" t="s">
        <v>39</v>
      </c>
      <c r="L12" s="12" t="s">
        <v>39</v>
      </c>
      <c r="M12" s="7" t="s">
        <v>39</v>
      </c>
      <c r="N12" s="23" t="s">
        <v>41</v>
      </c>
      <c r="O12" s="20" t="s">
        <v>42</v>
      </c>
      <c r="P12" s="26" t="str">
        <f>TRIM(LEFT(SUBSTITUTE(Tableau2[[#This Row],[Date d''achat]],"-",REPT(" ",100),2),10))&amp;"-" &amp;TEXT(RIGHT(Tableau2[[#This Row],[Date d''achat]],4)+Tableau2[[#This Row],[Durée en année]],"0000")</f>
        <v>1-8-2032</v>
      </c>
      <c r="Q12" s="11" t="str">
        <f ca="1">IF(--RIGHT(Tableau2[[#This Row],[Date de fin]],4)&lt;YEAR(TODAY()),"","non ") &amp; "expiré"</f>
        <v>non expiré</v>
      </c>
      <c r="R12" s="7" t="s">
        <v>39</v>
      </c>
    </row>
    <row r="13" spans="1:18" x14ac:dyDescent="0.25">
      <c r="A13" s="7" t="s">
        <v>39</v>
      </c>
      <c r="B13" s="7" t="s">
        <v>39</v>
      </c>
      <c r="C13" s="7" t="s">
        <v>39</v>
      </c>
      <c r="D13" s="7" t="str">
        <f>IF(ISBLANK(A13),"-",A13&amp;"-"&amp;B13&amp;"-"&amp;C13)</f>
        <v>--</v>
      </c>
      <c r="E13" s="18" t="s">
        <v>10</v>
      </c>
      <c r="F13" s="7" t="s">
        <v>30</v>
      </c>
      <c r="G13" s="8"/>
      <c r="H13" s="19" t="s">
        <v>39</v>
      </c>
      <c r="I13" s="10" t="str">
        <f>IF(ISBLANK(J13),"-",A13&amp;"-"&amp;B13&amp;"-"&amp;C13&amp;"-"&amp;H13)</f>
        <v>---</v>
      </c>
      <c r="J13" s="7" t="s">
        <v>39</v>
      </c>
      <c r="K13" s="7" t="s">
        <v>39</v>
      </c>
      <c r="L13" s="12" t="s">
        <v>39</v>
      </c>
      <c r="M13" s="7" t="s">
        <v>39</v>
      </c>
      <c r="N13" s="23" t="s">
        <v>43</v>
      </c>
      <c r="O13" s="20" t="s">
        <v>34</v>
      </c>
      <c r="P13" s="26" t="str">
        <f>TRIM(LEFT(SUBSTITUTE(Tableau2[[#This Row],[Date d''achat]],"-",REPT(" ",100),2),10))&amp;"-" &amp;TEXT(RIGHT(Tableau2[[#This Row],[Date d''achat]],4)+Tableau2[[#This Row],[Durée en année]],"0000")</f>
        <v>8-8-2042</v>
      </c>
      <c r="Q13" s="11" t="str">
        <f ca="1">IF(--RIGHT(Tableau2[[#This Row],[Date de fin]],4)&lt;YEAR(TODAY()),"","non ") &amp; "expiré"</f>
        <v>non expiré</v>
      </c>
      <c r="R13" s="7" t="s">
        <v>39</v>
      </c>
    </row>
    <row r="14" spans="1:18" x14ac:dyDescent="0.25">
      <c r="A14" s="7" t="s">
        <v>39</v>
      </c>
      <c r="B14" s="7" t="s">
        <v>39</v>
      </c>
      <c r="C14" s="7" t="s">
        <v>39</v>
      </c>
      <c r="D14" s="7" t="str">
        <f>IF(ISBLANK(A14),"-",A14&amp;"-"&amp;B14&amp;"-"&amp;C14)</f>
        <v>--</v>
      </c>
      <c r="E14" s="18" t="s">
        <v>9</v>
      </c>
      <c r="F14" s="7" t="s">
        <v>28</v>
      </c>
      <c r="G14" s="8"/>
      <c r="H14" s="19" t="s">
        <v>39</v>
      </c>
      <c r="I14" s="10" t="str">
        <f>IF(ISBLANK(J14),"-",A14&amp;"-"&amp;B14&amp;"-"&amp;C14&amp;"-"&amp;H14)</f>
        <v>---</v>
      </c>
      <c r="J14" s="7" t="s">
        <v>39</v>
      </c>
      <c r="K14" s="7" t="s">
        <v>39</v>
      </c>
      <c r="L14" s="12" t="s">
        <v>39</v>
      </c>
      <c r="M14" s="7" t="s">
        <v>39</v>
      </c>
      <c r="N14" s="32" t="s">
        <v>44</v>
      </c>
      <c r="O14" s="20" t="s">
        <v>42</v>
      </c>
      <c r="P14" s="26" t="str">
        <f>TRIM(LEFT(SUBSTITUTE(Tableau2[[#This Row],[Date d''achat]],"-",REPT(" ",100),2),10))&amp;"-" &amp;TEXT(RIGHT(Tableau2[[#This Row],[Date d''achat]],4)+Tableau2[[#This Row],[Durée en année]],"0000")</f>
        <v>12/01/2021-2031</v>
      </c>
      <c r="Q14" s="11" t="str">
        <f ca="1">IF(--RIGHT(Tableau2[[#This Row],[Date de fin]],4)&lt;YEAR(TODAY()),"","non ") &amp; "expiré"</f>
        <v>non expiré</v>
      </c>
      <c r="R14" s="7" t="s">
        <v>39</v>
      </c>
    </row>
    <row r="15" spans="1:18" x14ac:dyDescent="0.25">
      <c r="A15" s="7" t="s">
        <v>39</v>
      </c>
      <c r="B15" s="7" t="s">
        <v>39</v>
      </c>
      <c r="C15" s="7" t="s">
        <v>39</v>
      </c>
      <c r="D15" s="7" t="str">
        <f>IF(ISBLANK(A15),"-",A15&amp;"-"&amp;B15&amp;"-"&amp;C15)</f>
        <v>--</v>
      </c>
      <c r="E15" s="18" t="s">
        <v>9</v>
      </c>
      <c r="F15" s="7" t="s">
        <v>29</v>
      </c>
      <c r="G15" s="8"/>
      <c r="H15" s="19" t="s">
        <v>39</v>
      </c>
      <c r="I15" s="10" t="str">
        <f>IF(ISBLANK(J15),"-",A15&amp;"-"&amp;B15&amp;"-"&amp;C15&amp;"-"&amp;H15)</f>
        <v>---</v>
      </c>
      <c r="J15" s="7" t="s">
        <v>39</v>
      </c>
      <c r="K15" s="7" t="s">
        <v>39</v>
      </c>
      <c r="L15" s="12" t="s">
        <v>39</v>
      </c>
      <c r="M15" s="7" t="s">
        <v>39</v>
      </c>
      <c r="N15" s="32" t="s">
        <v>45</v>
      </c>
      <c r="O15" s="20" t="s">
        <v>42</v>
      </c>
      <c r="P15" s="26" t="str">
        <f>TRIM(LEFT(SUBSTITUTE(Tableau2[[#This Row],[Date d''achat]],"-",REPT(" ",100),2),10))&amp;"-" &amp;TEXT(RIGHT(Tableau2[[#This Row],[Date d''achat]],4)+Tableau2[[#This Row],[Durée en année]],"0000")</f>
        <v>29-2-2030</v>
      </c>
      <c r="Q15" s="11" t="str">
        <f ca="1">IF(--RIGHT(Tableau2[[#This Row],[Date de fin]],4)&lt;YEAR(TODAY()),"","non ") &amp; "expiré"</f>
        <v>non expiré</v>
      </c>
      <c r="R15" s="7" t="s">
        <v>39</v>
      </c>
    </row>
    <row r="16" spans="1:18" x14ac:dyDescent="0.25">
      <c r="A16" s="7" t="s">
        <v>39</v>
      </c>
      <c r="B16" s="7" t="s">
        <v>39</v>
      </c>
      <c r="C16" s="7" t="s">
        <v>39</v>
      </c>
      <c r="D16" s="7" t="str">
        <f>IF(ISBLANK(A16),"-",A16&amp;"-"&amp;B16&amp;"-"&amp;C16)</f>
        <v>--</v>
      </c>
      <c r="E16" s="18" t="s">
        <v>39</v>
      </c>
      <c r="F16" s="7" t="s">
        <v>39</v>
      </c>
      <c r="G16" s="8"/>
      <c r="H16" s="19" t="s">
        <v>39</v>
      </c>
      <c r="I16" s="10" t="str">
        <f>IF(ISBLANK(J16),"-",A16&amp;"-"&amp;B16&amp;"-"&amp;C16&amp;"-"&amp;H16)</f>
        <v>---</v>
      </c>
      <c r="J16" s="7" t="s">
        <v>39</v>
      </c>
      <c r="K16" s="7" t="s">
        <v>39</v>
      </c>
      <c r="L16" s="12" t="s">
        <v>39</v>
      </c>
      <c r="M16" s="7" t="s">
        <v>39</v>
      </c>
      <c r="N16" s="32" t="s">
        <v>50</v>
      </c>
      <c r="O16" s="20" t="s">
        <v>42</v>
      </c>
      <c r="P16" s="26" t="str">
        <f>TRIM(LEFT(SUBSTITUTE(Tableau2[[#This Row],[Date d''achat]],"-",REPT(" ",100),2),10))&amp;"-" &amp;TEXT(RIGHT(Tableau2[[#This Row],[Date d''achat]],4)+Tableau2[[#This Row],[Durée en année]],"0000")</f>
        <v>19-2-2030</v>
      </c>
      <c r="Q16" s="11" t="str">
        <f ca="1">IF(--RIGHT(Tableau2[[#This Row],[Date de fin]],4)&lt;YEAR(TODAY()),"","non ") &amp; "expiré"</f>
        <v>non expiré</v>
      </c>
      <c r="R16" s="7" t="s">
        <v>39</v>
      </c>
    </row>
  </sheetData>
  <mergeCells count="2">
    <mergeCell ref="A4:E4"/>
    <mergeCell ref="H4:R4"/>
  </mergeCell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525588FA-710A-411C-8F43-C122E3233CD9}">
          <x14:formula1>
            <xm:f>Parametre!$A$2:$A$3</xm:f>
          </x14:formula1>
          <xm:sqref>E7:E16</xm:sqref>
        </x14:dataValidation>
        <x14:dataValidation type="list" allowBlank="1" showInputMessage="1" showErrorMessage="1" xr:uid="{192CD615-224B-40B4-B00C-56840D20DBF7}">
          <x14:formula1>
            <xm:f>Parametre!$C$2:$C$4</xm:f>
          </x14:formula1>
          <xm:sqref>F7:G16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6E67C-0001-4E0A-B163-27F0C1A07049}">
  <sheetPr codeName="Feuil2"/>
  <dimension ref="A1:C4"/>
  <sheetViews>
    <sheetView workbookViewId="0">
      <selection activeCell="A2" sqref="A2:A3"/>
    </sheetView>
  </sheetViews>
  <sheetFormatPr defaultColWidth="11.42578125" defaultRowHeight="15" x14ac:dyDescent="0.25"/>
  <cols>
    <col min="1" max="1" width="18.42578125" customWidth="1"/>
    <col min="3" max="3" width="20.28515625" customWidth="1"/>
  </cols>
  <sheetData>
    <row r="1" spans="1:3" x14ac:dyDescent="0.25">
      <c r="A1" t="s">
        <v>8</v>
      </c>
      <c r="C1" t="s">
        <v>27</v>
      </c>
    </row>
    <row r="2" spans="1:3" x14ac:dyDescent="0.25">
      <c r="A2" t="s">
        <v>9</v>
      </c>
      <c r="C2" t="s">
        <v>29</v>
      </c>
    </row>
    <row r="3" spans="1:3" x14ac:dyDescent="0.25">
      <c r="A3" t="s">
        <v>10</v>
      </c>
      <c r="C3" t="s">
        <v>28</v>
      </c>
    </row>
    <row r="4" spans="1:3" x14ac:dyDescent="0.25">
      <c r="C4" t="s">
        <v>30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donnees</vt:lpstr>
      <vt:lpstr>Parametre</vt:lpstr>
      <vt:lpstr>Caveau</vt:lpstr>
      <vt:lpstr>LibreConcede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BSA</cp:lastModifiedBy>
  <dcterms:created xsi:type="dcterms:W3CDTF">2022-08-09T21:50:45Z</dcterms:created>
  <dcterms:modified xsi:type="dcterms:W3CDTF">2022-08-10T16:28:49Z</dcterms:modified>
</cp:coreProperties>
</file>