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CF3660B-0EEF-4653-81BC-4F0BF789164D}" xr6:coauthVersionLast="47" xr6:coauthVersionMax="47" xr10:uidLastSave="{00000000-0000-0000-0000-000000000000}"/>
  <bookViews>
    <workbookView xWindow="-120" yWindow="-120" windowWidth="29040" windowHeight="16440" xr2:uid="{3F41E3C7-59BA-41D0-B4C7-FC2D9E5E3564}"/>
  </bookViews>
  <sheets>
    <sheet name="MALADIE" sheetId="1" r:id="rId1"/>
  </sheets>
  <definedNames>
    <definedName name="Ligne_Entete">ROW(Tableau65[[#Headers],[PRÉSENCE EFFECTIVE]])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3" i="1" l="1"/>
  <c r="B101" i="1"/>
  <c r="J101" i="1"/>
  <c r="G101" i="1" s="1"/>
  <c r="B102" i="1"/>
  <c r="J102" i="1"/>
  <c r="D102" i="1" s="1"/>
  <c r="B103" i="1"/>
  <c r="G103" i="1"/>
  <c r="J103" i="1"/>
  <c r="D103" i="1" s="1"/>
  <c r="B104" i="1"/>
  <c r="J104" i="1"/>
  <c r="G104" i="1" s="1"/>
  <c r="B105" i="1"/>
  <c r="G105" i="1"/>
  <c r="J105" i="1"/>
  <c r="D105" i="1" s="1"/>
  <c r="B106" i="1"/>
  <c r="J106" i="1"/>
  <c r="G106" i="1" s="1"/>
  <c r="B107" i="1"/>
  <c r="G107" i="1"/>
  <c r="J107" i="1"/>
  <c r="D107" i="1" s="1"/>
  <c r="B108" i="1"/>
  <c r="J108" i="1"/>
  <c r="G108" i="1" s="1"/>
  <c r="B109" i="1"/>
  <c r="G109" i="1"/>
  <c r="J109" i="1"/>
  <c r="D109" i="1" s="1"/>
  <c r="B110" i="1"/>
  <c r="J110" i="1"/>
  <c r="G110" i="1" s="1"/>
  <c r="B111" i="1"/>
  <c r="G111" i="1"/>
  <c r="J111" i="1"/>
  <c r="D111" i="1" s="1"/>
  <c r="B112" i="1"/>
  <c r="J112" i="1"/>
  <c r="G112" i="1" s="1"/>
  <c r="B113" i="1"/>
  <c r="G113" i="1"/>
  <c r="J113" i="1"/>
  <c r="D113" i="1" s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3" i="1"/>
  <c r="C104" i="1" s="1"/>
  <c r="B4" i="1"/>
  <c r="C73" i="1" s="1"/>
  <c r="J73" i="1" s="1"/>
  <c r="D73" i="1" s="1"/>
  <c r="B5" i="1"/>
  <c r="B6" i="1"/>
  <c r="C9" i="1" s="1"/>
  <c r="J9" i="1" s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C3" i="1"/>
  <c r="J3" i="1" s="1"/>
  <c r="C4" i="1"/>
  <c r="J4" i="1" s="1"/>
  <c r="C5" i="1"/>
  <c r="J5" i="1" s="1"/>
  <c r="C8" i="1"/>
  <c r="J8" i="1" s="1"/>
  <c r="C12" i="1"/>
  <c r="J12" i="1" s="1"/>
  <c r="C16" i="1"/>
  <c r="J16" i="1" s="1"/>
  <c r="C20" i="1"/>
  <c r="J20" i="1" s="1"/>
  <c r="C24" i="1"/>
  <c r="J24" i="1" s="1"/>
  <c r="C28" i="1"/>
  <c r="J28" i="1" s="1"/>
  <c r="C32" i="1"/>
  <c r="J32" i="1" s="1"/>
  <c r="C36" i="1"/>
  <c r="J36" i="1" s="1"/>
  <c r="C40" i="1"/>
  <c r="J40" i="1" s="1"/>
  <c r="G40" i="1" s="1"/>
  <c r="C44" i="1"/>
  <c r="J44" i="1" s="1"/>
  <c r="D44" i="1" s="1"/>
  <c r="C48" i="1"/>
  <c r="J48" i="1" s="1"/>
  <c r="D48" i="1" s="1"/>
  <c r="C52" i="1"/>
  <c r="J52" i="1" s="1"/>
  <c r="D52" i="1" s="1"/>
  <c r="C56" i="1"/>
  <c r="J56" i="1" s="1"/>
  <c r="D56" i="1" s="1"/>
  <c r="C60" i="1"/>
  <c r="J60" i="1" s="1"/>
  <c r="G60" i="1" s="1"/>
  <c r="D104" i="1" l="1"/>
  <c r="D101" i="1"/>
  <c r="D112" i="1"/>
  <c r="D110" i="1"/>
  <c r="D108" i="1"/>
  <c r="D106" i="1"/>
  <c r="G102" i="1"/>
  <c r="C77" i="1"/>
  <c r="J77" i="1" s="1"/>
  <c r="D77" i="1" s="1"/>
  <c r="C65" i="1"/>
  <c r="J65" i="1" s="1"/>
  <c r="G65" i="1" s="1"/>
  <c r="C87" i="1"/>
  <c r="J87" i="1" s="1"/>
  <c r="D87" i="1" s="1"/>
  <c r="C111" i="1"/>
  <c r="C107" i="1"/>
  <c r="C59" i="1"/>
  <c r="J59" i="1" s="1"/>
  <c r="G59" i="1" s="1"/>
  <c r="C55" i="1"/>
  <c r="J55" i="1" s="1"/>
  <c r="G55" i="1" s="1"/>
  <c r="C51" i="1"/>
  <c r="J51" i="1" s="1"/>
  <c r="G51" i="1" s="1"/>
  <c r="C47" i="1"/>
  <c r="J47" i="1" s="1"/>
  <c r="G47" i="1" s="1"/>
  <c r="C43" i="1"/>
  <c r="J43" i="1" s="1"/>
  <c r="D43" i="1" s="1"/>
  <c r="C39" i="1"/>
  <c r="J39" i="1" s="1"/>
  <c r="G39" i="1" s="1"/>
  <c r="C35" i="1"/>
  <c r="J35" i="1" s="1"/>
  <c r="D35" i="1" s="1"/>
  <c r="C31" i="1"/>
  <c r="J31" i="1" s="1"/>
  <c r="C27" i="1"/>
  <c r="J27" i="1" s="1"/>
  <c r="C23" i="1"/>
  <c r="J23" i="1" s="1"/>
  <c r="C19" i="1"/>
  <c r="J19" i="1" s="1"/>
  <c r="C15" i="1"/>
  <c r="J15" i="1" s="1"/>
  <c r="C11" i="1"/>
  <c r="J11" i="1" s="1"/>
  <c r="C7" i="1"/>
  <c r="J7" i="1" s="1"/>
  <c r="C81" i="1"/>
  <c r="J81" i="1" s="1"/>
  <c r="G81" i="1" s="1"/>
  <c r="J83" i="1"/>
  <c r="G83" i="1" s="1"/>
  <c r="C110" i="1"/>
  <c r="C106" i="1"/>
  <c r="C102" i="1"/>
  <c r="C84" i="1"/>
  <c r="J84" i="1" s="1"/>
  <c r="G84" i="1" s="1"/>
  <c r="C58" i="1"/>
  <c r="J58" i="1" s="1"/>
  <c r="G58" i="1" s="1"/>
  <c r="C50" i="1"/>
  <c r="J50" i="1" s="1"/>
  <c r="D50" i="1" s="1"/>
  <c r="C42" i="1"/>
  <c r="J42" i="1" s="1"/>
  <c r="C34" i="1"/>
  <c r="J34" i="1" s="1"/>
  <c r="C26" i="1"/>
  <c r="J26" i="1" s="1"/>
  <c r="C14" i="1"/>
  <c r="J14" i="1" s="1"/>
  <c r="C66" i="1"/>
  <c r="J66" i="1" s="1"/>
  <c r="G66" i="1" s="1"/>
  <c r="C85" i="1"/>
  <c r="J85" i="1" s="1"/>
  <c r="C63" i="1"/>
  <c r="J63" i="1" s="1"/>
  <c r="C113" i="1"/>
  <c r="C109" i="1"/>
  <c r="C105" i="1"/>
  <c r="C101" i="1"/>
  <c r="C90" i="1"/>
  <c r="J90" i="1" s="1"/>
  <c r="D90" i="1" s="1"/>
  <c r="C103" i="1"/>
  <c r="C62" i="1"/>
  <c r="J62" i="1" s="1"/>
  <c r="C54" i="1"/>
  <c r="J54" i="1" s="1"/>
  <c r="C46" i="1"/>
  <c r="J46" i="1" s="1"/>
  <c r="D46" i="1" s="1"/>
  <c r="C38" i="1"/>
  <c r="J38" i="1" s="1"/>
  <c r="C30" i="1"/>
  <c r="J30" i="1" s="1"/>
  <c r="C22" i="1"/>
  <c r="J22" i="1" s="1"/>
  <c r="C18" i="1"/>
  <c r="J18" i="1" s="1"/>
  <c r="C10" i="1"/>
  <c r="J10" i="1" s="1"/>
  <c r="C6" i="1"/>
  <c r="J6" i="1" s="1"/>
  <c r="C61" i="1"/>
  <c r="J61" i="1" s="1"/>
  <c r="C57" i="1"/>
  <c r="J57" i="1" s="1"/>
  <c r="G57" i="1" s="1"/>
  <c r="C53" i="1"/>
  <c r="J53" i="1" s="1"/>
  <c r="D53" i="1" s="1"/>
  <c r="C49" i="1"/>
  <c r="J49" i="1" s="1"/>
  <c r="G49" i="1" s="1"/>
  <c r="C45" i="1"/>
  <c r="J45" i="1" s="1"/>
  <c r="C41" i="1"/>
  <c r="J41" i="1" s="1"/>
  <c r="G41" i="1" s="1"/>
  <c r="C37" i="1"/>
  <c r="J37" i="1" s="1"/>
  <c r="C33" i="1"/>
  <c r="J33" i="1" s="1"/>
  <c r="C29" i="1"/>
  <c r="J29" i="1" s="1"/>
  <c r="C25" i="1"/>
  <c r="J25" i="1" s="1"/>
  <c r="C21" i="1"/>
  <c r="J21" i="1" s="1"/>
  <c r="C17" i="1"/>
  <c r="J17" i="1" s="1"/>
  <c r="C13" i="1"/>
  <c r="J13" i="1" s="1"/>
  <c r="C69" i="1"/>
  <c r="J69" i="1" s="1"/>
  <c r="G69" i="1" s="1"/>
  <c r="C64" i="1"/>
  <c r="J64" i="1" s="1"/>
  <c r="G64" i="1" s="1"/>
  <c r="C98" i="1"/>
  <c r="J98" i="1" s="1"/>
  <c r="C94" i="1"/>
  <c r="J94" i="1" s="1"/>
  <c r="G94" i="1" s="1"/>
  <c r="C112" i="1"/>
  <c r="C108" i="1"/>
  <c r="G87" i="1"/>
  <c r="D84" i="1"/>
  <c r="G77" i="1"/>
  <c r="D64" i="1"/>
  <c r="D94" i="1"/>
  <c r="C97" i="1"/>
  <c r="J97" i="1" s="1"/>
  <c r="D97" i="1" s="1"/>
  <c r="C93" i="1"/>
  <c r="J93" i="1" s="1"/>
  <c r="C89" i="1"/>
  <c r="J89" i="1" s="1"/>
  <c r="D89" i="1" s="1"/>
  <c r="C100" i="1"/>
  <c r="J100" i="1" s="1"/>
  <c r="D100" i="1" s="1"/>
  <c r="C96" i="1"/>
  <c r="J96" i="1" s="1"/>
  <c r="C92" i="1"/>
  <c r="J92" i="1" s="1"/>
  <c r="G92" i="1" s="1"/>
  <c r="C88" i="1"/>
  <c r="J88" i="1" s="1"/>
  <c r="C86" i="1"/>
  <c r="J86" i="1" s="1"/>
  <c r="G86" i="1" s="1"/>
  <c r="C99" i="1"/>
  <c r="J99" i="1" s="1"/>
  <c r="D99" i="1" s="1"/>
  <c r="C95" i="1"/>
  <c r="J95" i="1" s="1"/>
  <c r="C91" i="1"/>
  <c r="J91" i="1" s="1"/>
  <c r="G73" i="1"/>
  <c r="D66" i="1"/>
  <c r="D83" i="1"/>
  <c r="D65" i="1"/>
  <c r="C80" i="1"/>
  <c r="J80" i="1" s="1"/>
  <c r="D80" i="1" s="1"/>
  <c r="C76" i="1"/>
  <c r="J76" i="1" s="1"/>
  <c r="D76" i="1" s="1"/>
  <c r="C72" i="1"/>
  <c r="J72" i="1" s="1"/>
  <c r="D72" i="1" s="1"/>
  <c r="C68" i="1"/>
  <c r="J68" i="1" s="1"/>
  <c r="G68" i="1" s="1"/>
  <c r="C79" i="1"/>
  <c r="J79" i="1" s="1"/>
  <c r="C75" i="1"/>
  <c r="J75" i="1" s="1"/>
  <c r="D75" i="1" s="1"/>
  <c r="C71" i="1"/>
  <c r="J71" i="1" s="1"/>
  <c r="G71" i="1" s="1"/>
  <c r="C67" i="1"/>
  <c r="J67" i="1" s="1"/>
  <c r="G67" i="1" s="1"/>
  <c r="C82" i="1"/>
  <c r="J82" i="1" s="1"/>
  <c r="G82" i="1" s="1"/>
  <c r="C78" i="1"/>
  <c r="J78" i="1" s="1"/>
  <c r="C74" i="1"/>
  <c r="J74" i="1" s="1"/>
  <c r="C70" i="1"/>
  <c r="J70" i="1" s="1"/>
  <c r="D70" i="1" s="1"/>
  <c r="D45" i="1"/>
  <c r="G45" i="1"/>
  <c r="G61" i="1"/>
  <c r="D61" i="1"/>
  <c r="D42" i="1"/>
  <c r="D55" i="1"/>
  <c r="D47" i="1"/>
  <c r="D40" i="1"/>
  <c r="D62" i="1"/>
  <c r="G62" i="1"/>
  <c r="D54" i="1"/>
  <c r="G54" i="1"/>
  <c r="G56" i="1"/>
  <c r="G43" i="1"/>
  <c r="G53" i="1"/>
  <c r="D49" i="1"/>
  <c r="D41" i="1"/>
  <c r="G52" i="1"/>
  <c r="D39" i="1"/>
  <c r="D60" i="1"/>
  <c r="G48" i="1"/>
  <c r="G42" i="1"/>
  <c r="D58" i="1"/>
  <c r="D59" i="1"/>
  <c r="G44" i="1"/>
  <c r="B1" i="1"/>
  <c r="D27" i="1"/>
  <c r="D28" i="1"/>
  <c r="D29" i="1"/>
  <c r="G30" i="1"/>
  <c r="D31" i="1"/>
  <c r="D32" i="1"/>
  <c r="D33" i="1"/>
  <c r="D34" i="1"/>
  <c r="D36" i="1"/>
  <c r="D37" i="1"/>
  <c r="D38" i="1"/>
  <c r="D92" i="1" l="1"/>
  <c r="D63" i="1"/>
  <c r="G63" i="1"/>
  <c r="D74" i="1"/>
  <c r="G74" i="1"/>
  <c r="G72" i="1"/>
  <c r="G46" i="1"/>
  <c r="D78" i="1"/>
  <c r="G78" i="1"/>
  <c r="G95" i="1"/>
  <c r="D95" i="1"/>
  <c r="D93" i="1"/>
  <c r="G93" i="1"/>
  <c r="G80" i="1"/>
  <c r="G97" i="1"/>
  <c r="G70" i="1"/>
  <c r="D71" i="1"/>
  <c r="G88" i="1"/>
  <c r="D88" i="1"/>
  <c r="G50" i="1"/>
  <c r="D51" i="1"/>
  <c r="D79" i="1"/>
  <c r="G79" i="1"/>
  <c r="D67" i="1"/>
  <c r="D82" i="1"/>
  <c r="G75" i="1"/>
  <c r="D96" i="1"/>
  <c r="G96" i="1"/>
  <c r="D86" i="1"/>
  <c r="G99" i="1"/>
  <c r="G76" i="1"/>
  <c r="G90" i="1"/>
  <c r="D98" i="1"/>
  <c r="G98" i="1"/>
  <c r="D85" i="1"/>
  <c r="G85" i="1"/>
  <c r="G91" i="1"/>
  <c r="D91" i="1"/>
  <c r="D57" i="1"/>
  <c r="D81" i="1"/>
  <c r="D69" i="1"/>
  <c r="D68" i="1"/>
  <c r="G89" i="1"/>
  <c r="G100" i="1"/>
  <c r="G34" i="1"/>
  <c r="D30" i="1"/>
  <c r="G37" i="1"/>
  <c r="G33" i="1"/>
  <c r="G29" i="1"/>
  <c r="G38" i="1"/>
  <c r="G36" i="1"/>
  <c r="G32" i="1"/>
  <c r="G28" i="1"/>
  <c r="G35" i="1"/>
  <c r="G31" i="1"/>
  <c r="G27" i="1"/>
  <c r="G4" i="1" l="1"/>
  <c r="G5" i="1"/>
  <c r="G6" i="1"/>
  <c r="G7" i="1"/>
  <c r="G10" i="1"/>
  <c r="G11" i="1"/>
  <c r="G12" i="1"/>
  <c r="G13" i="1"/>
  <c r="G14" i="1"/>
  <c r="G15" i="1"/>
  <c r="G18" i="1"/>
  <c r="G19" i="1"/>
  <c r="G20" i="1"/>
  <c r="G21" i="1"/>
  <c r="G22" i="1"/>
  <c r="G23" i="1"/>
  <c r="G26" i="1"/>
  <c r="G3" i="1"/>
  <c r="D3" i="1" l="1"/>
  <c r="E3" i="1" s="1" a="1"/>
  <c r="E3" i="1" s="1"/>
  <c r="D22" i="1"/>
  <c r="D12" i="1"/>
  <c r="D23" i="1"/>
  <c r="D13" i="1"/>
  <c r="D10" i="1"/>
  <c r="D21" i="1"/>
  <c r="D11" i="1"/>
  <c r="D20" i="1"/>
  <c r="D19" i="1"/>
  <c r="D7" i="1"/>
  <c r="D18" i="1"/>
  <c r="D6" i="1"/>
  <c r="D15" i="1"/>
  <c r="D5" i="1"/>
  <c r="D26" i="1"/>
  <c r="D14" i="1"/>
  <c r="D4" i="1"/>
  <c r="G17" i="1"/>
  <c r="G25" i="1"/>
  <c r="G9" i="1"/>
  <c r="G8" i="1"/>
  <c r="G16" i="1"/>
  <c r="G24" i="1"/>
  <c r="H3" i="1" l="1" a="1"/>
  <c r="H3" i="1" s="1"/>
  <c r="I3" i="1" s="1" a="1"/>
  <c r="I3" i="1" s="1"/>
  <c r="F3" i="1" a="1"/>
  <c r="F3" i="1" s="1"/>
  <c r="E4" i="1" s="1" a="1"/>
  <c r="E4" i="1" s="1"/>
  <c r="D25" i="1"/>
  <c r="D9" i="1"/>
  <c r="D17" i="1"/>
  <c r="D24" i="1"/>
  <c r="D16" i="1"/>
  <c r="D8" i="1"/>
  <c r="H4" i="1" l="1" a="1"/>
  <c r="H4" i="1" s="1"/>
  <c r="F4" i="1" a="1"/>
  <c r="F4" i="1" s="1"/>
  <c r="E5" i="1" s="1" a="1"/>
  <c r="E5" i="1" s="1"/>
  <c r="F5" i="1" l="1" a="1"/>
  <c r="F5" i="1" s="1"/>
  <c r="E6" i="1" s="1" a="1"/>
  <c r="E6" i="1" s="1"/>
  <c r="I4" i="1" a="1"/>
  <c r="I4" i="1" s="1"/>
  <c r="H5" i="1" s="1" a="1"/>
  <c r="H5" i="1" s="1"/>
  <c r="I5" i="1" l="1" a="1"/>
  <c r="I5" i="1" s="1"/>
  <c r="H6" i="1" s="1" a="1"/>
  <c r="H6" i="1" s="1"/>
  <c r="F6" i="1" a="1"/>
  <c r="F6" i="1" s="1"/>
  <c r="E7" i="1" s="1" a="1"/>
  <c r="E7" i="1" s="1"/>
  <c r="I6" i="1" l="1" a="1"/>
  <c r="I6" i="1" s="1"/>
  <c r="H7" i="1" s="1" a="1"/>
  <c r="H7" i="1" s="1"/>
  <c r="F7" i="1" a="1"/>
  <c r="F7" i="1" s="1"/>
  <c r="E8" i="1" s="1" a="1"/>
  <c r="E8" i="1" s="1"/>
  <c r="F8" i="1" l="1" a="1"/>
  <c r="F8" i="1" s="1"/>
  <c r="E9" i="1" s="1" a="1"/>
  <c r="E9" i="1" s="1"/>
  <c r="I7" i="1" a="1"/>
  <c r="I7" i="1" s="1"/>
  <c r="H8" i="1" s="1" a="1"/>
  <c r="H8" i="1" s="1"/>
  <c r="I8" i="1" l="1" a="1"/>
  <c r="I8" i="1" s="1"/>
  <c r="H9" i="1" s="1" a="1"/>
  <c r="H9" i="1" s="1"/>
  <c r="F9" i="1" a="1"/>
  <c r="F9" i="1" s="1"/>
  <c r="E10" i="1" l="1" a="1"/>
  <c r="E10" i="1" s="1"/>
  <c r="I9" i="1" a="1"/>
  <c r="I9" i="1" s="1"/>
  <c r="H10" i="1" s="1" a="1"/>
  <c r="H10" i="1" s="1"/>
  <c r="F10" i="1" l="1" a="1"/>
  <c r="F10" i="1" s="1"/>
  <c r="E11" i="1" s="1" a="1"/>
  <c r="E11" i="1" s="1"/>
  <c r="F11" i="1" s="1" a="1"/>
  <c r="F11" i="1" s="1"/>
  <c r="E12" i="1" s="1" a="1"/>
  <c r="E12" i="1" s="1"/>
  <c r="I10" i="1" a="1"/>
  <c r="I10" i="1" s="1"/>
  <c r="H11" i="1" l="1" a="1"/>
  <c r="H11" i="1" s="1"/>
  <c r="I11" i="1" s="1" a="1"/>
  <c r="I11" i="1" s="1"/>
  <c r="H12" i="1" s="1" a="1"/>
  <c r="H12" i="1" s="1"/>
  <c r="F12" i="1" a="1"/>
  <c r="F12" i="1" s="1"/>
  <c r="E13" i="1" s="1" a="1"/>
  <c r="E13" i="1" s="1"/>
  <c r="I12" i="1" l="1" a="1"/>
  <c r="I12" i="1" s="1"/>
  <c r="H13" i="1" s="1" a="1"/>
  <c r="H13" i="1" s="1"/>
  <c r="F13" i="1" a="1"/>
  <c r="F13" i="1" s="1"/>
  <c r="E14" i="1" s="1" a="1"/>
  <c r="E14" i="1" s="1"/>
  <c r="F14" i="1" l="1" a="1"/>
  <c r="F14" i="1" s="1"/>
  <c r="E15" i="1" s="1" a="1"/>
  <c r="E15" i="1" s="1"/>
  <c r="I13" i="1" a="1"/>
  <c r="I13" i="1" s="1"/>
  <c r="H14" i="1" s="1" a="1"/>
  <c r="H14" i="1" s="1"/>
  <c r="I14" i="1" l="1" a="1"/>
  <c r="I14" i="1" s="1"/>
  <c r="H15" i="1" s="1" a="1"/>
  <c r="H15" i="1" s="1"/>
  <c r="F15" i="1" a="1"/>
  <c r="F15" i="1" s="1"/>
  <c r="E16" i="1" s="1" a="1"/>
  <c r="E16" i="1" s="1"/>
  <c r="I15" i="1" l="1" a="1"/>
  <c r="I15" i="1" s="1"/>
  <c r="H16" i="1" s="1" a="1"/>
  <c r="H16" i="1" s="1"/>
  <c r="F16" i="1" a="1"/>
  <c r="F16" i="1" s="1"/>
  <c r="E17" i="1" s="1" a="1"/>
  <c r="E17" i="1" s="1"/>
  <c r="I16" i="1" l="1" a="1"/>
  <c r="I16" i="1" s="1"/>
  <c r="H17" i="1" s="1" a="1"/>
  <c r="H17" i="1" s="1"/>
  <c r="F17" i="1" a="1"/>
  <c r="F17" i="1" s="1"/>
  <c r="E18" i="1" s="1" a="1"/>
  <c r="E18" i="1" s="1"/>
  <c r="I17" i="1" l="1" a="1"/>
  <c r="I17" i="1" s="1"/>
  <c r="H18" i="1" s="1" a="1"/>
  <c r="H18" i="1" s="1"/>
  <c r="F18" i="1" a="1"/>
  <c r="F18" i="1" s="1"/>
  <c r="E19" i="1" s="1" a="1"/>
  <c r="E19" i="1" s="1"/>
  <c r="I18" i="1" l="1" a="1"/>
  <c r="I18" i="1" s="1"/>
  <c r="H19" i="1" s="1" a="1"/>
  <c r="H19" i="1" s="1"/>
  <c r="F19" i="1" a="1"/>
  <c r="F19" i="1" s="1"/>
  <c r="E20" i="1" s="1" a="1"/>
  <c r="E20" i="1" s="1"/>
  <c r="I19" i="1" l="1" a="1"/>
  <c r="I19" i="1" s="1"/>
  <c r="H20" i="1" s="1" a="1"/>
  <c r="H20" i="1" s="1"/>
  <c r="F20" i="1" a="1"/>
  <c r="F20" i="1" s="1"/>
  <c r="E21" i="1" s="1" a="1"/>
  <c r="E21" i="1" s="1"/>
  <c r="I20" i="1" l="1" a="1"/>
  <c r="I20" i="1" s="1"/>
  <c r="H21" i="1" s="1" a="1"/>
  <c r="H21" i="1" s="1"/>
  <c r="F21" i="1" a="1"/>
  <c r="F21" i="1" s="1"/>
  <c r="E22" i="1" s="1" a="1"/>
  <c r="E22" i="1" s="1"/>
  <c r="I21" i="1" l="1" a="1"/>
  <c r="I21" i="1" s="1"/>
  <c r="H22" i="1" s="1" a="1"/>
  <c r="H22" i="1" s="1"/>
  <c r="F22" i="1" a="1"/>
  <c r="F22" i="1" s="1"/>
  <c r="E23" i="1" s="1" a="1"/>
  <c r="E23" i="1" s="1"/>
  <c r="I22" i="1" l="1" a="1"/>
  <c r="I22" i="1" s="1"/>
  <c r="H23" i="1" s="1" a="1"/>
  <c r="H23" i="1" s="1"/>
  <c r="F23" i="1" a="1"/>
  <c r="F23" i="1" s="1"/>
  <c r="E24" i="1" s="1" a="1"/>
  <c r="E24" i="1" s="1"/>
  <c r="I23" i="1" l="1" a="1"/>
  <c r="I23" i="1" s="1"/>
  <c r="H24" i="1" s="1" a="1"/>
  <c r="H24" i="1" s="1"/>
  <c r="F24" i="1" a="1"/>
  <c r="F24" i="1" s="1"/>
  <c r="E25" i="1" s="1" a="1"/>
  <c r="E25" i="1" s="1"/>
  <c r="I24" i="1" l="1" a="1"/>
  <c r="I24" i="1" s="1"/>
  <c r="H25" i="1" s="1" a="1"/>
  <c r="H25" i="1" s="1"/>
  <c r="F25" i="1" a="1"/>
  <c r="F25" i="1" s="1"/>
  <c r="E26" i="1" s="1" a="1"/>
  <c r="E26" i="1" s="1"/>
  <c r="I25" i="1" l="1" a="1"/>
  <c r="I25" i="1" s="1"/>
  <c r="H26" i="1" s="1" a="1"/>
  <c r="H26" i="1" s="1"/>
  <c r="F26" i="1" a="1"/>
  <c r="F26" i="1" s="1"/>
  <c r="E27" i="1" s="1" a="1"/>
  <c r="E27" i="1" s="1"/>
  <c r="I26" i="1" l="1" a="1"/>
  <c r="I26" i="1" s="1"/>
  <c r="H27" i="1" s="1" a="1"/>
  <c r="H27" i="1" s="1"/>
  <c r="F27" i="1" a="1"/>
  <c r="F27" i="1" s="1"/>
  <c r="E28" i="1" s="1" a="1"/>
  <c r="E28" i="1" s="1"/>
  <c r="I27" i="1" l="1" a="1"/>
  <c r="I27" i="1" s="1"/>
  <c r="H28" i="1" s="1" a="1"/>
  <c r="H28" i="1" s="1"/>
  <c r="F28" i="1" a="1"/>
  <c r="F28" i="1" s="1"/>
  <c r="E29" i="1" s="1" a="1"/>
  <c r="E29" i="1" s="1"/>
  <c r="F29" i="1" l="1" a="1"/>
  <c r="F29" i="1" s="1"/>
  <c r="E30" i="1" s="1" a="1"/>
  <c r="E30" i="1" s="1"/>
  <c r="I28" i="1" a="1"/>
  <c r="I28" i="1" s="1"/>
  <c r="H29" i="1" s="1" a="1"/>
  <c r="H29" i="1" s="1"/>
  <c r="F30" i="1" l="1" a="1"/>
  <c r="F30" i="1" s="1"/>
  <c r="E31" i="1" s="1" a="1"/>
  <c r="E31" i="1" s="1"/>
  <c r="I29" i="1" a="1"/>
  <c r="I29" i="1" s="1"/>
  <c r="H30" i="1" s="1" a="1"/>
  <c r="H30" i="1" s="1"/>
  <c r="F31" i="1" l="1" a="1"/>
  <c r="F31" i="1" s="1"/>
  <c r="I30" i="1" a="1"/>
  <c r="I30" i="1" s="1"/>
  <c r="H31" i="1" s="1" a="1"/>
  <c r="H31" i="1" s="1"/>
  <c r="E32" i="1" l="1" a="1"/>
  <c r="E32" i="1" s="1"/>
  <c r="I31" i="1" a="1"/>
  <c r="I31" i="1" s="1"/>
  <c r="F32" i="1" l="1" a="1"/>
  <c r="F32" i="1" s="1"/>
  <c r="E33" i="1" s="1" a="1"/>
  <c r="E33" i="1" s="1"/>
  <c r="H32" i="1" a="1"/>
  <c r="H32" i="1" s="1"/>
  <c r="I32" i="1" s="1" a="1"/>
  <c r="I32" i="1" s="1"/>
  <c r="F33" i="1" l="1" a="1"/>
  <c r="F33" i="1" s="1"/>
  <c r="E34" i="1" s="1" a="1"/>
  <c r="E34" i="1" s="1"/>
  <c r="H33" i="1" a="1"/>
  <c r="H33" i="1" s="1"/>
  <c r="F34" i="1" l="1" a="1"/>
  <c r="F34" i="1" s="1"/>
  <c r="E35" i="1" s="1" a="1"/>
  <c r="E35" i="1" s="1"/>
  <c r="I33" i="1" a="1"/>
  <c r="I33" i="1" s="1"/>
  <c r="H34" i="1" s="1" a="1"/>
  <c r="H34" i="1" s="1"/>
  <c r="I34" i="1" l="1" a="1"/>
  <c r="I34" i="1" s="1"/>
  <c r="H35" i="1" s="1" a="1"/>
  <c r="H35" i="1" s="1"/>
  <c r="I35" i="1" s="1" a="1"/>
  <c r="I35" i="1" s="1"/>
  <c r="F35" i="1" a="1"/>
  <c r="F35" i="1" s="1"/>
  <c r="E36" i="1" s="1" a="1"/>
  <c r="E36" i="1" s="1"/>
  <c r="H36" i="1" l="1" a="1"/>
  <c r="H36" i="1" s="1"/>
  <c r="F36" i="1" a="1"/>
  <c r="F36" i="1" s="1"/>
  <c r="E37" i="1" l="1" a="1"/>
  <c r="E37" i="1" s="1"/>
  <c r="I36" i="1" a="1"/>
  <c r="I36" i="1" s="1"/>
  <c r="H37" i="1" s="1" a="1"/>
  <c r="H37" i="1" s="1"/>
  <c r="F37" i="1" l="1" a="1"/>
  <c r="F37" i="1" s="1"/>
  <c r="E38" i="1" s="1" a="1"/>
  <c r="E38" i="1" s="1"/>
  <c r="F38" i="1" l="1" a="1"/>
  <c r="F38" i="1" s="1"/>
  <c r="E39" i="1" s="1" a="1"/>
  <c r="E39" i="1" s="1"/>
  <c r="I37" i="1" a="1"/>
  <c r="I37" i="1" s="1"/>
  <c r="F39" i="1" l="1" a="1"/>
  <c r="F39" i="1" s="1"/>
  <c r="E40" i="1" s="1" a="1"/>
  <c r="E40" i="1" s="1"/>
  <c r="F40" i="1" s="1" a="1"/>
  <c r="F40" i="1" s="1"/>
  <c r="H38" i="1" a="1"/>
  <c r="H38" i="1" s="1"/>
  <c r="E41" i="1" l="1" a="1"/>
  <c r="E41" i="1" s="1"/>
  <c r="I38" i="1" a="1"/>
  <c r="I38" i="1" s="1"/>
  <c r="H39" i="1" s="1" a="1"/>
  <c r="H39" i="1" s="1"/>
  <c r="F41" i="1" l="1" a="1"/>
  <c r="F41" i="1" s="1"/>
  <c r="E42" i="1" s="1" a="1"/>
  <c r="E42" i="1" s="1"/>
  <c r="I39" i="1" a="1"/>
  <c r="I39" i="1" s="1"/>
  <c r="H40" i="1" s="1" a="1"/>
  <c r="H40" i="1" s="1"/>
  <c r="I40" i="1" s="1" a="1"/>
  <c r="I40" i="1" s="1"/>
  <c r="F42" i="1" l="1" a="1"/>
  <c r="F42" i="1" s="1"/>
  <c r="E43" i="1" s="1" a="1"/>
  <c r="E43" i="1" s="1"/>
  <c r="H41" i="1" a="1"/>
  <c r="H41" i="1" s="1"/>
  <c r="I41" i="1" l="1" a="1"/>
  <c r="I41" i="1" s="1"/>
  <c r="H42" i="1" s="1" a="1"/>
  <c r="H42" i="1" s="1"/>
  <c r="F43" i="1" a="1"/>
  <c r="F43" i="1" s="1"/>
  <c r="E44" i="1" s="1" a="1"/>
  <c r="E44" i="1" s="1"/>
  <c r="I42" i="1" l="1" a="1"/>
  <c r="I42" i="1" s="1"/>
  <c r="H43" i="1" s="1" a="1"/>
  <c r="H43" i="1" s="1"/>
  <c r="F44" i="1" a="1"/>
  <c r="F44" i="1" s="1"/>
  <c r="E45" i="1" s="1" a="1"/>
  <c r="E45" i="1" s="1"/>
  <c r="F45" i="1" s="1" a="1"/>
  <c r="F45" i="1" s="1"/>
  <c r="E46" i="1" s="1" a="1"/>
  <c r="E46" i="1" s="1"/>
  <c r="F46" i="1" l="1" a="1"/>
  <c r="F46" i="1" s="1"/>
  <c r="E47" i="1" s="1" a="1"/>
  <c r="E47" i="1" s="1"/>
  <c r="I43" i="1" a="1"/>
  <c r="I43" i="1" s="1"/>
  <c r="H44" i="1" s="1" a="1"/>
  <c r="H44" i="1" s="1"/>
  <c r="I44" i="1" s="1" a="1"/>
  <c r="I44" i="1" s="1"/>
  <c r="H45" i="1" s="1" a="1"/>
  <c r="H45" i="1" s="1"/>
  <c r="I45" i="1" s="1" a="1"/>
  <c r="I45" i="1" s="1"/>
  <c r="H46" i="1" s="1" a="1"/>
  <c r="H46" i="1" s="1"/>
  <c r="I46" i="1" l="1" a="1"/>
  <c r="I46" i="1" s="1"/>
  <c r="H47" i="1" s="1" a="1"/>
  <c r="H47" i="1" s="1"/>
  <c r="F47" i="1" a="1"/>
  <c r="F47" i="1" s="1"/>
  <c r="E48" i="1" s="1" a="1"/>
  <c r="E48" i="1" s="1"/>
  <c r="F48" i="1" l="1" a="1"/>
  <c r="F48" i="1" s="1"/>
  <c r="E49" i="1" s="1" a="1"/>
  <c r="E49" i="1" s="1"/>
  <c r="I47" i="1" a="1"/>
  <c r="I47" i="1" s="1"/>
  <c r="H48" i="1" s="1" a="1"/>
  <c r="H48" i="1" s="1"/>
  <c r="F49" i="1" l="1" a="1"/>
  <c r="F49" i="1" s="1"/>
  <c r="E50" i="1" s="1" a="1"/>
  <c r="E50" i="1" s="1"/>
  <c r="I48" i="1" a="1"/>
  <c r="I48" i="1" s="1"/>
  <c r="H49" i="1" s="1" a="1"/>
  <c r="H49" i="1" s="1"/>
  <c r="I49" i="1" l="1" a="1"/>
  <c r="I49" i="1" s="1"/>
  <c r="H50" i="1" s="1" a="1"/>
  <c r="H50" i="1" s="1"/>
  <c r="F50" i="1" a="1"/>
  <c r="F50" i="1" s="1"/>
  <c r="E51" i="1" s="1" a="1"/>
  <c r="E51" i="1" s="1"/>
  <c r="I50" i="1" l="1" a="1"/>
  <c r="I50" i="1" s="1"/>
  <c r="H51" i="1" s="1" a="1"/>
  <c r="H51" i="1" s="1"/>
  <c r="F51" i="1" a="1"/>
  <c r="F51" i="1" s="1"/>
  <c r="E52" i="1" s="1" a="1"/>
  <c r="E52" i="1" s="1"/>
  <c r="F52" i="1" l="1" a="1"/>
  <c r="F52" i="1" s="1"/>
  <c r="E53" i="1" s="1" a="1"/>
  <c r="E53" i="1" s="1"/>
  <c r="I51" i="1" a="1"/>
  <c r="I51" i="1" s="1"/>
  <c r="H52" i="1" s="1" a="1"/>
  <c r="H52" i="1" s="1"/>
  <c r="I52" i="1" l="1" a="1"/>
  <c r="I52" i="1" s="1"/>
  <c r="H53" i="1" s="1" a="1"/>
  <c r="H53" i="1" s="1"/>
  <c r="F53" i="1" a="1"/>
  <c r="F53" i="1" s="1"/>
  <c r="E54" i="1" s="1" a="1"/>
  <c r="E54" i="1" s="1"/>
  <c r="F54" i="1" l="1" a="1"/>
  <c r="F54" i="1" s="1"/>
  <c r="E55" i="1" s="1" a="1"/>
  <c r="E55" i="1" s="1"/>
  <c r="I53" i="1" a="1"/>
  <c r="I53" i="1" s="1"/>
  <c r="H54" i="1" s="1" a="1"/>
  <c r="H54" i="1" s="1"/>
  <c r="F55" i="1" l="1" a="1"/>
  <c r="F55" i="1" s="1"/>
  <c r="E56" i="1" s="1" a="1"/>
  <c r="E56" i="1" s="1"/>
  <c r="I54" i="1" a="1"/>
  <c r="I54" i="1" s="1"/>
  <c r="H55" i="1" s="1" a="1"/>
  <c r="H55" i="1" s="1"/>
  <c r="I55" i="1" l="1" a="1"/>
  <c r="I55" i="1" s="1"/>
  <c r="H56" i="1" s="1" a="1"/>
  <c r="H56" i="1" s="1"/>
  <c r="F56" i="1" a="1"/>
  <c r="F56" i="1" s="1"/>
  <c r="E57" i="1" s="1" a="1"/>
  <c r="E57" i="1" s="1"/>
  <c r="I56" i="1" l="1" a="1"/>
  <c r="I56" i="1" s="1"/>
  <c r="H57" i="1" s="1" a="1"/>
  <c r="H57" i="1" s="1"/>
  <c r="F57" i="1" a="1"/>
  <c r="F57" i="1" s="1"/>
  <c r="E58" i="1" s="1" a="1"/>
  <c r="E58" i="1" s="1"/>
  <c r="F58" i="1" l="1" a="1"/>
  <c r="F58" i="1" s="1"/>
  <c r="E59" i="1" s="1" a="1"/>
  <c r="E59" i="1" s="1"/>
  <c r="I57" i="1" a="1"/>
  <c r="I57" i="1" s="1"/>
  <c r="H58" i="1" s="1" a="1"/>
  <c r="H58" i="1" s="1"/>
  <c r="F59" i="1" l="1" a="1"/>
  <c r="F59" i="1" s="1"/>
  <c r="E60" i="1" s="1" a="1"/>
  <c r="E60" i="1" s="1"/>
  <c r="I58" i="1" a="1"/>
  <c r="I58" i="1" s="1"/>
  <c r="H59" i="1" s="1" a="1"/>
  <c r="H59" i="1" s="1"/>
  <c r="F60" i="1" l="1" a="1"/>
  <c r="F60" i="1" s="1"/>
  <c r="E61" i="1" s="1" a="1"/>
  <c r="E61" i="1" s="1"/>
  <c r="I59" i="1" a="1"/>
  <c r="I59" i="1" s="1"/>
  <c r="H60" i="1" s="1" a="1"/>
  <c r="H60" i="1" s="1"/>
  <c r="I60" i="1" l="1" a="1"/>
  <c r="I60" i="1" s="1"/>
  <c r="H61" i="1" s="1" a="1"/>
  <c r="H61" i="1" s="1"/>
  <c r="F61" i="1" a="1"/>
  <c r="F61" i="1" s="1"/>
  <c r="E62" i="1" s="1" a="1"/>
  <c r="E62" i="1" s="1"/>
  <c r="F62" i="1" s="1" a="1"/>
  <c r="F62" i="1" s="1"/>
  <c r="E63" i="1" s="1" a="1"/>
  <c r="E63" i="1" s="1"/>
  <c r="F63" i="1" l="1" a="1"/>
  <c r="F63" i="1" s="1"/>
  <c r="E64" i="1" s="1" a="1"/>
  <c r="E64" i="1" s="1"/>
  <c r="I61" i="1" a="1"/>
  <c r="I61" i="1" s="1"/>
  <c r="H62" i="1" s="1" a="1"/>
  <c r="H62" i="1" s="1"/>
  <c r="I62" i="1" l="1" a="1"/>
  <c r="I62" i="1" s="1"/>
  <c r="H63" i="1" s="1" a="1"/>
  <c r="H63" i="1" s="1"/>
  <c r="F64" i="1" a="1"/>
  <c r="F64" i="1" s="1"/>
  <c r="E65" i="1" s="1" a="1"/>
  <c r="E65" i="1" s="1"/>
  <c r="F65" i="1" l="1" a="1"/>
  <c r="F65" i="1" s="1"/>
  <c r="E66" i="1" s="1" a="1"/>
  <c r="E66" i="1" s="1"/>
  <c r="I63" i="1" a="1"/>
  <c r="I63" i="1" s="1"/>
  <c r="H64" i="1" s="1" a="1"/>
  <c r="H64" i="1" s="1"/>
  <c r="F66" i="1" l="1" a="1"/>
  <c r="F66" i="1" s="1"/>
  <c r="E67" i="1" s="1" a="1"/>
  <c r="E67" i="1" s="1"/>
  <c r="I64" i="1" a="1"/>
  <c r="I64" i="1" s="1"/>
  <c r="H65" i="1" s="1" a="1"/>
  <c r="H65" i="1" s="1"/>
  <c r="F67" i="1" l="1" a="1"/>
  <c r="F67" i="1" s="1"/>
  <c r="E68" i="1" s="1" a="1"/>
  <c r="E68" i="1" s="1"/>
  <c r="I65" i="1" a="1"/>
  <c r="I65" i="1" s="1"/>
  <c r="H66" i="1" s="1" a="1"/>
  <c r="H66" i="1" s="1"/>
  <c r="I66" i="1" l="1" a="1"/>
  <c r="I66" i="1" s="1"/>
  <c r="H67" i="1" s="1" a="1"/>
  <c r="H67" i="1" s="1"/>
  <c r="F68" i="1" a="1"/>
  <c r="F68" i="1" s="1"/>
  <c r="E69" i="1" s="1" a="1"/>
  <c r="E69" i="1" s="1"/>
  <c r="I67" i="1" l="1" a="1"/>
  <c r="I67" i="1" s="1"/>
  <c r="H68" i="1" s="1" a="1"/>
  <c r="H68" i="1" s="1"/>
  <c r="F69" i="1" a="1"/>
  <c r="F69" i="1" s="1"/>
  <c r="E70" i="1" s="1" a="1"/>
  <c r="E70" i="1" s="1"/>
  <c r="I68" i="1" l="1" a="1"/>
  <c r="I68" i="1" s="1"/>
  <c r="H69" i="1" s="1" a="1"/>
  <c r="H69" i="1" s="1"/>
  <c r="F70" i="1" a="1"/>
  <c r="F70" i="1" s="1"/>
  <c r="E71" i="1" s="1" a="1"/>
  <c r="E71" i="1" s="1"/>
  <c r="I69" i="1" l="1" a="1"/>
  <c r="I69" i="1" s="1"/>
  <c r="H70" i="1" s="1" a="1"/>
  <c r="H70" i="1" s="1"/>
  <c r="F71" i="1" a="1"/>
  <c r="F71" i="1" s="1"/>
  <c r="E72" i="1" s="1" a="1"/>
  <c r="E72" i="1" s="1"/>
  <c r="F72" i="1" l="1" a="1"/>
  <c r="F72" i="1" s="1"/>
  <c r="E73" i="1" s="1" a="1"/>
  <c r="E73" i="1" s="1"/>
  <c r="I70" i="1" a="1"/>
  <c r="I70" i="1" s="1"/>
  <c r="H71" i="1" s="1" a="1"/>
  <c r="H71" i="1" s="1"/>
  <c r="F73" i="1" l="1" a="1"/>
  <c r="F73" i="1" s="1"/>
  <c r="E74" i="1" s="1" a="1"/>
  <c r="E74" i="1" s="1"/>
  <c r="I71" i="1" a="1"/>
  <c r="I71" i="1" s="1"/>
  <c r="H72" i="1" s="1" a="1"/>
  <c r="H72" i="1" s="1"/>
  <c r="F74" i="1" l="1" a="1"/>
  <c r="F74" i="1" s="1"/>
  <c r="E75" i="1" s="1" a="1"/>
  <c r="E75" i="1" s="1"/>
  <c r="I72" i="1" a="1"/>
  <c r="I72" i="1" s="1"/>
  <c r="H73" i="1" s="1" a="1"/>
  <c r="H73" i="1" s="1"/>
  <c r="F75" i="1" l="1" a="1"/>
  <c r="F75" i="1" s="1"/>
  <c r="E76" i="1" s="1" a="1"/>
  <c r="E76" i="1" s="1"/>
  <c r="I73" i="1" a="1"/>
  <c r="I73" i="1" s="1"/>
  <c r="H74" i="1" s="1" a="1"/>
  <c r="H74" i="1" s="1"/>
  <c r="I74" i="1" l="1" a="1"/>
  <c r="I74" i="1" s="1"/>
  <c r="H75" i="1" s="1" a="1"/>
  <c r="H75" i="1" s="1"/>
  <c r="F76" i="1" a="1"/>
  <c r="F76" i="1" s="1"/>
  <c r="E77" i="1" s="1" a="1"/>
  <c r="E77" i="1" s="1"/>
  <c r="F77" i="1" l="1" a="1"/>
  <c r="F77" i="1" s="1"/>
  <c r="E78" i="1" s="1" a="1"/>
  <c r="E78" i="1" s="1"/>
  <c r="I75" i="1" a="1"/>
  <c r="I75" i="1" s="1"/>
  <c r="H76" i="1" s="1" a="1"/>
  <c r="H76" i="1" s="1"/>
  <c r="I76" i="1" l="1" a="1"/>
  <c r="I76" i="1" s="1"/>
  <c r="H77" i="1" s="1" a="1"/>
  <c r="H77" i="1" s="1"/>
  <c r="F78" i="1" a="1"/>
  <c r="F78" i="1" s="1"/>
  <c r="E79" i="1" s="1" a="1"/>
  <c r="E79" i="1" s="1"/>
  <c r="F79" i="1" l="1" a="1"/>
  <c r="F79" i="1" s="1"/>
  <c r="E80" i="1" s="1" a="1"/>
  <c r="E80" i="1" s="1"/>
  <c r="I77" i="1" a="1"/>
  <c r="I77" i="1" s="1"/>
  <c r="H78" i="1" s="1" a="1"/>
  <c r="H78" i="1" s="1"/>
  <c r="I78" i="1" l="1" a="1"/>
  <c r="I78" i="1" s="1"/>
  <c r="H79" i="1" s="1" a="1"/>
  <c r="H79" i="1" s="1"/>
  <c r="F80" i="1" a="1"/>
  <c r="F80" i="1" s="1"/>
  <c r="E81" i="1" s="1" a="1"/>
  <c r="E81" i="1" s="1"/>
  <c r="F81" i="1" s="1" a="1"/>
  <c r="F81" i="1" s="1"/>
  <c r="E82" i="1" s="1" a="1"/>
  <c r="E82" i="1" s="1"/>
  <c r="F82" i="1" l="1" a="1"/>
  <c r="F82" i="1" s="1"/>
  <c r="E83" i="1" s="1" a="1"/>
  <c r="E83" i="1" s="1"/>
  <c r="I79" i="1" a="1"/>
  <c r="I79" i="1" s="1"/>
  <c r="H80" i="1" s="1" a="1"/>
  <c r="H80" i="1" s="1"/>
  <c r="F83" i="1" l="1" a="1"/>
  <c r="F83" i="1" s="1"/>
  <c r="E84" i="1" s="1" a="1"/>
  <c r="E84" i="1" s="1"/>
  <c r="I80" i="1" a="1"/>
  <c r="I80" i="1" s="1"/>
  <c r="H81" i="1" s="1" a="1"/>
  <c r="H81" i="1" s="1"/>
  <c r="F84" i="1" l="1" a="1"/>
  <c r="F84" i="1" s="1"/>
  <c r="E85" i="1" s="1" a="1"/>
  <c r="E85" i="1" s="1"/>
  <c r="I81" i="1" a="1"/>
  <c r="I81" i="1" s="1"/>
  <c r="H82" i="1" s="1" a="1"/>
  <c r="H82" i="1" s="1"/>
  <c r="F85" i="1" l="1" a="1"/>
  <c r="F85" i="1" s="1"/>
  <c r="E86" i="1" s="1" a="1"/>
  <c r="E86" i="1" s="1"/>
  <c r="I82" i="1" a="1"/>
  <c r="I82" i="1" s="1"/>
  <c r="H83" i="1" s="1" a="1"/>
  <c r="H83" i="1" s="1"/>
  <c r="I83" i="1" l="1" a="1"/>
  <c r="I83" i="1" s="1"/>
  <c r="H84" i="1" s="1" a="1"/>
  <c r="H84" i="1" s="1"/>
  <c r="F86" i="1" a="1"/>
  <c r="F86" i="1" s="1"/>
  <c r="E87" i="1" s="1" a="1"/>
  <c r="E87" i="1" s="1"/>
  <c r="F87" i="1" l="1" a="1"/>
  <c r="F87" i="1" s="1"/>
  <c r="E88" i="1" s="1" a="1"/>
  <c r="E88" i="1" s="1"/>
  <c r="I84" i="1" a="1"/>
  <c r="I84" i="1" s="1"/>
  <c r="H85" i="1" s="1" a="1"/>
  <c r="H85" i="1" s="1"/>
  <c r="F88" i="1" l="1" a="1"/>
  <c r="F88" i="1" s="1"/>
  <c r="E89" i="1" s="1" a="1"/>
  <c r="E89" i="1" s="1"/>
  <c r="I85" i="1" a="1"/>
  <c r="I85" i="1" s="1"/>
  <c r="H86" i="1" s="1" a="1"/>
  <c r="H86" i="1" s="1"/>
  <c r="F89" i="1" l="1" a="1"/>
  <c r="F89" i="1" s="1"/>
  <c r="E90" i="1" s="1" a="1"/>
  <c r="E90" i="1" s="1"/>
  <c r="I86" i="1" a="1"/>
  <c r="I86" i="1" s="1"/>
  <c r="H87" i="1" s="1" a="1"/>
  <c r="H87" i="1" s="1"/>
  <c r="F90" i="1" l="1" a="1"/>
  <c r="F90" i="1" s="1"/>
  <c r="E91" i="1" s="1" a="1"/>
  <c r="E91" i="1" s="1"/>
  <c r="I87" i="1" a="1"/>
  <c r="I87" i="1" s="1"/>
  <c r="H88" i="1" s="1" a="1"/>
  <c r="H88" i="1" s="1"/>
  <c r="F91" i="1" l="1" a="1"/>
  <c r="F91" i="1" s="1"/>
  <c r="E92" i="1" s="1" a="1"/>
  <c r="E92" i="1" s="1"/>
  <c r="I88" i="1" a="1"/>
  <c r="I88" i="1" s="1"/>
  <c r="H89" i="1" s="1" a="1"/>
  <c r="H89" i="1" s="1"/>
  <c r="F92" i="1" l="1" a="1"/>
  <c r="F92" i="1" s="1"/>
  <c r="E93" i="1" s="1" a="1"/>
  <c r="E93" i="1" s="1"/>
  <c r="I89" i="1" a="1"/>
  <c r="I89" i="1" s="1"/>
  <c r="H90" i="1" s="1" a="1"/>
  <c r="H90" i="1" s="1"/>
  <c r="F93" i="1" l="1" a="1"/>
  <c r="F93" i="1" s="1"/>
  <c r="E94" i="1" s="1" a="1"/>
  <c r="E94" i="1" s="1"/>
  <c r="I90" i="1" a="1"/>
  <c r="I90" i="1" s="1"/>
  <c r="H91" i="1" s="1" a="1"/>
  <c r="H91" i="1" s="1"/>
  <c r="F94" i="1" l="1" a="1"/>
  <c r="F94" i="1" s="1"/>
  <c r="E95" i="1" s="1" a="1"/>
  <c r="E95" i="1" s="1"/>
  <c r="I91" i="1" a="1"/>
  <c r="I91" i="1" s="1"/>
  <c r="H92" i="1" s="1" a="1"/>
  <c r="H92" i="1" s="1"/>
  <c r="I92" i="1" l="1" a="1"/>
  <c r="I92" i="1" s="1"/>
  <c r="H93" i="1" s="1" a="1"/>
  <c r="H93" i="1" s="1"/>
  <c r="F95" i="1" a="1"/>
  <c r="F95" i="1" s="1"/>
  <c r="E96" i="1" s="1" a="1"/>
  <c r="E96" i="1" s="1"/>
  <c r="F96" i="1" l="1" a="1"/>
  <c r="F96" i="1" s="1"/>
  <c r="E97" i="1" s="1" a="1"/>
  <c r="E97" i="1" s="1"/>
  <c r="I93" i="1" a="1"/>
  <c r="I93" i="1" s="1"/>
  <c r="H94" i="1" s="1" a="1"/>
  <c r="H94" i="1" s="1"/>
  <c r="F97" i="1" a="1"/>
  <c r="F97" i="1" s="1"/>
  <c r="E98" i="1" s="1" a="1"/>
  <c r="E98" i="1" s="1"/>
  <c r="F98" i="1" l="1" a="1"/>
  <c r="F98" i="1" s="1"/>
  <c r="E99" i="1" s="1" a="1"/>
  <c r="E99" i="1" s="1"/>
  <c r="I94" i="1" a="1"/>
  <c r="I94" i="1" s="1"/>
  <c r="H95" i="1" s="1" a="1"/>
  <c r="H95" i="1" s="1"/>
  <c r="F99" i="1" l="1" a="1"/>
  <c r="F99" i="1" s="1"/>
  <c r="E100" i="1" s="1" a="1"/>
  <c r="E100" i="1" s="1"/>
  <c r="I95" i="1" a="1"/>
  <c r="I95" i="1" s="1"/>
  <c r="H96" i="1" s="1" a="1"/>
  <c r="H96" i="1" s="1"/>
  <c r="I96" i="1" l="1" a="1"/>
  <c r="I96" i="1" s="1"/>
  <c r="H97" i="1" s="1" a="1"/>
  <c r="H97" i="1" s="1"/>
  <c r="F100" i="1" a="1"/>
  <c r="F100" i="1" s="1"/>
  <c r="E101" i="1" s="1" a="1"/>
  <c r="E101" i="1" s="1"/>
  <c r="I97" i="1" l="1" a="1"/>
  <c r="I97" i="1" s="1"/>
  <c r="H98" i="1" s="1" a="1"/>
  <c r="H98" i="1" s="1"/>
  <c r="F101" i="1" a="1"/>
  <c r="F101" i="1" s="1"/>
  <c r="E102" i="1" s="1" a="1"/>
  <c r="E102" i="1" s="1"/>
  <c r="I98" i="1" l="1" a="1"/>
  <c r="I98" i="1" s="1"/>
  <c r="H99" i="1" s="1" a="1"/>
  <c r="H99" i="1" s="1"/>
  <c r="F102" i="1" a="1"/>
  <c r="F102" i="1" s="1"/>
  <c r="E103" i="1" s="1" a="1"/>
  <c r="E103" i="1" s="1"/>
  <c r="F103" i="1" s="1" a="1"/>
  <c r="F103" i="1" s="1"/>
  <c r="E104" i="1" s="1" a="1"/>
  <c r="E104" i="1" s="1"/>
  <c r="F104" i="1" s="1" a="1"/>
  <c r="F104" i="1" s="1"/>
  <c r="E105" i="1" s="1" a="1"/>
  <c r="E105" i="1" s="1"/>
  <c r="F105" i="1" s="1" a="1"/>
  <c r="F105" i="1" s="1"/>
  <c r="E106" i="1" s="1" a="1"/>
  <c r="E106" i="1" s="1"/>
  <c r="F106" i="1" s="1" a="1"/>
  <c r="F106" i="1" s="1"/>
  <c r="E107" i="1" s="1" a="1"/>
  <c r="E107" i="1" s="1"/>
  <c r="F107" i="1" s="1" a="1"/>
  <c r="F107" i="1" s="1"/>
  <c r="E108" i="1" s="1" a="1"/>
  <c r="E108" i="1" s="1"/>
  <c r="I99" i="1" l="1" a="1"/>
  <c r="I99" i="1" s="1"/>
  <c r="H100" i="1" s="1" a="1"/>
  <c r="H100" i="1" s="1"/>
  <c r="F108" i="1" a="1"/>
  <c r="F108" i="1" s="1"/>
  <c r="E109" i="1" s="1" a="1"/>
  <c r="E109" i="1" s="1"/>
  <c r="F109" i="1" s="1" a="1"/>
  <c r="F109" i="1" s="1"/>
  <c r="E110" i="1" s="1" a="1"/>
  <c r="E110" i="1" s="1"/>
  <c r="F110" i="1" l="1" a="1"/>
  <c r="F110" i="1" s="1"/>
  <c r="E111" i="1" s="1" a="1"/>
  <c r="E111" i="1" s="1"/>
  <c r="F111" i="1" s="1" a="1"/>
  <c r="F111" i="1" s="1"/>
  <c r="E112" i="1" s="1" a="1"/>
  <c r="E112" i="1" s="1"/>
  <c r="F112" i="1" s="1" a="1"/>
  <c r="F112" i="1" s="1"/>
  <c r="E113" i="1" s="1" a="1"/>
  <c r="E113" i="1" s="1"/>
  <c r="I100" i="1" a="1"/>
  <c r="I100" i="1" s="1"/>
  <c r="H101" i="1" s="1" a="1"/>
  <c r="H101" i="1" s="1"/>
  <c r="I101" i="1" l="1" a="1"/>
  <c r="I101" i="1" s="1"/>
  <c r="H102" i="1" s="1" a="1"/>
  <c r="H102" i="1" s="1"/>
  <c r="E1" i="1"/>
  <c r="F113" i="1" a="1"/>
  <c r="F113" i="1" s="1"/>
  <c r="I102" i="1" l="1" a="1"/>
  <c r="I102" i="1" s="1"/>
  <c r="H103" i="1" s="1" a="1"/>
  <c r="H103" i="1" s="1"/>
  <c r="I103" i="1" l="1" a="1"/>
  <c r="I103" i="1" s="1"/>
  <c r="H104" i="1" s="1" a="1"/>
  <c r="H104" i="1" s="1"/>
  <c r="I104" i="1" s="1" a="1"/>
  <c r="I104" i="1" s="1"/>
  <c r="H105" i="1" s="1" a="1"/>
  <c r="H105" i="1" s="1"/>
  <c r="I105" i="1" s="1" a="1"/>
  <c r="I105" i="1" s="1"/>
  <c r="H106" i="1" s="1" a="1"/>
  <c r="H106" i="1" s="1"/>
  <c r="I106" i="1" s="1" a="1"/>
  <c r="I106" i="1" s="1"/>
  <c r="H107" i="1" s="1" a="1"/>
  <c r="H107" i="1" s="1"/>
  <c r="I107" i="1" s="1" a="1"/>
  <c r="I107" i="1" s="1"/>
  <c r="H108" i="1" s="1" a="1"/>
  <c r="H108" i="1" s="1"/>
  <c r="I108" i="1" s="1" a="1"/>
  <c r="I108" i="1" s="1"/>
  <c r="H109" i="1" s="1" a="1"/>
  <c r="H109" i="1" s="1"/>
  <c r="I109" i="1" s="1" a="1"/>
  <c r="I109" i="1" s="1"/>
  <c r="H110" i="1" s="1" a="1"/>
  <c r="H110" i="1" s="1"/>
  <c r="I110" i="1" s="1" a="1"/>
  <c r="I110" i="1" s="1"/>
  <c r="H111" i="1" s="1" a="1"/>
  <c r="H111" i="1" s="1"/>
  <c r="I111" i="1" l="1" a="1"/>
  <c r="I111" i="1" s="1"/>
  <c r="H112" i="1" s="1" a="1"/>
  <c r="H112" i="1" s="1"/>
  <c r="I112" i="1" l="1" a="1"/>
  <c r="I112" i="1" s="1"/>
  <c r="H113" i="1" s="1" a="1"/>
  <c r="H113" i="1" s="1"/>
  <c r="H1" i="1" s="1"/>
  <c r="I113" i="1" l="1" a="1"/>
  <c r="I1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<sst xmlns="http://schemas.openxmlformats.org/spreadsheetml/2006/main" count="31" uniqueCount="27">
  <si>
    <t>MOIS</t>
  </si>
  <si>
    <t>NB JOURS MALADIE</t>
  </si>
  <si>
    <t>DURÉE MAINTIEN MAXI 80%</t>
  </si>
  <si>
    <t>MAINTIEN GLISSANT 80%</t>
  </si>
  <si>
    <t>DURÉE MAINTIEN MAXI 70%</t>
  </si>
  <si>
    <t>MAINTIEN GLISSANT 70%</t>
  </si>
  <si>
    <t>PRÉSENCE EFFECTIVE</t>
  </si>
  <si>
    <t>Date d'embauche</t>
  </si>
  <si>
    <t>Ancienneté</t>
  </si>
  <si>
    <t>Nb jours max à 80%</t>
  </si>
  <si>
    <t>Ancienneté2</t>
  </si>
  <si>
    <t>Nb jours max à 70%</t>
  </si>
  <si>
    <t>12 mois glissants</t>
  </si>
  <si>
    <t>1 mois, après 1 an de présence effective, à la date du</t>
  </si>
  <si>
    <t>premier jour de maladie ;</t>
  </si>
  <si>
    <t>— 3 mois, après 3 ans de présence effective, à la date</t>
  </si>
  <si>
    <t>du premier jour de maladie ;</t>
  </si>
  <si>
    <t>— 4 mois, après 5 ans de présence effective, à la date</t>
  </si>
  <si>
    <t>— 5 mois, après 7 ans de présence effective, à la date</t>
  </si>
  <si>
    <t>du premier jour de maladie</t>
  </si>
  <si>
    <t>— 1 mois, après 1 an de présence effective, à la date du</t>
  </si>
  <si>
    <t>— 2 mois, après 3 ans de présence effective, à la date</t>
  </si>
  <si>
    <t>du premier jour de maladie.</t>
  </si>
  <si>
    <t>CUMUL MALADIE</t>
  </si>
  <si>
    <t>JOURS A MAINTENIR A 80%</t>
  </si>
  <si>
    <t>JOURS A MAINTENIR A 70%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</si>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</sst>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0" fillId="4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4" borderId="0" xfId="0" applyNumberFormat="1" applyFill="1" applyAlignment="1">
      <alignment horizont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/>
    <xf numFmtId="164" fontId="2" fillId="0" borderId="0" xfId="0" applyNumberFormat="1" applyFont="1"/>
    <xf numFmtId="0" fontId="2" fillId="0" borderId="0" xfId="0" applyFont="1"/>
    <xf numFmtId="0" fontId="2" fillId="2" borderId="0" xfId="0" applyFont="1" applyFill="1"/>
    <xf numFmtId="0" fontId="2" fillId="4" borderId="0" xfId="0" applyFont="1" applyFill="1"/>
    <xf numFmtId="2" fontId="2" fillId="0" borderId="0" xfId="0" applyNumberFormat="1" applyFont="1"/>
    <xf numFmtId="0" fontId="2" fillId="5" borderId="0" xfId="0" applyFont="1" applyFill="1"/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5" borderId="0" xfId="0" applyFill="1"/>
  </cellXfs>
  <cellStyles count="1">
    <cellStyle name="Standaard" xfId="0" builtinId="0"/>
  </cellStyles>
  <dxfs count="18">
    <dxf>
      <numFmt numFmtId="0" formatCode="General"/>
      <fill>
        <patternFill patternType="solid">
          <fgColor indexed="64"/>
          <bgColor theme="8" tint="0.5999633777886288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[$-40C]mmm\-yy;@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725F13-46AC-4191-9B5B-0F92DF59CABE}" name="Tableau5" displayName="Tableau5" ref="N2:Q7" totalsRowShown="0" headerRowDxfId="17" dataDxfId="16">
  <autoFilter ref="N2:Q7" xr:uid="{25EFC9C6-3583-4355-9BB8-30A5176AC780}"/>
  <tableColumns count="4">
    <tableColumn id="1" xr3:uid="{641E5A34-FE3C-4AB1-9045-9B85AA676A81}" name="Ancienneté" dataDxfId="15"/>
    <tableColumn id="2" xr3:uid="{FD4E0D5C-878D-42B1-A76D-14BD65766A37}" name="Nb jours max à 80%" dataDxfId="14"/>
    <tableColumn id="3" xr3:uid="{C027194D-2881-407B-A63F-C016CF9884C4}" name="Ancienneté2" dataDxfId="13"/>
    <tableColumn id="4" xr3:uid="{C56BB3C3-D538-4A96-BB3A-7969F2A4990F}" name="Nb jours max à 70%" dataDxfId="1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AA4229-6B7A-4B8A-B90E-99189B33D850}" name="Tableau65" displayName="Tableau65" ref="A2:J113" totalsRowShown="0" headerRowDxfId="11" dataDxfId="10">
  <autoFilter ref="A2:J113" xr:uid="{0DAA4229-6B7A-4B8A-B90E-99189B33D850}"/>
  <tableColumns count="10">
    <tableColumn id="5" xr3:uid="{92318F68-BDD5-4166-BEBF-E93AEB85769A}" name="MOIS" dataDxfId="2"/>
    <tableColumn id="2" xr3:uid="{AD6D2FD1-608B-4CFB-9347-7FDEE5C5D429}" name="NB JOURS MALADIE" dataDxfId="0">
      <calculatedColumnFormula>MOD(ROW()-1,30)</calculatedColumnFormula>
    </tableColumn>
    <tableColumn id="3" xr3:uid="{432BECC8-E12B-4C64-A387-C13CB2FDA9C9}" name="CUMUL MALADIE" dataDxfId="1">
      <calculatedColumnFormula>SUM($B$3:B3)</calculatedColumnFormula>
    </tableColumn>
    <tableColumn id="4" xr3:uid="{D8A470C9-9581-4EB4-ACE8-B208D50A3AD6}" name="DURÉE MAINTIEN MAXI 80%" dataDxfId="9">
      <calculatedColumnFormula>(LOOKUP(Tableau65[[#This Row],[PRÉSENCE EFFECTIVE]],$N$3:$O$7))</calculatedColumnFormula>
    </tableColumn>
    <tableColumn id="10" xr3:uid="{115F65B4-3A77-4214-B9A9-EDE83FF52FCE}" name="JOURS A MAINTENIR A 80%" dataDxfId="8">
      <calculatedColumnFormula array="1">MAX(0,MIN(1*Tableau65[[#This Row],[NB JOURS MALADIE]],-SUM(-Tableau65[[#This Row],[DURÉE MAINTIEN MAXI 80%]],F2,IF(ROW()-Ligne_Entete&gt;12,-OFFSET(Tableau65[[#This Row],[JOURS A MAINTENIR A 80%]],-12,,,),0))))</calculatedColumnFormula>
    </tableColumn>
    <tableColumn id="9" xr3:uid="{BED878B9-87C0-41D0-B9AC-A906D2C56AB7}" name="MAINTIEN GLISSANT 80%" dataDxfId="7">
      <calculatedColumnFormula array="1">SUM(OFFSET(Tableau65[[#This Row],[JOURS A MAINTENIR A 80%]],MAX(-11,Ligne_Entete+1-ROW()),,MIN(12,ROW()-Ligne_Entete),))</calculatedColumnFormula>
    </tableColumn>
    <tableColumn id="11" xr3:uid="{35B6516B-D8A5-4F29-BE5A-D290FEB9204C}" name="DURÉE MAINTIEN MAXI 70%" dataDxfId="6">
      <calculatedColumnFormula>LOOKUP(Tableau65[[#This Row],[PRÉSENCE EFFECTIVE]],$P$3:$Q$6)</calculatedColumnFormula>
    </tableColumn>
    <tableColumn id="13" xr3:uid="{C20C65F0-8004-44EE-8CEC-BDBB81D62D9B}" name="JOURS A MAINTENIR A 70%" dataDxfId="5">
      <calculatedColumnFormula array="1">MAX(MIN(-SUM(-Tableau65[[#This Row],[DURÉE MAINTIEN MAXI 70%]],I2,IF(ROW()-Ligne_Entete&gt;12,-OFFSET(Tableau65[[#This Row],[JOURS A MAINTENIR A 70%]],-12,,,),0)),Tableau65[[#This Row],[NB JOURS MALADIE]]-Tableau65[[#This Row],[JOURS A MAINTENIR A 80%]]),0)</calculatedColumnFormula>
    </tableColumn>
    <tableColumn id="12" xr3:uid="{2A3202C5-C7BC-436A-9C25-99821C5D87E9}" name="MAINTIEN GLISSANT 70%" dataDxfId="4">
      <calculatedColumnFormula array="1">SUM(OFFSET(Tableau65[[#This Row],[JOURS A MAINTENIR A 70%]],MAX(-11,Ligne_Entete+1-ROW()),,MIN(12,ROW()-Ligne_Entete),))</calculatedColumnFormula>
    </tableColumn>
    <tableColumn id="1" xr3:uid="{F7C3ECE0-DC91-4E9E-87BD-4038EEADCEA3}" name="PRÉSENCE EFFECTIVE" dataDxfId="3">
      <calculatedColumnFormula>MAX(0,(Tableau65[[#This Row],[MOIS]]-$L$3-Tableau65[[#This Row],[CUMUL MALADIE]])/365)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10271-FAEF-419C-9E9F-791DF0F20DE6}">
  <dimension ref="A1:S113"/>
  <sheetViews>
    <sheetView tabSelected="1" workbookViewId="0">
      <selection activeCell="N18" sqref="N18"/>
    </sheetView>
  </sheetViews>
  <sheetFormatPr defaultColWidth="11.42578125" defaultRowHeight="15" x14ac:dyDescent="0.25"/>
  <cols>
    <col min="1" max="1" width="10.140625" style="11" bestFit="1" customWidth="1"/>
    <col min="2" max="2" width="10.85546875" style="32" customWidth="1"/>
    <col min="3" max="4" width="10.85546875" customWidth="1"/>
    <col min="5" max="5" width="10.85546875" style="14" customWidth="1"/>
    <col min="6" max="7" width="10.85546875" customWidth="1"/>
    <col min="8" max="8" width="10.85546875" style="17" customWidth="1"/>
    <col min="9" max="9" width="10.85546875" customWidth="1"/>
    <col min="10" max="10" width="10.85546875" style="23" customWidth="1"/>
    <col min="11" max="11" width="4" customWidth="1"/>
    <col min="12" max="12" width="11.28515625" customWidth="1"/>
    <col min="13" max="13" width="3.7109375" customWidth="1"/>
    <col min="14" max="14" width="11.28515625" style="9" customWidth="1"/>
    <col min="15" max="18" width="11.28515625" customWidth="1"/>
    <col min="20" max="20" width="16.5703125" bestFit="1" customWidth="1"/>
  </cols>
  <sheetData>
    <row r="1" spans="1:19" ht="18.75" x14ac:dyDescent="0.3">
      <c r="A1" s="24" t="s">
        <v>26</v>
      </c>
      <c r="B1" s="29">
        <f>SUM(Tableau65[NB JOURS MALADIE])</f>
        <v>1349</v>
      </c>
      <c r="C1" s="25"/>
      <c r="D1" s="25"/>
      <c r="E1" s="26">
        <f ca="1">SUM(Tableau65[JOURS A MAINTENIR A 80%])</f>
        <v>623</v>
      </c>
      <c r="F1" s="25"/>
      <c r="G1" s="25"/>
      <c r="H1" s="27">
        <f ca="1">SUM(Tableau65[JOURS A MAINTENIR A 70%])</f>
        <v>338</v>
      </c>
      <c r="I1" s="25"/>
      <c r="J1" s="28"/>
    </row>
    <row r="2" spans="1:19" ht="45" x14ac:dyDescent="0.25">
      <c r="A2" s="1" t="s">
        <v>0</v>
      </c>
      <c r="B2" s="30" t="s">
        <v>1</v>
      </c>
      <c r="C2" s="2" t="s">
        <v>23</v>
      </c>
      <c r="D2" s="2" t="s">
        <v>2</v>
      </c>
      <c r="E2" s="12" t="s">
        <v>24</v>
      </c>
      <c r="F2" s="2" t="s">
        <v>3</v>
      </c>
      <c r="G2" s="2" t="s">
        <v>4</v>
      </c>
      <c r="H2" s="15" t="s">
        <v>25</v>
      </c>
      <c r="I2" s="2" t="s">
        <v>5</v>
      </c>
      <c r="J2" s="22" t="s">
        <v>6</v>
      </c>
      <c r="L2" s="18" t="s">
        <v>7</v>
      </c>
      <c r="N2" s="2" t="s">
        <v>8</v>
      </c>
      <c r="O2" s="2" t="s">
        <v>9</v>
      </c>
      <c r="P2" s="2" t="s">
        <v>10</v>
      </c>
      <c r="Q2" s="2" t="s">
        <v>11</v>
      </c>
      <c r="S2" t="s">
        <v>12</v>
      </c>
    </row>
    <row r="3" spans="1:19" x14ac:dyDescent="0.25">
      <c r="A3" s="3">
        <v>44592</v>
      </c>
      <c r="B3" s="31">
        <f t="shared" ref="B3:B34" si="0">MOD(ROW()-1,30)</f>
        <v>2</v>
      </c>
      <c r="C3" s="4">
        <f>SUM($B$3:B3)</f>
        <v>2</v>
      </c>
      <c r="D3" s="4">
        <f>(LOOKUP(Tableau65[[#This Row],[PRÉSENCE EFFECTIVE]],$N$3:$O$7))</f>
        <v>0</v>
      </c>
      <c r="E3" s="13" cm="1">
        <f t="array" aca="1" ref="E3" ca="1">MAX(0,MIN(1*Tableau65[[#This Row],[NB JOURS MALADIE]],-SUM(-Tableau65[[#This Row],[DURÉE MAINTIEN MAXI 80%]],F2,IF(ROW()-Ligne_Entete&gt;12,-OFFSET(Tableau65[[#This Row],[JOURS A MAINTENIR A 80%]],-12,,,),0))))</f>
        <v>0</v>
      </c>
      <c r="F3" s="4" cm="1">
        <f t="array" aca="1" ref="F3" ca="1">SUM(OFFSET(Tableau65[[#This Row],[JOURS A MAINTENIR A 80%]],MAX(-11,Ligne_Entete+1-ROW()),,MIN(12,ROW()-Ligne_Entete),))</f>
        <v>0</v>
      </c>
      <c r="G3" s="4">
        <f>LOOKUP(Tableau65[[#This Row],[PRÉSENCE EFFECTIVE]],$P$3:$Q$6)</f>
        <v>0</v>
      </c>
      <c r="H3" s="16" cm="1">
        <f t="array" aca="1" ref="H3" ca="1">MAX(MIN(-SUM(-Tableau65[[#This Row],[DURÉE MAINTIEN MAXI 70%]],I2,IF(ROW()-Ligne_Entete&gt;12,-OFFSET(Tableau65[[#This Row],[JOURS A MAINTENIR A 70%]],-12,,,),0)),Tableau65[[#This Row],[NB JOURS MALADIE]]-Tableau65[[#This Row],[JOURS A MAINTENIR A 80%]]),0)</f>
        <v>0</v>
      </c>
      <c r="I3" s="4" cm="1">
        <f t="array" aca="1" ref="I3" ca="1">SUM(OFFSET(Tableau65[[#This Row],[JOURS A MAINTENIR A 70%]],MAX(-11,Ligne_Entete+1-ROW()),,MIN(12,ROW()-Ligne_Entete),))</f>
        <v>0</v>
      </c>
      <c r="J3" s="5">
        <f>MAX(0,(Tableau65[[#This Row],[MOIS]]-$L$3-Tableau65[[#This Row],[CUMUL MALADIE]])/365)</f>
        <v>0.99178082191780825</v>
      </c>
      <c r="L3" s="6">
        <v>44228</v>
      </c>
      <c r="M3" s="7"/>
      <c r="N3" s="8">
        <v>0</v>
      </c>
      <c r="O3" s="8">
        <v>0</v>
      </c>
      <c r="P3" s="8">
        <v>0</v>
      </c>
      <c r="Q3" s="8">
        <v>0</v>
      </c>
    </row>
    <row r="4" spans="1:19" x14ac:dyDescent="0.25">
      <c r="A4" s="3">
        <v>44620</v>
      </c>
      <c r="B4" s="31">
        <f t="shared" si="0"/>
        <v>3</v>
      </c>
      <c r="C4" s="4">
        <f>SUM($B$3:B4)</f>
        <v>5</v>
      </c>
      <c r="D4" s="4">
        <f>(LOOKUP(Tableau65[[#This Row],[PRÉSENCE EFFECTIVE]],$N$3:$O$7))</f>
        <v>30</v>
      </c>
      <c r="E4" s="13" cm="1">
        <f t="array" aca="1" ref="E4" ca="1">MAX(0,MIN(1*Tableau65[[#This Row],[NB JOURS MALADIE]],-SUM(-Tableau65[[#This Row],[DURÉE MAINTIEN MAXI 80%]],F3,IF(ROW()-Ligne_Entete&gt;12,-OFFSET(Tableau65[[#This Row],[JOURS A MAINTENIR A 80%]],-12,,,),0))))</f>
        <v>3</v>
      </c>
      <c r="F4" s="4" cm="1">
        <f t="array" aca="1" ref="F4" ca="1">SUM(OFFSET(Tableau65[[#This Row],[JOURS A MAINTENIR A 80%]],MAX(-11,Ligne_Entete+1-ROW()),,MIN(12,ROW()-Ligne_Entete),))</f>
        <v>3</v>
      </c>
      <c r="G4" s="4">
        <f>LOOKUP(Tableau65[[#This Row],[PRÉSENCE EFFECTIVE]],$P$3:$Q$6)</f>
        <v>30</v>
      </c>
      <c r="H4" s="16" cm="1">
        <f t="array" aca="1" ref="H4" ca="1">MAX(MIN(-SUM(-Tableau65[[#This Row],[DURÉE MAINTIEN MAXI 70%]],I3,IF(ROW()-Ligne_Entete&gt;12,-OFFSET(Tableau65[[#This Row],[JOURS A MAINTENIR A 70%]],-12,,,),0)),Tableau65[[#This Row],[NB JOURS MALADIE]]-Tableau65[[#This Row],[JOURS A MAINTENIR A 80%]]),0)</f>
        <v>0</v>
      </c>
      <c r="I4" s="4" cm="1">
        <f t="array" aca="1" ref="I4" ca="1">SUM(OFFSET(Tableau65[[#This Row],[JOURS A MAINTENIR A 70%]],MAX(-11,Ligne_Entete+1-ROW()),,MIN(12,ROW()-Ligne_Entete),))</f>
        <v>0</v>
      </c>
      <c r="J4" s="5">
        <f>MAX(0,(Tableau65[[#This Row],[MOIS]]-$L$3-Tableau65[[#This Row],[CUMUL MALADIE]])/365)</f>
        <v>1.0602739726027397</v>
      </c>
      <c r="M4" s="9"/>
      <c r="N4" s="8">
        <v>1</v>
      </c>
      <c r="O4" s="8">
        <v>30</v>
      </c>
      <c r="P4" s="8">
        <v>1</v>
      </c>
      <c r="Q4" s="8">
        <v>30</v>
      </c>
      <c r="S4" t="s">
        <v>13</v>
      </c>
    </row>
    <row r="5" spans="1:19" x14ac:dyDescent="0.25">
      <c r="A5" s="3">
        <v>44651</v>
      </c>
      <c r="B5" s="31">
        <f t="shared" si="0"/>
        <v>4</v>
      </c>
      <c r="C5" s="4">
        <f>SUM($B$3:B5)</f>
        <v>9</v>
      </c>
      <c r="D5" s="4">
        <f>(LOOKUP(Tableau65[[#This Row],[PRÉSENCE EFFECTIVE]],$N$3:$O$7))</f>
        <v>30</v>
      </c>
      <c r="E5" s="13" cm="1">
        <f t="array" aca="1" ref="E5" ca="1">MAX(0,MIN(1*Tableau65[[#This Row],[NB JOURS MALADIE]],-SUM(-Tableau65[[#This Row],[DURÉE MAINTIEN MAXI 80%]],F4,IF(ROW()-Ligne_Entete&gt;12,-OFFSET(Tableau65[[#This Row],[JOURS A MAINTENIR A 80%]],-12,,,),0))))</f>
        <v>4</v>
      </c>
      <c r="F5" s="4" cm="1">
        <f t="array" aca="1" ref="F5" ca="1">SUM(OFFSET(Tableau65[[#This Row],[JOURS A MAINTENIR A 80%]],MAX(-11,Ligne_Entete+1-ROW()),,MIN(12,ROW()-Ligne_Entete),))</f>
        <v>7</v>
      </c>
      <c r="G5" s="4">
        <f>LOOKUP(Tableau65[[#This Row],[PRÉSENCE EFFECTIVE]],$P$3:$Q$6)</f>
        <v>30</v>
      </c>
      <c r="H5" s="16" cm="1">
        <f t="array" aca="1" ref="H5" ca="1">MAX(MIN(-SUM(-Tableau65[[#This Row],[DURÉE MAINTIEN MAXI 70%]],I4,IF(ROW()-Ligne_Entete&gt;12,-OFFSET(Tableau65[[#This Row],[JOURS A MAINTENIR A 70%]],-12,,,),0)),Tableau65[[#This Row],[NB JOURS MALADIE]]-Tableau65[[#This Row],[JOURS A MAINTENIR A 80%]]),0)</f>
        <v>0</v>
      </c>
      <c r="I5" s="4" cm="1">
        <f t="array" aca="1" ref="I5" ca="1">SUM(OFFSET(Tableau65[[#This Row],[JOURS A MAINTENIR A 70%]],MAX(-11,Ligne_Entete+1-ROW()),,MIN(12,ROW()-Ligne_Entete),))</f>
        <v>0</v>
      </c>
      <c r="J5" s="5">
        <f>MAX(0,(Tableau65[[#This Row],[MOIS]]-$L$3-Tableau65[[#This Row],[CUMUL MALADIE]])/365)</f>
        <v>1.1342465753424658</v>
      </c>
      <c r="M5" s="9"/>
      <c r="N5" s="8">
        <v>3</v>
      </c>
      <c r="O5" s="8">
        <v>90</v>
      </c>
      <c r="P5" s="8">
        <v>3</v>
      </c>
      <c r="Q5" s="8">
        <v>60</v>
      </c>
      <c r="S5" t="s">
        <v>14</v>
      </c>
    </row>
    <row r="6" spans="1:19" x14ac:dyDescent="0.25">
      <c r="A6" s="3">
        <v>44681</v>
      </c>
      <c r="B6" s="31">
        <f t="shared" si="0"/>
        <v>5</v>
      </c>
      <c r="C6" s="4">
        <f>SUM($B$3:B6)</f>
        <v>14</v>
      </c>
      <c r="D6" s="4">
        <f>(LOOKUP(Tableau65[[#This Row],[PRÉSENCE EFFECTIVE]],$N$3:$O$7))</f>
        <v>30</v>
      </c>
      <c r="E6" s="13" cm="1">
        <f t="array" aca="1" ref="E6" ca="1">MAX(0,MIN(1*Tableau65[[#This Row],[NB JOURS MALADIE]],-SUM(-Tableau65[[#This Row],[DURÉE MAINTIEN MAXI 80%]],F5,IF(ROW()-Ligne_Entete&gt;12,-OFFSET(Tableau65[[#This Row],[JOURS A MAINTENIR A 80%]],-12,,,),0))))</f>
        <v>5</v>
      </c>
      <c r="F6" s="4" cm="1">
        <f t="array" aca="1" ref="F6" ca="1">SUM(OFFSET(Tableau65[[#This Row],[JOURS A MAINTENIR A 80%]],MAX(-11,Ligne_Entete+1-ROW()),,MIN(12,ROW()-Ligne_Entete),))</f>
        <v>12</v>
      </c>
      <c r="G6" s="4">
        <f>LOOKUP(Tableau65[[#This Row],[PRÉSENCE EFFECTIVE]],$P$3:$Q$6)</f>
        <v>30</v>
      </c>
      <c r="H6" s="16" cm="1">
        <f t="array" aca="1" ref="H6" ca="1">MAX(MIN(-SUM(-Tableau65[[#This Row],[DURÉE MAINTIEN MAXI 70%]],I5,IF(ROW()-Ligne_Entete&gt;12,-OFFSET(Tableau65[[#This Row],[JOURS A MAINTENIR A 70%]],-12,,,),0)),Tableau65[[#This Row],[NB JOURS MALADIE]]-Tableau65[[#This Row],[JOURS A MAINTENIR A 80%]]),0)</f>
        <v>0</v>
      </c>
      <c r="I6" s="4" cm="1">
        <f t="array" aca="1" ref="I6" ca="1">SUM(OFFSET(Tableau65[[#This Row],[JOURS A MAINTENIR A 70%]],MAX(-11,Ligne_Entete+1-ROW()),,MIN(12,ROW()-Ligne_Entete),))</f>
        <v>0</v>
      </c>
      <c r="J6" s="5">
        <f>MAX(0,(Tableau65[[#This Row],[MOIS]]-$L$3-Tableau65[[#This Row],[CUMUL MALADIE]])/365)</f>
        <v>1.2027397260273973</v>
      </c>
      <c r="M6" s="9"/>
      <c r="N6" s="8">
        <v>5</v>
      </c>
      <c r="O6" s="8">
        <v>120</v>
      </c>
      <c r="P6" s="8">
        <v>5</v>
      </c>
      <c r="Q6" s="8">
        <v>120</v>
      </c>
      <c r="S6" t="s">
        <v>15</v>
      </c>
    </row>
    <row r="7" spans="1:19" x14ac:dyDescent="0.25">
      <c r="A7" s="3">
        <v>44712</v>
      </c>
      <c r="B7" s="31">
        <f t="shared" si="0"/>
        <v>6</v>
      </c>
      <c r="C7" s="4">
        <f>SUM($B$3:B7)</f>
        <v>20</v>
      </c>
      <c r="D7" s="4">
        <f>(LOOKUP(Tableau65[[#This Row],[PRÉSENCE EFFECTIVE]],$N$3:$O$7))</f>
        <v>30</v>
      </c>
      <c r="E7" s="13" cm="1">
        <f t="array" aca="1" ref="E7" ca="1">MAX(0,MIN(1*Tableau65[[#This Row],[NB JOURS MALADIE]],-SUM(-Tableau65[[#This Row],[DURÉE MAINTIEN MAXI 80%]],F6,IF(ROW()-Ligne_Entete&gt;12,-OFFSET(Tableau65[[#This Row],[JOURS A MAINTENIR A 80%]],-12,,,),0))))</f>
        <v>6</v>
      </c>
      <c r="F7" s="4" cm="1">
        <f t="array" aca="1" ref="F7" ca="1">SUM(OFFSET(Tableau65[[#This Row],[JOURS A MAINTENIR A 80%]],MAX(-11,Ligne_Entete+1-ROW()),,MIN(12,ROW()-Ligne_Entete),))</f>
        <v>18</v>
      </c>
      <c r="G7" s="4">
        <f>LOOKUP(Tableau65[[#This Row],[PRÉSENCE EFFECTIVE]],$P$3:$Q$6)</f>
        <v>30</v>
      </c>
      <c r="H7" s="16" cm="1">
        <f t="array" aca="1" ref="H7" ca="1">MAX(MIN(-SUM(-Tableau65[[#This Row],[DURÉE MAINTIEN MAXI 70%]],I6,IF(ROW()-Ligne_Entete&gt;12,-OFFSET(Tableau65[[#This Row],[JOURS A MAINTENIR A 70%]],-12,,,),0)),Tableau65[[#This Row],[NB JOURS MALADIE]]-Tableau65[[#This Row],[JOURS A MAINTENIR A 80%]]),0)</f>
        <v>0</v>
      </c>
      <c r="I7" s="4" cm="1">
        <f t="array" aca="1" ref="I7" ca="1">SUM(OFFSET(Tableau65[[#This Row],[JOURS A MAINTENIR A 70%]],MAX(-11,Ligne_Entete+1-ROW()),,MIN(12,ROW()-Ligne_Entete),))</f>
        <v>0</v>
      </c>
      <c r="J7" s="5">
        <f>MAX(0,(Tableau65[[#This Row],[MOIS]]-$L$3-Tableau65[[#This Row],[CUMUL MALADIE]])/365)</f>
        <v>1.2712328767123289</v>
      </c>
      <c r="M7" s="9"/>
      <c r="N7" s="8">
        <v>7</v>
      </c>
      <c r="O7" s="8">
        <v>150</v>
      </c>
      <c r="P7" s="8"/>
      <c r="Q7" s="8"/>
      <c r="S7" t="s">
        <v>16</v>
      </c>
    </row>
    <row r="8" spans="1:19" x14ac:dyDescent="0.25">
      <c r="A8" s="3">
        <v>44742</v>
      </c>
      <c r="B8" s="31">
        <f t="shared" si="0"/>
        <v>7</v>
      </c>
      <c r="C8" s="4">
        <f>SUM($B$3:B8)</f>
        <v>27</v>
      </c>
      <c r="D8" s="4">
        <f>(LOOKUP(Tableau65[[#This Row],[PRÉSENCE EFFECTIVE]],$N$3:$O$7))</f>
        <v>30</v>
      </c>
      <c r="E8" s="13" cm="1">
        <f t="array" aca="1" ref="E8" ca="1">MAX(0,MIN(1*Tableau65[[#This Row],[NB JOURS MALADIE]],-SUM(-Tableau65[[#This Row],[DURÉE MAINTIEN MAXI 80%]],F7,IF(ROW()-Ligne_Entete&gt;12,-OFFSET(Tableau65[[#This Row],[JOURS A MAINTENIR A 80%]],-12,,,),0))))</f>
        <v>7</v>
      </c>
      <c r="F8" s="4" cm="1">
        <f t="array" aca="1" ref="F8" ca="1">SUM(OFFSET(Tableau65[[#This Row],[JOURS A MAINTENIR A 80%]],MAX(-11,Ligne_Entete+1-ROW()),,MIN(12,ROW()-Ligne_Entete),))</f>
        <v>25</v>
      </c>
      <c r="G8" s="4">
        <f>LOOKUP(Tableau65[[#This Row],[PRÉSENCE EFFECTIVE]],$P$3:$Q$6)</f>
        <v>30</v>
      </c>
      <c r="H8" s="16" cm="1">
        <f t="array" aca="1" ref="H8" ca="1">MAX(MIN(-SUM(-Tableau65[[#This Row],[DURÉE MAINTIEN MAXI 70%]],I7,IF(ROW()-Ligne_Entete&gt;12,-OFFSET(Tableau65[[#This Row],[JOURS A MAINTENIR A 70%]],-12,,,),0)),Tableau65[[#This Row],[NB JOURS MALADIE]]-Tableau65[[#This Row],[JOURS A MAINTENIR A 80%]]),0)</f>
        <v>0</v>
      </c>
      <c r="I8" s="4" cm="1">
        <f t="array" aca="1" ref="I8" ca="1">SUM(OFFSET(Tableau65[[#This Row],[JOURS A MAINTENIR A 70%]],MAX(-11,Ligne_Entete+1-ROW()),,MIN(12,ROW()-Ligne_Entete),))</f>
        <v>0</v>
      </c>
      <c r="J8" s="5">
        <f>MAX(0,(Tableau65[[#This Row],[MOIS]]-$L$3-Tableau65[[#This Row],[CUMUL MALADIE]])/365)</f>
        <v>1.3342465753424657</v>
      </c>
      <c r="M8" s="9"/>
      <c r="N8"/>
      <c r="P8" s="8"/>
      <c r="Q8" s="8"/>
      <c r="S8" t="s">
        <v>17</v>
      </c>
    </row>
    <row r="9" spans="1:19" x14ac:dyDescent="0.25">
      <c r="A9" s="3">
        <v>44773</v>
      </c>
      <c r="B9" s="31">
        <f t="shared" si="0"/>
        <v>8</v>
      </c>
      <c r="C9" s="4">
        <f>SUM($B$3:B9)</f>
        <v>35</v>
      </c>
      <c r="D9" s="4">
        <f>(LOOKUP(Tableau65[[#This Row],[PRÉSENCE EFFECTIVE]],$N$3:$O$7))</f>
        <v>30</v>
      </c>
      <c r="E9" s="13" cm="1">
        <f t="array" aca="1" ref="E9" ca="1">MAX(0,MIN(1*Tableau65[[#This Row],[NB JOURS MALADIE]],-SUM(-Tableau65[[#This Row],[DURÉE MAINTIEN MAXI 80%]],F8,IF(ROW()-Ligne_Entete&gt;12,-OFFSET(Tableau65[[#This Row],[JOURS A MAINTENIR A 80%]],-12,,,),0))))</f>
        <v>5</v>
      </c>
      <c r="F9" s="4" cm="1">
        <f t="array" aca="1" ref="F9" ca="1">SUM(OFFSET(Tableau65[[#This Row],[JOURS A MAINTENIR A 80%]],MAX(-11,Ligne_Entete+1-ROW()),,MIN(12,ROW()-Ligne_Entete),))</f>
        <v>30</v>
      </c>
      <c r="G9" s="4">
        <f>LOOKUP(Tableau65[[#This Row],[PRÉSENCE EFFECTIVE]],$P$3:$Q$6)</f>
        <v>30</v>
      </c>
      <c r="H9" s="16" cm="1">
        <f t="array" aca="1" ref="H9" ca="1">MAX(MIN(-SUM(-Tableau65[[#This Row],[DURÉE MAINTIEN MAXI 70%]],I8,IF(ROW()-Ligne_Entete&gt;12,-OFFSET(Tableau65[[#This Row],[JOURS A MAINTENIR A 70%]],-12,,,),0)),Tableau65[[#This Row],[NB JOURS MALADIE]]-Tableau65[[#This Row],[JOURS A MAINTENIR A 80%]]),0)</f>
        <v>3</v>
      </c>
      <c r="I9" s="4" cm="1">
        <f t="array" aca="1" ref="I9" ca="1">SUM(OFFSET(Tableau65[[#This Row],[JOURS A MAINTENIR A 70%]],MAX(-11,Ligne_Entete+1-ROW()),,MIN(12,ROW()-Ligne_Entete),))</f>
        <v>3</v>
      </c>
      <c r="J9" s="5">
        <f>MAX(0,(Tableau65[[#This Row],[MOIS]]-$L$3-Tableau65[[#This Row],[CUMUL MALADIE]])/365)</f>
        <v>1.3972602739726028</v>
      </c>
      <c r="M9" s="9"/>
      <c r="N9"/>
      <c r="P9" s="8"/>
      <c r="Q9" s="8"/>
      <c r="S9" t="s">
        <v>16</v>
      </c>
    </row>
    <row r="10" spans="1:19" x14ac:dyDescent="0.25">
      <c r="A10" s="3">
        <v>44804</v>
      </c>
      <c r="B10" s="31">
        <f t="shared" si="0"/>
        <v>9</v>
      </c>
      <c r="C10" s="4">
        <f>SUM($B$3:B10)</f>
        <v>44</v>
      </c>
      <c r="D10" s="4">
        <f>(LOOKUP(Tableau65[[#This Row],[PRÉSENCE EFFECTIVE]],$N$3:$O$7))</f>
        <v>30</v>
      </c>
      <c r="E10" s="13" cm="1">
        <f t="array" aca="1" ref="E10" ca="1">MAX(0,MIN(1*Tableau65[[#This Row],[NB JOURS MALADIE]],-SUM(-Tableau65[[#This Row],[DURÉE MAINTIEN MAXI 80%]],F9,IF(ROW()-Ligne_Entete&gt;12,-OFFSET(Tableau65[[#This Row],[JOURS A MAINTENIR A 80%]],-12,,,),0))))</f>
        <v>0</v>
      </c>
      <c r="F10" s="4" cm="1">
        <f t="array" aca="1" ref="F10" ca="1">SUM(OFFSET(Tableau65[[#This Row],[JOURS A MAINTENIR A 80%]],MAX(-11,Ligne_Entete+1-ROW()),,MIN(12,ROW()-Ligne_Entete),))</f>
        <v>30</v>
      </c>
      <c r="G10" s="4">
        <f>LOOKUP(Tableau65[[#This Row],[PRÉSENCE EFFECTIVE]],$P$3:$Q$6)</f>
        <v>30</v>
      </c>
      <c r="H10" s="16" cm="1">
        <f t="array" aca="1" ref="H10" ca="1">MAX(MIN(-SUM(-Tableau65[[#This Row],[DURÉE MAINTIEN MAXI 70%]],I9,IF(ROW()-Ligne_Entete&gt;12,-OFFSET(Tableau65[[#This Row],[JOURS A MAINTENIR A 70%]],-12,,,),0)),Tableau65[[#This Row],[NB JOURS MALADIE]]-Tableau65[[#This Row],[JOURS A MAINTENIR A 80%]]),0)</f>
        <v>9</v>
      </c>
      <c r="I10" s="4" cm="1">
        <f t="array" aca="1" ref="I10" ca="1">SUM(OFFSET(Tableau65[[#This Row],[JOURS A MAINTENIR A 70%]],MAX(-11,Ligne_Entete+1-ROW()),,MIN(12,ROW()-Ligne_Entete),))</f>
        <v>12</v>
      </c>
      <c r="J10" s="5">
        <f>MAX(0,(Tableau65[[#This Row],[MOIS]]-$L$3-Tableau65[[#This Row],[CUMUL MALADIE]])/365)</f>
        <v>1.4575342465753425</v>
      </c>
      <c r="N10"/>
      <c r="S10" t="s">
        <v>18</v>
      </c>
    </row>
    <row r="11" spans="1:19" x14ac:dyDescent="0.25">
      <c r="A11" s="3">
        <v>44834</v>
      </c>
      <c r="B11" s="31">
        <f t="shared" si="0"/>
        <v>10</v>
      </c>
      <c r="C11" s="4">
        <f>SUM($B$3:B11)</f>
        <v>54</v>
      </c>
      <c r="D11" s="4">
        <f>(LOOKUP(Tableau65[[#This Row],[PRÉSENCE EFFECTIVE]],$N$3:$O$7))</f>
        <v>30</v>
      </c>
      <c r="E11" s="13" cm="1">
        <f t="array" aca="1" ref="E11" ca="1">MAX(0,MIN(1*Tableau65[[#This Row],[NB JOURS MALADIE]],-SUM(-Tableau65[[#This Row],[DURÉE MAINTIEN MAXI 80%]],F10,IF(ROW()-Ligne_Entete&gt;12,-OFFSET(Tableau65[[#This Row],[JOURS A MAINTENIR A 80%]],-12,,,),0))))</f>
        <v>0</v>
      </c>
      <c r="F11" s="4" cm="1">
        <f t="array" aca="1" ref="F11" ca="1">SUM(OFFSET(Tableau65[[#This Row],[JOURS A MAINTENIR A 80%]],MAX(-11,Ligne_Entete+1-ROW()),,MIN(12,ROW()-Ligne_Entete),))</f>
        <v>30</v>
      </c>
      <c r="G11" s="4">
        <f>LOOKUP(Tableau65[[#This Row],[PRÉSENCE EFFECTIVE]],$P$3:$Q$6)</f>
        <v>30</v>
      </c>
      <c r="H11" s="16" cm="1">
        <f t="array" aca="1" ref="H11" ca="1">MAX(MIN(-SUM(-Tableau65[[#This Row],[DURÉE MAINTIEN MAXI 70%]],I10,IF(ROW()-Ligne_Entete&gt;12,-OFFSET(Tableau65[[#This Row],[JOURS A MAINTENIR A 70%]],-12,,,),0)),Tableau65[[#This Row],[NB JOURS MALADIE]]-Tableau65[[#This Row],[JOURS A MAINTENIR A 80%]]),0)</f>
        <v>10</v>
      </c>
      <c r="I11" s="4" cm="1">
        <f t="array" aca="1" ref="I11" ca="1">SUM(OFFSET(Tableau65[[#This Row],[JOURS A MAINTENIR A 70%]],MAX(-11,Ligne_Entete+1-ROW()),,MIN(12,ROW()-Ligne_Entete),))</f>
        <v>22</v>
      </c>
      <c r="J11" s="5">
        <f>MAX(0,(Tableau65[[#This Row],[MOIS]]-$L$3-Tableau65[[#This Row],[CUMUL MALADIE]])/365)</f>
        <v>1.5123287671232877</v>
      </c>
      <c r="N11"/>
      <c r="S11" t="s">
        <v>19</v>
      </c>
    </row>
    <row r="12" spans="1:19" x14ac:dyDescent="0.25">
      <c r="A12" s="3">
        <v>44865</v>
      </c>
      <c r="B12" s="31">
        <f t="shared" si="0"/>
        <v>11</v>
      </c>
      <c r="C12" s="4">
        <f>SUM($B$3:B12)</f>
        <v>65</v>
      </c>
      <c r="D12" s="4">
        <f>(LOOKUP(Tableau65[[#This Row],[PRÉSENCE EFFECTIVE]],$N$3:$O$7))</f>
        <v>30</v>
      </c>
      <c r="E12" s="13" cm="1">
        <f t="array" aca="1" ref="E12" ca="1">MAX(0,MIN(1*Tableau65[[#This Row],[NB JOURS MALADIE]],-SUM(-Tableau65[[#This Row],[DURÉE MAINTIEN MAXI 80%]],F11,IF(ROW()-Ligne_Entete&gt;12,-OFFSET(Tableau65[[#This Row],[JOURS A MAINTENIR A 80%]],-12,,,),0))))</f>
        <v>0</v>
      </c>
      <c r="F12" s="4" cm="1">
        <f t="array" aca="1" ref="F12" ca="1">SUM(OFFSET(Tableau65[[#This Row],[JOURS A MAINTENIR A 80%]],MAX(-11,Ligne_Entete+1-ROW()),,MIN(12,ROW()-Ligne_Entete),))</f>
        <v>30</v>
      </c>
      <c r="G12" s="4">
        <f>LOOKUP(Tableau65[[#This Row],[PRÉSENCE EFFECTIVE]],$P$3:$Q$6)</f>
        <v>30</v>
      </c>
      <c r="H12" s="16" cm="1">
        <f t="array" aca="1" ref="H12" ca="1">MAX(MIN(-SUM(-Tableau65[[#This Row],[DURÉE MAINTIEN MAXI 70%]],I11,IF(ROW()-Ligne_Entete&gt;12,-OFFSET(Tableau65[[#This Row],[JOURS A MAINTENIR A 70%]],-12,,,),0)),Tableau65[[#This Row],[NB JOURS MALADIE]]-Tableau65[[#This Row],[JOURS A MAINTENIR A 80%]]),0)</f>
        <v>8</v>
      </c>
      <c r="I12" s="4" cm="1">
        <f t="array" aca="1" ref="I12" ca="1">SUM(OFFSET(Tableau65[[#This Row],[JOURS A MAINTENIR A 70%]],MAX(-11,Ligne_Entete+1-ROW()),,MIN(12,ROW()-Ligne_Entete),))</f>
        <v>30</v>
      </c>
      <c r="J12" s="5">
        <f>MAX(0,(Tableau65[[#This Row],[MOIS]]-$L$3-Tableau65[[#This Row],[CUMUL MALADIE]])/365)</f>
        <v>1.5671232876712329</v>
      </c>
      <c r="N12"/>
    </row>
    <row r="13" spans="1:19" x14ac:dyDescent="0.25">
      <c r="A13" s="3">
        <v>44895</v>
      </c>
      <c r="B13" s="31">
        <f t="shared" si="0"/>
        <v>12</v>
      </c>
      <c r="C13" s="4">
        <f>SUM($B$3:B13)</f>
        <v>77</v>
      </c>
      <c r="D13" s="4">
        <f>(LOOKUP(Tableau65[[#This Row],[PRÉSENCE EFFECTIVE]],$N$3:$O$7))</f>
        <v>30</v>
      </c>
      <c r="E13" s="13" cm="1">
        <f t="array" aca="1" ref="E13" ca="1">MAX(0,MIN(1*Tableau65[[#This Row],[NB JOURS MALADIE]],-SUM(-Tableau65[[#This Row],[DURÉE MAINTIEN MAXI 80%]],F12,IF(ROW()-Ligne_Entete&gt;12,-OFFSET(Tableau65[[#This Row],[JOURS A MAINTENIR A 80%]],-12,,,),0))))</f>
        <v>0</v>
      </c>
      <c r="F13" s="4" cm="1">
        <f t="array" aca="1" ref="F13" ca="1">SUM(OFFSET(Tableau65[[#This Row],[JOURS A MAINTENIR A 80%]],MAX(-11,Ligne_Entete+1-ROW()),,MIN(12,ROW()-Ligne_Entete),))</f>
        <v>30</v>
      </c>
      <c r="G13" s="4">
        <f>LOOKUP(Tableau65[[#This Row],[PRÉSENCE EFFECTIVE]],$P$3:$Q$6)</f>
        <v>30</v>
      </c>
      <c r="H13" s="16" cm="1">
        <f t="array" aca="1" ref="H13" ca="1">MAX(MIN(-SUM(-Tableau65[[#This Row],[DURÉE MAINTIEN MAXI 70%]],I12,IF(ROW()-Ligne_Entete&gt;12,-OFFSET(Tableau65[[#This Row],[JOURS A MAINTENIR A 70%]],-12,,,),0)),Tableau65[[#This Row],[NB JOURS MALADIE]]-Tableau65[[#This Row],[JOURS A MAINTENIR A 80%]]),0)</f>
        <v>0</v>
      </c>
      <c r="I13" s="4" cm="1">
        <f t="array" aca="1" ref="I13" ca="1">SUM(OFFSET(Tableau65[[#This Row],[JOURS A MAINTENIR A 70%]],MAX(-11,Ligne_Entete+1-ROW()),,MIN(12,ROW()-Ligne_Entete),))</f>
        <v>30</v>
      </c>
      <c r="J13" s="5">
        <f>MAX(0,(Tableau65[[#This Row],[MOIS]]-$L$3-Tableau65[[#This Row],[CUMUL MALADIE]])/365)</f>
        <v>1.6164383561643836</v>
      </c>
      <c r="N13"/>
    </row>
    <row r="14" spans="1:19" x14ac:dyDescent="0.25">
      <c r="A14" s="3">
        <v>44926</v>
      </c>
      <c r="B14" s="31">
        <f t="shared" si="0"/>
        <v>13</v>
      </c>
      <c r="C14" s="4">
        <f>SUM($B$3:B14)</f>
        <v>90</v>
      </c>
      <c r="D14" s="4">
        <f>(LOOKUP(Tableau65[[#This Row],[PRÉSENCE EFFECTIVE]],$N$3:$O$7))</f>
        <v>30</v>
      </c>
      <c r="E14" s="13" cm="1">
        <f t="array" aca="1" ref="E14" ca="1">MAX(0,MIN(1*Tableau65[[#This Row],[NB JOURS MALADIE]],-SUM(-Tableau65[[#This Row],[DURÉE MAINTIEN MAXI 80%]],F13,IF(ROW()-Ligne_Entete&gt;12,-OFFSET(Tableau65[[#This Row],[JOURS A MAINTENIR A 80%]],-12,,,),0))))</f>
        <v>0</v>
      </c>
      <c r="F14" s="4" cm="1">
        <f t="array" aca="1" ref="F14" ca="1">SUM(OFFSET(Tableau65[[#This Row],[JOURS A MAINTENIR A 80%]],MAX(-11,Ligne_Entete+1-ROW()),,MIN(12,ROW()-Ligne_Entete),))</f>
        <v>30</v>
      </c>
      <c r="G14" s="4">
        <f>LOOKUP(Tableau65[[#This Row],[PRÉSENCE EFFECTIVE]],$P$3:$Q$6)</f>
        <v>30</v>
      </c>
      <c r="H14" s="16" cm="1">
        <f t="array" aca="1" ref="H14" ca="1">MAX(MIN(-SUM(-Tableau65[[#This Row],[DURÉE MAINTIEN MAXI 70%]],I13,IF(ROW()-Ligne_Entete&gt;12,-OFFSET(Tableau65[[#This Row],[JOURS A MAINTENIR A 70%]],-12,,,),0)),Tableau65[[#This Row],[NB JOURS MALADIE]]-Tableau65[[#This Row],[JOURS A MAINTENIR A 80%]]),0)</f>
        <v>0</v>
      </c>
      <c r="I14" s="4" cm="1">
        <f t="array" aca="1" ref="I14" ca="1">SUM(OFFSET(Tableau65[[#This Row],[JOURS A MAINTENIR A 70%]],MAX(-11,Ligne_Entete+1-ROW()),,MIN(12,ROW()-Ligne_Entete),))</f>
        <v>30</v>
      </c>
      <c r="J14" s="5">
        <f>MAX(0,(Tableau65[[#This Row],[MOIS]]-$L$3-Tableau65[[#This Row],[CUMUL MALADIE]])/365)</f>
        <v>1.6657534246575343</v>
      </c>
      <c r="N14"/>
      <c r="S14" t="s">
        <v>20</v>
      </c>
    </row>
    <row r="15" spans="1:19" x14ac:dyDescent="0.25">
      <c r="A15" s="3">
        <v>44957</v>
      </c>
      <c r="B15" s="31">
        <f t="shared" si="0"/>
        <v>14</v>
      </c>
      <c r="C15" s="4">
        <f>SUM($B$3:B15)</f>
        <v>104</v>
      </c>
      <c r="D15" s="4">
        <f>(LOOKUP(Tableau65[[#This Row],[PRÉSENCE EFFECTIVE]],$N$3:$O$7))</f>
        <v>30</v>
      </c>
      <c r="E15" s="13" cm="1">
        <f t="array" aca="1" ref="E15" ca="1">MAX(0,MIN(1*Tableau65[[#This Row],[NB JOURS MALADIE]],-SUM(-Tableau65[[#This Row],[DURÉE MAINTIEN MAXI 80%]],F14,IF(ROW()-Ligne_Entete&gt;12,-OFFSET(Tableau65[[#This Row],[JOURS A MAINTENIR A 80%]],-12,,,),0))))</f>
        <v>0</v>
      </c>
      <c r="F15" s="4" cm="1">
        <f t="array" aca="1" ref="F15" ca="1">SUM(OFFSET(Tableau65[[#This Row],[JOURS A MAINTENIR A 80%]],MAX(-11,Ligne_Entete+1-ROW()),,MIN(12,ROW()-Ligne_Entete),))</f>
        <v>30</v>
      </c>
      <c r="G15" s="4">
        <f>LOOKUP(Tableau65[[#This Row],[PRÉSENCE EFFECTIVE]],$P$3:$Q$6)</f>
        <v>30</v>
      </c>
      <c r="H15" s="16" cm="1">
        <f t="array" aca="1" ref="H15" ca="1">MAX(MIN(-SUM(-Tableau65[[#This Row],[DURÉE MAINTIEN MAXI 70%]],I14,IF(ROW()-Ligne_Entete&gt;12,-OFFSET(Tableau65[[#This Row],[JOURS A MAINTENIR A 70%]],-12,,,),0)),Tableau65[[#This Row],[NB JOURS MALADIE]]-Tableau65[[#This Row],[JOURS A MAINTENIR A 80%]]),0)</f>
        <v>0</v>
      </c>
      <c r="I15" s="4" cm="1">
        <f t="array" aca="1" ref="I15" ca="1">SUM(OFFSET(Tableau65[[#This Row],[JOURS A MAINTENIR A 70%]],MAX(-11,Ligne_Entete+1-ROW()),,MIN(12,ROW()-Ligne_Entete),))</f>
        <v>30</v>
      </c>
      <c r="J15" s="5">
        <f>MAX(0,(Tableau65[[#This Row],[MOIS]]-$L$3-Tableau65[[#This Row],[CUMUL MALADIE]])/365)</f>
        <v>1.7123287671232876</v>
      </c>
      <c r="N15"/>
      <c r="S15" t="s">
        <v>14</v>
      </c>
    </row>
    <row r="16" spans="1:19" x14ac:dyDescent="0.25">
      <c r="A16" s="3">
        <v>44985</v>
      </c>
      <c r="B16" s="31">
        <f t="shared" si="0"/>
        <v>15</v>
      </c>
      <c r="C16" s="4">
        <f>SUM($B$3:B16)</f>
        <v>119</v>
      </c>
      <c r="D16" s="4">
        <f>(LOOKUP(Tableau65[[#This Row],[PRÉSENCE EFFECTIVE]],$N$3:$O$7))</f>
        <v>30</v>
      </c>
      <c r="E16" s="13" cm="1">
        <f t="array" aca="1" ref="E16" ca="1">MAX(0,MIN(1*Tableau65[[#This Row],[NB JOURS MALADIE]],-SUM(-Tableau65[[#This Row],[DURÉE MAINTIEN MAXI 80%]],F15,IF(ROW()-Ligne_Entete&gt;12,-OFFSET(Tableau65[[#This Row],[JOURS A MAINTENIR A 80%]],-12,,,),0))))</f>
        <v>3</v>
      </c>
      <c r="F16" s="4" cm="1">
        <f t="array" aca="1" ref="F16" ca="1">SUM(OFFSET(Tableau65[[#This Row],[JOURS A MAINTENIR A 80%]],MAX(-11,Ligne_Entete+1-ROW()),,MIN(12,ROW()-Ligne_Entete),))</f>
        <v>30</v>
      </c>
      <c r="G16" s="4">
        <f>LOOKUP(Tableau65[[#This Row],[PRÉSENCE EFFECTIVE]],$P$3:$Q$6)</f>
        <v>30</v>
      </c>
      <c r="H16" s="16" cm="1">
        <f t="array" aca="1" ref="H16" ca="1">MAX(MIN(-SUM(-Tableau65[[#This Row],[DURÉE MAINTIEN MAXI 70%]],I15,IF(ROW()-Ligne_Entete&gt;12,-OFFSET(Tableau65[[#This Row],[JOURS A MAINTENIR A 70%]],-12,,,),0)),Tableau65[[#This Row],[NB JOURS MALADIE]]-Tableau65[[#This Row],[JOURS A MAINTENIR A 80%]]),0)</f>
        <v>0</v>
      </c>
      <c r="I16" s="4" cm="1">
        <f t="array" aca="1" ref="I16" ca="1">SUM(OFFSET(Tableau65[[#This Row],[JOURS A MAINTENIR A 70%]],MAX(-11,Ligne_Entete+1-ROW()),,MIN(12,ROW()-Ligne_Entete),))</f>
        <v>30</v>
      </c>
      <c r="J16" s="5">
        <f>MAX(0,(Tableau65[[#This Row],[MOIS]]-$L$3-Tableau65[[#This Row],[CUMUL MALADIE]])/365)</f>
        <v>1.747945205479452</v>
      </c>
      <c r="N16"/>
      <c r="S16" t="s">
        <v>21</v>
      </c>
    </row>
    <row r="17" spans="1:19" x14ac:dyDescent="0.25">
      <c r="A17" s="3">
        <v>45016</v>
      </c>
      <c r="B17" s="31">
        <f t="shared" si="0"/>
        <v>16</v>
      </c>
      <c r="C17" s="4">
        <f>SUM($B$3:B17)</f>
        <v>135</v>
      </c>
      <c r="D17" s="4">
        <f>(LOOKUP(Tableau65[[#This Row],[PRÉSENCE EFFECTIVE]],$N$3:$O$7))</f>
        <v>30</v>
      </c>
      <c r="E17" s="13" cm="1">
        <f t="array" aca="1" ref="E17" ca="1">MAX(0,MIN(1*Tableau65[[#This Row],[NB JOURS MALADIE]],-SUM(-Tableau65[[#This Row],[DURÉE MAINTIEN MAXI 80%]],F16,IF(ROW()-Ligne_Entete&gt;12,-OFFSET(Tableau65[[#This Row],[JOURS A MAINTENIR A 80%]],-12,,,),0))))</f>
        <v>4</v>
      </c>
      <c r="F17" s="4" cm="1">
        <f t="array" aca="1" ref="F17" ca="1">SUM(OFFSET(Tableau65[[#This Row],[JOURS A MAINTENIR A 80%]],MAX(-11,Ligne_Entete+1-ROW()),,MIN(12,ROW()-Ligne_Entete),))</f>
        <v>30</v>
      </c>
      <c r="G17" s="4">
        <f>LOOKUP(Tableau65[[#This Row],[PRÉSENCE EFFECTIVE]],$P$3:$Q$6)</f>
        <v>30</v>
      </c>
      <c r="H17" s="16" cm="1">
        <f t="array" aca="1" ref="H17" ca="1">MAX(MIN(-SUM(-Tableau65[[#This Row],[DURÉE MAINTIEN MAXI 70%]],I16,IF(ROW()-Ligne_Entete&gt;12,-OFFSET(Tableau65[[#This Row],[JOURS A MAINTENIR A 70%]],-12,,,),0)),Tableau65[[#This Row],[NB JOURS MALADIE]]-Tableau65[[#This Row],[JOURS A MAINTENIR A 80%]]),0)</f>
        <v>0</v>
      </c>
      <c r="I17" s="4" cm="1">
        <f t="array" aca="1" ref="I17" ca="1">SUM(OFFSET(Tableau65[[#This Row],[JOURS A MAINTENIR A 70%]],MAX(-11,Ligne_Entete+1-ROW()),,MIN(12,ROW()-Ligne_Entete),))</f>
        <v>30</v>
      </c>
      <c r="J17" s="5">
        <f>MAX(0,(Tableau65[[#This Row],[MOIS]]-$L$3-Tableau65[[#This Row],[CUMUL MALADIE]])/365)</f>
        <v>1.789041095890411</v>
      </c>
      <c r="N17"/>
      <c r="S17" t="s">
        <v>19</v>
      </c>
    </row>
    <row r="18" spans="1:19" x14ac:dyDescent="0.25">
      <c r="A18" s="3">
        <v>45046</v>
      </c>
      <c r="B18" s="31">
        <f t="shared" si="0"/>
        <v>17</v>
      </c>
      <c r="C18" s="4">
        <f>SUM($B$3:B18)</f>
        <v>152</v>
      </c>
      <c r="D18" s="4">
        <f>(LOOKUP(Tableau65[[#This Row],[PRÉSENCE EFFECTIVE]],$N$3:$O$7))</f>
        <v>30</v>
      </c>
      <c r="E18" s="13" cm="1">
        <f t="array" aca="1" ref="E18" ca="1">MAX(0,MIN(1*Tableau65[[#This Row],[NB JOURS MALADIE]],-SUM(-Tableau65[[#This Row],[DURÉE MAINTIEN MAXI 80%]],F17,IF(ROW()-Ligne_Entete&gt;12,-OFFSET(Tableau65[[#This Row],[JOURS A MAINTENIR A 80%]],-12,,,),0))))</f>
        <v>5</v>
      </c>
      <c r="F18" s="4" cm="1">
        <f t="array" aca="1" ref="F18" ca="1">SUM(OFFSET(Tableau65[[#This Row],[JOURS A MAINTENIR A 80%]],MAX(-11,Ligne_Entete+1-ROW()),,MIN(12,ROW()-Ligne_Entete),))</f>
        <v>30</v>
      </c>
      <c r="G18" s="4">
        <f>LOOKUP(Tableau65[[#This Row],[PRÉSENCE EFFECTIVE]],$P$3:$Q$6)</f>
        <v>30</v>
      </c>
      <c r="H18" s="16" cm="1">
        <f t="array" aca="1" ref="H18" ca="1">MAX(MIN(-SUM(-Tableau65[[#This Row],[DURÉE MAINTIEN MAXI 70%]],I17,IF(ROW()-Ligne_Entete&gt;12,-OFFSET(Tableau65[[#This Row],[JOURS A MAINTENIR A 70%]],-12,,,),0)),Tableau65[[#This Row],[NB JOURS MALADIE]]-Tableau65[[#This Row],[JOURS A MAINTENIR A 80%]]),0)</f>
        <v>0</v>
      </c>
      <c r="I18" s="4" cm="1">
        <f t="array" aca="1" ref="I18" ca="1">SUM(OFFSET(Tableau65[[#This Row],[JOURS A MAINTENIR A 70%]],MAX(-11,Ligne_Entete+1-ROW()),,MIN(12,ROW()-Ligne_Entete),))</f>
        <v>30</v>
      </c>
      <c r="J18" s="5">
        <f>MAX(0,(Tableau65[[#This Row],[MOIS]]-$L$3-Tableau65[[#This Row],[CUMUL MALADIE]])/365)</f>
        <v>1.8246575342465754</v>
      </c>
      <c r="N18"/>
      <c r="S18" t="s">
        <v>17</v>
      </c>
    </row>
    <row r="19" spans="1:19" x14ac:dyDescent="0.25">
      <c r="A19" s="3">
        <v>45077</v>
      </c>
      <c r="B19" s="31">
        <f t="shared" si="0"/>
        <v>18</v>
      </c>
      <c r="C19" s="4">
        <f>SUM($B$3:B19)</f>
        <v>170</v>
      </c>
      <c r="D19" s="4">
        <f>(LOOKUP(Tableau65[[#This Row],[PRÉSENCE EFFECTIVE]],$N$3:$O$7))</f>
        <v>30</v>
      </c>
      <c r="E19" s="13" cm="1">
        <f t="array" aca="1" ref="E19" ca="1">MAX(0,MIN(1*Tableau65[[#This Row],[NB JOURS MALADIE]],-SUM(-Tableau65[[#This Row],[DURÉE MAINTIEN MAXI 80%]],F18,IF(ROW()-Ligne_Entete&gt;12,-OFFSET(Tableau65[[#This Row],[JOURS A MAINTENIR A 80%]],-12,,,),0))))</f>
        <v>6</v>
      </c>
      <c r="F19" s="4" cm="1">
        <f t="array" aca="1" ref="F19" ca="1">SUM(OFFSET(Tableau65[[#This Row],[JOURS A MAINTENIR A 80%]],MAX(-11,Ligne_Entete+1-ROW()),,MIN(12,ROW()-Ligne_Entete),))</f>
        <v>30</v>
      </c>
      <c r="G19" s="4">
        <f>LOOKUP(Tableau65[[#This Row],[PRÉSENCE EFFECTIVE]],$P$3:$Q$6)</f>
        <v>30</v>
      </c>
      <c r="H19" s="16" cm="1">
        <f t="array" aca="1" ref="H19" ca="1">MAX(MIN(-SUM(-Tableau65[[#This Row],[DURÉE MAINTIEN MAXI 70%]],I18,IF(ROW()-Ligne_Entete&gt;12,-OFFSET(Tableau65[[#This Row],[JOURS A MAINTENIR A 70%]],-12,,,),0)),Tableau65[[#This Row],[NB JOURS MALADIE]]-Tableau65[[#This Row],[JOURS A MAINTENIR A 80%]]),0)</f>
        <v>0</v>
      </c>
      <c r="I19" s="4" cm="1">
        <f t="array" aca="1" ref="I19" ca="1">SUM(OFFSET(Tableau65[[#This Row],[JOURS A MAINTENIR A 70%]],MAX(-11,Ligne_Entete+1-ROW()),,MIN(12,ROW()-Ligne_Entete),))</f>
        <v>30</v>
      </c>
      <c r="J19" s="5">
        <f>MAX(0,(Tableau65[[#This Row],[MOIS]]-$L$3-Tableau65[[#This Row],[CUMUL MALADIE]])/365)</f>
        <v>1.8602739726027397</v>
      </c>
      <c r="N19"/>
      <c r="S19" t="s">
        <v>22</v>
      </c>
    </row>
    <row r="20" spans="1:19" x14ac:dyDescent="0.25">
      <c r="A20" s="3">
        <v>45107</v>
      </c>
      <c r="B20" s="31">
        <f t="shared" si="0"/>
        <v>19</v>
      </c>
      <c r="C20" s="4">
        <f>SUM($B$3:B20)</f>
        <v>189</v>
      </c>
      <c r="D20" s="4">
        <f>(LOOKUP(Tableau65[[#This Row],[PRÉSENCE EFFECTIVE]],$N$3:$O$7))</f>
        <v>30</v>
      </c>
      <c r="E20" s="13" cm="1">
        <f t="array" aca="1" ref="E20" ca="1">MAX(0,MIN(1*Tableau65[[#This Row],[NB JOURS MALADIE]],-SUM(-Tableau65[[#This Row],[DURÉE MAINTIEN MAXI 80%]],F19,IF(ROW()-Ligne_Entete&gt;12,-OFFSET(Tableau65[[#This Row],[JOURS A MAINTENIR A 80%]],-12,,,),0))))</f>
        <v>7</v>
      </c>
      <c r="F20" s="4" cm="1">
        <f t="array" aca="1" ref="F20" ca="1">SUM(OFFSET(Tableau65[[#This Row],[JOURS A MAINTENIR A 80%]],MAX(-11,Ligne_Entete+1-ROW()),,MIN(12,ROW()-Ligne_Entete),))</f>
        <v>30</v>
      </c>
      <c r="G20" s="4">
        <f>LOOKUP(Tableau65[[#This Row],[PRÉSENCE EFFECTIVE]],$P$3:$Q$6)</f>
        <v>30</v>
      </c>
      <c r="H20" s="16" cm="1">
        <f t="array" aca="1" ref="H20" ca="1">MAX(MIN(-SUM(-Tableau65[[#This Row],[DURÉE MAINTIEN MAXI 70%]],I19,IF(ROW()-Ligne_Entete&gt;12,-OFFSET(Tableau65[[#This Row],[JOURS A MAINTENIR A 70%]],-12,,,),0)),Tableau65[[#This Row],[NB JOURS MALADIE]]-Tableau65[[#This Row],[JOURS A MAINTENIR A 80%]]),0)</f>
        <v>0</v>
      </c>
      <c r="I20" s="4" cm="1">
        <f t="array" aca="1" ref="I20" ca="1">SUM(OFFSET(Tableau65[[#This Row],[JOURS A MAINTENIR A 70%]],MAX(-11,Ligne_Entete+1-ROW()),,MIN(12,ROW()-Ligne_Entete),))</f>
        <v>30</v>
      </c>
      <c r="J20" s="5">
        <f>MAX(0,(Tableau65[[#This Row],[MOIS]]-$L$3-Tableau65[[#This Row],[CUMUL MALADIE]])/365)</f>
        <v>1.8904109589041096</v>
      </c>
      <c r="N20"/>
    </row>
    <row r="21" spans="1:19" x14ac:dyDescent="0.25">
      <c r="A21" s="3">
        <v>45138</v>
      </c>
      <c r="B21" s="31">
        <f t="shared" si="0"/>
        <v>20</v>
      </c>
      <c r="C21" s="4">
        <f>SUM($B$3:B21)</f>
        <v>209</v>
      </c>
      <c r="D21" s="4">
        <f>(LOOKUP(Tableau65[[#This Row],[PRÉSENCE EFFECTIVE]],$N$3:$O$7))</f>
        <v>30</v>
      </c>
      <c r="E21" s="13" cm="1">
        <f t="array" aca="1" ref="E21" ca="1">MAX(0,MIN(1*Tableau65[[#This Row],[NB JOURS MALADIE]],-SUM(-Tableau65[[#This Row],[DURÉE MAINTIEN MAXI 80%]],F20,IF(ROW()-Ligne_Entete&gt;12,-OFFSET(Tableau65[[#This Row],[JOURS A MAINTENIR A 80%]],-12,,,),0))))</f>
        <v>5</v>
      </c>
      <c r="F21" s="4" cm="1">
        <f t="array" aca="1" ref="F21" ca="1">SUM(OFFSET(Tableau65[[#This Row],[JOURS A MAINTENIR A 80%]],MAX(-11,Ligne_Entete+1-ROW()),,MIN(12,ROW()-Ligne_Entete),))</f>
        <v>30</v>
      </c>
      <c r="G21" s="4">
        <f>LOOKUP(Tableau65[[#This Row],[PRÉSENCE EFFECTIVE]],$P$3:$Q$6)</f>
        <v>30</v>
      </c>
      <c r="H21" s="16" cm="1">
        <f t="array" aca="1" ref="H21" ca="1">MAX(MIN(-SUM(-Tableau65[[#This Row],[DURÉE MAINTIEN MAXI 70%]],I20,IF(ROW()-Ligne_Entete&gt;12,-OFFSET(Tableau65[[#This Row],[JOURS A MAINTENIR A 70%]],-12,,,),0)),Tableau65[[#This Row],[NB JOURS MALADIE]]-Tableau65[[#This Row],[JOURS A MAINTENIR A 80%]]),0)</f>
        <v>3</v>
      </c>
      <c r="I21" s="4" cm="1">
        <f t="array" aca="1" ref="I21" ca="1">SUM(OFFSET(Tableau65[[#This Row],[JOURS A MAINTENIR A 70%]],MAX(-11,Ligne_Entete+1-ROW()),,MIN(12,ROW()-Ligne_Entete),))</f>
        <v>30</v>
      </c>
      <c r="J21" s="5">
        <f>MAX(0,(Tableau65[[#This Row],[MOIS]]-$L$3-Tableau65[[#This Row],[CUMUL MALADIE]])/365)</f>
        <v>1.9205479452054794</v>
      </c>
      <c r="N21"/>
    </row>
    <row r="22" spans="1:19" x14ac:dyDescent="0.25">
      <c r="A22" s="3">
        <v>45169</v>
      </c>
      <c r="B22" s="31">
        <f t="shared" si="0"/>
        <v>21</v>
      </c>
      <c r="C22" s="4">
        <f>SUM($B$3:B22)</f>
        <v>230</v>
      </c>
      <c r="D22" s="4">
        <f>(LOOKUP(Tableau65[[#This Row],[PRÉSENCE EFFECTIVE]],$N$3:$O$7))</f>
        <v>30</v>
      </c>
      <c r="E22" s="13" cm="1">
        <f t="array" aca="1" ref="E22" ca="1">MAX(0,MIN(1*Tableau65[[#This Row],[NB JOURS MALADIE]],-SUM(-Tableau65[[#This Row],[DURÉE MAINTIEN MAXI 80%]],F21,IF(ROW()-Ligne_Entete&gt;12,-OFFSET(Tableau65[[#This Row],[JOURS A MAINTENIR A 80%]],-12,,,),0))))</f>
        <v>0</v>
      </c>
      <c r="F22" s="4" cm="1">
        <f t="array" aca="1" ref="F22" ca="1">SUM(OFFSET(Tableau65[[#This Row],[JOURS A MAINTENIR A 80%]],MAX(-11,Ligne_Entete+1-ROW()),,MIN(12,ROW()-Ligne_Entete),))</f>
        <v>30</v>
      </c>
      <c r="G22" s="4">
        <f>LOOKUP(Tableau65[[#This Row],[PRÉSENCE EFFECTIVE]],$P$3:$Q$6)</f>
        <v>30</v>
      </c>
      <c r="H22" s="16" cm="1">
        <f t="array" aca="1" ref="H22" ca="1">MAX(MIN(-SUM(-Tableau65[[#This Row],[DURÉE MAINTIEN MAXI 70%]],I21,IF(ROW()-Ligne_Entete&gt;12,-OFFSET(Tableau65[[#This Row],[JOURS A MAINTENIR A 70%]],-12,,,),0)),Tableau65[[#This Row],[NB JOURS MALADIE]]-Tableau65[[#This Row],[JOURS A MAINTENIR A 80%]]),0)</f>
        <v>9</v>
      </c>
      <c r="I22" s="4" cm="1">
        <f t="array" aca="1" ref="I22" ca="1">SUM(OFFSET(Tableau65[[#This Row],[JOURS A MAINTENIR A 70%]],MAX(-11,Ligne_Entete+1-ROW()),,MIN(12,ROW()-Ligne_Entete),))</f>
        <v>30</v>
      </c>
      <c r="J22" s="5">
        <f>MAX(0,(Tableau65[[#This Row],[MOIS]]-$L$3-Tableau65[[#This Row],[CUMUL MALADIE]])/365)</f>
        <v>1.9479452054794522</v>
      </c>
      <c r="N22"/>
    </row>
    <row r="23" spans="1:19" x14ac:dyDescent="0.25">
      <c r="A23" s="3">
        <v>45199</v>
      </c>
      <c r="B23" s="31">
        <f t="shared" si="0"/>
        <v>22</v>
      </c>
      <c r="C23" s="4">
        <f>SUM($B$3:B23)</f>
        <v>252</v>
      </c>
      <c r="D23" s="4">
        <f>(LOOKUP(Tableau65[[#This Row],[PRÉSENCE EFFECTIVE]],$N$3:$O$7))</f>
        <v>30</v>
      </c>
      <c r="E23" s="13" cm="1">
        <f t="array" aca="1" ref="E23" ca="1">MAX(0,MIN(1*Tableau65[[#This Row],[NB JOURS MALADIE]],-SUM(-Tableau65[[#This Row],[DURÉE MAINTIEN MAXI 80%]],F22,IF(ROW()-Ligne_Entete&gt;12,-OFFSET(Tableau65[[#This Row],[JOURS A MAINTENIR A 80%]],-12,,,),0))))</f>
        <v>0</v>
      </c>
      <c r="F23" s="4" cm="1">
        <f t="array" aca="1" ref="F23" ca="1">SUM(OFFSET(Tableau65[[#This Row],[JOURS A MAINTENIR A 80%]],MAX(-11,Ligne_Entete+1-ROW()),,MIN(12,ROW()-Ligne_Entete),))</f>
        <v>30</v>
      </c>
      <c r="G23" s="4">
        <f>LOOKUP(Tableau65[[#This Row],[PRÉSENCE EFFECTIVE]],$P$3:$Q$6)</f>
        <v>30</v>
      </c>
      <c r="H23" s="16" cm="1">
        <f t="array" aca="1" ref="H23" ca="1">MAX(MIN(-SUM(-Tableau65[[#This Row],[DURÉE MAINTIEN MAXI 70%]],I22,IF(ROW()-Ligne_Entete&gt;12,-OFFSET(Tableau65[[#This Row],[JOURS A MAINTENIR A 70%]],-12,,,),0)),Tableau65[[#This Row],[NB JOURS MALADIE]]-Tableau65[[#This Row],[JOURS A MAINTENIR A 80%]]),0)</f>
        <v>10</v>
      </c>
      <c r="I23" s="4" cm="1">
        <f t="array" aca="1" ref="I23" ca="1">SUM(OFFSET(Tableau65[[#This Row],[JOURS A MAINTENIR A 70%]],MAX(-11,Ligne_Entete+1-ROW()),,MIN(12,ROW()-Ligne_Entete),))</f>
        <v>30</v>
      </c>
      <c r="J23" s="5">
        <f>MAX(0,(Tableau65[[#This Row],[MOIS]]-$L$3-Tableau65[[#This Row],[CUMUL MALADIE]])/365)</f>
        <v>1.9698630136986301</v>
      </c>
      <c r="N23"/>
    </row>
    <row r="24" spans="1:19" x14ac:dyDescent="0.25">
      <c r="A24" s="3">
        <v>45230</v>
      </c>
      <c r="B24" s="31">
        <f t="shared" si="0"/>
        <v>23</v>
      </c>
      <c r="C24" s="4">
        <f>SUM($B$3:B24)</f>
        <v>275</v>
      </c>
      <c r="D24" s="4">
        <f>(LOOKUP(Tableau65[[#This Row],[PRÉSENCE EFFECTIVE]],$N$3:$O$7))</f>
        <v>30</v>
      </c>
      <c r="E24" s="13" cm="1">
        <f t="array" aca="1" ref="E24" ca="1">MAX(0,MIN(1*Tableau65[[#This Row],[NB JOURS MALADIE]],-SUM(-Tableau65[[#This Row],[DURÉE MAINTIEN MAXI 80%]],F23,IF(ROW()-Ligne_Entete&gt;12,-OFFSET(Tableau65[[#This Row],[JOURS A MAINTENIR A 80%]],-12,,,),0))))</f>
        <v>0</v>
      </c>
      <c r="F24" s="4" cm="1">
        <f t="array" aca="1" ref="F24" ca="1">SUM(OFFSET(Tableau65[[#This Row],[JOURS A MAINTENIR A 80%]],MAX(-11,Ligne_Entete+1-ROW()),,MIN(12,ROW()-Ligne_Entete),))</f>
        <v>30</v>
      </c>
      <c r="G24" s="4">
        <f>LOOKUP(Tableau65[[#This Row],[PRÉSENCE EFFECTIVE]],$P$3:$Q$6)</f>
        <v>30</v>
      </c>
      <c r="H24" s="16" cm="1">
        <f t="array" aca="1" ref="H24" ca="1">MAX(MIN(-SUM(-Tableau65[[#This Row],[DURÉE MAINTIEN MAXI 70%]],I23,IF(ROW()-Ligne_Entete&gt;12,-OFFSET(Tableau65[[#This Row],[JOURS A MAINTENIR A 70%]],-12,,,),0)),Tableau65[[#This Row],[NB JOURS MALADIE]]-Tableau65[[#This Row],[JOURS A MAINTENIR A 80%]]),0)</f>
        <v>8</v>
      </c>
      <c r="I24" s="4" cm="1">
        <f t="array" aca="1" ref="I24" ca="1">SUM(OFFSET(Tableau65[[#This Row],[JOURS A MAINTENIR A 70%]],MAX(-11,Ligne_Entete+1-ROW()),,MIN(12,ROW()-Ligne_Entete),))</f>
        <v>30</v>
      </c>
      <c r="J24" s="5">
        <f>MAX(0,(Tableau65[[#This Row],[MOIS]]-$L$3-Tableau65[[#This Row],[CUMUL MALADIE]])/365)</f>
        <v>1.9917808219178081</v>
      </c>
      <c r="N24"/>
    </row>
    <row r="25" spans="1:19" x14ac:dyDescent="0.25">
      <c r="A25" s="3">
        <v>45260</v>
      </c>
      <c r="B25" s="31">
        <f t="shared" si="0"/>
        <v>24</v>
      </c>
      <c r="C25" s="4">
        <f>SUM($B$3:B25)</f>
        <v>299</v>
      </c>
      <c r="D25" s="4">
        <f>(LOOKUP(Tableau65[[#This Row],[PRÉSENCE EFFECTIVE]],$N$3:$O$7))</f>
        <v>30</v>
      </c>
      <c r="E25" s="13" cm="1">
        <f t="array" aca="1" ref="E25" ca="1">MAX(0,MIN(1*Tableau65[[#This Row],[NB JOURS MALADIE]],-SUM(-Tableau65[[#This Row],[DURÉE MAINTIEN MAXI 80%]],F24,IF(ROW()-Ligne_Entete&gt;12,-OFFSET(Tableau65[[#This Row],[JOURS A MAINTENIR A 80%]],-12,,,),0))))</f>
        <v>0</v>
      </c>
      <c r="F25" s="4" cm="1">
        <f t="array" aca="1" ref="F25" ca="1">SUM(OFFSET(Tableau65[[#This Row],[JOURS A MAINTENIR A 80%]],MAX(-11,Ligne_Entete+1-ROW()),,MIN(12,ROW()-Ligne_Entete),))</f>
        <v>30</v>
      </c>
      <c r="G25" s="4">
        <f>LOOKUP(Tableau65[[#This Row],[PRÉSENCE EFFECTIVE]],$P$3:$Q$6)</f>
        <v>30</v>
      </c>
      <c r="H25" s="16" cm="1">
        <f t="array" aca="1" ref="H25" ca="1">MAX(MIN(-SUM(-Tableau65[[#This Row],[DURÉE MAINTIEN MAXI 70%]],I24,IF(ROW()-Ligne_Entete&gt;12,-OFFSET(Tableau65[[#This Row],[JOURS A MAINTENIR A 70%]],-12,,,),0)),Tableau65[[#This Row],[NB JOURS MALADIE]]-Tableau65[[#This Row],[JOURS A MAINTENIR A 80%]]),0)</f>
        <v>0</v>
      </c>
      <c r="I25" s="4" cm="1">
        <f t="array" aca="1" ref="I25" ca="1">SUM(OFFSET(Tableau65[[#This Row],[JOURS A MAINTENIR A 70%]],MAX(-11,Ligne_Entete+1-ROW()),,MIN(12,ROW()-Ligne_Entete),))</f>
        <v>30</v>
      </c>
      <c r="J25" s="5">
        <f>MAX(0,(Tableau65[[#This Row],[MOIS]]-$L$3-Tableau65[[#This Row],[CUMUL MALADIE]])/365)</f>
        <v>2.0082191780821916</v>
      </c>
      <c r="N25"/>
    </row>
    <row r="26" spans="1:19" x14ac:dyDescent="0.25">
      <c r="A26" s="3">
        <v>45291</v>
      </c>
      <c r="B26" s="31">
        <f t="shared" si="0"/>
        <v>25</v>
      </c>
      <c r="C26" s="4">
        <f>SUM($B$3:B26)</f>
        <v>324</v>
      </c>
      <c r="D26" s="4">
        <f>(LOOKUP(Tableau65[[#This Row],[PRÉSENCE EFFECTIVE]],$N$3:$O$7))</f>
        <v>30</v>
      </c>
      <c r="E26" s="13" cm="1">
        <f t="array" aca="1" ref="E26" ca="1">MAX(0,MIN(1*Tableau65[[#This Row],[NB JOURS MALADIE]],-SUM(-Tableau65[[#This Row],[DURÉE MAINTIEN MAXI 80%]],F25,IF(ROW()-Ligne_Entete&gt;12,-OFFSET(Tableau65[[#This Row],[JOURS A MAINTENIR A 80%]],-12,,,),0))))</f>
        <v>0</v>
      </c>
      <c r="F26" s="4" cm="1">
        <f t="array" aca="1" ref="F26" ca="1">SUM(OFFSET(Tableau65[[#This Row],[JOURS A MAINTENIR A 80%]],MAX(-11,Ligne_Entete+1-ROW()),,MIN(12,ROW()-Ligne_Entete),))</f>
        <v>30</v>
      </c>
      <c r="G26" s="4">
        <f>LOOKUP(Tableau65[[#This Row],[PRÉSENCE EFFECTIVE]],$P$3:$Q$6)</f>
        <v>30</v>
      </c>
      <c r="H26" s="16" cm="1">
        <f t="array" aca="1" ref="H26" ca="1">MAX(MIN(-SUM(-Tableau65[[#This Row],[DURÉE MAINTIEN MAXI 70%]],I25,IF(ROW()-Ligne_Entete&gt;12,-OFFSET(Tableau65[[#This Row],[JOURS A MAINTENIR A 70%]],-12,,,),0)),Tableau65[[#This Row],[NB JOURS MALADIE]]-Tableau65[[#This Row],[JOURS A MAINTENIR A 80%]]),0)</f>
        <v>0</v>
      </c>
      <c r="I26" s="4" cm="1">
        <f t="array" aca="1" ref="I26" ca="1">SUM(OFFSET(Tableau65[[#This Row],[JOURS A MAINTENIR A 70%]],MAX(-11,Ligne_Entete+1-ROW()),,MIN(12,ROW()-Ligne_Entete),))</f>
        <v>30</v>
      </c>
      <c r="J26" s="5">
        <f>MAX(0,(Tableau65[[#This Row],[MOIS]]-$L$3-Tableau65[[#This Row],[CUMUL MALADIE]])/365)</f>
        <v>2.0246575342465754</v>
      </c>
      <c r="N26"/>
    </row>
    <row r="27" spans="1:19" x14ac:dyDescent="0.25">
      <c r="A27" s="3">
        <v>45322</v>
      </c>
      <c r="B27" s="31">
        <f t="shared" si="0"/>
        <v>26</v>
      </c>
      <c r="C27" s="19">
        <f>SUM($B$3:B27)</f>
        <v>350</v>
      </c>
      <c r="D27" s="19">
        <f>(LOOKUP(Tableau65[[#This Row],[PRÉSENCE EFFECTIVE]],$N$3:$O$7))</f>
        <v>30</v>
      </c>
      <c r="E27" s="20" cm="1">
        <f t="array" aca="1" ref="E27" ca="1">MAX(0,MIN(1*Tableau65[[#This Row],[NB JOURS MALADIE]],-SUM(-Tableau65[[#This Row],[DURÉE MAINTIEN MAXI 80%]],F26,IF(ROW()-Ligne_Entete&gt;12,-OFFSET(Tableau65[[#This Row],[JOURS A MAINTENIR A 80%]],-12,,,),0))))</f>
        <v>0</v>
      </c>
      <c r="F27" s="19" cm="1">
        <f t="array" aca="1" ref="F27" ca="1">SUM(OFFSET(Tableau65[[#This Row],[JOURS A MAINTENIR A 80%]],MAX(-11,Ligne_Entete+1-ROW()),,MIN(12,ROW()-Ligne_Entete),))</f>
        <v>30</v>
      </c>
      <c r="G27" s="19">
        <f>LOOKUP(Tableau65[[#This Row],[PRÉSENCE EFFECTIVE]],$P$3:$Q$6)</f>
        <v>30</v>
      </c>
      <c r="H27" s="21" cm="1">
        <f t="array" aca="1" ref="H27" ca="1">MAX(MIN(-SUM(-Tableau65[[#This Row],[DURÉE MAINTIEN MAXI 70%]],I26,IF(ROW()-Ligne_Entete&gt;12,-OFFSET(Tableau65[[#This Row],[JOURS A MAINTENIR A 70%]],-12,,,),0)),Tableau65[[#This Row],[NB JOURS MALADIE]]-Tableau65[[#This Row],[JOURS A MAINTENIR A 80%]]),0)</f>
        <v>0</v>
      </c>
      <c r="I27" s="19" cm="1">
        <f t="array" aca="1" ref="I27" ca="1">SUM(OFFSET(Tableau65[[#This Row],[JOURS A MAINTENIR A 70%]],MAX(-11,Ligne_Entete+1-ROW()),,MIN(12,ROW()-Ligne_Entete),))</f>
        <v>30</v>
      </c>
      <c r="J27" s="5">
        <f>MAX(0,(Tableau65[[#This Row],[MOIS]]-$L$3-Tableau65[[#This Row],[CUMUL MALADIE]])/365)</f>
        <v>2.0383561643835617</v>
      </c>
      <c r="K27" s="5"/>
      <c r="M27" s="4"/>
      <c r="N27" s="10"/>
    </row>
    <row r="28" spans="1:19" x14ac:dyDescent="0.25">
      <c r="A28" s="3">
        <v>45351</v>
      </c>
      <c r="B28" s="31">
        <f t="shared" si="0"/>
        <v>27</v>
      </c>
      <c r="C28" s="19">
        <f>SUM($B$3:B28)</f>
        <v>377</v>
      </c>
      <c r="D28" s="19">
        <f>(LOOKUP(Tableau65[[#This Row],[PRÉSENCE EFFECTIVE]],$N$3:$O$7))</f>
        <v>30</v>
      </c>
      <c r="E28" s="20" cm="1">
        <f t="array" aca="1" ref="E28" ca="1">MAX(0,MIN(1*Tableau65[[#This Row],[NB JOURS MALADIE]],-SUM(-Tableau65[[#This Row],[DURÉE MAINTIEN MAXI 80%]],F27,IF(ROW()-Ligne_Entete&gt;12,-OFFSET(Tableau65[[#This Row],[JOURS A MAINTENIR A 80%]],-12,,,),0))))</f>
        <v>3</v>
      </c>
      <c r="F28" s="19" cm="1">
        <f t="array" aca="1" ref="F28" ca="1">SUM(OFFSET(Tableau65[[#This Row],[JOURS A MAINTENIR A 80%]],MAX(-11,Ligne_Entete+1-ROW()),,MIN(12,ROW()-Ligne_Entete),))</f>
        <v>30</v>
      </c>
      <c r="G28" s="19">
        <f>LOOKUP(Tableau65[[#This Row],[PRÉSENCE EFFECTIVE]],$P$3:$Q$6)</f>
        <v>30</v>
      </c>
      <c r="H28" s="21" cm="1">
        <f t="array" aca="1" ref="H28" ca="1">MAX(MIN(-SUM(-Tableau65[[#This Row],[DURÉE MAINTIEN MAXI 70%]],I27,IF(ROW()-Ligne_Entete&gt;12,-OFFSET(Tableau65[[#This Row],[JOURS A MAINTENIR A 70%]],-12,,,),0)),Tableau65[[#This Row],[NB JOURS MALADIE]]-Tableau65[[#This Row],[JOURS A MAINTENIR A 80%]]),0)</f>
        <v>0</v>
      </c>
      <c r="I28" s="19" cm="1">
        <f t="array" aca="1" ref="I28" ca="1">SUM(OFFSET(Tableau65[[#This Row],[JOURS A MAINTENIR A 70%]],MAX(-11,Ligne_Entete+1-ROW()),,MIN(12,ROW()-Ligne_Entete),))</f>
        <v>30</v>
      </c>
      <c r="J28" s="5">
        <f>MAX(0,(Tableau65[[#This Row],[MOIS]]-$L$3-Tableau65[[#This Row],[CUMUL MALADIE]])/365)</f>
        <v>2.043835616438356</v>
      </c>
    </row>
    <row r="29" spans="1:19" x14ac:dyDescent="0.25">
      <c r="A29" s="3">
        <v>45382</v>
      </c>
      <c r="B29" s="31">
        <f t="shared" si="0"/>
        <v>28</v>
      </c>
      <c r="C29" s="19">
        <f>SUM($B$3:B29)</f>
        <v>405</v>
      </c>
      <c r="D29" s="19">
        <f>(LOOKUP(Tableau65[[#This Row],[PRÉSENCE EFFECTIVE]],$N$3:$O$7))</f>
        <v>30</v>
      </c>
      <c r="E29" s="20" cm="1">
        <f t="array" aca="1" ref="E29" ca="1">MAX(0,MIN(1*Tableau65[[#This Row],[NB JOURS MALADIE]],-SUM(-Tableau65[[#This Row],[DURÉE MAINTIEN MAXI 80%]],F28,IF(ROW()-Ligne_Entete&gt;12,-OFFSET(Tableau65[[#This Row],[JOURS A MAINTENIR A 80%]],-12,,,),0))))</f>
        <v>4</v>
      </c>
      <c r="F29" s="19" cm="1">
        <f t="array" aca="1" ref="F29" ca="1">SUM(OFFSET(Tableau65[[#This Row],[JOURS A MAINTENIR A 80%]],MAX(-11,Ligne_Entete+1-ROW()),,MIN(12,ROW()-Ligne_Entete),))</f>
        <v>30</v>
      </c>
      <c r="G29" s="19">
        <f>LOOKUP(Tableau65[[#This Row],[PRÉSENCE EFFECTIVE]],$P$3:$Q$6)</f>
        <v>30</v>
      </c>
      <c r="H29" s="21" cm="1">
        <f t="array" aca="1" ref="H29" ca="1">MAX(MIN(-SUM(-Tableau65[[#This Row],[DURÉE MAINTIEN MAXI 70%]],I28,IF(ROW()-Ligne_Entete&gt;12,-OFFSET(Tableau65[[#This Row],[JOURS A MAINTENIR A 70%]],-12,,,),0)),Tableau65[[#This Row],[NB JOURS MALADIE]]-Tableau65[[#This Row],[JOURS A MAINTENIR A 80%]]),0)</f>
        <v>0</v>
      </c>
      <c r="I29" s="19" cm="1">
        <f t="array" aca="1" ref="I29" ca="1">SUM(OFFSET(Tableau65[[#This Row],[JOURS A MAINTENIR A 70%]],MAX(-11,Ligne_Entete+1-ROW()),,MIN(12,ROW()-Ligne_Entete),))</f>
        <v>30</v>
      </c>
      <c r="J29" s="5">
        <f>MAX(0,(Tableau65[[#This Row],[MOIS]]-$L$3-Tableau65[[#This Row],[CUMUL MALADIE]])/365)</f>
        <v>2.0520547945205481</v>
      </c>
    </row>
    <row r="30" spans="1:19" x14ac:dyDescent="0.25">
      <c r="A30" s="3">
        <v>45412</v>
      </c>
      <c r="B30" s="31">
        <f t="shared" si="0"/>
        <v>29</v>
      </c>
      <c r="C30" s="19">
        <f>SUM($B$3:B30)</f>
        <v>434</v>
      </c>
      <c r="D30" s="19">
        <f>(LOOKUP(Tableau65[[#This Row],[PRÉSENCE EFFECTIVE]],$N$3:$O$7))</f>
        <v>30</v>
      </c>
      <c r="E30" s="20" cm="1">
        <f t="array" aca="1" ref="E30" ca="1">MAX(0,MIN(1*Tableau65[[#This Row],[NB JOURS MALADIE]],-SUM(-Tableau65[[#This Row],[DURÉE MAINTIEN MAXI 80%]],F29,IF(ROW()-Ligne_Entete&gt;12,-OFFSET(Tableau65[[#This Row],[JOURS A MAINTENIR A 80%]],-12,,,),0))))</f>
        <v>5</v>
      </c>
      <c r="F30" s="19" cm="1">
        <f t="array" aca="1" ref="F30" ca="1">SUM(OFFSET(Tableau65[[#This Row],[JOURS A MAINTENIR A 80%]],MAX(-11,Ligne_Entete+1-ROW()),,MIN(12,ROW()-Ligne_Entete),))</f>
        <v>30</v>
      </c>
      <c r="G30" s="19">
        <f>LOOKUP(Tableau65[[#This Row],[PRÉSENCE EFFECTIVE]],$P$3:$Q$6)</f>
        <v>30</v>
      </c>
      <c r="H30" s="21" cm="1">
        <f t="array" aca="1" ref="H30" ca="1">MAX(MIN(-SUM(-Tableau65[[#This Row],[DURÉE MAINTIEN MAXI 70%]],I29,IF(ROW()-Ligne_Entete&gt;12,-OFFSET(Tableau65[[#This Row],[JOURS A MAINTENIR A 70%]],-12,,,),0)),Tableau65[[#This Row],[NB JOURS MALADIE]]-Tableau65[[#This Row],[JOURS A MAINTENIR A 80%]]),0)</f>
        <v>0</v>
      </c>
      <c r="I30" s="19" cm="1">
        <f t="array" aca="1" ref="I30" ca="1">SUM(OFFSET(Tableau65[[#This Row],[JOURS A MAINTENIR A 70%]],MAX(-11,Ligne_Entete+1-ROW()),,MIN(12,ROW()-Ligne_Entete),))</f>
        <v>30</v>
      </c>
      <c r="J30" s="5">
        <f>MAX(0,(Tableau65[[#This Row],[MOIS]]-$L$3-Tableau65[[#This Row],[CUMUL MALADIE]])/365)</f>
        <v>2.0547945205479454</v>
      </c>
    </row>
    <row r="31" spans="1:19" x14ac:dyDescent="0.25">
      <c r="A31" s="3">
        <v>45443</v>
      </c>
      <c r="B31" s="31">
        <f t="shared" si="0"/>
        <v>0</v>
      </c>
      <c r="C31" s="19">
        <f>SUM($B$3:B31)</f>
        <v>434</v>
      </c>
      <c r="D31" s="19">
        <f>(LOOKUP(Tableau65[[#This Row],[PRÉSENCE EFFECTIVE]],$N$3:$O$7))</f>
        <v>30</v>
      </c>
      <c r="E31" s="20" cm="1">
        <f t="array" aca="1" ref="E31" ca="1">MAX(0,MIN(1*Tableau65[[#This Row],[NB JOURS MALADIE]],-SUM(-Tableau65[[#This Row],[DURÉE MAINTIEN MAXI 80%]],F30,IF(ROW()-Ligne_Entete&gt;12,-OFFSET(Tableau65[[#This Row],[JOURS A MAINTENIR A 80%]],-12,,,),0))))</f>
        <v>0</v>
      </c>
      <c r="F31" s="19" cm="1">
        <f t="array" aca="1" ref="F31" ca="1">SUM(OFFSET(Tableau65[[#This Row],[JOURS A MAINTENIR A 80%]],MAX(-11,Ligne_Entete+1-ROW()),,MIN(12,ROW()-Ligne_Entete),))</f>
        <v>24</v>
      </c>
      <c r="G31" s="19">
        <f>LOOKUP(Tableau65[[#This Row],[PRÉSENCE EFFECTIVE]],$P$3:$Q$6)</f>
        <v>30</v>
      </c>
      <c r="H31" s="21" cm="1">
        <f t="array" aca="1" ref="H31" ca="1">MAX(MIN(-SUM(-Tableau65[[#This Row],[DURÉE MAINTIEN MAXI 70%]],I30,IF(ROW()-Ligne_Entete&gt;12,-OFFSET(Tableau65[[#This Row],[JOURS A MAINTENIR A 70%]],-12,,,),0)),Tableau65[[#This Row],[NB JOURS MALADIE]]-Tableau65[[#This Row],[JOURS A MAINTENIR A 80%]]),0)</f>
        <v>0</v>
      </c>
      <c r="I31" s="19" cm="1">
        <f t="array" aca="1" ref="I31" ca="1">SUM(OFFSET(Tableau65[[#This Row],[JOURS A MAINTENIR A 70%]],MAX(-11,Ligne_Entete+1-ROW()),,MIN(12,ROW()-Ligne_Entete),))</f>
        <v>30</v>
      </c>
      <c r="J31" s="5">
        <f>MAX(0,(Tableau65[[#This Row],[MOIS]]-$L$3-Tableau65[[#This Row],[CUMUL MALADIE]])/365)</f>
        <v>2.1397260273972605</v>
      </c>
    </row>
    <row r="32" spans="1:19" x14ac:dyDescent="0.25">
      <c r="A32" s="3">
        <v>45473</v>
      </c>
      <c r="B32" s="31">
        <f t="shared" si="0"/>
        <v>1</v>
      </c>
      <c r="C32" s="19">
        <f>SUM($B$3:B32)</f>
        <v>435</v>
      </c>
      <c r="D32" s="19">
        <f>(LOOKUP(Tableau65[[#This Row],[PRÉSENCE EFFECTIVE]],$N$3:$O$7))</f>
        <v>30</v>
      </c>
      <c r="E32" s="20" cm="1">
        <f t="array" aca="1" ref="E32" ca="1">MAX(0,MIN(1*Tableau65[[#This Row],[NB JOURS MALADIE]],-SUM(-Tableau65[[#This Row],[DURÉE MAINTIEN MAXI 80%]],F31,IF(ROW()-Ligne_Entete&gt;12,-OFFSET(Tableau65[[#This Row],[JOURS A MAINTENIR A 80%]],-12,,,),0))))</f>
        <v>1</v>
      </c>
      <c r="F32" s="19" cm="1">
        <f t="array" aca="1" ref="F32" ca="1">SUM(OFFSET(Tableau65[[#This Row],[JOURS A MAINTENIR A 80%]],MAX(-11,Ligne_Entete+1-ROW()),,MIN(12,ROW()-Ligne_Entete),))</f>
        <v>18</v>
      </c>
      <c r="G32" s="19">
        <f>LOOKUP(Tableau65[[#This Row],[PRÉSENCE EFFECTIVE]],$P$3:$Q$6)</f>
        <v>30</v>
      </c>
      <c r="H32" s="21" cm="1">
        <f t="array" aca="1" ref="H32" ca="1">MAX(MIN(-SUM(-Tableau65[[#This Row],[DURÉE MAINTIEN MAXI 70%]],I31,IF(ROW()-Ligne_Entete&gt;12,-OFFSET(Tableau65[[#This Row],[JOURS A MAINTENIR A 70%]],-12,,,),0)),Tableau65[[#This Row],[NB JOURS MALADIE]]-Tableau65[[#This Row],[JOURS A MAINTENIR A 80%]]),0)</f>
        <v>0</v>
      </c>
      <c r="I32" s="19" cm="1">
        <f t="array" aca="1" ref="I32" ca="1">SUM(OFFSET(Tableau65[[#This Row],[JOURS A MAINTENIR A 70%]],MAX(-11,Ligne_Entete+1-ROW()),,MIN(12,ROW()-Ligne_Entete),))</f>
        <v>30</v>
      </c>
      <c r="J32" s="5">
        <f>MAX(0,(Tableau65[[#This Row],[MOIS]]-$L$3-Tableau65[[#This Row],[CUMUL MALADIE]])/365)</f>
        <v>2.2191780821917808</v>
      </c>
    </row>
    <row r="33" spans="1:10" x14ac:dyDescent="0.25">
      <c r="A33" s="3">
        <v>45504</v>
      </c>
      <c r="B33" s="31">
        <f t="shared" si="0"/>
        <v>2</v>
      </c>
      <c r="C33" s="19">
        <f>SUM($B$3:B33)</f>
        <v>437</v>
      </c>
      <c r="D33" s="19">
        <f>(LOOKUP(Tableau65[[#This Row],[PRÉSENCE EFFECTIVE]],$N$3:$O$7))</f>
        <v>30</v>
      </c>
      <c r="E33" s="20" cm="1">
        <f t="array" aca="1" ref="E33" ca="1">MAX(0,MIN(1*Tableau65[[#This Row],[NB JOURS MALADIE]],-SUM(-Tableau65[[#This Row],[DURÉE MAINTIEN MAXI 80%]],F32,IF(ROW()-Ligne_Entete&gt;12,-OFFSET(Tableau65[[#This Row],[JOURS A MAINTENIR A 80%]],-12,,,),0))))</f>
        <v>2</v>
      </c>
      <c r="F33" s="19" cm="1">
        <f t="array" aca="1" ref="F33" ca="1">SUM(OFFSET(Tableau65[[#This Row],[JOURS A MAINTENIR A 80%]],MAX(-11,Ligne_Entete+1-ROW()),,MIN(12,ROW()-Ligne_Entete),))</f>
        <v>15</v>
      </c>
      <c r="G33" s="19">
        <f>LOOKUP(Tableau65[[#This Row],[PRÉSENCE EFFECTIVE]],$P$3:$Q$6)</f>
        <v>30</v>
      </c>
      <c r="H33" s="21" cm="1">
        <f t="array" aca="1" ref="H33" ca="1">MAX(MIN(-SUM(-Tableau65[[#This Row],[DURÉE MAINTIEN MAXI 70%]],I32,IF(ROW()-Ligne_Entete&gt;12,-OFFSET(Tableau65[[#This Row],[JOURS A MAINTENIR A 70%]],-12,,,),0)),Tableau65[[#This Row],[NB JOURS MALADIE]]-Tableau65[[#This Row],[JOURS A MAINTENIR A 80%]]),0)</f>
        <v>0</v>
      </c>
      <c r="I33" s="19" cm="1">
        <f t="array" aca="1" ref="I33" ca="1">SUM(OFFSET(Tableau65[[#This Row],[JOURS A MAINTENIR A 70%]],MAX(-11,Ligne_Entete+1-ROW()),,MIN(12,ROW()-Ligne_Entete),))</f>
        <v>27</v>
      </c>
      <c r="J33" s="5">
        <f>MAX(0,(Tableau65[[#This Row],[MOIS]]-$L$3-Tableau65[[#This Row],[CUMUL MALADIE]])/365)</f>
        <v>2.2986301369863016</v>
      </c>
    </row>
    <row r="34" spans="1:10" x14ac:dyDescent="0.25">
      <c r="A34" s="3">
        <v>45535</v>
      </c>
      <c r="B34" s="31">
        <f t="shared" si="0"/>
        <v>3</v>
      </c>
      <c r="C34" s="19">
        <f>SUM($B$3:B34)</f>
        <v>440</v>
      </c>
      <c r="D34" s="19">
        <f>(LOOKUP(Tableau65[[#This Row],[PRÉSENCE EFFECTIVE]],$N$3:$O$7))</f>
        <v>30</v>
      </c>
      <c r="E34" s="20" cm="1">
        <f t="array" aca="1" ref="E34" ca="1">MAX(0,MIN(1*Tableau65[[#This Row],[NB JOURS MALADIE]],-SUM(-Tableau65[[#This Row],[DURÉE MAINTIEN MAXI 80%]],F33,IF(ROW()-Ligne_Entete&gt;12,-OFFSET(Tableau65[[#This Row],[JOURS A MAINTENIR A 80%]],-12,,,),0))))</f>
        <v>3</v>
      </c>
      <c r="F34" s="19" cm="1">
        <f t="array" aca="1" ref="F34" ca="1">SUM(OFFSET(Tableau65[[#This Row],[JOURS A MAINTENIR A 80%]],MAX(-11,Ligne_Entete+1-ROW()),,MIN(12,ROW()-Ligne_Entete),))</f>
        <v>18</v>
      </c>
      <c r="G34" s="19">
        <f>LOOKUP(Tableau65[[#This Row],[PRÉSENCE EFFECTIVE]],$P$3:$Q$6)</f>
        <v>30</v>
      </c>
      <c r="H34" s="21" cm="1">
        <f t="array" aca="1" ref="H34" ca="1">MAX(MIN(-SUM(-Tableau65[[#This Row],[DURÉE MAINTIEN MAXI 70%]],I33,IF(ROW()-Ligne_Entete&gt;12,-OFFSET(Tableau65[[#This Row],[JOURS A MAINTENIR A 70%]],-12,,,),0)),Tableau65[[#This Row],[NB JOURS MALADIE]]-Tableau65[[#This Row],[JOURS A MAINTENIR A 80%]]),0)</f>
        <v>0</v>
      </c>
      <c r="I34" s="19" cm="1">
        <f t="array" aca="1" ref="I34" ca="1">SUM(OFFSET(Tableau65[[#This Row],[JOURS A MAINTENIR A 70%]],MAX(-11,Ligne_Entete+1-ROW()),,MIN(12,ROW()-Ligne_Entete),))</f>
        <v>18</v>
      </c>
      <c r="J34" s="5">
        <f>MAX(0,(Tableau65[[#This Row],[MOIS]]-$L$3-Tableau65[[#This Row],[CUMUL MALADIE]])/365)</f>
        <v>2.3753424657534246</v>
      </c>
    </row>
    <row r="35" spans="1:10" x14ac:dyDescent="0.25">
      <c r="A35" s="3">
        <v>45565</v>
      </c>
      <c r="B35" s="31">
        <f t="shared" ref="B35:B113" si="1">MOD(ROW()-1,30)</f>
        <v>4</v>
      </c>
      <c r="C35" s="19">
        <f>SUM($B$3:B35)</f>
        <v>444</v>
      </c>
      <c r="D35" s="19">
        <f>(LOOKUP(Tableau65[[#This Row],[PRÉSENCE EFFECTIVE]],$N$3:$O$7))</f>
        <v>30</v>
      </c>
      <c r="E35" s="20" cm="1">
        <f t="array" aca="1" ref="E35" ca="1">MAX(0,MIN(1*Tableau65[[#This Row],[NB JOURS MALADIE]],-SUM(-Tableau65[[#This Row],[DURÉE MAINTIEN MAXI 80%]],F34,IF(ROW()-Ligne_Entete&gt;12,-OFFSET(Tableau65[[#This Row],[JOURS A MAINTENIR A 80%]],-12,,,),0))))</f>
        <v>4</v>
      </c>
      <c r="F35" s="19" cm="1">
        <f t="array" aca="1" ref="F35" ca="1">SUM(OFFSET(Tableau65[[#This Row],[JOURS A MAINTENIR A 80%]],MAX(-11,Ligne_Entete+1-ROW()),,MIN(12,ROW()-Ligne_Entete),))</f>
        <v>22</v>
      </c>
      <c r="G35" s="19">
        <f>LOOKUP(Tableau65[[#This Row],[PRÉSENCE EFFECTIVE]],$P$3:$Q$6)</f>
        <v>30</v>
      </c>
      <c r="H35" s="21" cm="1">
        <f t="array" aca="1" ref="H35" ca="1">MAX(MIN(-SUM(-Tableau65[[#This Row],[DURÉE MAINTIEN MAXI 70%]],I34,IF(ROW()-Ligne_Entete&gt;12,-OFFSET(Tableau65[[#This Row],[JOURS A MAINTENIR A 70%]],-12,,,),0)),Tableau65[[#This Row],[NB JOURS MALADIE]]-Tableau65[[#This Row],[JOURS A MAINTENIR A 80%]]),0)</f>
        <v>0</v>
      </c>
      <c r="I35" s="19" cm="1">
        <f t="array" aca="1" ref="I35" ca="1">SUM(OFFSET(Tableau65[[#This Row],[JOURS A MAINTENIR A 70%]],MAX(-11,Ligne_Entete+1-ROW()),,MIN(12,ROW()-Ligne_Entete),))</f>
        <v>8</v>
      </c>
      <c r="J35" s="5">
        <f>MAX(0,(Tableau65[[#This Row],[MOIS]]-$L$3-Tableau65[[#This Row],[CUMUL MALADIE]])/365)</f>
        <v>2.4465753424657533</v>
      </c>
    </row>
    <row r="36" spans="1:10" x14ac:dyDescent="0.25">
      <c r="A36" s="3">
        <v>45596</v>
      </c>
      <c r="B36" s="31">
        <f t="shared" si="1"/>
        <v>5</v>
      </c>
      <c r="C36" s="19">
        <f>SUM($B$3:B36)</f>
        <v>449</v>
      </c>
      <c r="D36" s="19">
        <f>(LOOKUP(Tableau65[[#This Row],[PRÉSENCE EFFECTIVE]],$N$3:$O$7))</f>
        <v>30</v>
      </c>
      <c r="E36" s="20" cm="1">
        <f t="array" aca="1" ref="E36" ca="1">MAX(0,MIN(1*Tableau65[[#This Row],[NB JOURS MALADIE]],-SUM(-Tableau65[[#This Row],[DURÉE MAINTIEN MAXI 80%]],F35,IF(ROW()-Ligne_Entete&gt;12,-OFFSET(Tableau65[[#This Row],[JOURS A MAINTENIR A 80%]],-12,,,),0))))</f>
        <v>5</v>
      </c>
      <c r="F36" s="19" cm="1">
        <f t="array" aca="1" ref="F36" ca="1">SUM(OFFSET(Tableau65[[#This Row],[JOURS A MAINTENIR A 80%]],MAX(-11,Ligne_Entete+1-ROW()),,MIN(12,ROW()-Ligne_Entete),))</f>
        <v>27</v>
      </c>
      <c r="G36" s="19">
        <f>LOOKUP(Tableau65[[#This Row],[PRÉSENCE EFFECTIVE]],$P$3:$Q$6)</f>
        <v>30</v>
      </c>
      <c r="H36" s="21" cm="1">
        <f t="array" aca="1" ref="H36" ca="1">MAX(MIN(-SUM(-Tableau65[[#This Row],[DURÉE MAINTIEN MAXI 70%]],I35,IF(ROW()-Ligne_Entete&gt;12,-OFFSET(Tableau65[[#This Row],[JOURS A MAINTENIR A 70%]],-12,,,),0)),Tableau65[[#This Row],[NB JOURS MALADIE]]-Tableau65[[#This Row],[JOURS A MAINTENIR A 80%]]),0)</f>
        <v>0</v>
      </c>
      <c r="I36" s="19" cm="1">
        <f t="array" aca="1" ref="I36" ca="1">SUM(OFFSET(Tableau65[[#This Row],[JOURS A MAINTENIR A 70%]],MAX(-11,Ligne_Entete+1-ROW()),,MIN(12,ROW()-Ligne_Entete),))</f>
        <v>0</v>
      </c>
      <c r="J36" s="5">
        <f>MAX(0,(Tableau65[[#This Row],[MOIS]]-$L$3-Tableau65[[#This Row],[CUMUL MALADIE]])/365)</f>
        <v>2.5178082191780824</v>
      </c>
    </row>
    <row r="37" spans="1:10" x14ac:dyDescent="0.25">
      <c r="A37" s="3">
        <v>45626</v>
      </c>
      <c r="B37" s="31">
        <f t="shared" si="1"/>
        <v>6</v>
      </c>
      <c r="C37" s="19">
        <f>SUM($B$3:B37)</f>
        <v>455</v>
      </c>
      <c r="D37" s="19">
        <f>(LOOKUP(Tableau65[[#This Row],[PRÉSENCE EFFECTIVE]],$N$3:$O$7))</f>
        <v>30</v>
      </c>
      <c r="E37" s="20" cm="1">
        <f t="array" aca="1" ref="E37" ca="1">MAX(0,MIN(1*Tableau65[[#This Row],[NB JOURS MALADIE]],-SUM(-Tableau65[[#This Row],[DURÉE MAINTIEN MAXI 80%]],F36,IF(ROW()-Ligne_Entete&gt;12,-OFFSET(Tableau65[[#This Row],[JOURS A MAINTENIR A 80%]],-12,,,),0))))</f>
        <v>3</v>
      </c>
      <c r="F37" s="19" cm="1">
        <f t="array" aca="1" ref="F37" ca="1">SUM(OFFSET(Tableau65[[#This Row],[JOURS A MAINTENIR A 80%]],MAX(-11,Ligne_Entete+1-ROW()),,MIN(12,ROW()-Ligne_Entete),))</f>
        <v>30</v>
      </c>
      <c r="G37" s="19">
        <f>LOOKUP(Tableau65[[#This Row],[PRÉSENCE EFFECTIVE]],$P$3:$Q$6)</f>
        <v>30</v>
      </c>
      <c r="H37" s="21" cm="1">
        <f t="array" aca="1" ref="H37" ca="1">MAX(MIN(-SUM(-Tableau65[[#This Row],[DURÉE MAINTIEN MAXI 70%]],I36,IF(ROW()-Ligne_Entete&gt;12,-OFFSET(Tableau65[[#This Row],[JOURS A MAINTENIR A 70%]],-12,,,),0)),Tableau65[[#This Row],[NB JOURS MALADIE]]-Tableau65[[#This Row],[JOURS A MAINTENIR A 80%]]),0)</f>
        <v>3</v>
      </c>
      <c r="I37" s="19" cm="1">
        <f t="array" aca="1" ref="I37" ca="1">SUM(OFFSET(Tableau65[[#This Row],[JOURS A MAINTENIR A 70%]],MAX(-11,Ligne_Entete+1-ROW()),,MIN(12,ROW()-Ligne_Entete),))</f>
        <v>3</v>
      </c>
      <c r="J37" s="5">
        <f>MAX(0,(Tableau65[[#This Row],[MOIS]]-$L$3-Tableau65[[#This Row],[CUMUL MALADIE]])/365)</f>
        <v>2.5835616438356164</v>
      </c>
    </row>
    <row r="38" spans="1:10" x14ac:dyDescent="0.25">
      <c r="A38" s="3">
        <v>45657</v>
      </c>
      <c r="B38" s="31">
        <f t="shared" si="1"/>
        <v>7</v>
      </c>
      <c r="C38" s="19">
        <f>SUM($B$3:B38)</f>
        <v>462</v>
      </c>
      <c r="D38" s="19">
        <f>(LOOKUP(Tableau65[[#This Row],[PRÉSENCE EFFECTIVE]],$N$3:$O$7))</f>
        <v>30</v>
      </c>
      <c r="E38" s="20" cm="1">
        <f t="array" aca="1" ref="E38" ca="1">MAX(0,MIN(1*Tableau65[[#This Row],[NB JOURS MALADIE]],-SUM(-Tableau65[[#This Row],[DURÉE MAINTIEN MAXI 80%]],F37,IF(ROW()-Ligne_Entete&gt;12,-OFFSET(Tableau65[[#This Row],[JOURS A MAINTENIR A 80%]],-12,,,),0))))</f>
        <v>0</v>
      </c>
      <c r="F38" s="19" cm="1">
        <f t="array" aca="1" ref="F38" ca="1">SUM(OFFSET(Tableau65[[#This Row],[JOURS A MAINTENIR A 80%]],MAX(-11,Ligne_Entete+1-ROW()),,MIN(12,ROW()-Ligne_Entete),))</f>
        <v>30</v>
      </c>
      <c r="G38" s="19">
        <f>LOOKUP(Tableau65[[#This Row],[PRÉSENCE EFFECTIVE]],$P$3:$Q$6)</f>
        <v>30</v>
      </c>
      <c r="H38" s="21" cm="1">
        <f t="array" aca="1" ref="H38" ca="1">MAX(MIN(-SUM(-Tableau65[[#This Row],[DURÉE MAINTIEN MAXI 70%]],I37,IF(ROW()-Ligne_Entete&gt;12,-OFFSET(Tableau65[[#This Row],[JOURS A MAINTENIR A 70%]],-12,,,),0)),Tableau65[[#This Row],[NB JOURS MALADIE]]-Tableau65[[#This Row],[JOURS A MAINTENIR A 80%]]),0)</f>
        <v>7</v>
      </c>
      <c r="I38" s="19" cm="1">
        <f t="array" aca="1" ref="I38" ca="1">SUM(OFFSET(Tableau65[[#This Row],[JOURS A MAINTENIR A 70%]],MAX(-11,Ligne_Entete+1-ROW()),,MIN(12,ROW()-Ligne_Entete),))</f>
        <v>10</v>
      </c>
      <c r="J38" s="5">
        <f>MAX(0,(Tableau65[[#This Row],[MOIS]]-$L$3-Tableau65[[#This Row],[CUMUL MALADIE]])/365)</f>
        <v>2.6493150684931508</v>
      </c>
    </row>
    <row r="39" spans="1:10" x14ac:dyDescent="0.25">
      <c r="A39" s="3">
        <v>45688</v>
      </c>
      <c r="B39" s="31">
        <f t="shared" si="1"/>
        <v>8</v>
      </c>
      <c r="C39" s="19">
        <f>SUM($B$3:B39)</f>
        <v>470</v>
      </c>
      <c r="D39" s="19">
        <f>(LOOKUP(Tableau65[[#This Row],[PRÉSENCE EFFECTIVE]],$N$3:$O$7))</f>
        <v>30</v>
      </c>
      <c r="E39" s="20" cm="1">
        <f t="array" aca="1" ref="E39" ca="1">MAX(0,MIN(1*Tableau65[[#This Row],[NB JOURS MALADIE]],-SUM(-Tableau65[[#This Row],[DURÉE MAINTIEN MAXI 80%]],F38,IF(ROW()-Ligne_Entete&gt;12,-OFFSET(Tableau65[[#This Row],[JOURS A MAINTENIR A 80%]],-12,,,),0))))</f>
        <v>0</v>
      </c>
      <c r="F39" s="19" cm="1">
        <f t="array" aca="1" ref="F39" ca="1">SUM(OFFSET(Tableau65[[#This Row],[JOURS A MAINTENIR A 80%]],MAX(-11,Ligne_Entete+1-ROW()),,MIN(12,ROW()-Ligne_Entete),))</f>
        <v>30</v>
      </c>
      <c r="G39" s="19">
        <f>LOOKUP(Tableau65[[#This Row],[PRÉSENCE EFFECTIVE]],$P$3:$Q$6)</f>
        <v>30</v>
      </c>
      <c r="H39" s="21" cm="1">
        <f t="array" aca="1" ref="H39" ca="1">MAX(MIN(-SUM(-Tableau65[[#This Row],[DURÉE MAINTIEN MAXI 70%]],I38,IF(ROW()-Ligne_Entete&gt;12,-OFFSET(Tableau65[[#This Row],[JOURS A MAINTENIR A 70%]],-12,,,),0)),Tableau65[[#This Row],[NB JOURS MALADIE]]-Tableau65[[#This Row],[JOURS A MAINTENIR A 80%]]),0)</f>
        <v>8</v>
      </c>
      <c r="I39" s="19" cm="1">
        <f t="array" aca="1" ref="I39" ca="1">SUM(OFFSET(Tableau65[[#This Row],[JOURS A MAINTENIR A 70%]],MAX(-11,Ligne_Entete+1-ROW()),,MIN(12,ROW()-Ligne_Entete),))</f>
        <v>18</v>
      </c>
      <c r="J39" s="5">
        <f>MAX(0,(Tableau65[[#This Row],[MOIS]]-$L$3-Tableau65[[#This Row],[CUMUL MALADIE]])/365)</f>
        <v>2.7123287671232879</v>
      </c>
    </row>
    <row r="40" spans="1:10" x14ac:dyDescent="0.25">
      <c r="A40" s="3">
        <v>45716</v>
      </c>
      <c r="B40" s="31">
        <f t="shared" si="1"/>
        <v>9</v>
      </c>
      <c r="C40" s="19">
        <f>SUM($B$3:B40)</f>
        <v>479</v>
      </c>
      <c r="D40" s="19">
        <f>(LOOKUP(Tableau65[[#This Row],[PRÉSENCE EFFECTIVE]],$N$3:$O$7))</f>
        <v>30</v>
      </c>
      <c r="E40" s="20" cm="1">
        <f t="array" aca="1" ref="E40" ca="1">MAX(0,MIN(1*Tableau65[[#This Row],[NB JOURS MALADIE]],-SUM(-Tableau65[[#This Row],[DURÉE MAINTIEN MAXI 80%]],F39,IF(ROW()-Ligne_Entete&gt;12,-OFFSET(Tableau65[[#This Row],[JOURS A MAINTENIR A 80%]],-12,,,),0))))</f>
        <v>3</v>
      </c>
      <c r="F40" s="19" cm="1">
        <f t="array" aca="1" ref="F40" ca="1">SUM(OFFSET(Tableau65[[#This Row],[JOURS A MAINTENIR A 80%]],MAX(-11,Ligne_Entete+1-ROW()),,MIN(12,ROW()-Ligne_Entete),))</f>
        <v>30</v>
      </c>
      <c r="G40" s="19">
        <f>LOOKUP(Tableau65[[#This Row],[PRÉSENCE EFFECTIVE]],$P$3:$Q$6)</f>
        <v>30</v>
      </c>
      <c r="H40" s="21" cm="1">
        <f t="array" aca="1" ref="H40" ca="1">MAX(MIN(-SUM(-Tableau65[[#This Row],[DURÉE MAINTIEN MAXI 70%]],I39,IF(ROW()-Ligne_Entete&gt;12,-OFFSET(Tableau65[[#This Row],[JOURS A MAINTENIR A 70%]],-12,,,),0)),Tableau65[[#This Row],[NB JOURS MALADIE]]-Tableau65[[#This Row],[JOURS A MAINTENIR A 80%]]),0)</f>
        <v>6</v>
      </c>
      <c r="I40" s="19" cm="1">
        <f t="array" aca="1" ref="I40" ca="1">SUM(OFFSET(Tableau65[[#This Row],[JOURS A MAINTENIR A 70%]],MAX(-11,Ligne_Entete+1-ROW()),,MIN(12,ROW()-Ligne_Entete),))</f>
        <v>24</v>
      </c>
      <c r="J40" s="5">
        <f>MAX(0,(Tableau65[[#This Row],[MOIS]]-$L$3-Tableau65[[#This Row],[CUMUL MALADIE]])/365)</f>
        <v>2.7643835616438355</v>
      </c>
    </row>
    <row r="41" spans="1:10" x14ac:dyDescent="0.25">
      <c r="A41" s="3">
        <v>45747</v>
      </c>
      <c r="B41" s="31">
        <f t="shared" si="1"/>
        <v>10</v>
      </c>
      <c r="C41" s="19">
        <f>SUM($B$3:B41)</f>
        <v>489</v>
      </c>
      <c r="D41" s="19">
        <f>(LOOKUP(Tableau65[[#This Row],[PRÉSENCE EFFECTIVE]],$N$3:$O$7))</f>
        <v>30</v>
      </c>
      <c r="E41" s="20" cm="1">
        <f t="array" aca="1" ref="E41" ca="1">MAX(0,MIN(1*Tableau65[[#This Row],[NB JOURS MALADIE]],-SUM(-Tableau65[[#This Row],[DURÉE MAINTIEN MAXI 80%]],F40,IF(ROW()-Ligne_Entete&gt;12,-OFFSET(Tableau65[[#This Row],[JOURS A MAINTENIR A 80%]],-12,,,),0))))</f>
        <v>4</v>
      </c>
      <c r="F41" s="19" cm="1">
        <f t="array" aca="1" ref="F41" ca="1">SUM(OFFSET(Tableau65[[#This Row],[JOURS A MAINTENIR A 80%]],MAX(-11,Ligne_Entete+1-ROW()),,MIN(12,ROW()-Ligne_Entete),))</f>
        <v>30</v>
      </c>
      <c r="G41" s="19">
        <f>LOOKUP(Tableau65[[#This Row],[PRÉSENCE EFFECTIVE]],$P$3:$Q$6)</f>
        <v>30</v>
      </c>
      <c r="H41" s="21" cm="1">
        <f t="array" aca="1" ref="H41" ca="1">MAX(MIN(-SUM(-Tableau65[[#This Row],[DURÉE MAINTIEN MAXI 70%]],I40,IF(ROW()-Ligne_Entete&gt;12,-OFFSET(Tableau65[[#This Row],[JOURS A MAINTENIR A 70%]],-12,,,),0)),Tableau65[[#This Row],[NB JOURS MALADIE]]-Tableau65[[#This Row],[JOURS A MAINTENIR A 80%]]),0)</f>
        <v>6</v>
      </c>
      <c r="I41" s="19" cm="1">
        <f t="array" aca="1" ref="I41" ca="1">SUM(OFFSET(Tableau65[[#This Row],[JOURS A MAINTENIR A 70%]],MAX(-11,Ligne_Entete+1-ROW()),,MIN(12,ROW()-Ligne_Entete),))</f>
        <v>30</v>
      </c>
      <c r="J41" s="5">
        <f>MAX(0,(Tableau65[[#This Row],[MOIS]]-$L$3-Tableau65[[#This Row],[CUMUL MALADIE]])/365)</f>
        <v>2.8219178082191783</v>
      </c>
    </row>
    <row r="42" spans="1:10" x14ac:dyDescent="0.25">
      <c r="A42" s="3">
        <v>45777</v>
      </c>
      <c r="B42" s="31">
        <f t="shared" si="1"/>
        <v>11</v>
      </c>
      <c r="C42" s="19">
        <f>SUM($B$3:B42)</f>
        <v>500</v>
      </c>
      <c r="D42" s="19">
        <f>(LOOKUP(Tableau65[[#This Row],[PRÉSENCE EFFECTIVE]],$N$3:$O$7))</f>
        <v>30</v>
      </c>
      <c r="E42" s="20" cm="1">
        <f t="array" aca="1" ref="E42" ca="1">MAX(0,MIN(1*Tableau65[[#This Row],[NB JOURS MALADIE]],-SUM(-Tableau65[[#This Row],[DURÉE MAINTIEN MAXI 80%]],F41,IF(ROW()-Ligne_Entete&gt;12,-OFFSET(Tableau65[[#This Row],[JOURS A MAINTENIR A 80%]],-12,,,),0))))</f>
        <v>5</v>
      </c>
      <c r="F42" s="19" cm="1">
        <f t="array" aca="1" ref="F42" ca="1">SUM(OFFSET(Tableau65[[#This Row],[JOURS A MAINTENIR A 80%]],MAX(-11,Ligne_Entete+1-ROW()),,MIN(12,ROW()-Ligne_Entete),))</f>
        <v>30</v>
      </c>
      <c r="G42" s="19">
        <f>LOOKUP(Tableau65[[#This Row],[PRÉSENCE EFFECTIVE]],$P$3:$Q$6)</f>
        <v>30</v>
      </c>
      <c r="H42" s="21" cm="1">
        <f t="array" aca="1" ref="H42" ca="1">MAX(MIN(-SUM(-Tableau65[[#This Row],[DURÉE MAINTIEN MAXI 70%]],I41,IF(ROW()-Ligne_Entete&gt;12,-OFFSET(Tableau65[[#This Row],[JOURS A MAINTENIR A 70%]],-12,,,),0)),Tableau65[[#This Row],[NB JOURS MALADIE]]-Tableau65[[#This Row],[JOURS A MAINTENIR A 80%]]),0)</f>
        <v>0</v>
      </c>
      <c r="I42" s="19" cm="1">
        <f t="array" aca="1" ref="I42" ca="1">SUM(OFFSET(Tableau65[[#This Row],[JOURS A MAINTENIR A 70%]],MAX(-11,Ligne_Entete+1-ROW()),,MIN(12,ROW()-Ligne_Entete),))</f>
        <v>30</v>
      </c>
      <c r="J42" s="5">
        <f>MAX(0,(Tableau65[[#This Row],[MOIS]]-$L$3-Tableau65[[#This Row],[CUMUL MALADIE]])/365)</f>
        <v>2.8739726027397259</v>
      </c>
    </row>
    <row r="43" spans="1:10" x14ac:dyDescent="0.25">
      <c r="A43" s="3">
        <v>45808</v>
      </c>
      <c r="B43" s="31">
        <f t="shared" si="1"/>
        <v>12</v>
      </c>
      <c r="C43" s="19">
        <f>SUM($B$3:B43)</f>
        <v>512</v>
      </c>
      <c r="D43" s="19">
        <f>(LOOKUP(Tableau65[[#This Row],[PRÉSENCE EFFECTIVE]],$N$3:$O$7))</f>
        <v>30</v>
      </c>
      <c r="E43" s="20" cm="1">
        <f t="array" aca="1" ref="E43" ca="1">MAX(0,MIN(1*Tableau65[[#This Row],[NB JOURS MALADIE]],-SUM(-Tableau65[[#This Row],[DURÉE MAINTIEN MAXI 80%]],F42,IF(ROW()-Ligne_Entete&gt;12,-OFFSET(Tableau65[[#This Row],[JOURS A MAINTENIR A 80%]],-12,,,),0))))</f>
        <v>0</v>
      </c>
      <c r="F43" s="19" cm="1">
        <f t="array" aca="1" ref="F43" ca="1">SUM(OFFSET(Tableau65[[#This Row],[JOURS A MAINTENIR A 80%]],MAX(-11,Ligne_Entete+1-ROW()),,MIN(12,ROW()-Ligne_Entete),))</f>
        <v>30</v>
      </c>
      <c r="G43" s="19">
        <f>LOOKUP(Tableau65[[#This Row],[PRÉSENCE EFFECTIVE]],$P$3:$Q$6)</f>
        <v>30</v>
      </c>
      <c r="H43" s="21" cm="1">
        <f t="array" aca="1" ref="H43" ca="1">MAX(MIN(-SUM(-Tableau65[[#This Row],[DURÉE MAINTIEN MAXI 70%]],I42,IF(ROW()-Ligne_Entete&gt;12,-OFFSET(Tableau65[[#This Row],[JOURS A MAINTENIR A 70%]],-12,,,),0)),Tableau65[[#This Row],[NB JOURS MALADIE]]-Tableau65[[#This Row],[JOURS A MAINTENIR A 80%]]),0)</f>
        <v>0</v>
      </c>
      <c r="I43" s="19" cm="1">
        <f t="array" aca="1" ref="I43" ca="1">SUM(OFFSET(Tableau65[[#This Row],[JOURS A MAINTENIR A 70%]],MAX(-11,Ligne_Entete+1-ROW()),,MIN(12,ROW()-Ligne_Entete),))</f>
        <v>30</v>
      </c>
      <c r="J43" s="5">
        <f>MAX(0,(Tableau65[[#This Row],[MOIS]]-$L$3-Tableau65[[#This Row],[CUMUL MALADIE]])/365)</f>
        <v>2.9260273972602739</v>
      </c>
    </row>
    <row r="44" spans="1:10" x14ac:dyDescent="0.25">
      <c r="A44" s="3">
        <v>45838</v>
      </c>
      <c r="B44" s="31">
        <f t="shared" si="1"/>
        <v>13</v>
      </c>
      <c r="C44" s="19">
        <f>SUM($B$3:B44)</f>
        <v>525</v>
      </c>
      <c r="D44" s="19">
        <f>(LOOKUP(Tableau65[[#This Row],[PRÉSENCE EFFECTIVE]],$N$3:$O$7))</f>
        <v>30</v>
      </c>
      <c r="E44" s="20" cm="1">
        <f t="array" aca="1" ref="E44" ca="1">MAX(0,MIN(1*Tableau65[[#This Row],[NB JOURS MALADIE]],-SUM(-Tableau65[[#This Row],[DURÉE MAINTIEN MAXI 80%]],F43,IF(ROW()-Ligne_Entete&gt;12,-OFFSET(Tableau65[[#This Row],[JOURS A MAINTENIR A 80%]],-12,,,),0))))</f>
        <v>1</v>
      </c>
      <c r="F44" s="19" cm="1">
        <f t="array" aca="1" ref="F44" ca="1">SUM(OFFSET(Tableau65[[#This Row],[JOURS A MAINTENIR A 80%]],MAX(-11,Ligne_Entete+1-ROW()),,MIN(12,ROW()-Ligne_Entete),))</f>
        <v>30</v>
      </c>
      <c r="G44" s="19">
        <f>LOOKUP(Tableau65[[#This Row],[PRÉSENCE EFFECTIVE]],$P$3:$Q$6)</f>
        <v>30</v>
      </c>
      <c r="H44" s="21" cm="1">
        <f t="array" aca="1" ref="H44" ca="1">MAX(MIN(-SUM(-Tableau65[[#This Row],[DURÉE MAINTIEN MAXI 70%]],I43,IF(ROW()-Ligne_Entete&gt;12,-OFFSET(Tableau65[[#This Row],[JOURS A MAINTENIR A 70%]],-12,,,),0)),Tableau65[[#This Row],[NB JOURS MALADIE]]-Tableau65[[#This Row],[JOURS A MAINTENIR A 80%]]),0)</f>
        <v>0</v>
      </c>
      <c r="I44" s="19" cm="1">
        <f t="array" aca="1" ref="I44" ca="1">SUM(OFFSET(Tableau65[[#This Row],[JOURS A MAINTENIR A 70%]],MAX(-11,Ligne_Entete+1-ROW()),,MIN(12,ROW()-Ligne_Entete),))</f>
        <v>30</v>
      </c>
      <c r="J44" s="5">
        <f>MAX(0,(Tableau65[[#This Row],[MOIS]]-$L$3-Tableau65[[#This Row],[CUMUL MALADIE]])/365)</f>
        <v>2.9726027397260273</v>
      </c>
    </row>
    <row r="45" spans="1:10" x14ac:dyDescent="0.25">
      <c r="A45" s="3">
        <v>45869</v>
      </c>
      <c r="B45" s="31">
        <f t="shared" si="1"/>
        <v>14</v>
      </c>
      <c r="C45" s="19">
        <f>SUM($B$3:B45)</f>
        <v>539</v>
      </c>
      <c r="D45" s="19">
        <f>(LOOKUP(Tableau65[[#This Row],[PRÉSENCE EFFECTIVE]],$N$3:$O$7))</f>
        <v>90</v>
      </c>
      <c r="E45" s="20" cm="1">
        <f t="array" aca="1" ref="E45" ca="1">MAX(0,MIN(1*Tableau65[[#This Row],[NB JOURS MALADIE]],-SUM(-Tableau65[[#This Row],[DURÉE MAINTIEN MAXI 80%]],F44,IF(ROW()-Ligne_Entete&gt;12,-OFFSET(Tableau65[[#This Row],[JOURS A MAINTENIR A 80%]],-12,,,),0))))</f>
        <v>14</v>
      </c>
      <c r="F45" s="19" cm="1">
        <f t="array" aca="1" ref="F45" ca="1">SUM(OFFSET(Tableau65[[#This Row],[JOURS A MAINTENIR A 80%]],MAX(-11,Ligne_Entete+1-ROW()),,MIN(12,ROW()-Ligne_Entete),))</f>
        <v>42</v>
      </c>
      <c r="G45" s="19">
        <f>LOOKUP(Tableau65[[#This Row],[PRÉSENCE EFFECTIVE]],$P$3:$Q$6)</f>
        <v>60</v>
      </c>
      <c r="H45" s="21" cm="1">
        <f t="array" aca="1" ref="H45" ca="1">MAX(MIN(-SUM(-Tableau65[[#This Row],[DURÉE MAINTIEN MAXI 70%]],I44,IF(ROW()-Ligne_Entete&gt;12,-OFFSET(Tableau65[[#This Row],[JOURS A MAINTENIR A 70%]],-12,,,),0)),Tableau65[[#This Row],[NB JOURS MALADIE]]-Tableau65[[#This Row],[JOURS A MAINTENIR A 80%]]),0)</f>
        <v>0</v>
      </c>
      <c r="I45" s="19" cm="1">
        <f t="array" aca="1" ref="I45" ca="1">SUM(OFFSET(Tableau65[[#This Row],[JOURS A MAINTENIR A 70%]],MAX(-11,Ligne_Entete+1-ROW()),,MIN(12,ROW()-Ligne_Entete),))</f>
        <v>30</v>
      </c>
      <c r="J45" s="5">
        <f>MAX(0,(Tableau65[[#This Row],[MOIS]]-$L$3-Tableau65[[#This Row],[CUMUL MALADIE]])/365)</f>
        <v>3.0191780821917806</v>
      </c>
    </row>
    <row r="46" spans="1:10" x14ac:dyDescent="0.25">
      <c r="A46" s="3">
        <v>45900</v>
      </c>
      <c r="B46" s="31">
        <f t="shared" si="1"/>
        <v>15</v>
      </c>
      <c r="C46" s="19">
        <f>SUM($B$3:B46)</f>
        <v>554</v>
      </c>
      <c r="D46" s="19">
        <f>(LOOKUP(Tableau65[[#This Row],[PRÉSENCE EFFECTIVE]],$N$3:$O$7))</f>
        <v>90</v>
      </c>
      <c r="E46" s="20" cm="1">
        <f t="array" aca="1" ref="E46" ca="1">MAX(0,MIN(1*Tableau65[[#This Row],[NB JOURS MALADIE]],-SUM(-Tableau65[[#This Row],[DURÉE MAINTIEN MAXI 80%]],F45,IF(ROW()-Ligne_Entete&gt;12,-OFFSET(Tableau65[[#This Row],[JOURS A MAINTENIR A 80%]],-12,,,),0))))</f>
        <v>15</v>
      </c>
      <c r="F46" s="19" cm="1">
        <f t="array" aca="1" ref="F46" ca="1">SUM(OFFSET(Tableau65[[#This Row],[JOURS A MAINTENIR A 80%]],MAX(-11,Ligne_Entete+1-ROW()),,MIN(12,ROW()-Ligne_Entete),))</f>
        <v>54</v>
      </c>
      <c r="G46" s="19">
        <f>LOOKUP(Tableau65[[#This Row],[PRÉSENCE EFFECTIVE]],$P$3:$Q$6)</f>
        <v>60</v>
      </c>
      <c r="H46" s="21" cm="1">
        <f t="array" aca="1" ref="H46" ca="1">MAX(MIN(-SUM(-Tableau65[[#This Row],[DURÉE MAINTIEN MAXI 70%]],I45,IF(ROW()-Ligne_Entete&gt;12,-OFFSET(Tableau65[[#This Row],[JOURS A MAINTENIR A 70%]],-12,,,),0)),Tableau65[[#This Row],[NB JOURS MALADIE]]-Tableau65[[#This Row],[JOURS A MAINTENIR A 80%]]),0)</f>
        <v>0</v>
      </c>
      <c r="I46" s="19" cm="1">
        <f t="array" aca="1" ref="I46" ca="1">SUM(OFFSET(Tableau65[[#This Row],[JOURS A MAINTENIR A 70%]],MAX(-11,Ligne_Entete+1-ROW()),,MIN(12,ROW()-Ligne_Entete),))</f>
        <v>30</v>
      </c>
      <c r="J46" s="5">
        <f>MAX(0,(Tableau65[[#This Row],[MOIS]]-$L$3-Tableau65[[#This Row],[CUMUL MALADIE]])/365)</f>
        <v>3.0630136986301371</v>
      </c>
    </row>
    <row r="47" spans="1:10" x14ac:dyDescent="0.25">
      <c r="A47" s="3">
        <v>45930</v>
      </c>
      <c r="B47" s="31">
        <f t="shared" si="1"/>
        <v>16</v>
      </c>
      <c r="C47" s="19">
        <f>SUM($B$3:B47)</f>
        <v>570</v>
      </c>
      <c r="D47" s="19">
        <f>(LOOKUP(Tableau65[[#This Row],[PRÉSENCE EFFECTIVE]],$N$3:$O$7))</f>
        <v>90</v>
      </c>
      <c r="E47" s="20" cm="1">
        <f t="array" aca="1" ref="E47" ca="1">MAX(0,MIN(1*Tableau65[[#This Row],[NB JOURS MALADIE]],-SUM(-Tableau65[[#This Row],[DURÉE MAINTIEN MAXI 80%]],F46,IF(ROW()-Ligne_Entete&gt;12,-OFFSET(Tableau65[[#This Row],[JOURS A MAINTENIR A 80%]],-12,,,),0))))</f>
        <v>16</v>
      </c>
      <c r="F47" s="19" cm="1">
        <f t="array" aca="1" ref="F47" ca="1">SUM(OFFSET(Tableau65[[#This Row],[JOURS A MAINTENIR A 80%]],MAX(-11,Ligne_Entete+1-ROW()),,MIN(12,ROW()-Ligne_Entete),))</f>
        <v>66</v>
      </c>
      <c r="G47" s="19">
        <f>LOOKUP(Tableau65[[#This Row],[PRÉSENCE EFFECTIVE]],$P$3:$Q$6)</f>
        <v>60</v>
      </c>
      <c r="H47" s="21" cm="1">
        <f t="array" aca="1" ref="H47" ca="1">MAX(MIN(-SUM(-Tableau65[[#This Row],[DURÉE MAINTIEN MAXI 70%]],I46,IF(ROW()-Ligne_Entete&gt;12,-OFFSET(Tableau65[[#This Row],[JOURS A MAINTENIR A 70%]],-12,,,),0)),Tableau65[[#This Row],[NB JOURS MALADIE]]-Tableau65[[#This Row],[JOURS A MAINTENIR A 80%]]),0)</f>
        <v>0</v>
      </c>
      <c r="I47" s="19" cm="1">
        <f t="array" aca="1" ref="I47" ca="1">SUM(OFFSET(Tableau65[[#This Row],[JOURS A MAINTENIR A 70%]],MAX(-11,Ligne_Entete+1-ROW()),,MIN(12,ROW()-Ligne_Entete),))</f>
        <v>30</v>
      </c>
      <c r="J47" s="5">
        <f>MAX(0,(Tableau65[[#This Row],[MOIS]]-$L$3-Tableau65[[#This Row],[CUMUL MALADIE]])/365)</f>
        <v>3.1013698630136988</v>
      </c>
    </row>
    <row r="48" spans="1:10" x14ac:dyDescent="0.25">
      <c r="A48" s="3">
        <v>45961</v>
      </c>
      <c r="B48" s="31">
        <f t="shared" si="1"/>
        <v>17</v>
      </c>
      <c r="C48" s="19">
        <f>SUM($B$3:B48)</f>
        <v>587</v>
      </c>
      <c r="D48" s="19">
        <f>(LOOKUP(Tableau65[[#This Row],[PRÉSENCE EFFECTIVE]],$N$3:$O$7))</f>
        <v>90</v>
      </c>
      <c r="E48" s="20" cm="1">
        <f t="array" aca="1" ref="E48" ca="1">MAX(0,MIN(1*Tableau65[[#This Row],[NB JOURS MALADIE]],-SUM(-Tableau65[[#This Row],[DURÉE MAINTIEN MAXI 80%]],F47,IF(ROW()-Ligne_Entete&gt;12,-OFFSET(Tableau65[[#This Row],[JOURS A MAINTENIR A 80%]],-12,,,),0))))</f>
        <v>17</v>
      </c>
      <c r="F48" s="19" cm="1">
        <f t="array" aca="1" ref="F48" ca="1">SUM(OFFSET(Tableau65[[#This Row],[JOURS A MAINTENIR A 80%]],MAX(-11,Ligne_Entete+1-ROW()),,MIN(12,ROW()-Ligne_Entete),))</f>
        <v>78</v>
      </c>
      <c r="G48" s="19">
        <f>LOOKUP(Tableau65[[#This Row],[PRÉSENCE EFFECTIVE]],$P$3:$Q$6)</f>
        <v>60</v>
      </c>
      <c r="H48" s="21" cm="1">
        <f t="array" aca="1" ref="H48" ca="1">MAX(MIN(-SUM(-Tableau65[[#This Row],[DURÉE MAINTIEN MAXI 70%]],I47,IF(ROW()-Ligne_Entete&gt;12,-OFFSET(Tableau65[[#This Row],[JOURS A MAINTENIR A 70%]],-12,,,),0)),Tableau65[[#This Row],[NB JOURS MALADIE]]-Tableau65[[#This Row],[JOURS A MAINTENIR A 80%]]),0)</f>
        <v>0</v>
      </c>
      <c r="I48" s="19" cm="1">
        <f t="array" aca="1" ref="I48" ca="1">SUM(OFFSET(Tableau65[[#This Row],[JOURS A MAINTENIR A 70%]],MAX(-11,Ligne_Entete+1-ROW()),,MIN(12,ROW()-Ligne_Entete),))</f>
        <v>30</v>
      </c>
      <c r="J48" s="5">
        <f>MAX(0,(Tableau65[[#This Row],[MOIS]]-$L$3-Tableau65[[#This Row],[CUMUL MALADIE]])/365)</f>
        <v>3.1397260273972605</v>
      </c>
    </row>
    <row r="49" spans="1:10" x14ac:dyDescent="0.25">
      <c r="A49" s="3">
        <v>45991</v>
      </c>
      <c r="B49" s="31">
        <f t="shared" si="1"/>
        <v>18</v>
      </c>
      <c r="C49" s="19">
        <f>SUM($B$3:B49)</f>
        <v>605</v>
      </c>
      <c r="D49" s="19">
        <f>(LOOKUP(Tableau65[[#This Row],[PRÉSENCE EFFECTIVE]],$N$3:$O$7))</f>
        <v>90</v>
      </c>
      <c r="E49" s="20" cm="1">
        <f t="array" aca="1" ref="E49" ca="1">MAX(0,MIN(1*Tableau65[[#This Row],[NB JOURS MALADIE]],-SUM(-Tableau65[[#This Row],[DURÉE MAINTIEN MAXI 80%]],F48,IF(ROW()-Ligne_Entete&gt;12,-OFFSET(Tableau65[[#This Row],[JOURS A MAINTENIR A 80%]],-12,,,),0))))</f>
        <v>15</v>
      </c>
      <c r="F49" s="19" cm="1">
        <f t="array" aca="1" ref="F49" ca="1">SUM(OFFSET(Tableau65[[#This Row],[JOURS A MAINTENIR A 80%]],MAX(-11,Ligne_Entete+1-ROW()),,MIN(12,ROW()-Ligne_Entete),))</f>
        <v>90</v>
      </c>
      <c r="G49" s="19">
        <f>LOOKUP(Tableau65[[#This Row],[PRÉSENCE EFFECTIVE]],$P$3:$Q$6)</f>
        <v>60</v>
      </c>
      <c r="H49" s="21" cm="1">
        <f t="array" aca="1" ref="H49" ca="1">MAX(MIN(-SUM(-Tableau65[[#This Row],[DURÉE MAINTIEN MAXI 70%]],I48,IF(ROW()-Ligne_Entete&gt;12,-OFFSET(Tableau65[[#This Row],[JOURS A MAINTENIR A 70%]],-12,,,),0)),Tableau65[[#This Row],[NB JOURS MALADIE]]-Tableau65[[#This Row],[JOURS A MAINTENIR A 80%]]),0)</f>
        <v>3</v>
      </c>
      <c r="I49" s="19" cm="1">
        <f t="array" aca="1" ref="I49" ca="1">SUM(OFFSET(Tableau65[[#This Row],[JOURS A MAINTENIR A 70%]],MAX(-11,Ligne_Entete+1-ROW()),,MIN(12,ROW()-Ligne_Entete),))</f>
        <v>30</v>
      </c>
      <c r="J49" s="5">
        <f>MAX(0,(Tableau65[[#This Row],[MOIS]]-$L$3-Tableau65[[#This Row],[CUMUL MALADIE]])/365)</f>
        <v>3.1726027397260275</v>
      </c>
    </row>
    <row r="50" spans="1:10" x14ac:dyDescent="0.25">
      <c r="A50" s="3">
        <v>46022</v>
      </c>
      <c r="B50" s="31">
        <f t="shared" si="1"/>
        <v>19</v>
      </c>
      <c r="C50" s="19">
        <f>SUM($B$3:B50)</f>
        <v>624</v>
      </c>
      <c r="D50" s="19">
        <f>(LOOKUP(Tableau65[[#This Row],[PRÉSENCE EFFECTIVE]],$N$3:$O$7))</f>
        <v>90</v>
      </c>
      <c r="E50" s="20" cm="1">
        <f t="array" aca="1" ref="E50" ca="1">MAX(0,MIN(1*Tableau65[[#This Row],[NB JOURS MALADIE]],-SUM(-Tableau65[[#This Row],[DURÉE MAINTIEN MAXI 80%]],F49,IF(ROW()-Ligne_Entete&gt;12,-OFFSET(Tableau65[[#This Row],[JOURS A MAINTENIR A 80%]],-12,,,),0))))</f>
        <v>0</v>
      </c>
      <c r="F50" s="19" cm="1">
        <f t="array" aca="1" ref="F50" ca="1">SUM(OFFSET(Tableau65[[#This Row],[JOURS A MAINTENIR A 80%]],MAX(-11,Ligne_Entete+1-ROW()),,MIN(12,ROW()-Ligne_Entete),))</f>
        <v>90</v>
      </c>
      <c r="G50" s="19">
        <f>LOOKUP(Tableau65[[#This Row],[PRÉSENCE EFFECTIVE]],$P$3:$Q$6)</f>
        <v>60</v>
      </c>
      <c r="H50" s="21" cm="1">
        <f t="array" aca="1" ref="H50" ca="1">MAX(MIN(-SUM(-Tableau65[[#This Row],[DURÉE MAINTIEN MAXI 70%]],I49,IF(ROW()-Ligne_Entete&gt;12,-OFFSET(Tableau65[[#This Row],[JOURS A MAINTENIR A 70%]],-12,,,),0)),Tableau65[[#This Row],[NB JOURS MALADIE]]-Tableau65[[#This Row],[JOURS A MAINTENIR A 80%]]),0)</f>
        <v>19</v>
      </c>
      <c r="I50" s="19" cm="1">
        <f t="array" aca="1" ref="I50" ca="1">SUM(OFFSET(Tableau65[[#This Row],[JOURS A MAINTENIR A 70%]],MAX(-11,Ligne_Entete+1-ROW()),,MIN(12,ROW()-Ligne_Entete),))</f>
        <v>42</v>
      </c>
      <c r="J50" s="5">
        <f>MAX(0,(Tableau65[[#This Row],[MOIS]]-$L$3-Tableau65[[#This Row],[CUMUL MALADIE]])/365)</f>
        <v>3.2054794520547945</v>
      </c>
    </row>
    <row r="51" spans="1:10" x14ac:dyDescent="0.25">
      <c r="A51" s="3">
        <v>46053</v>
      </c>
      <c r="B51" s="31">
        <f t="shared" si="1"/>
        <v>20</v>
      </c>
      <c r="C51" s="19">
        <f>SUM($B$3:B51)</f>
        <v>644</v>
      </c>
      <c r="D51" s="19">
        <f>(LOOKUP(Tableau65[[#This Row],[PRÉSENCE EFFECTIVE]],$N$3:$O$7))</f>
        <v>90</v>
      </c>
      <c r="E51" s="20" cm="1">
        <f t="array" aca="1" ref="E51" ca="1">MAX(0,MIN(1*Tableau65[[#This Row],[NB JOURS MALADIE]],-SUM(-Tableau65[[#This Row],[DURÉE MAINTIEN MAXI 80%]],F50,IF(ROW()-Ligne_Entete&gt;12,-OFFSET(Tableau65[[#This Row],[JOURS A MAINTENIR A 80%]],-12,,,),0))))</f>
        <v>0</v>
      </c>
      <c r="F51" s="19" cm="1">
        <f t="array" aca="1" ref="F51" ca="1">SUM(OFFSET(Tableau65[[#This Row],[JOURS A MAINTENIR A 80%]],MAX(-11,Ligne_Entete+1-ROW()),,MIN(12,ROW()-Ligne_Entete),))</f>
        <v>90</v>
      </c>
      <c r="G51" s="19">
        <f>LOOKUP(Tableau65[[#This Row],[PRÉSENCE EFFECTIVE]],$P$3:$Q$6)</f>
        <v>60</v>
      </c>
      <c r="H51" s="21" cm="1">
        <f t="array" aca="1" ref="H51" ca="1">MAX(MIN(-SUM(-Tableau65[[#This Row],[DURÉE MAINTIEN MAXI 70%]],I50,IF(ROW()-Ligne_Entete&gt;12,-OFFSET(Tableau65[[#This Row],[JOURS A MAINTENIR A 70%]],-12,,,),0)),Tableau65[[#This Row],[NB JOURS MALADIE]]-Tableau65[[#This Row],[JOURS A MAINTENIR A 80%]]),0)</f>
        <v>20</v>
      </c>
      <c r="I51" s="19" cm="1">
        <f t="array" aca="1" ref="I51" ca="1">SUM(OFFSET(Tableau65[[#This Row],[JOURS A MAINTENIR A 70%]],MAX(-11,Ligne_Entete+1-ROW()),,MIN(12,ROW()-Ligne_Entete),))</f>
        <v>54</v>
      </c>
      <c r="J51" s="5">
        <f>MAX(0,(Tableau65[[#This Row],[MOIS]]-$L$3-Tableau65[[#This Row],[CUMUL MALADIE]])/365)</f>
        <v>3.2356164383561645</v>
      </c>
    </row>
    <row r="52" spans="1:10" x14ac:dyDescent="0.25">
      <c r="A52" s="3">
        <v>46081</v>
      </c>
      <c r="B52" s="31">
        <f t="shared" si="1"/>
        <v>21</v>
      </c>
      <c r="C52" s="19">
        <f>SUM($B$3:B52)</f>
        <v>665</v>
      </c>
      <c r="D52" s="19">
        <f>(LOOKUP(Tableau65[[#This Row],[PRÉSENCE EFFECTIVE]],$N$3:$O$7))</f>
        <v>90</v>
      </c>
      <c r="E52" s="20" cm="1">
        <f t="array" aca="1" ref="E52" ca="1">MAX(0,MIN(1*Tableau65[[#This Row],[NB JOURS MALADIE]],-SUM(-Tableau65[[#This Row],[DURÉE MAINTIEN MAXI 80%]],F51,IF(ROW()-Ligne_Entete&gt;12,-OFFSET(Tableau65[[#This Row],[JOURS A MAINTENIR A 80%]],-12,,,),0))))</f>
        <v>3</v>
      </c>
      <c r="F52" s="19" cm="1">
        <f t="array" aca="1" ref="F52" ca="1">SUM(OFFSET(Tableau65[[#This Row],[JOURS A MAINTENIR A 80%]],MAX(-11,Ligne_Entete+1-ROW()),,MIN(12,ROW()-Ligne_Entete),))</f>
        <v>90</v>
      </c>
      <c r="G52" s="19">
        <f>LOOKUP(Tableau65[[#This Row],[PRÉSENCE EFFECTIVE]],$P$3:$Q$6)</f>
        <v>60</v>
      </c>
      <c r="H52" s="21" cm="1">
        <f t="array" aca="1" ref="H52" ca="1">MAX(MIN(-SUM(-Tableau65[[#This Row],[DURÉE MAINTIEN MAXI 70%]],I51,IF(ROW()-Ligne_Entete&gt;12,-OFFSET(Tableau65[[#This Row],[JOURS A MAINTENIR A 70%]],-12,,,),0)),Tableau65[[#This Row],[NB JOURS MALADIE]]-Tableau65[[#This Row],[JOURS A MAINTENIR A 80%]]),0)</f>
        <v>12</v>
      </c>
      <c r="I52" s="19" cm="1">
        <f t="array" aca="1" ref="I52" ca="1">SUM(OFFSET(Tableau65[[#This Row],[JOURS A MAINTENIR A 70%]],MAX(-11,Ligne_Entete+1-ROW()),,MIN(12,ROW()-Ligne_Entete),))</f>
        <v>60</v>
      </c>
      <c r="J52" s="5">
        <f>MAX(0,(Tableau65[[#This Row],[MOIS]]-$L$3-Tableau65[[#This Row],[CUMUL MALADIE]])/365)</f>
        <v>3.2547945205479452</v>
      </c>
    </row>
    <row r="53" spans="1:10" x14ac:dyDescent="0.25">
      <c r="A53" s="3">
        <v>46112</v>
      </c>
      <c r="B53" s="31">
        <f t="shared" si="1"/>
        <v>22</v>
      </c>
      <c r="C53" s="19">
        <f>SUM($B$3:B53)</f>
        <v>687</v>
      </c>
      <c r="D53" s="19">
        <f>(LOOKUP(Tableau65[[#This Row],[PRÉSENCE EFFECTIVE]],$N$3:$O$7))</f>
        <v>90</v>
      </c>
      <c r="E53" s="20" cm="1">
        <f t="array" aca="1" ref="E53" ca="1">MAX(0,MIN(1*Tableau65[[#This Row],[NB JOURS MALADIE]],-SUM(-Tableau65[[#This Row],[DURÉE MAINTIEN MAXI 80%]],F52,IF(ROW()-Ligne_Entete&gt;12,-OFFSET(Tableau65[[#This Row],[JOURS A MAINTENIR A 80%]],-12,,,),0))))</f>
        <v>4</v>
      </c>
      <c r="F53" s="19" cm="1">
        <f t="array" aca="1" ref="F53" ca="1">SUM(OFFSET(Tableau65[[#This Row],[JOURS A MAINTENIR A 80%]],MAX(-11,Ligne_Entete+1-ROW()),,MIN(12,ROW()-Ligne_Entete),))</f>
        <v>90</v>
      </c>
      <c r="G53" s="19">
        <f>LOOKUP(Tableau65[[#This Row],[PRÉSENCE EFFECTIVE]],$P$3:$Q$6)</f>
        <v>60</v>
      </c>
      <c r="H53" s="21" cm="1">
        <f t="array" aca="1" ref="H53" ca="1">MAX(MIN(-SUM(-Tableau65[[#This Row],[DURÉE MAINTIEN MAXI 70%]],I52,IF(ROW()-Ligne_Entete&gt;12,-OFFSET(Tableau65[[#This Row],[JOURS A MAINTENIR A 70%]],-12,,,),0)),Tableau65[[#This Row],[NB JOURS MALADIE]]-Tableau65[[#This Row],[JOURS A MAINTENIR A 80%]]),0)</f>
        <v>6</v>
      </c>
      <c r="I53" s="19" cm="1">
        <f t="array" aca="1" ref="I53" ca="1">SUM(OFFSET(Tableau65[[#This Row],[JOURS A MAINTENIR A 70%]],MAX(-11,Ligne_Entete+1-ROW()),,MIN(12,ROW()-Ligne_Entete),))</f>
        <v>60</v>
      </c>
      <c r="J53" s="5">
        <f>MAX(0,(Tableau65[[#This Row],[MOIS]]-$L$3-Tableau65[[#This Row],[CUMUL MALADIE]])/365)</f>
        <v>3.2794520547945205</v>
      </c>
    </row>
    <row r="54" spans="1:10" x14ac:dyDescent="0.25">
      <c r="A54" s="3">
        <v>46142</v>
      </c>
      <c r="B54" s="31">
        <f t="shared" si="1"/>
        <v>23</v>
      </c>
      <c r="C54" s="19">
        <f>SUM($B$3:B54)</f>
        <v>710</v>
      </c>
      <c r="D54" s="19">
        <f>(LOOKUP(Tableau65[[#This Row],[PRÉSENCE EFFECTIVE]],$N$3:$O$7))</f>
        <v>90</v>
      </c>
      <c r="E54" s="20" cm="1">
        <f t="array" aca="1" ref="E54" ca="1">MAX(0,MIN(1*Tableau65[[#This Row],[NB JOURS MALADIE]],-SUM(-Tableau65[[#This Row],[DURÉE MAINTIEN MAXI 80%]],F53,IF(ROW()-Ligne_Entete&gt;12,-OFFSET(Tableau65[[#This Row],[JOURS A MAINTENIR A 80%]],-12,,,),0))))</f>
        <v>5</v>
      </c>
      <c r="F54" s="19" cm="1">
        <f t="array" aca="1" ref="F54" ca="1">SUM(OFFSET(Tableau65[[#This Row],[JOURS A MAINTENIR A 80%]],MAX(-11,Ligne_Entete+1-ROW()),,MIN(12,ROW()-Ligne_Entete),))</f>
        <v>90</v>
      </c>
      <c r="G54" s="19">
        <f>LOOKUP(Tableau65[[#This Row],[PRÉSENCE EFFECTIVE]],$P$3:$Q$6)</f>
        <v>60</v>
      </c>
      <c r="H54" s="21" cm="1">
        <f t="array" aca="1" ref="H54" ca="1">MAX(MIN(-SUM(-Tableau65[[#This Row],[DURÉE MAINTIEN MAXI 70%]],I53,IF(ROW()-Ligne_Entete&gt;12,-OFFSET(Tableau65[[#This Row],[JOURS A MAINTENIR A 70%]],-12,,,),0)),Tableau65[[#This Row],[NB JOURS MALADIE]]-Tableau65[[#This Row],[JOURS A MAINTENIR A 80%]]),0)</f>
        <v>0</v>
      </c>
      <c r="I54" s="19" cm="1">
        <f t="array" aca="1" ref="I54" ca="1">SUM(OFFSET(Tableau65[[#This Row],[JOURS A MAINTENIR A 70%]],MAX(-11,Ligne_Entete+1-ROW()),,MIN(12,ROW()-Ligne_Entete),))</f>
        <v>60</v>
      </c>
      <c r="J54" s="5">
        <f>MAX(0,(Tableau65[[#This Row],[MOIS]]-$L$3-Tableau65[[#This Row],[CUMUL MALADIE]])/365)</f>
        <v>3.2986301369863016</v>
      </c>
    </row>
    <row r="55" spans="1:10" x14ac:dyDescent="0.25">
      <c r="A55" s="3">
        <v>46173</v>
      </c>
      <c r="B55" s="31">
        <f t="shared" si="1"/>
        <v>24</v>
      </c>
      <c r="C55" s="19">
        <f>SUM($B$3:B55)</f>
        <v>734</v>
      </c>
      <c r="D55" s="19">
        <f>(LOOKUP(Tableau65[[#This Row],[PRÉSENCE EFFECTIVE]],$N$3:$O$7))</f>
        <v>90</v>
      </c>
      <c r="E55" s="20" cm="1">
        <f t="array" aca="1" ref="E55" ca="1">MAX(0,MIN(1*Tableau65[[#This Row],[NB JOURS MALADIE]],-SUM(-Tableau65[[#This Row],[DURÉE MAINTIEN MAXI 80%]],F54,IF(ROW()-Ligne_Entete&gt;12,-OFFSET(Tableau65[[#This Row],[JOURS A MAINTENIR A 80%]],-12,,,),0))))</f>
        <v>0</v>
      </c>
      <c r="F55" s="19" cm="1">
        <f t="array" aca="1" ref="F55" ca="1">SUM(OFFSET(Tableau65[[#This Row],[JOURS A MAINTENIR A 80%]],MAX(-11,Ligne_Entete+1-ROW()),,MIN(12,ROW()-Ligne_Entete),))</f>
        <v>90</v>
      </c>
      <c r="G55" s="19">
        <f>LOOKUP(Tableau65[[#This Row],[PRÉSENCE EFFECTIVE]],$P$3:$Q$6)</f>
        <v>60</v>
      </c>
      <c r="H55" s="21" cm="1">
        <f t="array" aca="1" ref="H55" ca="1">MAX(MIN(-SUM(-Tableau65[[#This Row],[DURÉE MAINTIEN MAXI 70%]],I54,IF(ROW()-Ligne_Entete&gt;12,-OFFSET(Tableau65[[#This Row],[JOURS A MAINTENIR A 70%]],-12,,,),0)),Tableau65[[#This Row],[NB JOURS MALADIE]]-Tableau65[[#This Row],[JOURS A MAINTENIR A 80%]]),0)</f>
        <v>0</v>
      </c>
      <c r="I55" s="19" cm="1">
        <f t="array" aca="1" ref="I55" ca="1">SUM(OFFSET(Tableau65[[#This Row],[JOURS A MAINTENIR A 70%]],MAX(-11,Ligne_Entete+1-ROW()),,MIN(12,ROW()-Ligne_Entete),))</f>
        <v>60</v>
      </c>
      <c r="J55" s="5">
        <f>MAX(0,(Tableau65[[#This Row],[MOIS]]-$L$3-Tableau65[[#This Row],[CUMUL MALADIE]])/365)</f>
        <v>3.3178082191780822</v>
      </c>
    </row>
    <row r="56" spans="1:10" x14ac:dyDescent="0.25">
      <c r="A56" s="3">
        <v>46203</v>
      </c>
      <c r="B56" s="31">
        <f t="shared" si="1"/>
        <v>25</v>
      </c>
      <c r="C56" s="19">
        <f>SUM($B$3:B56)</f>
        <v>759</v>
      </c>
      <c r="D56" s="19">
        <f>(LOOKUP(Tableau65[[#This Row],[PRÉSENCE EFFECTIVE]],$N$3:$O$7))</f>
        <v>90</v>
      </c>
      <c r="E56" s="20" cm="1">
        <f t="array" aca="1" ref="E56" ca="1">MAX(0,MIN(1*Tableau65[[#This Row],[NB JOURS MALADIE]],-SUM(-Tableau65[[#This Row],[DURÉE MAINTIEN MAXI 80%]],F55,IF(ROW()-Ligne_Entete&gt;12,-OFFSET(Tableau65[[#This Row],[JOURS A MAINTENIR A 80%]],-12,,,),0))))</f>
        <v>1</v>
      </c>
      <c r="F56" s="19" cm="1">
        <f t="array" aca="1" ref="F56" ca="1">SUM(OFFSET(Tableau65[[#This Row],[JOURS A MAINTENIR A 80%]],MAX(-11,Ligne_Entete+1-ROW()),,MIN(12,ROW()-Ligne_Entete),))</f>
        <v>90</v>
      </c>
      <c r="G56" s="19">
        <f>LOOKUP(Tableau65[[#This Row],[PRÉSENCE EFFECTIVE]],$P$3:$Q$6)</f>
        <v>60</v>
      </c>
      <c r="H56" s="21" cm="1">
        <f t="array" aca="1" ref="H56" ca="1">MAX(MIN(-SUM(-Tableau65[[#This Row],[DURÉE MAINTIEN MAXI 70%]],I55,IF(ROW()-Ligne_Entete&gt;12,-OFFSET(Tableau65[[#This Row],[JOURS A MAINTENIR A 70%]],-12,,,),0)),Tableau65[[#This Row],[NB JOURS MALADIE]]-Tableau65[[#This Row],[JOURS A MAINTENIR A 80%]]),0)</f>
        <v>0</v>
      </c>
      <c r="I56" s="19" cm="1">
        <f t="array" aca="1" ref="I56" ca="1">SUM(OFFSET(Tableau65[[#This Row],[JOURS A MAINTENIR A 70%]],MAX(-11,Ligne_Entete+1-ROW()),,MIN(12,ROW()-Ligne_Entete),))</f>
        <v>60</v>
      </c>
      <c r="J56" s="5">
        <f>MAX(0,(Tableau65[[#This Row],[MOIS]]-$L$3-Tableau65[[#This Row],[CUMUL MALADIE]])/365)</f>
        <v>3.3315068493150686</v>
      </c>
    </row>
    <row r="57" spans="1:10" x14ac:dyDescent="0.25">
      <c r="A57" s="3">
        <v>46234</v>
      </c>
      <c r="B57" s="31">
        <f t="shared" si="1"/>
        <v>26</v>
      </c>
      <c r="C57" s="19">
        <f>SUM($B$3:B57)</f>
        <v>785</v>
      </c>
      <c r="D57" s="19">
        <f>(LOOKUP(Tableau65[[#This Row],[PRÉSENCE EFFECTIVE]],$N$3:$O$7))</f>
        <v>90</v>
      </c>
      <c r="E57" s="20" cm="1">
        <f t="array" aca="1" ref="E57" ca="1">MAX(0,MIN(1*Tableau65[[#This Row],[NB JOURS MALADIE]],-SUM(-Tableau65[[#This Row],[DURÉE MAINTIEN MAXI 80%]],F56,IF(ROW()-Ligne_Entete&gt;12,-OFFSET(Tableau65[[#This Row],[JOURS A MAINTENIR A 80%]],-12,,,),0))))</f>
        <v>14</v>
      </c>
      <c r="F57" s="19" cm="1">
        <f t="array" aca="1" ref="F57" ca="1">SUM(OFFSET(Tableau65[[#This Row],[JOURS A MAINTENIR A 80%]],MAX(-11,Ligne_Entete+1-ROW()),,MIN(12,ROW()-Ligne_Entete),))</f>
        <v>90</v>
      </c>
      <c r="G57" s="19">
        <f>LOOKUP(Tableau65[[#This Row],[PRÉSENCE EFFECTIVE]],$P$3:$Q$6)</f>
        <v>60</v>
      </c>
      <c r="H57" s="21" cm="1">
        <f t="array" aca="1" ref="H57" ca="1">MAX(MIN(-SUM(-Tableau65[[#This Row],[DURÉE MAINTIEN MAXI 70%]],I56,IF(ROW()-Ligne_Entete&gt;12,-OFFSET(Tableau65[[#This Row],[JOURS A MAINTENIR A 70%]],-12,,,),0)),Tableau65[[#This Row],[NB JOURS MALADIE]]-Tableau65[[#This Row],[JOURS A MAINTENIR A 80%]]),0)</f>
        <v>0</v>
      </c>
      <c r="I57" s="19" cm="1">
        <f t="array" aca="1" ref="I57" ca="1">SUM(OFFSET(Tableau65[[#This Row],[JOURS A MAINTENIR A 70%]],MAX(-11,Ligne_Entete+1-ROW()),,MIN(12,ROW()-Ligne_Entete),))</f>
        <v>60</v>
      </c>
      <c r="J57" s="5">
        <f>MAX(0,(Tableau65[[#This Row],[MOIS]]-$L$3-Tableau65[[#This Row],[CUMUL MALADIE]])/365)</f>
        <v>3.3452054794520549</v>
      </c>
    </row>
    <row r="58" spans="1:10" x14ac:dyDescent="0.25">
      <c r="A58" s="3">
        <v>46265</v>
      </c>
      <c r="B58" s="31">
        <f t="shared" si="1"/>
        <v>27</v>
      </c>
      <c r="C58" s="19">
        <f>SUM($B$3:B58)</f>
        <v>812</v>
      </c>
      <c r="D58" s="19">
        <f>(LOOKUP(Tableau65[[#This Row],[PRÉSENCE EFFECTIVE]],$N$3:$O$7))</f>
        <v>90</v>
      </c>
      <c r="E58" s="20" cm="1">
        <f t="array" aca="1" ref="E58" ca="1">MAX(0,MIN(1*Tableau65[[#This Row],[NB JOURS MALADIE]],-SUM(-Tableau65[[#This Row],[DURÉE MAINTIEN MAXI 80%]],F57,IF(ROW()-Ligne_Entete&gt;12,-OFFSET(Tableau65[[#This Row],[JOURS A MAINTENIR A 80%]],-12,,,),0))))</f>
        <v>15</v>
      </c>
      <c r="F58" s="19" cm="1">
        <f t="array" aca="1" ref="F58" ca="1">SUM(OFFSET(Tableau65[[#This Row],[JOURS A MAINTENIR A 80%]],MAX(-11,Ligne_Entete+1-ROW()),,MIN(12,ROW()-Ligne_Entete),))</f>
        <v>90</v>
      </c>
      <c r="G58" s="19">
        <f>LOOKUP(Tableau65[[#This Row],[PRÉSENCE EFFECTIVE]],$P$3:$Q$6)</f>
        <v>60</v>
      </c>
      <c r="H58" s="21" cm="1">
        <f t="array" aca="1" ref="H58" ca="1">MAX(MIN(-SUM(-Tableau65[[#This Row],[DURÉE MAINTIEN MAXI 70%]],I57,IF(ROW()-Ligne_Entete&gt;12,-OFFSET(Tableau65[[#This Row],[JOURS A MAINTENIR A 70%]],-12,,,),0)),Tableau65[[#This Row],[NB JOURS MALADIE]]-Tableau65[[#This Row],[JOURS A MAINTENIR A 80%]]),0)</f>
        <v>0</v>
      </c>
      <c r="I58" s="19" cm="1">
        <f t="array" aca="1" ref="I58" ca="1">SUM(OFFSET(Tableau65[[#This Row],[JOURS A MAINTENIR A 70%]],MAX(-11,Ligne_Entete+1-ROW()),,MIN(12,ROW()-Ligne_Entete),))</f>
        <v>60</v>
      </c>
      <c r="J58" s="5">
        <f>MAX(0,(Tableau65[[#This Row],[MOIS]]-$L$3-Tableau65[[#This Row],[CUMUL MALADIE]])/365)</f>
        <v>3.3561643835616439</v>
      </c>
    </row>
    <row r="59" spans="1:10" x14ac:dyDescent="0.25">
      <c r="A59" s="3">
        <v>46295</v>
      </c>
      <c r="B59" s="31">
        <f t="shared" si="1"/>
        <v>28</v>
      </c>
      <c r="C59" s="19">
        <f>SUM($B$3:B59)</f>
        <v>840</v>
      </c>
      <c r="D59" s="19">
        <f>(LOOKUP(Tableau65[[#This Row],[PRÉSENCE EFFECTIVE]],$N$3:$O$7))</f>
        <v>90</v>
      </c>
      <c r="E59" s="20" cm="1">
        <f t="array" aca="1" ref="E59" ca="1">MAX(0,MIN(1*Tableau65[[#This Row],[NB JOURS MALADIE]],-SUM(-Tableau65[[#This Row],[DURÉE MAINTIEN MAXI 80%]],F58,IF(ROW()-Ligne_Entete&gt;12,-OFFSET(Tableau65[[#This Row],[JOURS A MAINTENIR A 80%]],-12,,,),0))))</f>
        <v>16</v>
      </c>
      <c r="F59" s="19" cm="1">
        <f t="array" aca="1" ref="F59" ca="1">SUM(OFFSET(Tableau65[[#This Row],[JOURS A MAINTENIR A 80%]],MAX(-11,Ligne_Entete+1-ROW()),,MIN(12,ROW()-Ligne_Entete),))</f>
        <v>90</v>
      </c>
      <c r="G59" s="19">
        <f>LOOKUP(Tableau65[[#This Row],[PRÉSENCE EFFECTIVE]],$P$3:$Q$6)</f>
        <v>60</v>
      </c>
      <c r="H59" s="21" cm="1">
        <f t="array" aca="1" ref="H59" ca="1">MAX(MIN(-SUM(-Tableau65[[#This Row],[DURÉE MAINTIEN MAXI 70%]],I58,IF(ROW()-Ligne_Entete&gt;12,-OFFSET(Tableau65[[#This Row],[JOURS A MAINTENIR A 70%]],-12,,,),0)),Tableau65[[#This Row],[NB JOURS MALADIE]]-Tableau65[[#This Row],[JOURS A MAINTENIR A 80%]]),0)</f>
        <v>0</v>
      </c>
      <c r="I59" s="19" cm="1">
        <f t="array" aca="1" ref="I59" ca="1">SUM(OFFSET(Tableau65[[#This Row],[JOURS A MAINTENIR A 70%]],MAX(-11,Ligne_Entete+1-ROW()),,MIN(12,ROW()-Ligne_Entete),))</f>
        <v>60</v>
      </c>
      <c r="J59" s="5">
        <f>MAX(0,(Tableau65[[#This Row],[MOIS]]-$L$3-Tableau65[[#This Row],[CUMUL MALADIE]])/365)</f>
        <v>3.3616438356164382</v>
      </c>
    </row>
    <row r="60" spans="1:10" x14ac:dyDescent="0.25">
      <c r="A60" s="3">
        <v>46326</v>
      </c>
      <c r="B60" s="31">
        <f t="shared" si="1"/>
        <v>29</v>
      </c>
      <c r="C60" s="19">
        <f>SUM($B$3:B60)</f>
        <v>869</v>
      </c>
      <c r="D60" s="19">
        <f>(LOOKUP(Tableau65[[#This Row],[PRÉSENCE EFFECTIVE]],$N$3:$O$7))</f>
        <v>90</v>
      </c>
      <c r="E60" s="20" cm="1">
        <f t="array" aca="1" ref="E60" ca="1">MAX(0,MIN(1*Tableau65[[#This Row],[NB JOURS MALADIE]],-SUM(-Tableau65[[#This Row],[DURÉE MAINTIEN MAXI 80%]],F59,IF(ROW()-Ligne_Entete&gt;12,-OFFSET(Tableau65[[#This Row],[JOURS A MAINTENIR A 80%]],-12,,,),0))))</f>
        <v>17</v>
      </c>
      <c r="F60" s="19" cm="1">
        <f t="array" aca="1" ref="F60" ca="1">SUM(OFFSET(Tableau65[[#This Row],[JOURS A MAINTENIR A 80%]],MAX(-11,Ligne_Entete+1-ROW()),,MIN(12,ROW()-Ligne_Entete),))</f>
        <v>90</v>
      </c>
      <c r="G60" s="19">
        <f>LOOKUP(Tableau65[[#This Row],[PRÉSENCE EFFECTIVE]],$P$3:$Q$6)</f>
        <v>60</v>
      </c>
      <c r="H60" s="21" cm="1">
        <f t="array" aca="1" ref="H60" ca="1">MAX(MIN(-SUM(-Tableau65[[#This Row],[DURÉE MAINTIEN MAXI 70%]],I59,IF(ROW()-Ligne_Entete&gt;12,-OFFSET(Tableau65[[#This Row],[JOURS A MAINTENIR A 70%]],-12,,,),0)),Tableau65[[#This Row],[NB JOURS MALADIE]]-Tableau65[[#This Row],[JOURS A MAINTENIR A 80%]]),0)</f>
        <v>0</v>
      </c>
      <c r="I60" s="19" cm="1">
        <f t="array" aca="1" ref="I60" ca="1">SUM(OFFSET(Tableau65[[#This Row],[JOURS A MAINTENIR A 70%]],MAX(-11,Ligne_Entete+1-ROW()),,MIN(12,ROW()-Ligne_Entete),))</f>
        <v>60</v>
      </c>
      <c r="J60" s="5">
        <f>MAX(0,(Tableau65[[#This Row],[MOIS]]-$L$3-Tableau65[[#This Row],[CUMUL MALADIE]])/365)</f>
        <v>3.3671232876712329</v>
      </c>
    </row>
    <row r="61" spans="1:10" x14ac:dyDescent="0.25">
      <c r="A61" s="3">
        <v>46356</v>
      </c>
      <c r="B61" s="31">
        <f t="shared" si="1"/>
        <v>0</v>
      </c>
      <c r="C61" s="19">
        <f>SUM($B$3:B61)</f>
        <v>869</v>
      </c>
      <c r="D61" s="19">
        <f>(LOOKUP(Tableau65[[#This Row],[PRÉSENCE EFFECTIVE]],$N$3:$O$7))</f>
        <v>90</v>
      </c>
      <c r="E61" s="20" cm="1">
        <f t="array" aca="1" ref="E61" ca="1">MAX(0,MIN(1*Tableau65[[#This Row],[NB JOURS MALADIE]],-SUM(-Tableau65[[#This Row],[DURÉE MAINTIEN MAXI 80%]],F60,IF(ROW()-Ligne_Entete&gt;12,-OFFSET(Tableau65[[#This Row],[JOURS A MAINTENIR A 80%]],-12,,,),0))))</f>
        <v>0</v>
      </c>
      <c r="F61" s="19" cm="1">
        <f t="array" aca="1" ref="F61" ca="1">SUM(OFFSET(Tableau65[[#This Row],[JOURS A MAINTENIR A 80%]],MAX(-11,Ligne_Entete+1-ROW()),,MIN(12,ROW()-Ligne_Entete),))</f>
        <v>75</v>
      </c>
      <c r="G61" s="19">
        <f>LOOKUP(Tableau65[[#This Row],[PRÉSENCE EFFECTIVE]],$P$3:$Q$6)</f>
        <v>60</v>
      </c>
      <c r="H61" s="21" cm="1">
        <f t="array" aca="1" ref="H61" ca="1">MAX(MIN(-SUM(-Tableau65[[#This Row],[DURÉE MAINTIEN MAXI 70%]],I60,IF(ROW()-Ligne_Entete&gt;12,-OFFSET(Tableau65[[#This Row],[JOURS A MAINTENIR A 70%]],-12,,,),0)),Tableau65[[#This Row],[NB JOURS MALADIE]]-Tableau65[[#This Row],[JOURS A MAINTENIR A 80%]]),0)</f>
        <v>0</v>
      </c>
      <c r="I61" s="19" cm="1">
        <f t="array" aca="1" ref="I61" ca="1">SUM(OFFSET(Tableau65[[#This Row],[JOURS A MAINTENIR A 70%]],MAX(-11,Ligne_Entete+1-ROW()),,MIN(12,ROW()-Ligne_Entete),))</f>
        <v>57</v>
      </c>
      <c r="J61" s="5">
        <f>MAX(0,(Tableau65[[#This Row],[MOIS]]-$L$3-Tableau65[[#This Row],[CUMUL MALADIE]])/365)</f>
        <v>3.4493150684931506</v>
      </c>
    </row>
    <row r="62" spans="1:10" x14ac:dyDescent="0.25">
      <c r="A62" s="3">
        <v>46387</v>
      </c>
      <c r="B62" s="31">
        <f t="shared" si="1"/>
        <v>1</v>
      </c>
      <c r="C62" s="19">
        <f>SUM($B$3:B62)</f>
        <v>870</v>
      </c>
      <c r="D62" s="19">
        <f>(LOOKUP(Tableau65[[#This Row],[PRÉSENCE EFFECTIVE]],$N$3:$O$7))</f>
        <v>90</v>
      </c>
      <c r="E62" s="20" cm="1">
        <f t="array" aca="1" ref="E62" ca="1">MAX(0,MIN(1*Tableau65[[#This Row],[NB JOURS MALADIE]],-SUM(-Tableau65[[#This Row],[DURÉE MAINTIEN MAXI 80%]],F61,IF(ROW()-Ligne_Entete&gt;12,-OFFSET(Tableau65[[#This Row],[JOURS A MAINTENIR A 80%]],-12,,,),0))))</f>
        <v>1</v>
      </c>
      <c r="F62" s="19" cm="1">
        <f t="array" aca="1" ref="F62" ca="1">SUM(OFFSET(Tableau65[[#This Row],[JOURS A MAINTENIR A 80%]],MAX(-11,Ligne_Entete+1-ROW()),,MIN(12,ROW()-Ligne_Entete),))</f>
        <v>76</v>
      </c>
      <c r="G62" s="19">
        <f>LOOKUP(Tableau65[[#This Row],[PRÉSENCE EFFECTIVE]],$P$3:$Q$6)</f>
        <v>60</v>
      </c>
      <c r="H62" s="21" cm="1">
        <f t="array" aca="1" ref="H62" ca="1">MAX(MIN(-SUM(-Tableau65[[#This Row],[DURÉE MAINTIEN MAXI 70%]],I61,IF(ROW()-Ligne_Entete&gt;12,-OFFSET(Tableau65[[#This Row],[JOURS A MAINTENIR A 70%]],-12,,,),0)),Tableau65[[#This Row],[NB JOURS MALADIE]]-Tableau65[[#This Row],[JOURS A MAINTENIR A 80%]]),0)</f>
        <v>0</v>
      </c>
      <c r="I62" s="19" cm="1">
        <f t="array" aca="1" ref="I62" ca="1">SUM(OFFSET(Tableau65[[#This Row],[JOURS A MAINTENIR A 70%]],MAX(-11,Ligne_Entete+1-ROW()),,MIN(12,ROW()-Ligne_Entete),))</f>
        <v>38</v>
      </c>
      <c r="J62" s="5">
        <f>MAX(0,(Tableau65[[#This Row],[MOIS]]-$L$3-Tableau65[[#This Row],[CUMUL MALADIE]])/365)</f>
        <v>3.5315068493150683</v>
      </c>
    </row>
    <row r="63" spans="1:10" x14ac:dyDescent="0.25">
      <c r="A63" s="3">
        <v>46418</v>
      </c>
      <c r="B63" s="31">
        <f t="shared" si="1"/>
        <v>2</v>
      </c>
      <c r="C63" s="19">
        <f>SUM($B$3:B100)</f>
        <v>1349</v>
      </c>
      <c r="D63" s="19">
        <f>(LOOKUP(Tableau65[[#This Row],[PRÉSENCE EFFECTIVE]],$N$3:$O$7))</f>
        <v>30</v>
      </c>
      <c r="E63" s="20" cm="1">
        <f t="array" aca="1" ref="E63" ca="1">MAX(0,MIN(1*Tableau65[[#This Row],[NB JOURS MALADIE]],-SUM(-Tableau65[[#This Row],[DURÉE MAINTIEN MAXI 80%]],F62,IF(ROW()-Ligne_Entete&gt;12,-OFFSET(Tableau65[[#This Row],[JOURS A MAINTENIR A 80%]],-12,,,),0))))</f>
        <v>0</v>
      </c>
      <c r="F63" s="19" cm="1">
        <f t="array" aca="1" ref="F63" ca="1">SUM(OFFSET(Tableau65[[#This Row],[JOURS A MAINTENIR A 80%]],MAX(-11,Ligne_Entete+1-ROW()),,MIN(12,ROW()-Ligne_Entete),))</f>
        <v>76</v>
      </c>
      <c r="G63" s="19">
        <f>LOOKUP(Tableau65[[#This Row],[PRÉSENCE EFFECTIVE]],$P$3:$Q$6)</f>
        <v>30</v>
      </c>
      <c r="H63" s="21" cm="1">
        <f t="array" aca="1" ref="H63" ca="1">MAX(MIN(-SUM(-Tableau65[[#This Row],[DURÉE MAINTIEN MAXI 70%]],I62,IF(ROW()-Ligne_Entete&gt;12,-OFFSET(Tableau65[[#This Row],[JOURS A MAINTENIR A 70%]],-12,,,),0)),Tableau65[[#This Row],[NB JOURS MALADIE]]-Tableau65[[#This Row],[JOURS A MAINTENIR A 80%]]),0)</f>
        <v>2</v>
      </c>
      <c r="I63" s="19" cm="1">
        <f t="array" aca="1" ref="I63" ca="1">SUM(OFFSET(Tableau65[[#This Row],[JOURS A MAINTENIR A 70%]],MAX(-11,Ligne_Entete+1-ROW()),,MIN(12,ROW()-Ligne_Entete),))</f>
        <v>20</v>
      </c>
      <c r="J63" s="5">
        <f>MAX(0,(Tableau65[[#This Row],[MOIS]]-$L$3-Tableau65[[#This Row],[CUMUL MALADIE]])/365)</f>
        <v>2.3041095890410959</v>
      </c>
    </row>
    <row r="64" spans="1:10" x14ac:dyDescent="0.25">
      <c r="A64" s="3">
        <v>46446</v>
      </c>
      <c r="B64" s="31">
        <f t="shared" si="1"/>
        <v>3</v>
      </c>
      <c r="C64" s="19">
        <f>SUM($B$3:B64)</f>
        <v>875</v>
      </c>
      <c r="D64" s="19">
        <f>(LOOKUP(Tableau65[[#This Row],[PRÉSENCE EFFECTIVE]],$N$3:$O$7))</f>
        <v>90</v>
      </c>
      <c r="E64" s="20" cm="1">
        <f t="array" aca="1" ref="E64" ca="1">MAX(0,MIN(1*Tableau65[[#This Row],[NB JOURS MALADIE]],-SUM(-Tableau65[[#This Row],[DURÉE MAINTIEN MAXI 80%]],F63,IF(ROW()-Ligne_Entete&gt;12,-OFFSET(Tableau65[[#This Row],[JOURS A MAINTENIR A 80%]],-12,,,),0))))</f>
        <v>3</v>
      </c>
      <c r="F64" s="19" cm="1">
        <f t="array" aca="1" ref="F64" ca="1">SUM(OFFSET(Tableau65[[#This Row],[JOURS A MAINTENIR A 80%]],MAX(-11,Ligne_Entete+1-ROW()),,MIN(12,ROW()-Ligne_Entete),))</f>
        <v>76</v>
      </c>
      <c r="G64" s="19">
        <f>LOOKUP(Tableau65[[#This Row],[PRÉSENCE EFFECTIVE]],$P$3:$Q$6)</f>
        <v>60</v>
      </c>
      <c r="H64" s="21" cm="1">
        <f t="array" aca="1" ref="H64" ca="1">MAX(MIN(-SUM(-Tableau65[[#This Row],[DURÉE MAINTIEN MAXI 70%]],I63,IF(ROW()-Ligne_Entete&gt;12,-OFFSET(Tableau65[[#This Row],[JOURS A MAINTENIR A 70%]],-12,,,),0)),Tableau65[[#This Row],[NB JOURS MALADIE]]-Tableau65[[#This Row],[JOURS A MAINTENIR A 80%]]),0)</f>
        <v>0</v>
      </c>
      <c r="I64" s="19" cm="1">
        <f t="array" aca="1" ref="I64" ca="1">SUM(OFFSET(Tableau65[[#This Row],[JOURS A MAINTENIR A 70%]],MAX(-11,Ligne_Entete+1-ROW()),,MIN(12,ROW()-Ligne_Entete),))</f>
        <v>8</v>
      </c>
      <c r="J64" s="5">
        <f>MAX(0,(Tableau65[[#This Row],[MOIS]]-$L$3-Tableau65[[#This Row],[CUMUL MALADIE]])/365)</f>
        <v>3.6794520547945204</v>
      </c>
    </row>
    <row r="65" spans="1:10" x14ac:dyDescent="0.25">
      <c r="A65" s="3">
        <v>46477</v>
      </c>
      <c r="B65" s="31">
        <f t="shared" si="1"/>
        <v>4</v>
      </c>
      <c r="C65" s="19">
        <f>SUM($B$3:B65)</f>
        <v>879</v>
      </c>
      <c r="D65" s="19">
        <f>(LOOKUP(Tableau65[[#This Row],[PRÉSENCE EFFECTIVE]],$N$3:$O$7))</f>
        <v>90</v>
      </c>
      <c r="E65" s="20" cm="1">
        <f t="array" aca="1" ref="E65" ca="1">MAX(0,MIN(1*Tableau65[[#This Row],[NB JOURS MALADIE]],-SUM(-Tableau65[[#This Row],[DURÉE MAINTIEN MAXI 80%]],F64,IF(ROW()-Ligne_Entete&gt;12,-OFFSET(Tableau65[[#This Row],[JOURS A MAINTENIR A 80%]],-12,,,),0))))</f>
        <v>4</v>
      </c>
      <c r="F65" s="19" cm="1">
        <f t="array" aca="1" ref="F65" ca="1">SUM(OFFSET(Tableau65[[#This Row],[JOURS A MAINTENIR A 80%]],MAX(-11,Ligne_Entete+1-ROW()),,MIN(12,ROW()-Ligne_Entete),))</f>
        <v>76</v>
      </c>
      <c r="G65" s="19">
        <f>LOOKUP(Tableau65[[#This Row],[PRÉSENCE EFFECTIVE]],$P$3:$Q$6)</f>
        <v>60</v>
      </c>
      <c r="H65" s="21" cm="1">
        <f t="array" aca="1" ref="H65" ca="1">MAX(MIN(-SUM(-Tableau65[[#This Row],[DURÉE MAINTIEN MAXI 70%]],I64,IF(ROW()-Ligne_Entete&gt;12,-OFFSET(Tableau65[[#This Row],[JOURS A MAINTENIR A 70%]],-12,,,),0)),Tableau65[[#This Row],[NB JOURS MALADIE]]-Tableau65[[#This Row],[JOURS A MAINTENIR A 80%]]),0)</f>
        <v>0</v>
      </c>
      <c r="I65" s="19" cm="1">
        <f t="array" aca="1" ref="I65" ca="1">SUM(OFFSET(Tableau65[[#This Row],[JOURS A MAINTENIR A 70%]],MAX(-11,Ligne_Entete+1-ROW()),,MIN(12,ROW()-Ligne_Entete),))</f>
        <v>2</v>
      </c>
      <c r="J65" s="5">
        <f>MAX(0,(Tableau65[[#This Row],[MOIS]]-$L$3-Tableau65[[#This Row],[CUMUL MALADIE]])/365)</f>
        <v>3.7534246575342465</v>
      </c>
    </row>
    <row r="66" spans="1:10" x14ac:dyDescent="0.25">
      <c r="A66" s="3">
        <v>46507</v>
      </c>
      <c r="B66" s="31">
        <f t="shared" si="1"/>
        <v>5</v>
      </c>
      <c r="C66" s="19">
        <f>SUM($B$3:B66)</f>
        <v>884</v>
      </c>
      <c r="D66" s="19">
        <f>(LOOKUP(Tableau65[[#This Row],[PRÉSENCE EFFECTIVE]],$N$3:$O$7))</f>
        <v>90</v>
      </c>
      <c r="E66" s="20" cm="1">
        <f t="array" aca="1" ref="E66" ca="1">MAX(0,MIN(1*Tableau65[[#This Row],[NB JOURS MALADIE]],-SUM(-Tableau65[[#This Row],[DURÉE MAINTIEN MAXI 80%]],F65,IF(ROW()-Ligne_Entete&gt;12,-OFFSET(Tableau65[[#This Row],[JOURS A MAINTENIR A 80%]],-12,,,),0))))</f>
        <v>5</v>
      </c>
      <c r="F66" s="19" cm="1">
        <f t="array" aca="1" ref="F66" ca="1">SUM(OFFSET(Tableau65[[#This Row],[JOURS A MAINTENIR A 80%]],MAX(-11,Ligne_Entete+1-ROW()),,MIN(12,ROW()-Ligne_Entete),))</f>
        <v>76</v>
      </c>
      <c r="G66" s="19">
        <f>LOOKUP(Tableau65[[#This Row],[PRÉSENCE EFFECTIVE]],$P$3:$Q$6)</f>
        <v>60</v>
      </c>
      <c r="H66" s="21" cm="1">
        <f t="array" aca="1" ref="H66" ca="1">MAX(MIN(-SUM(-Tableau65[[#This Row],[DURÉE MAINTIEN MAXI 70%]],I65,IF(ROW()-Ligne_Entete&gt;12,-OFFSET(Tableau65[[#This Row],[JOURS A MAINTENIR A 70%]],-12,,,),0)),Tableau65[[#This Row],[NB JOURS MALADIE]]-Tableau65[[#This Row],[JOURS A MAINTENIR A 80%]]),0)</f>
        <v>0</v>
      </c>
      <c r="I66" s="19" cm="1">
        <f t="array" aca="1" ref="I66" ca="1">SUM(OFFSET(Tableau65[[#This Row],[JOURS A MAINTENIR A 70%]],MAX(-11,Ligne_Entete+1-ROW()),,MIN(12,ROW()-Ligne_Entete),))</f>
        <v>2</v>
      </c>
      <c r="J66" s="5">
        <f>MAX(0,(Tableau65[[#This Row],[MOIS]]-$L$3-Tableau65[[#This Row],[CUMUL MALADIE]])/365)</f>
        <v>3.8219178082191783</v>
      </c>
    </row>
    <row r="67" spans="1:10" x14ac:dyDescent="0.25">
      <c r="A67" s="3">
        <v>46538</v>
      </c>
      <c r="B67" s="31">
        <f t="shared" si="1"/>
        <v>6</v>
      </c>
      <c r="C67" s="19">
        <f>SUM($B$3:B67)</f>
        <v>890</v>
      </c>
      <c r="D67" s="19">
        <f>(LOOKUP(Tableau65[[#This Row],[PRÉSENCE EFFECTIVE]],$N$3:$O$7))</f>
        <v>90</v>
      </c>
      <c r="E67" s="20" cm="1">
        <f t="array" aca="1" ref="E67" ca="1">MAX(0,MIN(1*Tableau65[[#This Row],[NB JOURS MALADIE]],-SUM(-Tableau65[[#This Row],[DURÉE MAINTIEN MAXI 80%]],F66,IF(ROW()-Ligne_Entete&gt;12,-OFFSET(Tableau65[[#This Row],[JOURS A MAINTENIR A 80%]],-12,,,),0))))</f>
        <v>6</v>
      </c>
      <c r="F67" s="19" cm="1">
        <f t="array" aca="1" ref="F67" ca="1">SUM(OFFSET(Tableau65[[#This Row],[JOURS A MAINTENIR A 80%]],MAX(-11,Ligne_Entete+1-ROW()),,MIN(12,ROW()-Ligne_Entete),))</f>
        <v>82</v>
      </c>
      <c r="G67" s="19">
        <f>LOOKUP(Tableau65[[#This Row],[PRÉSENCE EFFECTIVE]],$P$3:$Q$6)</f>
        <v>60</v>
      </c>
      <c r="H67" s="21" cm="1">
        <f t="array" aca="1" ref="H67" ca="1">MAX(MIN(-SUM(-Tableau65[[#This Row],[DURÉE MAINTIEN MAXI 70%]],I66,IF(ROW()-Ligne_Entete&gt;12,-OFFSET(Tableau65[[#This Row],[JOURS A MAINTENIR A 70%]],-12,,,),0)),Tableau65[[#This Row],[NB JOURS MALADIE]]-Tableau65[[#This Row],[JOURS A MAINTENIR A 80%]]),0)</f>
        <v>0</v>
      </c>
      <c r="I67" s="19" cm="1">
        <f t="array" aca="1" ref="I67" ca="1">SUM(OFFSET(Tableau65[[#This Row],[JOURS A MAINTENIR A 70%]],MAX(-11,Ligne_Entete+1-ROW()),,MIN(12,ROW()-Ligne_Entete),))</f>
        <v>2</v>
      </c>
      <c r="J67" s="5">
        <f>MAX(0,(Tableau65[[#This Row],[MOIS]]-$L$3-Tableau65[[#This Row],[CUMUL MALADIE]])/365)</f>
        <v>3.8904109589041096</v>
      </c>
    </row>
    <row r="68" spans="1:10" x14ac:dyDescent="0.25">
      <c r="A68" s="3">
        <v>46568</v>
      </c>
      <c r="B68" s="31">
        <f t="shared" si="1"/>
        <v>7</v>
      </c>
      <c r="C68" s="19">
        <f>SUM($B$3:B68)</f>
        <v>897</v>
      </c>
      <c r="D68" s="19">
        <f>(LOOKUP(Tableau65[[#This Row],[PRÉSENCE EFFECTIVE]],$N$3:$O$7))</f>
        <v>90</v>
      </c>
      <c r="E68" s="20" cm="1">
        <f t="array" aca="1" ref="E68" ca="1">MAX(0,MIN(1*Tableau65[[#This Row],[NB JOURS MALADIE]],-SUM(-Tableau65[[#This Row],[DURÉE MAINTIEN MAXI 80%]],F67,IF(ROW()-Ligne_Entete&gt;12,-OFFSET(Tableau65[[#This Row],[JOURS A MAINTENIR A 80%]],-12,,,),0))))</f>
        <v>7</v>
      </c>
      <c r="F68" s="19" cm="1">
        <f t="array" aca="1" ref="F68" ca="1">SUM(OFFSET(Tableau65[[#This Row],[JOURS A MAINTENIR A 80%]],MAX(-11,Ligne_Entete+1-ROW()),,MIN(12,ROW()-Ligne_Entete),))</f>
        <v>88</v>
      </c>
      <c r="G68" s="19">
        <f>LOOKUP(Tableau65[[#This Row],[PRÉSENCE EFFECTIVE]],$P$3:$Q$6)</f>
        <v>60</v>
      </c>
      <c r="H68" s="21" cm="1">
        <f t="array" aca="1" ref="H68" ca="1">MAX(MIN(-SUM(-Tableau65[[#This Row],[DURÉE MAINTIEN MAXI 70%]],I67,IF(ROW()-Ligne_Entete&gt;12,-OFFSET(Tableau65[[#This Row],[JOURS A MAINTENIR A 70%]],-12,,,),0)),Tableau65[[#This Row],[NB JOURS MALADIE]]-Tableau65[[#This Row],[JOURS A MAINTENIR A 80%]]),0)</f>
        <v>0</v>
      </c>
      <c r="I68" s="19" cm="1">
        <f t="array" aca="1" ref="I68" ca="1">SUM(OFFSET(Tableau65[[#This Row],[JOURS A MAINTENIR A 70%]],MAX(-11,Ligne_Entete+1-ROW()),,MIN(12,ROW()-Ligne_Entete),))</f>
        <v>2</v>
      </c>
      <c r="J68" s="5">
        <f>MAX(0,(Tableau65[[#This Row],[MOIS]]-$L$3-Tableau65[[#This Row],[CUMUL MALADIE]])/365)</f>
        <v>3.9534246575342467</v>
      </c>
    </row>
    <row r="69" spans="1:10" x14ac:dyDescent="0.25">
      <c r="A69" s="3">
        <v>46599</v>
      </c>
      <c r="B69" s="31">
        <f t="shared" si="1"/>
        <v>8</v>
      </c>
      <c r="C69" s="19">
        <f>SUM($B$3:B69)</f>
        <v>905</v>
      </c>
      <c r="D69" s="19">
        <f>(LOOKUP(Tableau65[[#This Row],[PRÉSENCE EFFECTIVE]],$N$3:$O$7))</f>
        <v>90</v>
      </c>
      <c r="E69" s="20" cm="1">
        <f t="array" aca="1" ref="E69" ca="1">MAX(0,MIN(1*Tableau65[[#This Row],[NB JOURS MALADIE]],-SUM(-Tableau65[[#This Row],[DURÉE MAINTIEN MAXI 80%]],F68,IF(ROW()-Ligne_Entete&gt;12,-OFFSET(Tableau65[[#This Row],[JOURS A MAINTENIR A 80%]],-12,,,),0))))</f>
        <v>8</v>
      </c>
      <c r="F69" s="19" cm="1">
        <f t="array" aca="1" ref="F69" ca="1">SUM(OFFSET(Tableau65[[#This Row],[JOURS A MAINTENIR A 80%]],MAX(-11,Ligne_Entete+1-ROW()),,MIN(12,ROW()-Ligne_Entete),))</f>
        <v>82</v>
      </c>
      <c r="G69" s="19">
        <f>LOOKUP(Tableau65[[#This Row],[PRÉSENCE EFFECTIVE]],$P$3:$Q$6)</f>
        <v>60</v>
      </c>
      <c r="H69" s="21" cm="1">
        <f t="array" aca="1" ref="H69" ca="1">MAX(MIN(-SUM(-Tableau65[[#This Row],[DURÉE MAINTIEN MAXI 70%]],I68,IF(ROW()-Ligne_Entete&gt;12,-OFFSET(Tableau65[[#This Row],[JOURS A MAINTENIR A 70%]],-12,,,),0)),Tableau65[[#This Row],[NB JOURS MALADIE]]-Tableau65[[#This Row],[JOURS A MAINTENIR A 80%]]),0)</f>
        <v>0</v>
      </c>
      <c r="I69" s="19" cm="1">
        <f t="array" aca="1" ref="I69" ca="1">SUM(OFFSET(Tableau65[[#This Row],[JOURS A MAINTENIR A 70%]],MAX(-11,Ligne_Entete+1-ROW()),,MIN(12,ROW()-Ligne_Entete),))</f>
        <v>2</v>
      </c>
      <c r="J69" s="5">
        <f>MAX(0,(Tableau65[[#This Row],[MOIS]]-$L$3-Tableau65[[#This Row],[CUMUL MALADIE]])/365)</f>
        <v>4.0164383561643833</v>
      </c>
    </row>
    <row r="70" spans="1:10" x14ac:dyDescent="0.25">
      <c r="A70" s="3">
        <v>46630</v>
      </c>
      <c r="B70" s="31">
        <f t="shared" si="1"/>
        <v>9</v>
      </c>
      <c r="C70" s="19">
        <f>SUM($B$3:B70)</f>
        <v>914</v>
      </c>
      <c r="D70" s="19">
        <f>(LOOKUP(Tableau65[[#This Row],[PRÉSENCE EFFECTIVE]],$N$3:$O$7))</f>
        <v>90</v>
      </c>
      <c r="E70" s="20" cm="1">
        <f t="array" aca="1" ref="E70" ca="1">MAX(0,MIN(1*Tableau65[[#This Row],[NB JOURS MALADIE]],-SUM(-Tableau65[[#This Row],[DURÉE MAINTIEN MAXI 80%]],F69,IF(ROW()-Ligne_Entete&gt;12,-OFFSET(Tableau65[[#This Row],[JOURS A MAINTENIR A 80%]],-12,,,),0))))</f>
        <v>9</v>
      </c>
      <c r="F70" s="19" cm="1">
        <f t="array" aca="1" ref="F70" ca="1">SUM(OFFSET(Tableau65[[#This Row],[JOURS A MAINTENIR A 80%]],MAX(-11,Ligne_Entete+1-ROW()),,MIN(12,ROW()-Ligne_Entete),))</f>
        <v>76</v>
      </c>
      <c r="G70" s="19">
        <f>LOOKUP(Tableau65[[#This Row],[PRÉSENCE EFFECTIVE]],$P$3:$Q$6)</f>
        <v>60</v>
      </c>
      <c r="H70" s="21" cm="1">
        <f t="array" aca="1" ref="H70" ca="1">MAX(MIN(-SUM(-Tableau65[[#This Row],[DURÉE MAINTIEN MAXI 70%]],I69,IF(ROW()-Ligne_Entete&gt;12,-OFFSET(Tableau65[[#This Row],[JOURS A MAINTENIR A 70%]],-12,,,),0)),Tableau65[[#This Row],[NB JOURS MALADIE]]-Tableau65[[#This Row],[JOURS A MAINTENIR A 80%]]),0)</f>
        <v>0</v>
      </c>
      <c r="I70" s="19" cm="1">
        <f t="array" aca="1" ref="I70" ca="1">SUM(OFFSET(Tableau65[[#This Row],[JOURS A MAINTENIR A 70%]],MAX(-11,Ligne_Entete+1-ROW()),,MIN(12,ROW()-Ligne_Entete),))</f>
        <v>2</v>
      </c>
      <c r="J70" s="5">
        <f>MAX(0,(Tableau65[[#This Row],[MOIS]]-$L$3-Tableau65[[#This Row],[CUMUL MALADIE]])/365)</f>
        <v>4.0767123287671234</v>
      </c>
    </row>
    <row r="71" spans="1:10" x14ac:dyDescent="0.25">
      <c r="A71" s="3">
        <v>46660</v>
      </c>
      <c r="B71" s="31">
        <f t="shared" si="1"/>
        <v>10</v>
      </c>
      <c r="C71" s="19">
        <f>SUM($B$3:B71)</f>
        <v>924</v>
      </c>
      <c r="D71" s="19">
        <f>(LOOKUP(Tableau65[[#This Row],[PRÉSENCE EFFECTIVE]],$N$3:$O$7))</f>
        <v>90</v>
      </c>
      <c r="E71" s="20" cm="1">
        <f t="array" aca="1" ref="E71" ca="1">MAX(0,MIN(1*Tableau65[[#This Row],[NB JOURS MALADIE]],-SUM(-Tableau65[[#This Row],[DURÉE MAINTIEN MAXI 80%]],F70,IF(ROW()-Ligne_Entete&gt;12,-OFFSET(Tableau65[[#This Row],[JOURS A MAINTENIR A 80%]],-12,,,),0))))</f>
        <v>10</v>
      </c>
      <c r="F71" s="19" cm="1">
        <f t="array" aca="1" ref="F71" ca="1">SUM(OFFSET(Tableau65[[#This Row],[JOURS A MAINTENIR A 80%]],MAX(-11,Ligne_Entete+1-ROW()),,MIN(12,ROW()-Ligne_Entete),))</f>
        <v>70</v>
      </c>
      <c r="G71" s="19">
        <f>LOOKUP(Tableau65[[#This Row],[PRÉSENCE EFFECTIVE]],$P$3:$Q$6)</f>
        <v>60</v>
      </c>
      <c r="H71" s="21" cm="1">
        <f t="array" aca="1" ref="H71" ca="1">MAX(MIN(-SUM(-Tableau65[[#This Row],[DURÉE MAINTIEN MAXI 70%]],I70,IF(ROW()-Ligne_Entete&gt;12,-OFFSET(Tableau65[[#This Row],[JOURS A MAINTENIR A 70%]],-12,,,),0)),Tableau65[[#This Row],[NB JOURS MALADIE]]-Tableau65[[#This Row],[JOURS A MAINTENIR A 80%]]),0)</f>
        <v>0</v>
      </c>
      <c r="I71" s="19" cm="1">
        <f t="array" aca="1" ref="I71" ca="1">SUM(OFFSET(Tableau65[[#This Row],[JOURS A MAINTENIR A 70%]],MAX(-11,Ligne_Entete+1-ROW()),,MIN(12,ROW()-Ligne_Entete),))</f>
        <v>2</v>
      </c>
      <c r="J71" s="5">
        <f>MAX(0,(Tableau65[[#This Row],[MOIS]]-$L$3-Tableau65[[#This Row],[CUMUL MALADIE]])/365)</f>
        <v>4.1315068493150688</v>
      </c>
    </row>
    <row r="72" spans="1:10" x14ac:dyDescent="0.25">
      <c r="A72" s="3">
        <v>46691</v>
      </c>
      <c r="B72" s="31">
        <f t="shared" si="1"/>
        <v>11</v>
      </c>
      <c r="C72" s="19">
        <f>SUM($B$3:B72)</f>
        <v>935</v>
      </c>
      <c r="D72" s="19">
        <f>(LOOKUP(Tableau65[[#This Row],[PRÉSENCE EFFECTIVE]],$N$3:$O$7))</f>
        <v>90</v>
      </c>
      <c r="E72" s="20" cm="1">
        <f t="array" aca="1" ref="E72" ca="1">MAX(0,MIN(1*Tableau65[[#This Row],[NB JOURS MALADIE]],-SUM(-Tableau65[[#This Row],[DURÉE MAINTIEN MAXI 80%]],F71,IF(ROW()-Ligne_Entete&gt;12,-OFFSET(Tableau65[[#This Row],[JOURS A MAINTENIR A 80%]],-12,,,),0))))</f>
        <v>11</v>
      </c>
      <c r="F72" s="19" cm="1">
        <f t="array" aca="1" ref="F72" ca="1">SUM(OFFSET(Tableau65[[#This Row],[JOURS A MAINTENIR A 80%]],MAX(-11,Ligne_Entete+1-ROW()),,MIN(12,ROW()-Ligne_Entete),))</f>
        <v>64</v>
      </c>
      <c r="G72" s="19">
        <f>LOOKUP(Tableau65[[#This Row],[PRÉSENCE EFFECTIVE]],$P$3:$Q$6)</f>
        <v>60</v>
      </c>
      <c r="H72" s="21" cm="1">
        <f t="array" aca="1" ref="H72" ca="1">MAX(MIN(-SUM(-Tableau65[[#This Row],[DURÉE MAINTIEN MAXI 70%]],I71,IF(ROW()-Ligne_Entete&gt;12,-OFFSET(Tableau65[[#This Row],[JOURS A MAINTENIR A 70%]],-12,,,),0)),Tableau65[[#This Row],[NB JOURS MALADIE]]-Tableau65[[#This Row],[JOURS A MAINTENIR A 80%]]),0)</f>
        <v>0</v>
      </c>
      <c r="I72" s="19" cm="1">
        <f t="array" aca="1" ref="I72" ca="1">SUM(OFFSET(Tableau65[[#This Row],[JOURS A MAINTENIR A 70%]],MAX(-11,Ligne_Entete+1-ROW()),,MIN(12,ROW()-Ligne_Entete),))</f>
        <v>2</v>
      </c>
      <c r="J72" s="5">
        <f>MAX(0,(Tableau65[[#This Row],[MOIS]]-$L$3-Tableau65[[#This Row],[CUMUL MALADIE]])/365)</f>
        <v>4.1863013698630134</v>
      </c>
    </row>
    <row r="73" spans="1:10" x14ac:dyDescent="0.25">
      <c r="A73" s="3">
        <v>46721</v>
      </c>
      <c r="B73" s="31">
        <f t="shared" si="1"/>
        <v>12</v>
      </c>
      <c r="C73" s="19">
        <f>SUM($B$3:B73)</f>
        <v>947</v>
      </c>
      <c r="D73" s="19">
        <f>(LOOKUP(Tableau65[[#This Row],[PRÉSENCE EFFECTIVE]],$N$3:$O$7))</f>
        <v>90</v>
      </c>
      <c r="E73" s="20" cm="1">
        <f t="array" aca="1" ref="E73" ca="1">MAX(0,MIN(1*Tableau65[[#This Row],[NB JOURS MALADIE]],-SUM(-Tableau65[[#This Row],[DURÉE MAINTIEN MAXI 80%]],F72,IF(ROW()-Ligne_Entete&gt;12,-OFFSET(Tableau65[[#This Row],[JOURS A MAINTENIR A 80%]],-12,,,),0))))</f>
        <v>12</v>
      </c>
      <c r="F73" s="19" cm="1">
        <f t="array" aca="1" ref="F73" ca="1">SUM(OFFSET(Tableau65[[#This Row],[JOURS A MAINTENIR A 80%]],MAX(-11,Ligne_Entete+1-ROW()),,MIN(12,ROW()-Ligne_Entete),))</f>
        <v>76</v>
      </c>
      <c r="G73" s="19">
        <f>LOOKUP(Tableau65[[#This Row],[PRÉSENCE EFFECTIVE]],$P$3:$Q$6)</f>
        <v>60</v>
      </c>
      <c r="H73" s="21" cm="1">
        <f t="array" aca="1" ref="H73" ca="1">MAX(MIN(-SUM(-Tableau65[[#This Row],[DURÉE MAINTIEN MAXI 70%]],I72,IF(ROW()-Ligne_Entete&gt;12,-OFFSET(Tableau65[[#This Row],[JOURS A MAINTENIR A 70%]],-12,,,),0)),Tableau65[[#This Row],[NB JOURS MALADIE]]-Tableau65[[#This Row],[JOURS A MAINTENIR A 80%]]),0)</f>
        <v>0</v>
      </c>
      <c r="I73" s="19" cm="1">
        <f t="array" aca="1" ref="I73" ca="1">SUM(OFFSET(Tableau65[[#This Row],[JOURS A MAINTENIR A 70%]],MAX(-11,Ligne_Entete+1-ROW()),,MIN(12,ROW()-Ligne_Entete),))</f>
        <v>2</v>
      </c>
      <c r="J73" s="5">
        <f>MAX(0,(Tableau65[[#This Row],[MOIS]]-$L$3-Tableau65[[#This Row],[CUMUL MALADIE]])/365)</f>
        <v>4.2356164383561641</v>
      </c>
    </row>
    <row r="74" spans="1:10" x14ac:dyDescent="0.25">
      <c r="A74" s="3">
        <v>46752</v>
      </c>
      <c r="B74" s="31">
        <f t="shared" si="1"/>
        <v>13</v>
      </c>
      <c r="C74" s="19">
        <f>SUM($B$3:B74)</f>
        <v>960</v>
      </c>
      <c r="D74" s="19">
        <f>(LOOKUP(Tableau65[[#This Row],[PRÉSENCE EFFECTIVE]],$N$3:$O$7))</f>
        <v>90</v>
      </c>
      <c r="E74" s="20" cm="1">
        <f t="array" aca="1" ref="E74" ca="1">MAX(0,MIN(1*Tableau65[[#This Row],[NB JOURS MALADIE]],-SUM(-Tableau65[[#This Row],[DURÉE MAINTIEN MAXI 80%]],F73,IF(ROW()-Ligne_Entete&gt;12,-OFFSET(Tableau65[[#This Row],[JOURS A MAINTENIR A 80%]],-12,,,),0))))</f>
        <v>13</v>
      </c>
      <c r="F74" s="19" cm="1">
        <f t="array" aca="1" ref="F74" ca="1">SUM(OFFSET(Tableau65[[#This Row],[JOURS A MAINTENIR A 80%]],MAX(-11,Ligne_Entete+1-ROW()),,MIN(12,ROW()-Ligne_Entete),))</f>
        <v>88</v>
      </c>
      <c r="G74" s="19">
        <f>LOOKUP(Tableau65[[#This Row],[PRÉSENCE EFFECTIVE]],$P$3:$Q$6)</f>
        <v>60</v>
      </c>
      <c r="H74" s="21" cm="1">
        <f t="array" aca="1" ref="H74" ca="1">MAX(MIN(-SUM(-Tableau65[[#This Row],[DURÉE MAINTIEN MAXI 70%]],I73,IF(ROW()-Ligne_Entete&gt;12,-OFFSET(Tableau65[[#This Row],[JOURS A MAINTENIR A 70%]],-12,,,),0)),Tableau65[[#This Row],[NB JOURS MALADIE]]-Tableau65[[#This Row],[JOURS A MAINTENIR A 80%]]),0)</f>
        <v>0</v>
      </c>
      <c r="I74" s="19" cm="1">
        <f t="array" aca="1" ref="I74" ca="1">SUM(OFFSET(Tableau65[[#This Row],[JOURS A MAINTENIR A 70%]],MAX(-11,Ligne_Entete+1-ROW()),,MIN(12,ROW()-Ligne_Entete),))</f>
        <v>2</v>
      </c>
      <c r="J74" s="5">
        <f>MAX(0,(Tableau65[[#This Row],[MOIS]]-$L$3-Tableau65[[#This Row],[CUMUL MALADIE]])/365)</f>
        <v>4.2849315068493148</v>
      </c>
    </row>
    <row r="75" spans="1:10" x14ac:dyDescent="0.25">
      <c r="A75" s="3">
        <v>46783</v>
      </c>
      <c r="B75" s="31">
        <f t="shared" si="1"/>
        <v>14</v>
      </c>
      <c r="C75" s="19">
        <f>SUM($B$3:B75)</f>
        <v>974</v>
      </c>
      <c r="D75" s="19">
        <f>(LOOKUP(Tableau65[[#This Row],[PRÉSENCE EFFECTIVE]],$N$3:$O$7))</f>
        <v>90</v>
      </c>
      <c r="E75" s="20" cm="1">
        <f t="array" aca="1" ref="E75" ca="1">MAX(0,MIN(1*Tableau65[[#This Row],[NB JOURS MALADIE]],-SUM(-Tableau65[[#This Row],[DURÉE MAINTIEN MAXI 80%]],F74,IF(ROW()-Ligne_Entete&gt;12,-OFFSET(Tableau65[[#This Row],[JOURS A MAINTENIR A 80%]],-12,,,),0))))</f>
        <v>2</v>
      </c>
      <c r="F75" s="19" cm="1">
        <f t="array" aca="1" ref="F75" ca="1">SUM(OFFSET(Tableau65[[#This Row],[JOURS A MAINTENIR A 80%]],MAX(-11,Ligne_Entete+1-ROW()),,MIN(12,ROW()-Ligne_Entete),))</f>
        <v>90</v>
      </c>
      <c r="G75" s="19">
        <f>LOOKUP(Tableau65[[#This Row],[PRÉSENCE EFFECTIVE]],$P$3:$Q$6)</f>
        <v>60</v>
      </c>
      <c r="H75" s="21" cm="1">
        <f t="array" aca="1" ref="H75" ca="1">MAX(MIN(-SUM(-Tableau65[[#This Row],[DURÉE MAINTIEN MAXI 70%]],I74,IF(ROW()-Ligne_Entete&gt;12,-OFFSET(Tableau65[[#This Row],[JOURS A MAINTENIR A 70%]],-12,,,),0)),Tableau65[[#This Row],[NB JOURS MALADIE]]-Tableau65[[#This Row],[JOURS A MAINTENIR A 80%]]),0)</f>
        <v>12</v>
      </c>
      <c r="I75" s="19" cm="1">
        <f t="array" aca="1" ref="I75" ca="1">SUM(OFFSET(Tableau65[[#This Row],[JOURS A MAINTENIR A 70%]],MAX(-11,Ligne_Entete+1-ROW()),,MIN(12,ROW()-Ligne_Entete),))</f>
        <v>12</v>
      </c>
      <c r="J75" s="5">
        <f>MAX(0,(Tableau65[[#This Row],[MOIS]]-$L$3-Tableau65[[#This Row],[CUMUL MALADIE]])/365)</f>
        <v>4.3315068493150681</v>
      </c>
    </row>
    <row r="76" spans="1:10" x14ac:dyDescent="0.25">
      <c r="A76" s="3">
        <v>46812</v>
      </c>
      <c r="B76" s="31">
        <f t="shared" si="1"/>
        <v>15</v>
      </c>
      <c r="C76" s="19">
        <f>SUM($B$3:B76)</f>
        <v>989</v>
      </c>
      <c r="D76" s="19">
        <f>(LOOKUP(Tableau65[[#This Row],[PRÉSENCE EFFECTIVE]],$N$3:$O$7))</f>
        <v>90</v>
      </c>
      <c r="E76" s="20" cm="1">
        <f t="array" aca="1" ref="E76" ca="1">MAX(0,MIN(1*Tableau65[[#This Row],[NB JOURS MALADIE]],-SUM(-Tableau65[[#This Row],[DURÉE MAINTIEN MAXI 80%]],F75,IF(ROW()-Ligne_Entete&gt;12,-OFFSET(Tableau65[[#This Row],[JOURS A MAINTENIR A 80%]],-12,,,),0))))</f>
        <v>3</v>
      </c>
      <c r="F76" s="19" cm="1">
        <f t="array" aca="1" ref="F76" ca="1">SUM(OFFSET(Tableau65[[#This Row],[JOURS A MAINTENIR A 80%]],MAX(-11,Ligne_Entete+1-ROW()),,MIN(12,ROW()-Ligne_Entete),))</f>
        <v>90</v>
      </c>
      <c r="G76" s="19">
        <f>LOOKUP(Tableau65[[#This Row],[PRÉSENCE EFFECTIVE]],$P$3:$Q$6)</f>
        <v>60</v>
      </c>
      <c r="H76" s="21" cm="1">
        <f t="array" aca="1" ref="H76" ca="1">MAX(MIN(-SUM(-Tableau65[[#This Row],[DURÉE MAINTIEN MAXI 70%]],I75,IF(ROW()-Ligne_Entete&gt;12,-OFFSET(Tableau65[[#This Row],[JOURS A MAINTENIR A 70%]],-12,,,),0)),Tableau65[[#This Row],[NB JOURS MALADIE]]-Tableau65[[#This Row],[JOURS A MAINTENIR A 80%]]),0)</f>
        <v>12</v>
      </c>
      <c r="I76" s="19" cm="1">
        <f t="array" aca="1" ref="I76" ca="1">SUM(OFFSET(Tableau65[[#This Row],[JOURS A MAINTENIR A 70%]],MAX(-11,Ligne_Entete+1-ROW()),,MIN(12,ROW()-Ligne_Entete),))</f>
        <v>24</v>
      </c>
      <c r="J76" s="5">
        <f>MAX(0,(Tableau65[[#This Row],[MOIS]]-$L$3-Tableau65[[#This Row],[CUMUL MALADIE]])/365)</f>
        <v>4.3698630136986303</v>
      </c>
    </row>
    <row r="77" spans="1:10" x14ac:dyDescent="0.25">
      <c r="A77" s="3">
        <v>46843</v>
      </c>
      <c r="B77" s="31">
        <f t="shared" si="1"/>
        <v>16</v>
      </c>
      <c r="C77" s="19">
        <f>SUM($B$3:B77)</f>
        <v>1005</v>
      </c>
      <c r="D77" s="19">
        <f>(LOOKUP(Tableau65[[#This Row],[PRÉSENCE EFFECTIVE]],$N$3:$O$7))</f>
        <v>90</v>
      </c>
      <c r="E77" s="20" cm="1">
        <f t="array" aca="1" ref="E77" ca="1">MAX(0,MIN(1*Tableau65[[#This Row],[NB JOURS MALADIE]],-SUM(-Tableau65[[#This Row],[DURÉE MAINTIEN MAXI 80%]],F76,IF(ROW()-Ligne_Entete&gt;12,-OFFSET(Tableau65[[#This Row],[JOURS A MAINTENIR A 80%]],-12,,,),0))))</f>
        <v>4</v>
      </c>
      <c r="F77" s="19" cm="1">
        <f t="array" aca="1" ref="F77" ca="1">SUM(OFFSET(Tableau65[[#This Row],[JOURS A MAINTENIR A 80%]],MAX(-11,Ligne_Entete+1-ROW()),,MIN(12,ROW()-Ligne_Entete),))</f>
        <v>90</v>
      </c>
      <c r="G77" s="19">
        <f>LOOKUP(Tableau65[[#This Row],[PRÉSENCE EFFECTIVE]],$P$3:$Q$6)</f>
        <v>60</v>
      </c>
      <c r="H77" s="21" cm="1">
        <f t="array" aca="1" ref="H77" ca="1">MAX(MIN(-SUM(-Tableau65[[#This Row],[DURÉE MAINTIEN MAXI 70%]],I76,IF(ROW()-Ligne_Entete&gt;12,-OFFSET(Tableau65[[#This Row],[JOURS A MAINTENIR A 70%]],-12,,,),0)),Tableau65[[#This Row],[NB JOURS MALADIE]]-Tableau65[[#This Row],[JOURS A MAINTENIR A 80%]]),0)</f>
        <v>12</v>
      </c>
      <c r="I77" s="19" cm="1">
        <f t="array" aca="1" ref="I77" ca="1">SUM(OFFSET(Tableau65[[#This Row],[JOURS A MAINTENIR A 70%]],MAX(-11,Ligne_Entete+1-ROW()),,MIN(12,ROW()-Ligne_Entete),))</f>
        <v>36</v>
      </c>
      <c r="J77" s="5">
        <f>MAX(0,(Tableau65[[#This Row],[MOIS]]-$L$3-Tableau65[[#This Row],[CUMUL MALADIE]])/365)</f>
        <v>4.4109589041095889</v>
      </c>
    </row>
    <row r="78" spans="1:10" x14ac:dyDescent="0.25">
      <c r="A78" s="3">
        <v>46873</v>
      </c>
      <c r="B78" s="31">
        <f t="shared" si="1"/>
        <v>17</v>
      </c>
      <c r="C78" s="19">
        <f>SUM($B$3:B78)</f>
        <v>1022</v>
      </c>
      <c r="D78" s="19">
        <f>(LOOKUP(Tableau65[[#This Row],[PRÉSENCE EFFECTIVE]],$N$3:$O$7))</f>
        <v>90</v>
      </c>
      <c r="E78" s="20" cm="1">
        <f t="array" aca="1" ref="E78" ca="1">MAX(0,MIN(1*Tableau65[[#This Row],[NB JOURS MALADIE]],-SUM(-Tableau65[[#This Row],[DURÉE MAINTIEN MAXI 80%]],F77,IF(ROW()-Ligne_Entete&gt;12,-OFFSET(Tableau65[[#This Row],[JOURS A MAINTENIR A 80%]],-12,,,),0))))</f>
        <v>5</v>
      </c>
      <c r="F78" s="19" cm="1">
        <f t="array" aca="1" ref="F78" ca="1">SUM(OFFSET(Tableau65[[#This Row],[JOURS A MAINTENIR A 80%]],MAX(-11,Ligne_Entete+1-ROW()),,MIN(12,ROW()-Ligne_Entete),))</f>
        <v>90</v>
      </c>
      <c r="G78" s="19">
        <f>LOOKUP(Tableau65[[#This Row],[PRÉSENCE EFFECTIVE]],$P$3:$Q$6)</f>
        <v>60</v>
      </c>
      <c r="H78" s="21" cm="1">
        <f t="array" aca="1" ref="H78" ca="1">MAX(MIN(-SUM(-Tableau65[[#This Row],[DURÉE MAINTIEN MAXI 70%]],I77,IF(ROW()-Ligne_Entete&gt;12,-OFFSET(Tableau65[[#This Row],[JOURS A MAINTENIR A 70%]],-12,,,),0)),Tableau65[[#This Row],[NB JOURS MALADIE]]-Tableau65[[#This Row],[JOURS A MAINTENIR A 80%]]),0)</f>
        <v>12</v>
      </c>
      <c r="I78" s="19" cm="1">
        <f t="array" aca="1" ref="I78" ca="1">SUM(OFFSET(Tableau65[[#This Row],[JOURS A MAINTENIR A 70%]],MAX(-11,Ligne_Entete+1-ROW()),,MIN(12,ROW()-Ligne_Entete),))</f>
        <v>48</v>
      </c>
      <c r="J78" s="5">
        <f>MAX(0,(Tableau65[[#This Row],[MOIS]]-$L$3-Tableau65[[#This Row],[CUMUL MALADIE]])/365)</f>
        <v>4.4465753424657537</v>
      </c>
    </row>
    <row r="79" spans="1:10" x14ac:dyDescent="0.25">
      <c r="A79" s="3">
        <v>46904</v>
      </c>
      <c r="B79" s="31">
        <f t="shared" si="1"/>
        <v>18</v>
      </c>
      <c r="C79" s="19">
        <f>SUM($B$3:B79)</f>
        <v>1040</v>
      </c>
      <c r="D79" s="19">
        <f>(LOOKUP(Tableau65[[#This Row],[PRÉSENCE EFFECTIVE]],$N$3:$O$7))</f>
        <v>90</v>
      </c>
      <c r="E79" s="20" cm="1">
        <f t="array" aca="1" ref="E79" ca="1">MAX(0,MIN(1*Tableau65[[#This Row],[NB JOURS MALADIE]],-SUM(-Tableau65[[#This Row],[DURÉE MAINTIEN MAXI 80%]],F78,IF(ROW()-Ligne_Entete&gt;12,-OFFSET(Tableau65[[#This Row],[JOURS A MAINTENIR A 80%]],-12,,,),0))))</f>
        <v>6</v>
      </c>
      <c r="F79" s="19" cm="1">
        <f t="array" aca="1" ref="F79" ca="1">SUM(OFFSET(Tableau65[[#This Row],[JOURS A MAINTENIR A 80%]],MAX(-11,Ligne_Entete+1-ROW()),,MIN(12,ROW()-Ligne_Entete),))</f>
        <v>90</v>
      </c>
      <c r="G79" s="19">
        <f>LOOKUP(Tableau65[[#This Row],[PRÉSENCE EFFECTIVE]],$P$3:$Q$6)</f>
        <v>60</v>
      </c>
      <c r="H79" s="21" cm="1">
        <f t="array" aca="1" ref="H79" ca="1">MAX(MIN(-SUM(-Tableau65[[#This Row],[DURÉE MAINTIEN MAXI 70%]],I78,IF(ROW()-Ligne_Entete&gt;12,-OFFSET(Tableau65[[#This Row],[JOURS A MAINTENIR A 70%]],-12,,,),0)),Tableau65[[#This Row],[NB JOURS MALADIE]]-Tableau65[[#This Row],[JOURS A MAINTENIR A 80%]]),0)</f>
        <v>12</v>
      </c>
      <c r="I79" s="19" cm="1">
        <f t="array" aca="1" ref="I79" ca="1">SUM(OFFSET(Tableau65[[#This Row],[JOURS A MAINTENIR A 70%]],MAX(-11,Ligne_Entete+1-ROW()),,MIN(12,ROW()-Ligne_Entete),))</f>
        <v>60</v>
      </c>
      <c r="J79" s="5">
        <f>MAX(0,(Tableau65[[#This Row],[MOIS]]-$L$3-Tableau65[[#This Row],[CUMUL MALADIE]])/365)</f>
        <v>4.4821917808219176</v>
      </c>
    </row>
    <row r="80" spans="1:10" x14ac:dyDescent="0.25">
      <c r="A80" s="3">
        <v>46934</v>
      </c>
      <c r="B80" s="31">
        <f t="shared" si="1"/>
        <v>19</v>
      </c>
      <c r="C80" s="19">
        <f>SUM($B$3:B80)</f>
        <v>1059</v>
      </c>
      <c r="D80" s="19">
        <f>(LOOKUP(Tableau65[[#This Row],[PRÉSENCE EFFECTIVE]],$N$3:$O$7))</f>
        <v>90</v>
      </c>
      <c r="E80" s="20" cm="1">
        <f t="array" aca="1" ref="E80" ca="1">MAX(0,MIN(1*Tableau65[[#This Row],[NB JOURS MALADIE]],-SUM(-Tableau65[[#This Row],[DURÉE MAINTIEN MAXI 80%]],F79,IF(ROW()-Ligne_Entete&gt;12,-OFFSET(Tableau65[[#This Row],[JOURS A MAINTENIR A 80%]],-12,,,),0))))</f>
        <v>7</v>
      </c>
      <c r="F80" s="19" cm="1">
        <f t="array" aca="1" ref="F80" ca="1">SUM(OFFSET(Tableau65[[#This Row],[JOURS A MAINTENIR A 80%]],MAX(-11,Ligne_Entete+1-ROW()),,MIN(12,ROW()-Ligne_Entete),))</f>
        <v>90</v>
      </c>
      <c r="G80" s="19">
        <f>LOOKUP(Tableau65[[#This Row],[PRÉSENCE EFFECTIVE]],$P$3:$Q$6)</f>
        <v>60</v>
      </c>
      <c r="H80" s="21" cm="1">
        <f t="array" aca="1" ref="H80" ca="1">MAX(MIN(-SUM(-Tableau65[[#This Row],[DURÉE MAINTIEN MAXI 70%]],I79,IF(ROW()-Ligne_Entete&gt;12,-OFFSET(Tableau65[[#This Row],[JOURS A MAINTENIR A 70%]],-12,,,),0)),Tableau65[[#This Row],[NB JOURS MALADIE]]-Tableau65[[#This Row],[JOURS A MAINTENIR A 80%]]),0)</f>
        <v>0</v>
      </c>
      <c r="I80" s="19" cm="1">
        <f t="array" aca="1" ref="I80" ca="1">SUM(OFFSET(Tableau65[[#This Row],[JOURS A MAINTENIR A 70%]],MAX(-11,Ligne_Entete+1-ROW()),,MIN(12,ROW()-Ligne_Entete),))</f>
        <v>60</v>
      </c>
      <c r="J80" s="5">
        <f>MAX(0,(Tableau65[[#This Row],[MOIS]]-$L$3-Tableau65[[#This Row],[CUMUL MALADIE]])/365)</f>
        <v>4.5123287671232877</v>
      </c>
    </row>
    <row r="81" spans="1:10" x14ac:dyDescent="0.25">
      <c r="A81" s="3">
        <v>46965</v>
      </c>
      <c r="B81" s="31">
        <f t="shared" si="1"/>
        <v>20</v>
      </c>
      <c r="C81" s="19">
        <f>SUM($B$3:B81)</f>
        <v>1079</v>
      </c>
      <c r="D81" s="19">
        <f>(LOOKUP(Tableau65[[#This Row],[PRÉSENCE EFFECTIVE]],$N$3:$O$7))</f>
        <v>90</v>
      </c>
      <c r="E81" s="20" cm="1">
        <f t="array" aca="1" ref="E81" ca="1">MAX(0,MIN(1*Tableau65[[#This Row],[NB JOURS MALADIE]],-SUM(-Tableau65[[#This Row],[DURÉE MAINTIEN MAXI 80%]],F80,IF(ROW()-Ligne_Entete&gt;12,-OFFSET(Tableau65[[#This Row],[JOURS A MAINTENIR A 80%]],-12,,,),0))))</f>
        <v>8</v>
      </c>
      <c r="F81" s="19" cm="1">
        <f t="array" aca="1" ref="F81" ca="1">SUM(OFFSET(Tableau65[[#This Row],[JOURS A MAINTENIR A 80%]],MAX(-11,Ligne_Entete+1-ROW()),,MIN(12,ROW()-Ligne_Entete),))</f>
        <v>90</v>
      </c>
      <c r="G81" s="19">
        <f>LOOKUP(Tableau65[[#This Row],[PRÉSENCE EFFECTIVE]],$P$3:$Q$6)</f>
        <v>60</v>
      </c>
      <c r="H81" s="21" cm="1">
        <f t="array" aca="1" ref="H81" ca="1">MAX(MIN(-SUM(-Tableau65[[#This Row],[DURÉE MAINTIEN MAXI 70%]],I80,IF(ROW()-Ligne_Entete&gt;12,-OFFSET(Tableau65[[#This Row],[JOURS A MAINTENIR A 70%]],-12,,,),0)),Tableau65[[#This Row],[NB JOURS MALADIE]]-Tableau65[[#This Row],[JOURS A MAINTENIR A 80%]]),0)</f>
        <v>0</v>
      </c>
      <c r="I81" s="19" cm="1">
        <f t="array" aca="1" ref="I81" ca="1">SUM(OFFSET(Tableau65[[#This Row],[JOURS A MAINTENIR A 70%]],MAX(-11,Ligne_Entete+1-ROW()),,MIN(12,ROW()-Ligne_Entete),))</f>
        <v>60</v>
      </c>
      <c r="J81" s="5">
        <f>MAX(0,(Tableau65[[#This Row],[MOIS]]-$L$3-Tableau65[[#This Row],[CUMUL MALADIE]])/365)</f>
        <v>4.5424657534246577</v>
      </c>
    </row>
    <row r="82" spans="1:10" x14ac:dyDescent="0.25">
      <c r="A82" s="3">
        <v>46996</v>
      </c>
      <c r="B82" s="31">
        <f t="shared" si="1"/>
        <v>21</v>
      </c>
      <c r="C82" s="19">
        <f>SUM($B$3:B82)</f>
        <v>1100</v>
      </c>
      <c r="D82" s="19">
        <f>(LOOKUP(Tableau65[[#This Row],[PRÉSENCE EFFECTIVE]],$N$3:$O$7))</f>
        <v>90</v>
      </c>
      <c r="E82" s="20" cm="1">
        <f t="array" aca="1" ref="E82" ca="1">MAX(0,MIN(1*Tableau65[[#This Row],[NB JOURS MALADIE]],-SUM(-Tableau65[[#This Row],[DURÉE MAINTIEN MAXI 80%]],F81,IF(ROW()-Ligne_Entete&gt;12,-OFFSET(Tableau65[[#This Row],[JOURS A MAINTENIR A 80%]],-12,,,),0))))</f>
        <v>9</v>
      </c>
      <c r="F82" s="19" cm="1">
        <f t="array" aca="1" ref="F82" ca="1">SUM(OFFSET(Tableau65[[#This Row],[JOURS A MAINTENIR A 80%]],MAX(-11,Ligne_Entete+1-ROW()),,MIN(12,ROW()-Ligne_Entete),))</f>
        <v>90</v>
      </c>
      <c r="G82" s="19">
        <f>LOOKUP(Tableau65[[#This Row],[PRÉSENCE EFFECTIVE]],$P$3:$Q$6)</f>
        <v>60</v>
      </c>
      <c r="H82" s="21" cm="1">
        <f t="array" aca="1" ref="H82" ca="1">MAX(MIN(-SUM(-Tableau65[[#This Row],[DURÉE MAINTIEN MAXI 70%]],I81,IF(ROW()-Ligne_Entete&gt;12,-OFFSET(Tableau65[[#This Row],[JOURS A MAINTENIR A 70%]],-12,,,),0)),Tableau65[[#This Row],[NB JOURS MALADIE]]-Tableau65[[#This Row],[JOURS A MAINTENIR A 80%]]),0)</f>
        <v>0</v>
      </c>
      <c r="I82" s="19" cm="1">
        <f t="array" aca="1" ref="I82" ca="1">SUM(OFFSET(Tableau65[[#This Row],[JOURS A MAINTENIR A 70%]],MAX(-11,Ligne_Entete+1-ROW()),,MIN(12,ROW()-Ligne_Entete),))</f>
        <v>60</v>
      </c>
      <c r="J82" s="5">
        <f>MAX(0,(Tableau65[[#This Row],[MOIS]]-$L$3-Tableau65[[#This Row],[CUMUL MALADIE]])/365)</f>
        <v>4.5698630136986305</v>
      </c>
    </row>
    <row r="83" spans="1:10" x14ac:dyDescent="0.25">
      <c r="A83" s="3">
        <v>47026</v>
      </c>
      <c r="B83" s="31">
        <f t="shared" si="1"/>
        <v>22</v>
      </c>
      <c r="C83" s="19">
        <f>SUM($B$3:B113)</f>
        <v>1557</v>
      </c>
      <c r="D83" s="19">
        <f>(LOOKUP(Tableau65[[#This Row],[PRÉSENCE EFFECTIVE]],$N$3:$O$7))</f>
        <v>90</v>
      </c>
      <c r="E83" s="20" cm="1">
        <f t="array" aca="1" ref="E83" ca="1">MAX(0,MIN(1*Tableau65[[#This Row],[NB JOURS MALADIE]],-SUM(-Tableau65[[#This Row],[DURÉE MAINTIEN MAXI 80%]],F82,IF(ROW()-Ligne_Entete&gt;12,-OFFSET(Tableau65[[#This Row],[JOURS A MAINTENIR A 80%]],-12,,,),0))))</f>
        <v>10</v>
      </c>
      <c r="F83" s="19" cm="1">
        <f t="array" aca="1" ref="F83" ca="1">SUM(OFFSET(Tableau65[[#This Row],[JOURS A MAINTENIR A 80%]],MAX(-11,Ligne_Entete+1-ROW()),,MIN(12,ROW()-Ligne_Entete),))</f>
        <v>90</v>
      </c>
      <c r="G83" s="19">
        <f>LOOKUP(Tableau65[[#This Row],[PRÉSENCE EFFECTIVE]],$P$3:$Q$6)</f>
        <v>60</v>
      </c>
      <c r="H83" s="21" cm="1">
        <f t="array" aca="1" ref="H83" ca="1">MAX(MIN(-SUM(-Tableau65[[#This Row],[DURÉE MAINTIEN MAXI 70%]],I82,IF(ROW()-Ligne_Entete&gt;12,-OFFSET(Tableau65[[#This Row],[JOURS A MAINTENIR A 70%]],-12,,,),0)),Tableau65[[#This Row],[NB JOURS MALADIE]]-Tableau65[[#This Row],[JOURS A MAINTENIR A 80%]]),0)</f>
        <v>0</v>
      </c>
      <c r="I83" s="19" cm="1">
        <f t="array" aca="1" ref="I83" ca="1">SUM(OFFSET(Tableau65[[#This Row],[JOURS A MAINTENIR A 70%]],MAX(-11,Ligne_Entete+1-ROW()),,MIN(12,ROW()-Ligne_Entete),))</f>
        <v>60</v>
      </c>
      <c r="J83" s="5">
        <f>MAX(0,(Tableau65[[#This Row],[MOIS]]-$L$3-Tableau65[[#This Row],[CUMUL MALADIE]])/365)</f>
        <v>3.4</v>
      </c>
    </row>
    <row r="84" spans="1:10" x14ac:dyDescent="0.25">
      <c r="A84" s="3">
        <v>47057</v>
      </c>
      <c r="B84" s="31">
        <f t="shared" si="1"/>
        <v>23</v>
      </c>
      <c r="C84" s="19">
        <f>SUM($B$3:B84)</f>
        <v>1145</v>
      </c>
      <c r="D84" s="19">
        <f>(LOOKUP(Tableau65[[#This Row],[PRÉSENCE EFFECTIVE]],$N$3:$O$7))</f>
        <v>90</v>
      </c>
      <c r="E84" s="20" cm="1">
        <f t="array" aca="1" ref="E84" ca="1">MAX(0,MIN(1*Tableau65[[#This Row],[NB JOURS MALADIE]],-SUM(-Tableau65[[#This Row],[DURÉE MAINTIEN MAXI 80%]],F83,IF(ROW()-Ligne_Entete&gt;12,-OFFSET(Tableau65[[#This Row],[JOURS A MAINTENIR A 80%]],-12,,,),0))))</f>
        <v>11</v>
      </c>
      <c r="F84" s="19" cm="1">
        <f t="array" aca="1" ref="F84" ca="1">SUM(OFFSET(Tableau65[[#This Row],[JOURS A MAINTENIR A 80%]],MAX(-11,Ligne_Entete+1-ROW()),,MIN(12,ROW()-Ligne_Entete),))</f>
        <v>90</v>
      </c>
      <c r="G84" s="19">
        <f>LOOKUP(Tableau65[[#This Row],[PRÉSENCE EFFECTIVE]],$P$3:$Q$6)</f>
        <v>60</v>
      </c>
      <c r="H84" s="21" cm="1">
        <f t="array" aca="1" ref="H84" ca="1">MAX(MIN(-SUM(-Tableau65[[#This Row],[DURÉE MAINTIEN MAXI 70%]],I83,IF(ROW()-Ligne_Entete&gt;12,-OFFSET(Tableau65[[#This Row],[JOURS A MAINTENIR A 70%]],-12,,,),0)),Tableau65[[#This Row],[NB JOURS MALADIE]]-Tableau65[[#This Row],[JOURS A MAINTENIR A 80%]]),0)</f>
        <v>0</v>
      </c>
      <c r="I84" s="19" cm="1">
        <f t="array" aca="1" ref="I84" ca="1">SUM(OFFSET(Tableau65[[#This Row],[JOURS A MAINTENIR A 70%]],MAX(-11,Ligne_Entete+1-ROW()),,MIN(12,ROW()-Ligne_Entete),))</f>
        <v>60</v>
      </c>
      <c r="J84" s="5">
        <f>MAX(0,(Tableau65[[#This Row],[MOIS]]-$L$3-Tableau65[[#This Row],[CUMUL MALADIE]])/365)</f>
        <v>4.6136986301369864</v>
      </c>
    </row>
    <row r="85" spans="1:10" x14ac:dyDescent="0.25">
      <c r="A85" s="3">
        <v>47087</v>
      </c>
      <c r="B85" s="31">
        <f t="shared" si="1"/>
        <v>24</v>
      </c>
      <c r="C85" s="19">
        <f>SUM($B$3:B85)</f>
        <v>1169</v>
      </c>
      <c r="D85" s="19">
        <f>(LOOKUP(Tableau65[[#This Row],[PRÉSENCE EFFECTIVE]],$N$3:$O$7))</f>
        <v>90</v>
      </c>
      <c r="E85" s="20" cm="1">
        <f t="array" aca="1" ref="E85" ca="1">MAX(0,MIN(1*Tableau65[[#This Row],[NB JOURS MALADIE]],-SUM(-Tableau65[[#This Row],[DURÉE MAINTIEN MAXI 80%]],F84,IF(ROW()-Ligne_Entete&gt;12,-OFFSET(Tableau65[[#This Row],[JOURS A MAINTENIR A 80%]],-12,,,),0))))</f>
        <v>12</v>
      </c>
      <c r="F85" s="19" cm="1">
        <f t="array" aca="1" ref="F85" ca="1">SUM(OFFSET(Tableau65[[#This Row],[JOURS A MAINTENIR A 80%]],MAX(-11,Ligne_Entete+1-ROW()),,MIN(12,ROW()-Ligne_Entete),))</f>
        <v>90</v>
      </c>
      <c r="G85" s="19">
        <f>LOOKUP(Tableau65[[#This Row],[PRÉSENCE EFFECTIVE]],$P$3:$Q$6)</f>
        <v>60</v>
      </c>
      <c r="H85" s="21" cm="1">
        <f t="array" aca="1" ref="H85" ca="1">MAX(MIN(-SUM(-Tableau65[[#This Row],[DURÉE MAINTIEN MAXI 70%]],I84,IF(ROW()-Ligne_Entete&gt;12,-OFFSET(Tableau65[[#This Row],[JOURS A MAINTENIR A 70%]],-12,,,),0)),Tableau65[[#This Row],[NB JOURS MALADIE]]-Tableau65[[#This Row],[JOURS A MAINTENIR A 80%]]),0)</f>
        <v>0</v>
      </c>
      <c r="I85" s="19" cm="1">
        <f t="array" aca="1" ref="I85" ca="1">SUM(OFFSET(Tableau65[[#This Row],[JOURS A MAINTENIR A 70%]],MAX(-11,Ligne_Entete+1-ROW()),,MIN(12,ROW()-Ligne_Entete),))</f>
        <v>60</v>
      </c>
      <c r="J85" s="5">
        <f>MAX(0,(Tableau65[[#This Row],[MOIS]]-$L$3-Tableau65[[#This Row],[CUMUL MALADIE]])/365)</f>
        <v>4.6301369863013697</v>
      </c>
    </row>
    <row r="86" spans="1:10" x14ac:dyDescent="0.25">
      <c r="A86" s="3">
        <v>47118</v>
      </c>
      <c r="B86" s="31">
        <f t="shared" si="1"/>
        <v>25</v>
      </c>
      <c r="C86" s="19">
        <f>SUM($B$3:B119)</f>
        <v>1557</v>
      </c>
      <c r="D86" s="19">
        <f>(LOOKUP(Tableau65[[#This Row],[PRÉSENCE EFFECTIVE]],$N$3:$O$7))</f>
        <v>90</v>
      </c>
      <c r="E86" s="20" cm="1">
        <f t="array" aca="1" ref="E86" ca="1">MAX(0,MIN(1*Tableau65[[#This Row],[NB JOURS MALADIE]],-SUM(-Tableau65[[#This Row],[DURÉE MAINTIEN MAXI 80%]],F85,IF(ROW()-Ligne_Entete&gt;12,-OFFSET(Tableau65[[#This Row],[JOURS A MAINTENIR A 80%]],-12,,,),0))))</f>
        <v>13</v>
      </c>
      <c r="F86" s="19" cm="1">
        <f t="array" aca="1" ref="F86" ca="1">SUM(OFFSET(Tableau65[[#This Row],[JOURS A MAINTENIR A 80%]],MAX(-11,Ligne_Entete+1-ROW()),,MIN(12,ROW()-Ligne_Entete),))</f>
        <v>90</v>
      </c>
      <c r="G86" s="19">
        <f>LOOKUP(Tableau65[[#This Row],[PRÉSENCE EFFECTIVE]],$P$3:$Q$6)</f>
        <v>60</v>
      </c>
      <c r="H86" s="21" cm="1">
        <f t="array" aca="1" ref="H86" ca="1">MAX(MIN(-SUM(-Tableau65[[#This Row],[DURÉE MAINTIEN MAXI 70%]],I85,IF(ROW()-Ligne_Entete&gt;12,-OFFSET(Tableau65[[#This Row],[JOURS A MAINTENIR A 70%]],-12,,,),0)),Tableau65[[#This Row],[NB JOURS MALADIE]]-Tableau65[[#This Row],[JOURS A MAINTENIR A 80%]]),0)</f>
        <v>0</v>
      </c>
      <c r="I86" s="19" cm="1">
        <f t="array" aca="1" ref="I86" ca="1">SUM(OFFSET(Tableau65[[#This Row],[JOURS A MAINTENIR A 70%]],MAX(-11,Ligne_Entete+1-ROW()),,MIN(12,ROW()-Ligne_Entete),))</f>
        <v>60</v>
      </c>
      <c r="J86" s="5">
        <f>MAX(0,(Tableau65[[#This Row],[MOIS]]-$L$3-Tableau65[[#This Row],[CUMUL MALADIE]])/365)</f>
        <v>3.6520547945205482</v>
      </c>
    </row>
    <row r="87" spans="1:10" x14ac:dyDescent="0.25">
      <c r="A87" s="3">
        <v>47149</v>
      </c>
      <c r="B87" s="31">
        <f t="shared" si="1"/>
        <v>26</v>
      </c>
      <c r="C87" s="19">
        <f>SUM($B$3:B87)</f>
        <v>1220</v>
      </c>
      <c r="D87" s="19">
        <f>(LOOKUP(Tableau65[[#This Row],[PRÉSENCE EFFECTIVE]],$N$3:$O$7))</f>
        <v>90</v>
      </c>
      <c r="E87" s="20" cm="1">
        <f t="array" aca="1" ref="E87" ca="1">MAX(0,MIN(1*Tableau65[[#This Row],[NB JOURS MALADIE]],-SUM(-Tableau65[[#This Row],[DURÉE MAINTIEN MAXI 80%]],F86,IF(ROW()-Ligne_Entete&gt;12,-OFFSET(Tableau65[[#This Row],[JOURS A MAINTENIR A 80%]],-12,,,),0))))</f>
        <v>2</v>
      </c>
      <c r="F87" s="19" cm="1">
        <f t="array" aca="1" ref="F87" ca="1">SUM(OFFSET(Tableau65[[#This Row],[JOURS A MAINTENIR A 80%]],MAX(-11,Ligne_Entete+1-ROW()),,MIN(12,ROW()-Ligne_Entete),))</f>
        <v>90</v>
      </c>
      <c r="G87" s="19">
        <f>LOOKUP(Tableau65[[#This Row],[PRÉSENCE EFFECTIVE]],$P$3:$Q$6)</f>
        <v>60</v>
      </c>
      <c r="H87" s="21" cm="1">
        <f t="array" aca="1" ref="H87" ca="1">MAX(MIN(-SUM(-Tableau65[[#This Row],[DURÉE MAINTIEN MAXI 70%]],I86,IF(ROW()-Ligne_Entete&gt;12,-OFFSET(Tableau65[[#This Row],[JOURS A MAINTENIR A 70%]],-12,,,),0)),Tableau65[[#This Row],[NB JOURS MALADIE]]-Tableau65[[#This Row],[JOURS A MAINTENIR A 80%]]),0)</f>
        <v>12</v>
      </c>
      <c r="I87" s="19" cm="1">
        <f t="array" aca="1" ref="I87" ca="1">SUM(OFFSET(Tableau65[[#This Row],[JOURS A MAINTENIR A 70%]],MAX(-11,Ligne_Entete+1-ROW()),,MIN(12,ROW()-Ligne_Entete),))</f>
        <v>60</v>
      </c>
      <c r="J87" s="5">
        <f>MAX(0,(Tableau65[[#This Row],[MOIS]]-$L$3-Tableau65[[#This Row],[CUMUL MALADIE]])/365)</f>
        <v>4.6602739726027398</v>
      </c>
    </row>
    <row r="88" spans="1:10" x14ac:dyDescent="0.25">
      <c r="A88" s="3">
        <v>47177</v>
      </c>
      <c r="B88" s="31">
        <f t="shared" si="1"/>
        <v>27</v>
      </c>
      <c r="C88" s="19">
        <f>SUM($B$3:B88)</f>
        <v>1247</v>
      </c>
      <c r="D88" s="19">
        <f>(LOOKUP(Tableau65[[#This Row],[PRÉSENCE EFFECTIVE]],$N$3:$O$7))</f>
        <v>90</v>
      </c>
      <c r="E88" s="20" cm="1">
        <f t="array" aca="1" ref="E88" ca="1">MAX(0,MIN(1*Tableau65[[#This Row],[NB JOURS MALADIE]],-SUM(-Tableau65[[#This Row],[DURÉE MAINTIEN MAXI 80%]],F87,IF(ROW()-Ligne_Entete&gt;12,-OFFSET(Tableau65[[#This Row],[JOURS A MAINTENIR A 80%]],-12,,,),0))))</f>
        <v>3</v>
      </c>
      <c r="F88" s="19" cm="1">
        <f t="array" aca="1" ref="F88" ca="1">SUM(OFFSET(Tableau65[[#This Row],[JOURS A MAINTENIR A 80%]],MAX(-11,Ligne_Entete+1-ROW()),,MIN(12,ROW()-Ligne_Entete),))</f>
        <v>90</v>
      </c>
      <c r="G88" s="19">
        <f>LOOKUP(Tableau65[[#This Row],[PRÉSENCE EFFECTIVE]],$P$3:$Q$6)</f>
        <v>60</v>
      </c>
      <c r="H88" s="21" cm="1">
        <f t="array" aca="1" ref="H88" ca="1">MAX(MIN(-SUM(-Tableau65[[#This Row],[DURÉE MAINTIEN MAXI 70%]],I87,IF(ROW()-Ligne_Entete&gt;12,-OFFSET(Tableau65[[#This Row],[JOURS A MAINTENIR A 70%]],-12,,,),0)),Tableau65[[#This Row],[NB JOURS MALADIE]]-Tableau65[[#This Row],[JOURS A MAINTENIR A 80%]]),0)</f>
        <v>12</v>
      </c>
      <c r="I88" s="19" cm="1">
        <f t="array" aca="1" ref="I88" ca="1">SUM(OFFSET(Tableau65[[#This Row],[JOURS A MAINTENIR A 70%]],MAX(-11,Ligne_Entete+1-ROW()),,MIN(12,ROW()-Ligne_Entete),))</f>
        <v>60</v>
      </c>
      <c r="J88" s="5">
        <f>MAX(0,(Tableau65[[#This Row],[MOIS]]-$L$3-Tableau65[[#This Row],[CUMUL MALADIE]])/365)</f>
        <v>4.6630136986301371</v>
      </c>
    </row>
    <row r="89" spans="1:10" x14ac:dyDescent="0.25">
      <c r="A89" s="3">
        <v>47208</v>
      </c>
      <c r="B89" s="31">
        <f t="shared" si="1"/>
        <v>28</v>
      </c>
      <c r="C89" s="19">
        <f>SUM($B$3:B89)</f>
        <v>1275</v>
      </c>
      <c r="D89" s="19">
        <f>(LOOKUP(Tableau65[[#This Row],[PRÉSENCE EFFECTIVE]],$N$3:$O$7))</f>
        <v>90</v>
      </c>
      <c r="E89" s="20" cm="1">
        <f t="array" aca="1" ref="E89" ca="1">MAX(0,MIN(1*Tableau65[[#This Row],[NB JOURS MALADIE]],-SUM(-Tableau65[[#This Row],[DURÉE MAINTIEN MAXI 80%]],F88,IF(ROW()-Ligne_Entete&gt;12,-OFFSET(Tableau65[[#This Row],[JOURS A MAINTENIR A 80%]],-12,,,),0))))</f>
        <v>4</v>
      </c>
      <c r="F89" s="19" cm="1">
        <f t="array" aca="1" ref="F89" ca="1">SUM(OFFSET(Tableau65[[#This Row],[JOURS A MAINTENIR A 80%]],MAX(-11,Ligne_Entete+1-ROW()),,MIN(12,ROW()-Ligne_Entete),))</f>
        <v>90</v>
      </c>
      <c r="G89" s="19">
        <f>LOOKUP(Tableau65[[#This Row],[PRÉSENCE EFFECTIVE]],$P$3:$Q$6)</f>
        <v>60</v>
      </c>
      <c r="H89" s="21" cm="1">
        <f t="array" aca="1" ref="H89" ca="1">MAX(MIN(-SUM(-Tableau65[[#This Row],[DURÉE MAINTIEN MAXI 70%]],I88,IF(ROW()-Ligne_Entete&gt;12,-OFFSET(Tableau65[[#This Row],[JOURS A MAINTENIR A 70%]],-12,,,),0)),Tableau65[[#This Row],[NB JOURS MALADIE]]-Tableau65[[#This Row],[JOURS A MAINTENIR A 80%]]),0)</f>
        <v>12</v>
      </c>
      <c r="I89" s="19" cm="1">
        <f t="array" aca="1" ref="I89" ca="1">SUM(OFFSET(Tableau65[[#This Row],[JOURS A MAINTENIR A 70%]],MAX(-11,Ligne_Entete+1-ROW()),,MIN(12,ROW()-Ligne_Entete),))</f>
        <v>60</v>
      </c>
      <c r="J89" s="5">
        <f>MAX(0,(Tableau65[[#This Row],[MOIS]]-$L$3-Tableau65[[#This Row],[CUMUL MALADIE]])/365)</f>
        <v>4.6712328767123283</v>
      </c>
    </row>
    <row r="90" spans="1:10" x14ac:dyDescent="0.25">
      <c r="A90" s="3">
        <v>47238</v>
      </c>
      <c r="B90" s="31">
        <f t="shared" si="1"/>
        <v>29</v>
      </c>
      <c r="C90" s="19">
        <f>SUM($B$3:B90)</f>
        <v>1304</v>
      </c>
      <c r="D90" s="19">
        <f>(LOOKUP(Tableau65[[#This Row],[PRÉSENCE EFFECTIVE]],$N$3:$O$7))</f>
        <v>90</v>
      </c>
      <c r="E90" s="20" cm="1">
        <f t="array" aca="1" ref="E90" ca="1">MAX(0,MIN(1*Tableau65[[#This Row],[NB JOURS MALADIE]],-SUM(-Tableau65[[#This Row],[DURÉE MAINTIEN MAXI 80%]],F89,IF(ROW()-Ligne_Entete&gt;12,-OFFSET(Tableau65[[#This Row],[JOURS A MAINTENIR A 80%]],-12,,,),0))))</f>
        <v>5</v>
      </c>
      <c r="F90" s="19" cm="1">
        <f t="array" aca="1" ref="F90" ca="1">SUM(OFFSET(Tableau65[[#This Row],[JOURS A MAINTENIR A 80%]],MAX(-11,Ligne_Entete+1-ROW()),,MIN(12,ROW()-Ligne_Entete),))</f>
        <v>90</v>
      </c>
      <c r="G90" s="19">
        <f>LOOKUP(Tableau65[[#This Row],[PRÉSENCE EFFECTIVE]],$P$3:$Q$6)</f>
        <v>60</v>
      </c>
      <c r="H90" s="21" cm="1">
        <f t="array" aca="1" ref="H90" ca="1">MAX(MIN(-SUM(-Tableau65[[#This Row],[DURÉE MAINTIEN MAXI 70%]],I89,IF(ROW()-Ligne_Entete&gt;12,-OFFSET(Tableau65[[#This Row],[JOURS A MAINTENIR A 70%]],-12,,,),0)),Tableau65[[#This Row],[NB JOURS MALADIE]]-Tableau65[[#This Row],[JOURS A MAINTENIR A 80%]]),0)</f>
        <v>12</v>
      </c>
      <c r="I90" s="19" cm="1">
        <f t="array" aca="1" ref="I90" ca="1">SUM(OFFSET(Tableau65[[#This Row],[JOURS A MAINTENIR A 70%]],MAX(-11,Ligne_Entete+1-ROW()),,MIN(12,ROW()-Ligne_Entete),))</f>
        <v>60</v>
      </c>
      <c r="J90" s="5">
        <f>MAX(0,(Tableau65[[#This Row],[MOIS]]-$L$3-Tableau65[[#This Row],[CUMUL MALADIE]])/365)</f>
        <v>4.6739726027397257</v>
      </c>
    </row>
    <row r="91" spans="1:10" x14ac:dyDescent="0.25">
      <c r="A91" s="3">
        <v>47269</v>
      </c>
      <c r="B91" s="31">
        <f t="shared" si="1"/>
        <v>0</v>
      </c>
      <c r="C91" s="19">
        <f>SUM($B$3:B91)</f>
        <v>1304</v>
      </c>
      <c r="D91" s="19">
        <f>(LOOKUP(Tableau65[[#This Row],[PRÉSENCE EFFECTIVE]],$N$3:$O$7))</f>
        <v>90</v>
      </c>
      <c r="E91" s="20" cm="1">
        <f t="array" aca="1" ref="E91" ca="1">MAX(0,MIN(1*Tableau65[[#This Row],[NB JOURS MALADIE]],-SUM(-Tableau65[[#This Row],[DURÉE MAINTIEN MAXI 80%]],F90,IF(ROW()-Ligne_Entete&gt;12,-OFFSET(Tableau65[[#This Row],[JOURS A MAINTENIR A 80%]],-12,,,),0))))</f>
        <v>0</v>
      </c>
      <c r="F91" s="19" cm="1">
        <f t="array" aca="1" ref="F91" ca="1">SUM(OFFSET(Tableau65[[#This Row],[JOURS A MAINTENIR A 80%]],MAX(-11,Ligne_Entete+1-ROW()),,MIN(12,ROW()-Ligne_Entete),))</f>
        <v>84</v>
      </c>
      <c r="G91" s="19">
        <f>LOOKUP(Tableau65[[#This Row],[PRÉSENCE EFFECTIVE]],$P$3:$Q$6)</f>
        <v>60</v>
      </c>
      <c r="H91" s="21" cm="1">
        <f t="array" aca="1" ref="H91" ca="1">MAX(MIN(-SUM(-Tableau65[[#This Row],[DURÉE MAINTIEN MAXI 70%]],I90,IF(ROW()-Ligne_Entete&gt;12,-OFFSET(Tableau65[[#This Row],[JOURS A MAINTENIR A 70%]],-12,,,),0)),Tableau65[[#This Row],[NB JOURS MALADIE]]-Tableau65[[#This Row],[JOURS A MAINTENIR A 80%]]),0)</f>
        <v>0</v>
      </c>
      <c r="I91" s="19" cm="1">
        <f t="array" aca="1" ref="I91" ca="1">SUM(OFFSET(Tableau65[[#This Row],[JOURS A MAINTENIR A 70%]],MAX(-11,Ligne_Entete+1-ROW()),,MIN(12,ROW()-Ligne_Entete),))</f>
        <v>48</v>
      </c>
      <c r="J91" s="5">
        <f>MAX(0,(Tableau65[[#This Row],[MOIS]]-$L$3-Tableau65[[#This Row],[CUMUL MALADIE]])/365)</f>
        <v>4.7589041095890412</v>
      </c>
    </row>
    <row r="92" spans="1:10" x14ac:dyDescent="0.25">
      <c r="A92" s="3">
        <v>47299</v>
      </c>
      <c r="B92" s="31">
        <f t="shared" si="1"/>
        <v>1</v>
      </c>
      <c r="C92" s="19">
        <f>SUM($B$3:B92)</f>
        <v>1305</v>
      </c>
      <c r="D92" s="19">
        <f>(LOOKUP(Tableau65[[#This Row],[PRÉSENCE EFFECTIVE]],$N$3:$O$7))</f>
        <v>90</v>
      </c>
      <c r="E92" s="20" cm="1">
        <f t="array" aca="1" ref="E92" ca="1">MAX(0,MIN(1*Tableau65[[#This Row],[NB JOURS MALADIE]],-SUM(-Tableau65[[#This Row],[DURÉE MAINTIEN MAXI 80%]],F91,IF(ROW()-Ligne_Entete&gt;12,-OFFSET(Tableau65[[#This Row],[JOURS A MAINTENIR A 80%]],-12,,,),0))))</f>
        <v>1</v>
      </c>
      <c r="F92" s="19" cm="1">
        <f t="array" aca="1" ref="F92" ca="1">SUM(OFFSET(Tableau65[[#This Row],[JOURS A MAINTENIR A 80%]],MAX(-11,Ligne_Entete+1-ROW()),,MIN(12,ROW()-Ligne_Entete),))</f>
        <v>78</v>
      </c>
      <c r="G92" s="19">
        <f>LOOKUP(Tableau65[[#This Row],[PRÉSENCE EFFECTIVE]],$P$3:$Q$6)</f>
        <v>60</v>
      </c>
      <c r="H92" s="21" cm="1">
        <f t="array" aca="1" ref="H92" ca="1">MAX(MIN(-SUM(-Tableau65[[#This Row],[DURÉE MAINTIEN MAXI 70%]],I91,IF(ROW()-Ligne_Entete&gt;12,-OFFSET(Tableau65[[#This Row],[JOURS A MAINTENIR A 70%]],-12,,,),0)),Tableau65[[#This Row],[NB JOURS MALADIE]]-Tableau65[[#This Row],[JOURS A MAINTENIR A 80%]]),0)</f>
        <v>0</v>
      </c>
      <c r="I92" s="19" cm="1">
        <f t="array" aca="1" ref="I92" ca="1">SUM(OFFSET(Tableau65[[#This Row],[JOURS A MAINTENIR A 70%]],MAX(-11,Ligne_Entete+1-ROW()),,MIN(12,ROW()-Ligne_Entete),))</f>
        <v>48</v>
      </c>
      <c r="J92" s="5">
        <f>MAX(0,(Tableau65[[#This Row],[MOIS]]-$L$3-Tableau65[[#This Row],[CUMUL MALADIE]])/365)</f>
        <v>4.838356164383562</v>
      </c>
    </row>
    <row r="93" spans="1:10" x14ac:dyDescent="0.25">
      <c r="A93" s="3">
        <v>47330</v>
      </c>
      <c r="B93" s="31">
        <f t="shared" si="1"/>
        <v>2</v>
      </c>
      <c r="C93" s="19">
        <f>SUM($B$3:B93)</f>
        <v>1307</v>
      </c>
      <c r="D93" s="19">
        <f>(LOOKUP(Tableau65[[#This Row],[PRÉSENCE EFFECTIVE]],$N$3:$O$7))</f>
        <v>90</v>
      </c>
      <c r="E93" s="20" cm="1">
        <f t="array" aca="1" ref="E93" ca="1">MAX(0,MIN(1*Tableau65[[#This Row],[NB JOURS MALADIE]],-SUM(-Tableau65[[#This Row],[DURÉE MAINTIEN MAXI 80%]],F92,IF(ROW()-Ligne_Entete&gt;12,-OFFSET(Tableau65[[#This Row],[JOURS A MAINTENIR A 80%]],-12,,,),0))))</f>
        <v>2</v>
      </c>
      <c r="F93" s="19" cm="1">
        <f t="array" aca="1" ref="F93" ca="1">SUM(OFFSET(Tableau65[[#This Row],[JOURS A MAINTENIR A 80%]],MAX(-11,Ligne_Entete+1-ROW()),,MIN(12,ROW()-Ligne_Entete),))</f>
        <v>72</v>
      </c>
      <c r="G93" s="19">
        <f>LOOKUP(Tableau65[[#This Row],[PRÉSENCE EFFECTIVE]],$P$3:$Q$6)</f>
        <v>60</v>
      </c>
      <c r="H93" s="21" cm="1">
        <f t="array" aca="1" ref="H93" ca="1">MAX(MIN(-SUM(-Tableau65[[#This Row],[DURÉE MAINTIEN MAXI 70%]],I92,IF(ROW()-Ligne_Entete&gt;12,-OFFSET(Tableau65[[#This Row],[JOURS A MAINTENIR A 70%]],-12,,,),0)),Tableau65[[#This Row],[NB JOURS MALADIE]]-Tableau65[[#This Row],[JOURS A MAINTENIR A 80%]]),0)</f>
        <v>0</v>
      </c>
      <c r="I93" s="19" cm="1">
        <f t="array" aca="1" ref="I93" ca="1">SUM(OFFSET(Tableau65[[#This Row],[JOURS A MAINTENIR A 70%]],MAX(-11,Ligne_Entete+1-ROW()),,MIN(12,ROW()-Ligne_Entete),))</f>
        <v>48</v>
      </c>
      <c r="J93" s="5">
        <f>MAX(0,(Tableau65[[#This Row],[MOIS]]-$L$3-Tableau65[[#This Row],[CUMUL MALADIE]])/365)</f>
        <v>4.9178082191780819</v>
      </c>
    </row>
    <row r="94" spans="1:10" x14ac:dyDescent="0.25">
      <c r="A94" s="3">
        <v>47361</v>
      </c>
      <c r="B94" s="31">
        <f t="shared" si="1"/>
        <v>3</v>
      </c>
      <c r="C94" s="19">
        <f>SUM($B$3:B94)</f>
        <v>1310</v>
      </c>
      <c r="D94" s="19">
        <f>(LOOKUP(Tableau65[[#This Row],[PRÉSENCE EFFECTIVE]],$N$3:$O$7))</f>
        <v>90</v>
      </c>
      <c r="E94" s="20" cm="1">
        <f t="array" aca="1" ref="E94" ca="1">MAX(0,MIN(1*Tableau65[[#This Row],[NB JOURS MALADIE]],-SUM(-Tableau65[[#This Row],[DURÉE MAINTIEN MAXI 80%]],F93,IF(ROW()-Ligne_Entete&gt;12,-OFFSET(Tableau65[[#This Row],[JOURS A MAINTENIR A 80%]],-12,,,),0))))</f>
        <v>3</v>
      </c>
      <c r="F94" s="19" cm="1">
        <f t="array" aca="1" ref="F94" ca="1">SUM(OFFSET(Tableau65[[#This Row],[JOURS A MAINTENIR A 80%]],MAX(-11,Ligne_Entete+1-ROW()),,MIN(12,ROW()-Ligne_Entete),))</f>
        <v>66</v>
      </c>
      <c r="G94" s="19">
        <f>LOOKUP(Tableau65[[#This Row],[PRÉSENCE EFFECTIVE]],$P$3:$Q$6)</f>
        <v>60</v>
      </c>
      <c r="H94" s="21" cm="1">
        <f t="array" aca="1" ref="H94" ca="1">MAX(MIN(-SUM(-Tableau65[[#This Row],[DURÉE MAINTIEN MAXI 70%]],I93,IF(ROW()-Ligne_Entete&gt;12,-OFFSET(Tableau65[[#This Row],[JOURS A MAINTENIR A 70%]],-12,,,),0)),Tableau65[[#This Row],[NB JOURS MALADIE]]-Tableau65[[#This Row],[JOURS A MAINTENIR A 80%]]),0)</f>
        <v>0</v>
      </c>
      <c r="I94" s="19" cm="1">
        <f t="array" aca="1" ref="I94" ca="1">SUM(OFFSET(Tableau65[[#This Row],[JOURS A MAINTENIR A 70%]],MAX(-11,Ligne_Entete+1-ROW()),,MIN(12,ROW()-Ligne_Entete),))</f>
        <v>48</v>
      </c>
      <c r="J94" s="5">
        <f>MAX(0,(Tableau65[[#This Row],[MOIS]]-$L$3-Tableau65[[#This Row],[CUMUL MALADIE]])/365)</f>
        <v>4.9945205479452053</v>
      </c>
    </row>
    <row r="95" spans="1:10" x14ac:dyDescent="0.25">
      <c r="A95" s="3">
        <v>47391</v>
      </c>
      <c r="B95" s="31">
        <f t="shared" si="1"/>
        <v>4</v>
      </c>
      <c r="C95" s="19">
        <f>SUM($B$3:B95)</f>
        <v>1314</v>
      </c>
      <c r="D95" s="19">
        <f>(LOOKUP(Tableau65[[#This Row],[PRÉSENCE EFFECTIVE]],$N$3:$O$7))</f>
        <v>120</v>
      </c>
      <c r="E95" s="20" cm="1">
        <f t="array" aca="1" ref="E95" ca="1">MAX(0,MIN(1*Tableau65[[#This Row],[NB JOURS MALADIE]],-SUM(-Tableau65[[#This Row],[DURÉE MAINTIEN MAXI 80%]],F94,IF(ROW()-Ligne_Entete&gt;12,-OFFSET(Tableau65[[#This Row],[JOURS A MAINTENIR A 80%]],-12,,,),0))))</f>
        <v>4</v>
      </c>
      <c r="F95" s="19" cm="1">
        <f t="array" aca="1" ref="F95" ca="1">SUM(OFFSET(Tableau65[[#This Row],[JOURS A MAINTENIR A 80%]],MAX(-11,Ligne_Entete+1-ROW()),,MIN(12,ROW()-Ligne_Entete),))</f>
        <v>60</v>
      </c>
      <c r="G95" s="19">
        <f>LOOKUP(Tableau65[[#This Row],[PRÉSENCE EFFECTIVE]],$P$3:$Q$6)</f>
        <v>120</v>
      </c>
      <c r="H95" s="21" cm="1">
        <f t="array" aca="1" ref="H95" ca="1">MAX(MIN(-SUM(-Tableau65[[#This Row],[DURÉE MAINTIEN MAXI 70%]],I94,IF(ROW()-Ligne_Entete&gt;12,-OFFSET(Tableau65[[#This Row],[JOURS A MAINTENIR A 70%]],-12,,,),0)),Tableau65[[#This Row],[NB JOURS MALADIE]]-Tableau65[[#This Row],[JOURS A MAINTENIR A 80%]]),0)</f>
        <v>0</v>
      </c>
      <c r="I95" s="19" cm="1">
        <f t="array" aca="1" ref="I95" ca="1">SUM(OFFSET(Tableau65[[#This Row],[JOURS A MAINTENIR A 70%]],MAX(-11,Ligne_Entete+1-ROW()),,MIN(12,ROW()-Ligne_Entete),))</f>
        <v>48</v>
      </c>
      <c r="J95" s="5">
        <f>MAX(0,(Tableau65[[#This Row],[MOIS]]-$L$3-Tableau65[[#This Row],[CUMUL MALADIE]])/365)</f>
        <v>5.065753424657534</v>
      </c>
    </row>
    <row r="96" spans="1:10" x14ac:dyDescent="0.25">
      <c r="A96" s="3">
        <v>47422</v>
      </c>
      <c r="B96" s="31">
        <f t="shared" si="1"/>
        <v>5</v>
      </c>
      <c r="C96" s="19">
        <f>SUM($B$3:B96)</f>
        <v>1319</v>
      </c>
      <c r="D96" s="19">
        <f>(LOOKUP(Tableau65[[#This Row],[PRÉSENCE EFFECTIVE]],$N$3:$O$7))</f>
        <v>120</v>
      </c>
      <c r="E96" s="20" cm="1">
        <f t="array" aca="1" ref="E96" ca="1">MAX(0,MIN(1*Tableau65[[#This Row],[NB JOURS MALADIE]],-SUM(-Tableau65[[#This Row],[DURÉE MAINTIEN MAXI 80%]],F95,IF(ROW()-Ligne_Entete&gt;12,-OFFSET(Tableau65[[#This Row],[JOURS A MAINTENIR A 80%]],-12,,,),0))))</f>
        <v>5</v>
      </c>
      <c r="F96" s="19" cm="1">
        <f t="array" aca="1" ref="F96" ca="1">SUM(OFFSET(Tableau65[[#This Row],[JOURS A MAINTENIR A 80%]],MAX(-11,Ligne_Entete+1-ROW()),,MIN(12,ROW()-Ligne_Entete),))</f>
        <v>54</v>
      </c>
      <c r="G96" s="19">
        <f>LOOKUP(Tableau65[[#This Row],[PRÉSENCE EFFECTIVE]],$P$3:$Q$6)</f>
        <v>120</v>
      </c>
      <c r="H96" s="21" cm="1">
        <f t="array" aca="1" ref="H96" ca="1">MAX(MIN(-SUM(-Tableau65[[#This Row],[DURÉE MAINTIEN MAXI 70%]],I95,IF(ROW()-Ligne_Entete&gt;12,-OFFSET(Tableau65[[#This Row],[JOURS A MAINTENIR A 70%]],-12,,,),0)),Tableau65[[#This Row],[NB JOURS MALADIE]]-Tableau65[[#This Row],[JOURS A MAINTENIR A 80%]]),0)</f>
        <v>0</v>
      </c>
      <c r="I96" s="19" cm="1">
        <f t="array" aca="1" ref="I96" ca="1">SUM(OFFSET(Tableau65[[#This Row],[JOURS A MAINTENIR A 70%]],MAX(-11,Ligne_Entete+1-ROW()),,MIN(12,ROW()-Ligne_Entete),))</f>
        <v>48</v>
      </c>
      <c r="J96" s="5">
        <f>MAX(0,(Tableau65[[#This Row],[MOIS]]-$L$3-Tableau65[[#This Row],[CUMUL MALADIE]])/365)</f>
        <v>5.1369863013698627</v>
      </c>
    </row>
    <row r="97" spans="1:10" x14ac:dyDescent="0.25">
      <c r="A97" s="3">
        <v>47452</v>
      </c>
      <c r="B97" s="31">
        <f t="shared" si="1"/>
        <v>6</v>
      </c>
      <c r="C97" s="19">
        <f>SUM($B$3:B97)</f>
        <v>1325</v>
      </c>
      <c r="D97" s="19">
        <f>(LOOKUP(Tableau65[[#This Row],[PRÉSENCE EFFECTIVE]],$N$3:$O$7))</f>
        <v>120</v>
      </c>
      <c r="E97" s="20" cm="1">
        <f t="array" aca="1" ref="E97" ca="1">MAX(0,MIN(1*Tableau65[[#This Row],[NB JOURS MALADIE]],-SUM(-Tableau65[[#This Row],[DURÉE MAINTIEN MAXI 80%]],F96,IF(ROW()-Ligne_Entete&gt;12,-OFFSET(Tableau65[[#This Row],[JOURS A MAINTENIR A 80%]],-12,,,),0))))</f>
        <v>6</v>
      </c>
      <c r="F97" s="19" cm="1">
        <f t="array" aca="1" ref="F97" ca="1">SUM(OFFSET(Tableau65[[#This Row],[JOURS A MAINTENIR A 80%]],MAX(-11,Ligne_Entete+1-ROW()),,MIN(12,ROW()-Ligne_Entete),))</f>
        <v>48</v>
      </c>
      <c r="G97" s="19">
        <f>LOOKUP(Tableau65[[#This Row],[PRÉSENCE EFFECTIVE]],$P$3:$Q$6)</f>
        <v>120</v>
      </c>
      <c r="H97" s="21" cm="1">
        <f t="array" aca="1" ref="H97" ca="1">MAX(MIN(-SUM(-Tableau65[[#This Row],[DURÉE MAINTIEN MAXI 70%]],I96,IF(ROW()-Ligne_Entete&gt;12,-OFFSET(Tableau65[[#This Row],[JOURS A MAINTENIR A 70%]],-12,,,),0)),Tableau65[[#This Row],[NB JOURS MALADIE]]-Tableau65[[#This Row],[JOURS A MAINTENIR A 80%]]),0)</f>
        <v>0</v>
      </c>
      <c r="I97" s="19" cm="1">
        <f t="array" aca="1" ref="I97" ca="1">SUM(OFFSET(Tableau65[[#This Row],[JOURS A MAINTENIR A 70%]],MAX(-11,Ligne_Entete+1-ROW()),,MIN(12,ROW()-Ligne_Entete),))</f>
        <v>48</v>
      </c>
      <c r="J97" s="5">
        <f>MAX(0,(Tableau65[[#This Row],[MOIS]]-$L$3-Tableau65[[#This Row],[CUMUL MALADIE]])/365)</f>
        <v>5.2027397260273975</v>
      </c>
    </row>
    <row r="98" spans="1:10" x14ac:dyDescent="0.25">
      <c r="A98" s="3">
        <v>47483</v>
      </c>
      <c r="B98" s="31">
        <f t="shared" si="1"/>
        <v>7</v>
      </c>
      <c r="C98" s="19">
        <f>SUM($B$3:B98)</f>
        <v>1332</v>
      </c>
      <c r="D98" s="19">
        <f>(LOOKUP(Tableau65[[#This Row],[PRÉSENCE EFFECTIVE]],$N$3:$O$7))</f>
        <v>120</v>
      </c>
      <c r="E98" s="20" cm="1">
        <f t="array" aca="1" ref="E98" ca="1">MAX(0,MIN(1*Tableau65[[#This Row],[NB JOURS MALADIE]],-SUM(-Tableau65[[#This Row],[DURÉE MAINTIEN MAXI 80%]],F97,IF(ROW()-Ligne_Entete&gt;12,-OFFSET(Tableau65[[#This Row],[JOURS A MAINTENIR A 80%]],-12,,,),0))))</f>
        <v>7</v>
      </c>
      <c r="F98" s="19" cm="1">
        <f t="array" aca="1" ref="F98" ca="1">SUM(OFFSET(Tableau65[[#This Row],[JOURS A MAINTENIR A 80%]],MAX(-11,Ligne_Entete+1-ROW()),,MIN(12,ROW()-Ligne_Entete),))</f>
        <v>42</v>
      </c>
      <c r="G98" s="19">
        <f>LOOKUP(Tableau65[[#This Row],[PRÉSENCE EFFECTIVE]],$P$3:$Q$6)</f>
        <v>120</v>
      </c>
      <c r="H98" s="21" cm="1">
        <f t="array" aca="1" ref="H98" ca="1">MAX(MIN(-SUM(-Tableau65[[#This Row],[DURÉE MAINTIEN MAXI 70%]],I97,IF(ROW()-Ligne_Entete&gt;12,-OFFSET(Tableau65[[#This Row],[JOURS A MAINTENIR A 70%]],-12,,,),0)),Tableau65[[#This Row],[NB JOURS MALADIE]]-Tableau65[[#This Row],[JOURS A MAINTENIR A 80%]]),0)</f>
        <v>0</v>
      </c>
      <c r="I98" s="19" cm="1">
        <f t="array" aca="1" ref="I98" ca="1">SUM(OFFSET(Tableau65[[#This Row],[JOURS A MAINTENIR A 70%]],MAX(-11,Ligne_Entete+1-ROW()),,MIN(12,ROW()-Ligne_Entete),))</f>
        <v>48</v>
      </c>
      <c r="J98" s="5">
        <f>MAX(0,(Tableau65[[#This Row],[MOIS]]-$L$3-Tableau65[[#This Row],[CUMUL MALADIE]])/365)</f>
        <v>5.2684931506849315</v>
      </c>
    </row>
    <row r="99" spans="1:10" x14ac:dyDescent="0.25">
      <c r="A99" s="3">
        <v>47514</v>
      </c>
      <c r="B99" s="31">
        <f t="shared" si="1"/>
        <v>8</v>
      </c>
      <c r="C99" s="19">
        <f>SUM($B$3:B99)</f>
        <v>1340</v>
      </c>
      <c r="D99" s="19">
        <f>(LOOKUP(Tableau65[[#This Row],[PRÉSENCE EFFECTIVE]],$N$3:$O$7))</f>
        <v>120</v>
      </c>
      <c r="E99" s="20" cm="1">
        <f t="array" aca="1" ref="E99" ca="1">MAX(0,MIN(1*Tableau65[[#This Row],[NB JOURS MALADIE]],-SUM(-Tableau65[[#This Row],[DURÉE MAINTIEN MAXI 80%]],F98,IF(ROW()-Ligne_Entete&gt;12,-OFFSET(Tableau65[[#This Row],[JOURS A MAINTENIR A 80%]],-12,,,),0))))</f>
        <v>8</v>
      </c>
      <c r="F99" s="19" cm="1">
        <f t="array" aca="1" ref="F99" ca="1">SUM(OFFSET(Tableau65[[#This Row],[JOURS A MAINTENIR A 80%]],MAX(-11,Ligne_Entete+1-ROW()),,MIN(12,ROW()-Ligne_Entete),))</f>
        <v>48</v>
      </c>
      <c r="G99" s="19">
        <f>LOOKUP(Tableau65[[#This Row],[PRÉSENCE EFFECTIVE]],$P$3:$Q$6)</f>
        <v>120</v>
      </c>
      <c r="H99" s="21" cm="1">
        <f t="array" aca="1" ref="H99" ca="1">MAX(MIN(-SUM(-Tableau65[[#This Row],[DURÉE MAINTIEN MAXI 70%]],I98,IF(ROW()-Ligne_Entete&gt;12,-OFFSET(Tableau65[[#This Row],[JOURS A MAINTENIR A 70%]],-12,,,),0)),Tableau65[[#This Row],[NB JOURS MALADIE]]-Tableau65[[#This Row],[JOURS A MAINTENIR A 80%]]),0)</f>
        <v>0</v>
      </c>
      <c r="I99" s="19" cm="1">
        <f t="array" aca="1" ref="I99" ca="1">SUM(OFFSET(Tableau65[[#This Row],[JOURS A MAINTENIR A 70%]],MAX(-11,Ligne_Entete+1-ROW()),,MIN(12,ROW()-Ligne_Entete),))</f>
        <v>36</v>
      </c>
      <c r="J99" s="5">
        <f>MAX(0,(Tableau65[[#This Row],[MOIS]]-$L$3-Tableau65[[#This Row],[CUMUL MALADIE]])/365)</f>
        <v>5.3315068493150681</v>
      </c>
    </row>
    <row r="100" spans="1:10" x14ac:dyDescent="0.25">
      <c r="A100" s="3">
        <v>47542</v>
      </c>
      <c r="B100" s="31">
        <f t="shared" si="1"/>
        <v>9</v>
      </c>
      <c r="C100" s="19">
        <f>SUM($B$3:B100)</f>
        <v>1349</v>
      </c>
      <c r="D100" s="19">
        <f>(LOOKUP(Tableau65[[#This Row],[PRÉSENCE EFFECTIVE]],$N$3:$O$7))</f>
        <v>120</v>
      </c>
      <c r="E100" s="20" cm="1">
        <f t="array" aca="1" ref="E100" ca="1">MAX(0,MIN(1*Tableau65[[#This Row],[NB JOURS MALADIE]],-SUM(-Tableau65[[#This Row],[DURÉE MAINTIEN MAXI 80%]],F99,IF(ROW()-Ligne_Entete&gt;12,-OFFSET(Tableau65[[#This Row],[JOURS A MAINTENIR A 80%]],-12,,,),0))))</f>
        <v>9</v>
      </c>
      <c r="F100" s="19" cm="1">
        <f t="array" aca="1" ref="F100" ca="1">SUM(OFFSET(Tableau65[[#This Row],[JOURS A MAINTENIR A 80%]],MAX(-11,Ligne_Entete+1-ROW()),,MIN(12,ROW()-Ligne_Entete),))</f>
        <v>54</v>
      </c>
      <c r="G100" s="19">
        <f>LOOKUP(Tableau65[[#This Row],[PRÉSENCE EFFECTIVE]],$P$3:$Q$6)</f>
        <v>120</v>
      </c>
      <c r="H100" s="21" cm="1">
        <f t="array" aca="1" ref="H100" ca="1">MAX(MIN(-SUM(-Tableau65[[#This Row],[DURÉE MAINTIEN MAXI 70%]],I99,IF(ROW()-Ligne_Entete&gt;12,-OFFSET(Tableau65[[#This Row],[JOURS A MAINTENIR A 70%]],-12,,,),0)),Tableau65[[#This Row],[NB JOURS MALADIE]]-Tableau65[[#This Row],[JOURS A MAINTENIR A 80%]]),0)</f>
        <v>0</v>
      </c>
      <c r="I100" s="19" cm="1">
        <f t="array" aca="1" ref="I100" ca="1">SUM(OFFSET(Tableau65[[#This Row],[JOURS A MAINTENIR A 70%]],MAX(-11,Ligne_Entete+1-ROW()),,MIN(12,ROW()-Ligne_Entete),))</f>
        <v>24</v>
      </c>
      <c r="J100" s="5">
        <f>MAX(0,(Tableau65[[#This Row],[MOIS]]-$L$3-Tableau65[[#This Row],[CUMUL MALADIE]])/365)</f>
        <v>5.3835616438356162</v>
      </c>
    </row>
    <row r="101" spans="1:10" x14ac:dyDescent="0.25">
      <c r="A101" s="3">
        <v>47573</v>
      </c>
      <c r="B101" s="31">
        <f t="shared" si="1"/>
        <v>10</v>
      </c>
      <c r="C101" s="19">
        <f>SUM($B$3:B101)</f>
        <v>1359</v>
      </c>
      <c r="D101" s="19">
        <f>(LOOKUP(Tableau65[[#This Row],[PRÉSENCE EFFECTIVE]],$N$3:$O$7))</f>
        <v>120</v>
      </c>
      <c r="E101" s="20" cm="1">
        <f t="array" aca="1" ref="E101" ca="1">MAX(0,MIN(1*Tableau65[[#This Row],[NB JOURS MALADIE]],-SUM(-Tableau65[[#This Row],[DURÉE MAINTIEN MAXI 80%]],F100,IF(ROW()-Ligne_Entete&gt;12,-OFFSET(Tableau65[[#This Row],[JOURS A MAINTENIR A 80%]],-12,,,),0))))</f>
        <v>10</v>
      </c>
      <c r="F101" s="19" cm="1">
        <f t="array" aca="1" ref="F101" ca="1">SUM(OFFSET(Tableau65[[#This Row],[JOURS A MAINTENIR A 80%]],MAX(-11,Ligne_Entete+1-ROW()),,MIN(12,ROW()-Ligne_Entete),))</f>
        <v>60</v>
      </c>
      <c r="G101" s="19">
        <f>LOOKUP(Tableau65[[#This Row],[PRÉSENCE EFFECTIVE]],$P$3:$Q$6)</f>
        <v>120</v>
      </c>
      <c r="H101" s="21" cm="1">
        <f t="array" aca="1" ref="H101" ca="1">MAX(MIN(-SUM(-Tableau65[[#This Row],[DURÉE MAINTIEN MAXI 70%]],I100,IF(ROW()-Ligne_Entete&gt;12,-OFFSET(Tableau65[[#This Row],[JOURS A MAINTENIR A 70%]],-12,,,),0)),Tableau65[[#This Row],[NB JOURS MALADIE]]-Tableau65[[#This Row],[JOURS A MAINTENIR A 80%]]),0)</f>
        <v>0</v>
      </c>
      <c r="I101" s="19" cm="1">
        <f t="array" aca="1" ref="I101" ca="1">SUM(OFFSET(Tableau65[[#This Row],[JOURS A MAINTENIR A 70%]],MAX(-11,Ligne_Entete+1-ROW()),,MIN(12,ROW()-Ligne_Entete),))</f>
        <v>12</v>
      </c>
      <c r="J101" s="5">
        <f>MAX(0,(Tableau65[[#This Row],[MOIS]]-$L$3-Tableau65[[#This Row],[CUMUL MALADIE]])/365)</f>
        <v>5.441095890410959</v>
      </c>
    </row>
    <row r="102" spans="1:10" x14ac:dyDescent="0.25">
      <c r="A102" s="3">
        <v>47603</v>
      </c>
      <c r="B102" s="31">
        <f t="shared" si="1"/>
        <v>11</v>
      </c>
      <c r="C102" s="19">
        <f>SUM($B$3:B102)</f>
        <v>1370</v>
      </c>
      <c r="D102" s="19">
        <f>(LOOKUP(Tableau65[[#This Row],[PRÉSENCE EFFECTIVE]],$N$3:$O$7))</f>
        <v>120</v>
      </c>
      <c r="E102" s="20" cm="1">
        <f t="array" aca="1" ref="E102" ca="1">MAX(0,MIN(1*Tableau65[[#This Row],[NB JOURS MALADIE]],-SUM(-Tableau65[[#This Row],[DURÉE MAINTIEN MAXI 80%]],F101,IF(ROW()-Ligne_Entete&gt;12,-OFFSET(Tableau65[[#This Row],[JOURS A MAINTENIR A 80%]],-12,,,),0))))</f>
        <v>11</v>
      </c>
      <c r="F102" s="19" cm="1">
        <f t="array" aca="1" ref="F102" ca="1">SUM(OFFSET(Tableau65[[#This Row],[JOURS A MAINTENIR A 80%]],MAX(-11,Ligne_Entete+1-ROW()),,MIN(12,ROW()-Ligne_Entete),))</f>
        <v>66</v>
      </c>
      <c r="G102" s="19">
        <f>LOOKUP(Tableau65[[#This Row],[PRÉSENCE EFFECTIVE]],$P$3:$Q$6)</f>
        <v>120</v>
      </c>
      <c r="H102" s="21" cm="1">
        <f t="array" aca="1" ref="H102" ca="1">MAX(MIN(-SUM(-Tableau65[[#This Row],[DURÉE MAINTIEN MAXI 70%]],I101,IF(ROW()-Ligne_Entete&gt;12,-OFFSET(Tableau65[[#This Row],[JOURS A MAINTENIR A 70%]],-12,,,),0)),Tableau65[[#This Row],[NB JOURS MALADIE]]-Tableau65[[#This Row],[JOURS A MAINTENIR A 80%]]),0)</f>
        <v>0</v>
      </c>
      <c r="I102" s="19" cm="1">
        <f t="array" aca="1" ref="I102" ca="1">SUM(OFFSET(Tableau65[[#This Row],[JOURS A MAINTENIR A 70%]],MAX(-11,Ligne_Entete+1-ROW()),,MIN(12,ROW()-Ligne_Entete),))</f>
        <v>0</v>
      </c>
      <c r="J102" s="5">
        <f>MAX(0,(Tableau65[[#This Row],[MOIS]]-$L$3-Tableau65[[#This Row],[CUMUL MALADIE]])/365)</f>
        <v>5.493150684931507</v>
      </c>
    </row>
    <row r="103" spans="1:10" x14ac:dyDescent="0.25">
      <c r="A103" s="3">
        <v>47634</v>
      </c>
      <c r="B103" s="31">
        <f t="shared" si="1"/>
        <v>12</v>
      </c>
      <c r="C103" s="19">
        <f>SUM($B$3:B140)</f>
        <v>1557</v>
      </c>
      <c r="D103" s="19">
        <f>(LOOKUP(Tableau65[[#This Row],[PRÉSENCE EFFECTIVE]],$N$3:$O$7))</f>
        <v>120</v>
      </c>
      <c r="E103" s="20" cm="1">
        <f t="array" aca="1" ref="E103" ca="1">MAX(0,MIN(1*Tableau65[[#This Row],[NB JOURS MALADIE]],-SUM(-Tableau65[[#This Row],[DURÉE MAINTIEN MAXI 80%]],F102,IF(ROW()-Ligne_Entete&gt;12,-OFFSET(Tableau65[[#This Row],[JOURS A MAINTENIR A 80%]],-12,,,),0))))</f>
        <v>12</v>
      </c>
      <c r="F103" s="19" cm="1">
        <f t="array" aca="1" ref="F103" ca="1">SUM(OFFSET(Tableau65[[#This Row],[JOURS A MAINTENIR A 80%]],MAX(-11,Ligne_Entete+1-ROW()),,MIN(12,ROW()-Ligne_Entete),))</f>
        <v>78</v>
      </c>
      <c r="G103" s="19">
        <f>LOOKUP(Tableau65[[#This Row],[PRÉSENCE EFFECTIVE]],$P$3:$Q$6)</f>
        <v>120</v>
      </c>
      <c r="H103" s="21" cm="1">
        <f t="array" aca="1" ref="H103" ca="1">MAX(MIN(-SUM(-Tableau65[[#This Row],[DURÉE MAINTIEN MAXI 70%]],I102,IF(ROW()-Ligne_Entete&gt;12,-OFFSET(Tableau65[[#This Row],[JOURS A MAINTENIR A 70%]],-12,,,),0)),Tableau65[[#This Row],[NB JOURS MALADIE]]-Tableau65[[#This Row],[JOURS A MAINTENIR A 80%]]),0)</f>
        <v>0</v>
      </c>
      <c r="I103" s="19" cm="1">
        <f t="array" aca="1" ref="I103" ca="1">SUM(OFFSET(Tableau65[[#This Row],[JOURS A MAINTENIR A 70%]],MAX(-11,Ligne_Entete+1-ROW()),,MIN(12,ROW()-Ligne_Entete),))</f>
        <v>0</v>
      </c>
      <c r="J103" s="5">
        <f>MAX(0,(Tableau65[[#This Row],[MOIS]]-$L$3-Tableau65[[#This Row],[CUMUL MALADIE]])/365)</f>
        <v>5.065753424657534</v>
      </c>
    </row>
    <row r="104" spans="1:10" x14ac:dyDescent="0.25">
      <c r="A104" s="3">
        <v>47664</v>
      </c>
      <c r="B104" s="31">
        <f t="shared" si="1"/>
        <v>13</v>
      </c>
      <c r="C104" s="19">
        <f>SUM($B$3:B104)</f>
        <v>1395</v>
      </c>
      <c r="D104" s="19">
        <f>(LOOKUP(Tableau65[[#This Row],[PRÉSENCE EFFECTIVE]],$N$3:$O$7))</f>
        <v>120</v>
      </c>
      <c r="E104" s="20" cm="1">
        <f t="array" aca="1" ref="E104" ca="1">MAX(0,MIN(1*Tableau65[[#This Row],[NB JOURS MALADIE]],-SUM(-Tableau65[[#This Row],[DURÉE MAINTIEN MAXI 80%]],F103,IF(ROW()-Ligne_Entete&gt;12,-OFFSET(Tableau65[[#This Row],[JOURS A MAINTENIR A 80%]],-12,,,),0))))</f>
        <v>13</v>
      </c>
      <c r="F104" s="19" cm="1">
        <f t="array" aca="1" ref="F104" ca="1">SUM(OFFSET(Tableau65[[#This Row],[JOURS A MAINTENIR A 80%]],MAX(-11,Ligne_Entete+1-ROW()),,MIN(12,ROW()-Ligne_Entete),))</f>
        <v>90</v>
      </c>
      <c r="G104" s="19">
        <f>LOOKUP(Tableau65[[#This Row],[PRÉSENCE EFFECTIVE]],$P$3:$Q$6)</f>
        <v>120</v>
      </c>
      <c r="H104" s="21" cm="1">
        <f t="array" aca="1" ref="H104" ca="1">MAX(MIN(-SUM(-Tableau65[[#This Row],[DURÉE MAINTIEN MAXI 70%]],I103,IF(ROW()-Ligne_Entete&gt;12,-OFFSET(Tableau65[[#This Row],[JOURS A MAINTENIR A 70%]],-12,,,),0)),Tableau65[[#This Row],[NB JOURS MALADIE]]-Tableau65[[#This Row],[JOURS A MAINTENIR A 80%]]),0)</f>
        <v>0</v>
      </c>
      <c r="I104" s="19" cm="1">
        <f t="array" aca="1" ref="I104" ca="1">SUM(OFFSET(Tableau65[[#This Row],[JOURS A MAINTENIR A 70%]],MAX(-11,Ligne_Entete+1-ROW()),,MIN(12,ROW()-Ligne_Entete),))</f>
        <v>0</v>
      </c>
      <c r="J104" s="5">
        <f>MAX(0,(Tableau65[[#This Row],[MOIS]]-$L$3-Tableau65[[#This Row],[CUMUL MALADIE]])/365)</f>
        <v>5.5917808219178085</v>
      </c>
    </row>
    <row r="105" spans="1:10" x14ac:dyDescent="0.25">
      <c r="A105" s="3">
        <v>47695</v>
      </c>
      <c r="B105" s="31">
        <f t="shared" si="1"/>
        <v>14</v>
      </c>
      <c r="C105" s="19">
        <f>SUM($B$3:B105)</f>
        <v>1409</v>
      </c>
      <c r="D105" s="19">
        <f>(LOOKUP(Tableau65[[#This Row],[PRÉSENCE EFFECTIVE]],$N$3:$O$7))</f>
        <v>120</v>
      </c>
      <c r="E105" s="20" cm="1">
        <f t="array" aca="1" ref="E105" ca="1">MAX(0,MIN(1*Tableau65[[#This Row],[NB JOURS MALADIE]],-SUM(-Tableau65[[#This Row],[DURÉE MAINTIEN MAXI 80%]],F104,IF(ROW()-Ligne_Entete&gt;12,-OFFSET(Tableau65[[#This Row],[JOURS A MAINTENIR A 80%]],-12,,,),0))))</f>
        <v>14</v>
      </c>
      <c r="F105" s="19" cm="1">
        <f t="array" aca="1" ref="F105" ca="1">SUM(OFFSET(Tableau65[[#This Row],[JOURS A MAINTENIR A 80%]],MAX(-11,Ligne_Entete+1-ROW()),,MIN(12,ROW()-Ligne_Entete),))</f>
        <v>102</v>
      </c>
      <c r="G105" s="19">
        <f>LOOKUP(Tableau65[[#This Row],[PRÉSENCE EFFECTIVE]],$P$3:$Q$6)</f>
        <v>120</v>
      </c>
      <c r="H105" s="21" cm="1">
        <f t="array" aca="1" ref="H105" ca="1">MAX(MIN(-SUM(-Tableau65[[#This Row],[DURÉE MAINTIEN MAXI 70%]],I104,IF(ROW()-Ligne_Entete&gt;12,-OFFSET(Tableau65[[#This Row],[JOURS A MAINTENIR A 70%]],-12,,,),0)),Tableau65[[#This Row],[NB JOURS MALADIE]]-Tableau65[[#This Row],[JOURS A MAINTENIR A 80%]]),0)</f>
        <v>0</v>
      </c>
      <c r="I105" s="19" cm="1">
        <f t="array" aca="1" ref="I105" ca="1">SUM(OFFSET(Tableau65[[#This Row],[JOURS A MAINTENIR A 70%]],MAX(-11,Ligne_Entete+1-ROW()),,MIN(12,ROW()-Ligne_Entete),))</f>
        <v>0</v>
      </c>
      <c r="J105" s="5">
        <f>MAX(0,(Tableau65[[#This Row],[MOIS]]-$L$3-Tableau65[[#This Row],[CUMUL MALADIE]])/365)</f>
        <v>5.6383561643835618</v>
      </c>
    </row>
    <row r="106" spans="1:10" x14ac:dyDescent="0.25">
      <c r="A106" s="3">
        <v>47726</v>
      </c>
      <c r="B106" s="31">
        <f t="shared" si="1"/>
        <v>15</v>
      </c>
      <c r="C106" s="19">
        <f>SUM($B$3:B106)</f>
        <v>1424</v>
      </c>
      <c r="D106" s="19">
        <f>(LOOKUP(Tableau65[[#This Row],[PRÉSENCE EFFECTIVE]],$N$3:$O$7))</f>
        <v>120</v>
      </c>
      <c r="E106" s="20" cm="1">
        <f t="array" aca="1" ref="E106" ca="1">MAX(0,MIN(1*Tableau65[[#This Row],[NB JOURS MALADIE]],-SUM(-Tableau65[[#This Row],[DURÉE MAINTIEN MAXI 80%]],F105,IF(ROW()-Ligne_Entete&gt;12,-OFFSET(Tableau65[[#This Row],[JOURS A MAINTENIR A 80%]],-12,,,),0))))</f>
        <v>15</v>
      </c>
      <c r="F106" s="19" cm="1">
        <f t="array" aca="1" ref="F106" ca="1">SUM(OFFSET(Tableau65[[#This Row],[JOURS A MAINTENIR A 80%]],MAX(-11,Ligne_Entete+1-ROW()),,MIN(12,ROW()-Ligne_Entete),))</f>
        <v>114</v>
      </c>
      <c r="G106" s="19">
        <f>LOOKUP(Tableau65[[#This Row],[PRÉSENCE EFFECTIVE]],$P$3:$Q$6)</f>
        <v>120</v>
      </c>
      <c r="H106" s="21" cm="1">
        <f t="array" aca="1" ref="H106" ca="1">MAX(MIN(-SUM(-Tableau65[[#This Row],[DURÉE MAINTIEN MAXI 70%]],I105,IF(ROW()-Ligne_Entete&gt;12,-OFFSET(Tableau65[[#This Row],[JOURS A MAINTENIR A 70%]],-12,,,),0)),Tableau65[[#This Row],[NB JOURS MALADIE]]-Tableau65[[#This Row],[JOURS A MAINTENIR A 80%]]),0)</f>
        <v>0</v>
      </c>
      <c r="I106" s="19" cm="1">
        <f t="array" aca="1" ref="I106" ca="1">SUM(OFFSET(Tableau65[[#This Row],[JOURS A MAINTENIR A 70%]],MAX(-11,Ligne_Entete+1-ROW()),,MIN(12,ROW()-Ligne_Entete),))</f>
        <v>0</v>
      </c>
      <c r="J106" s="5">
        <f>MAX(0,(Tableau65[[#This Row],[MOIS]]-$L$3-Tableau65[[#This Row],[CUMUL MALADIE]])/365)</f>
        <v>5.6821917808219178</v>
      </c>
    </row>
    <row r="107" spans="1:10" x14ac:dyDescent="0.25">
      <c r="A107" s="3">
        <v>47756</v>
      </c>
      <c r="B107" s="31">
        <f t="shared" si="1"/>
        <v>16</v>
      </c>
      <c r="C107" s="19">
        <f>SUM($B$3:B107)</f>
        <v>1440</v>
      </c>
      <c r="D107" s="19">
        <f>(LOOKUP(Tableau65[[#This Row],[PRÉSENCE EFFECTIVE]],$N$3:$O$7))</f>
        <v>120</v>
      </c>
      <c r="E107" s="20" cm="1">
        <f t="array" aca="1" ref="E107" ca="1">MAX(0,MIN(1*Tableau65[[#This Row],[NB JOURS MALADIE]],-SUM(-Tableau65[[#This Row],[DURÉE MAINTIEN MAXI 80%]],F106,IF(ROW()-Ligne_Entete&gt;12,-OFFSET(Tableau65[[#This Row],[JOURS A MAINTENIR A 80%]],-12,,,),0))))</f>
        <v>10</v>
      </c>
      <c r="F107" s="19" cm="1">
        <f t="array" aca="1" ref="F107" ca="1">SUM(OFFSET(Tableau65[[#This Row],[JOURS A MAINTENIR A 80%]],MAX(-11,Ligne_Entete+1-ROW()),,MIN(12,ROW()-Ligne_Entete),))</f>
        <v>120</v>
      </c>
      <c r="G107" s="19">
        <f>LOOKUP(Tableau65[[#This Row],[PRÉSENCE EFFECTIVE]],$P$3:$Q$6)</f>
        <v>120</v>
      </c>
      <c r="H107" s="21" cm="1">
        <f t="array" aca="1" ref="H107" ca="1">MAX(MIN(-SUM(-Tableau65[[#This Row],[DURÉE MAINTIEN MAXI 70%]],I106,IF(ROW()-Ligne_Entete&gt;12,-OFFSET(Tableau65[[#This Row],[JOURS A MAINTENIR A 70%]],-12,,,),0)),Tableau65[[#This Row],[NB JOURS MALADIE]]-Tableau65[[#This Row],[JOURS A MAINTENIR A 80%]]),0)</f>
        <v>6</v>
      </c>
      <c r="I107" s="19" cm="1">
        <f t="array" aca="1" ref="I107" ca="1">SUM(OFFSET(Tableau65[[#This Row],[JOURS A MAINTENIR A 70%]],MAX(-11,Ligne_Entete+1-ROW()),,MIN(12,ROW()-Ligne_Entete),))</f>
        <v>6</v>
      </c>
      <c r="J107" s="5">
        <f>MAX(0,(Tableau65[[#This Row],[MOIS]]-$L$3-Tableau65[[#This Row],[CUMUL MALADIE]])/365)</f>
        <v>5.720547945205479</v>
      </c>
    </row>
    <row r="108" spans="1:10" x14ac:dyDescent="0.25">
      <c r="A108" s="3">
        <v>47787</v>
      </c>
      <c r="B108" s="31">
        <f t="shared" si="1"/>
        <v>17</v>
      </c>
      <c r="C108" s="19">
        <f>SUM($B$3:B108)</f>
        <v>1457</v>
      </c>
      <c r="D108" s="19">
        <f>(LOOKUP(Tableau65[[#This Row],[PRÉSENCE EFFECTIVE]],$N$3:$O$7))</f>
        <v>120</v>
      </c>
      <c r="E108" s="20" cm="1">
        <f t="array" aca="1" ref="E108" ca="1">MAX(0,MIN(1*Tableau65[[#This Row],[NB JOURS MALADIE]],-SUM(-Tableau65[[#This Row],[DURÉE MAINTIEN MAXI 80%]],F107,IF(ROW()-Ligne_Entete&gt;12,-OFFSET(Tableau65[[#This Row],[JOURS A MAINTENIR A 80%]],-12,,,),0))))</f>
        <v>5</v>
      </c>
      <c r="F108" s="19" cm="1">
        <f t="array" aca="1" ref="F108" ca="1">SUM(OFFSET(Tableau65[[#This Row],[JOURS A MAINTENIR A 80%]],MAX(-11,Ligne_Entete+1-ROW()),,MIN(12,ROW()-Ligne_Entete),))</f>
        <v>120</v>
      </c>
      <c r="G108" s="19">
        <f>LOOKUP(Tableau65[[#This Row],[PRÉSENCE EFFECTIVE]],$P$3:$Q$6)</f>
        <v>120</v>
      </c>
      <c r="H108" s="21" cm="1">
        <f t="array" aca="1" ref="H108" ca="1">MAX(MIN(-SUM(-Tableau65[[#This Row],[DURÉE MAINTIEN MAXI 70%]],I107,IF(ROW()-Ligne_Entete&gt;12,-OFFSET(Tableau65[[#This Row],[JOURS A MAINTENIR A 70%]],-12,,,),0)),Tableau65[[#This Row],[NB JOURS MALADIE]]-Tableau65[[#This Row],[JOURS A MAINTENIR A 80%]]),0)</f>
        <v>12</v>
      </c>
      <c r="I108" s="19" cm="1">
        <f t="array" aca="1" ref="I108" ca="1">SUM(OFFSET(Tableau65[[#This Row],[JOURS A MAINTENIR A 70%]],MAX(-11,Ligne_Entete+1-ROW()),,MIN(12,ROW()-Ligne_Entete),))</f>
        <v>18</v>
      </c>
      <c r="J108" s="5">
        <f>MAX(0,(Tableau65[[#This Row],[MOIS]]-$L$3-Tableau65[[#This Row],[CUMUL MALADIE]])/365)</f>
        <v>5.7589041095890412</v>
      </c>
    </row>
    <row r="109" spans="1:10" x14ac:dyDescent="0.25">
      <c r="A109" s="3">
        <v>47817</v>
      </c>
      <c r="B109" s="31">
        <f t="shared" si="1"/>
        <v>18</v>
      </c>
      <c r="C109" s="19">
        <f>SUM($B$3:B109)</f>
        <v>1475</v>
      </c>
      <c r="D109" s="19">
        <f>(LOOKUP(Tableau65[[#This Row],[PRÉSENCE EFFECTIVE]],$N$3:$O$7))</f>
        <v>120</v>
      </c>
      <c r="E109" s="20" cm="1">
        <f t="array" aca="1" ref="E109" ca="1">MAX(0,MIN(1*Tableau65[[#This Row],[NB JOURS MALADIE]],-SUM(-Tableau65[[#This Row],[DURÉE MAINTIEN MAXI 80%]],F108,IF(ROW()-Ligne_Entete&gt;12,-OFFSET(Tableau65[[#This Row],[JOURS A MAINTENIR A 80%]],-12,,,),0))))</f>
        <v>6</v>
      </c>
      <c r="F109" s="19" cm="1">
        <f t="array" aca="1" ref="F109" ca="1">SUM(OFFSET(Tableau65[[#This Row],[JOURS A MAINTENIR A 80%]],MAX(-11,Ligne_Entete+1-ROW()),,MIN(12,ROW()-Ligne_Entete),))</f>
        <v>120</v>
      </c>
      <c r="G109" s="19">
        <f>LOOKUP(Tableau65[[#This Row],[PRÉSENCE EFFECTIVE]],$P$3:$Q$6)</f>
        <v>120</v>
      </c>
      <c r="H109" s="21" cm="1">
        <f t="array" aca="1" ref="H109" ca="1">MAX(MIN(-SUM(-Tableau65[[#This Row],[DURÉE MAINTIEN MAXI 70%]],I108,IF(ROW()-Ligne_Entete&gt;12,-OFFSET(Tableau65[[#This Row],[JOURS A MAINTENIR A 70%]],-12,,,),0)),Tableau65[[#This Row],[NB JOURS MALADIE]]-Tableau65[[#This Row],[JOURS A MAINTENIR A 80%]]),0)</f>
        <v>12</v>
      </c>
      <c r="I109" s="19" cm="1">
        <f t="array" aca="1" ref="I109" ca="1">SUM(OFFSET(Tableau65[[#This Row],[JOURS A MAINTENIR A 70%]],MAX(-11,Ligne_Entete+1-ROW()),,MIN(12,ROW()-Ligne_Entete),))</f>
        <v>30</v>
      </c>
      <c r="J109" s="5">
        <f>MAX(0,(Tableau65[[#This Row],[MOIS]]-$L$3-Tableau65[[#This Row],[CUMUL MALADIE]])/365)</f>
        <v>5.7917808219178086</v>
      </c>
    </row>
    <row r="110" spans="1:10" x14ac:dyDescent="0.25">
      <c r="A110" s="3">
        <v>47848</v>
      </c>
      <c r="B110" s="31">
        <f t="shared" si="1"/>
        <v>19</v>
      </c>
      <c r="C110" s="19">
        <f>SUM($B$3:B110)</f>
        <v>1494</v>
      </c>
      <c r="D110" s="19">
        <f>(LOOKUP(Tableau65[[#This Row],[PRÉSENCE EFFECTIVE]],$N$3:$O$7))</f>
        <v>120</v>
      </c>
      <c r="E110" s="20" cm="1">
        <f t="array" aca="1" ref="E110" ca="1">MAX(0,MIN(1*Tableau65[[#This Row],[NB JOURS MALADIE]],-SUM(-Tableau65[[#This Row],[DURÉE MAINTIEN MAXI 80%]],F109,IF(ROW()-Ligne_Entete&gt;12,-OFFSET(Tableau65[[#This Row],[JOURS A MAINTENIR A 80%]],-12,,,),0))))</f>
        <v>7</v>
      </c>
      <c r="F110" s="19" cm="1">
        <f t="array" aca="1" ref="F110" ca="1">SUM(OFFSET(Tableau65[[#This Row],[JOURS A MAINTENIR A 80%]],MAX(-11,Ligne_Entete+1-ROW()),,MIN(12,ROW()-Ligne_Entete),))</f>
        <v>120</v>
      </c>
      <c r="G110" s="19">
        <f>LOOKUP(Tableau65[[#This Row],[PRÉSENCE EFFECTIVE]],$P$3:$Q$6)</f>
        <v>120</v>
      </c>
      <c r="H110" s="21" cm="1">
        <f t="array" aca="1" ref="H110" ca="1">MAX(MIN(-SUM(-Tableau65[[#This Row],[DURÉE MAINTIEN MAXI 70%]],I109,IF(ROW()-Ligne_Entete&gt;12,-OFFSET(Tableau65[[#This Row],[JOURS A MAINTENIR A 70%]],-12,,,),0)),Tableau65[[#This Row],[NB JOURS MALADIE]]-Tableau65[[#This Row],[JOURS A MAINTENIR A 80%]]),0)</f>
        <v>12</v>
      </c>
      <c r="I110" s="19" cm="1">
        <f t="array" aca="1" ref="I110" ca="1">SUM(OFFSET(Tableau65[[#This Row],[JOURS A MAINTENIR A 70%]],MAX(-11,Ligne_Entete+1-ROW()),,MIN(12,ROW()-Ligne_Entete),))</f>
        <v>42</v>
      </c>
      <c r="J110" s="5">
        <f>MAX(0,(Tableau65[[#This Row],[MOIS]]-$L$3-Tableau65[[#This Row],[CUMUL MALADIE]])/365)</f>
        <v>5.8246575342465752</v>
      </c>
    </row>
    <row r="111" spans="1:10" x14ac:dyDescent="0.25">
      <c r="A111" s="3">
        <v>47879</v>
      </c>
      <c r="B111" s="31">
        <f t="shared" si="1"/>
        <v>20</v>
      </c>
      <c r="C111" s="19">
        <f>SUM($B$3:B111)</f>
        <v>1514</v>
      </c>
      <c r="D111" s="19">
        <f>(LOOKUP(Tableau65[[#This Row],[PRÉSENCE EFFECTIVE]],$N$3:$O$7))</f>
        <v>120</v>
      </c>
      <c r="E111" s="20" cm="1">
        <f t="array" aca="1" ref="E111" ca="1">MAX(0,MIN(1*Tableau65[[#This Row],[NB JOURS MALADIE]],-SUM(-Tableau65[[#This Row],[DURÉE MAINTIEN MAXI 80%]],F110,IF(ROW()-Ligne_Entete&gt;12,-OFFSET(Tableau65[[#This Row],[JOURS A MAINTENIR A 80%]],-12,,,),0))))</f>
        <v>8</v>
      </c>
      <c r="F111" s="19" cm="1">
        <f t="array" aca="1" ref="F111" ca="1">SUM(OFFSET(Tableau65[[#This Row],[JOURS A MAINTENIR A 80%]],MAX(-11,Ligne_Entete+1-ROW()),,MIN(12,ROW()-Ligne_Entete),))</f>
        <v>120</v>
      </c>
      <c r="G111" s="19">
        <f>LOOKUP(Tableau65[[#This Row],[PRÉSENCE EFFECTIVE]],$P$3:$Q$6)</f>
        <v>120</v>
      </c>
      <c r="H111" s="21" cm="1">
        <f t="array" aca="1" ref="H111" ca="1">MAX(MIN(-SUM(-Tableau65[[#This Row],[DURÉE MAINTIEN MAXI 70%]],I110,IF(ROW()-Ligne_Entete&gt;12,-OFFSET(Tableau65[[#This Row],[JOURS A MAINTENIR A 70%]],-12,,,),0)),Tableau65[[#This Row],[NB JOURS MALADIE]]-Tableau65[[#This Row],[JOURS A MAINTENIR A 80%]]),0)</f>
        <v>12</v>
      </c>
      <c r="I111" s="19" cm="1">
        <f t="array" aca="1" ref="I111" ca="1">SUM(OFFSET(Tableau65[[#This Row],[JOURS A MAINTENIR A 70%]],MAX(-11,Ligne_Entete+1-ROW()),,MIN(12,ROW()-Ligne_Entete),))</f>
        <v>54</v>
      </c>
      <c r="J111" s="5">
        <f>MAX(0,(Tableau65[[#This Row],[MOIS]]-$L$3-Tableau65[[#This Row],[CUMUL MALADIE]])/365)</f>
        <v>5.8547945205479452</v>
      </c>
    </row>
    <row r="112" spans="1:10" x14ac:dyDescent="0.25">
      <c r="A112" s="3">
        <v>47907</v>
      </c>
      <c r="B112" s="31">
        <f t="shared" si="1"/>
        <v>21</v>
      </c>
      <c r="C112" s="19">
        <f>SUM($B$3:B112)</f>
        <v>1535</v>
      </c>
      <c r="D112" s="19">
        <f>(LOOKUP(Tableau65[[#This Row],[PRÉSENCE EFFECTIVE]],$N$3:$O$7))</f>
        <v>120</v>
      </c>
      <c r="E112" s="20" cm="1">
        <f t="array" aca="1" ref="E112" ca="1">MAX(0,MIN(1*Tableau65[[#This Row],[NB JOURS MALADIE]],-SUM(-Tableau65[[#This Row],[DURÉE MAINTIEN MAXI 80%]],F111,IF(ROW()-Ligne_Entete&gt;12,-OFFSET(Tableau65[[#This Row],[JOURS A MAINTENIR A 80%]],-12,,,),0))))</f>
        <v>9</v>
      </c>
      <c r="F112" s="19" cm="1">
        <f t="array" aca="1" ref="F112" ca="1">SUM(OFFSET(Tableau65[[#This Row],[JOURS A MAINTENIR A 80%]],MAX(-11,Ligne_Entete+1-ROW()),,MIN(12,ROW()-Ligne_Entete),))</f>
        <v>120</v>
      </c>
      <c r="G112" s="19">
        <f>LOOKUP(Tableau65[[#This Row],[PRÉSENCE EFFECTIVE]],$P$3:$Q$6)</f>
        <v>120</v>
      </c>
      <c r="H112" s="21" cm="1">
        <f t="array" aca="1" ref="H112" ca="1">MAX(MIN(-SUM(-Tableau65[[#This Row],[DURÉE MAINTIEN MAXI 70%]],I111,IF(ROW()-Ligne_Entete&gt;12,-OFFSET(Tableau65[[#This Row],[JOURS A MAINTENIR A 70%]],-12,,,),0)),Tableau65[[#This Row],[NB JOURS MALADIE]]-Tableau65[[#This Row],[JOURS A MAINTENIR A 80%]]),0)</f>
        <v>12</v>
      </c>
      <c r="I112" s="19" cm="1">
        <f t="array" aca="1" ref="I112" ca="1">SUM(OFFSET(Tableau65[[#This Row],[JOURS A MAINTENIR A 70%]],MAX(-11,Ligne_Entete+1-ROW()),,MIN(12,ROW()-Ligne_Entete),))</f>
        <v>66</v>
      </c>
      <c r="J112" s="5">
        <f>MAX(0,(Tableau65[[#This Row],[MOIS]]-$L$3-Tableau65[[#This Row],[CUMUL MALADIE]])/365)</f>
        <v>5.8739726027397259</v>
      </c>
    </row>
    <row r="113" spans="1:10" x14ac:dyDescent="0.25">
      <c r="A113" s="3">
        <v>47938</v>
      </c>
      <c r="B113" s="31">
        <f t="shared" si="1"/>
        <v>22</v>
      </c>
      <c r="C113" s="19">
        <f>SUM($B$3:B113)</f>
        <v>1557</v>
      </c>
      <c r="D113" s="19">
        <f>(LOOKUP(Tableau65[[#This Row],[PRÉSENCE EFFECTIVE]],$N$3:$O$7))</f>
        <v>120</v>
      </c>
      <c r="E113" s="20" cm="1">
        <f t="array" aca="1" ref="E113" ca="1">MAX(0,MIN(1*Tableau65[[#This Row],[NB JOURS MALADIE]],-SUM(-Tableau65[[#This Row],[DURÉE MAINTIEN MAXI 80%]],F112,IF(ROW()-Ligne_Entete&gt;12,-OFFSET(Tableau65[[#This Row],[JOURS A MAINTENIR A 80%]],-12,,,),0))))</f>
        <v>10</v>
      </c>
      <c r="F113" s="19" cm="1">
        <f t="array" aca="1" ref="F113" ca="1">SUM(OFFSET(Tableau65[[#This Row],[JOURS A MAINTENIR A 80%]],MAX(-11,Ligne_Entete+1-ROW()),,MIN(12,ROW()-Ligne_Entete),))</f>
        <v>120</v>
      </c>
      <c r="G113" s="19">
        <f>LOOKUP(Tableau65[[#This Row],[PRÉSENCE EFFECTIVE]],$P$3:$Q$6)</f>
        <v>120</v>
      </c>
      <c r="H113" s="21" cm="1">
        <f t="array" aca="1" ref="H113" ca="1">MAX(MIN(-SUM(-Tableau65[[#This Row],[DURÉE MAINTIEN MAXI 70%]],I112,IF(ROW()-Ligne_Entete&gt;12,-OFFSET(Tableau65[[#This Row],[JOURS A MAINTENIR A 70%]],-12,,,),0)),Tableau65[[#This Row],[NB JOURS MALADIE]]-Tableau65[[#This Row],[JOURS A MAINTENIR A 80%]]),0)</f>
        <v>12</v>
      </c>
      <c r="I113" s="19" cm="1">
        <f t="array" aca="1" ref="I113" ca="1">SUM(OFFSET(Tableau65[[#This Row],[JOURS A MAINTENIR A 70%]],MAX(-11,Ligne_Entete+1-ROW()),,MIN(12,ROW()-Ligne_Entete),))</f>
        <v>78</v>
      </c>
      <c r="J113" s="5">
        <f>MAX(0,(Tableau65[[#This Row],[MOIS]]-$L$3-Tableau65[[#This Row],[CUMUL MALADIE]])/365)</f>
        <v>5.8986301369863012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MALADIE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Belhomme</dc:creator>
  <cp:lastModifiedBy>BSA</cp:lastModifiedBy>
  <dcterms:created xsi:type="dcterms:W3CDTF">2022-06-24T18:40:35Z</dcterms:created>
  <dcterms:modified xsi:type="dcterms:W3CDTF">2022-06-28T19:51:25Z</dcterms:modified>
</cp:coreProperties>
</file>