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C7F5407-930E-4203-8E03-CE2DEAC0E8B8}" xr6:coauthVersionLast="47" xr6:coauthVersionMax="47" xr10:uidLastSave="{00000000-0000-0000-0000-000000000000}"/>
  <bookViews>
    <workbookView xWindow="-120" yWindow="-120" windowWidth="29040" windowHeight="16440" activeTab="2" xr2:uid="{85AB07A6-9BB3-468B-BFAF-72EA1AD2EB1F}"/>
  </bookViews>
  <sheets>
    <sheet name="Calcul piges" sheetId="2" r:id="rId1"/>
    <sheet name="Filetage Ext" sheetId="1" r:id="rId2"/>
    <sheet name="es" sheetId="3" r:id="rId3"/>
    <sheet name="Td" sheetId="4" r:id="rId4"/>
    <sheet name="Td2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5" i="3" l="1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4" i="3"/>
  <c r="K9" i="3"/>
  <c r="K8" i="3"/>
  <c r="F3" i="2"/>
  <c r="F2" i="2"/>
  <c r="B7" i="1"/>
</calcChain>
</file>

<file path=xl/sharedStrings.xml><?xml version="1.0" encoding="utf-8"?>
<sst xmlns="http://schemas.openxmlformats.org/spreadsheetml/2006/main" count="59" uniqueCount="50">
  <si>
    <t>Filetage ext</t>
  </si>
  <si>
    <t>Øfiletage d (mm)</t>
  </si>
  <si>
    <t>N° de la tolérance</t>
  </si>
  <si>
    <t>Type écart</t>
  </si>
  <si>
    <t>g</t>
  </si>
  <si>
    <t>Calcul Øext</t>
  </si>
  <si>
    <t>es svt pas</t>
  </si>
  <si>
    <t>Td svt coupe pas et classe de tolerance</t>
  </si>
  <si>
    <t>Øext</t>
  </si>
  <si>
    <t>Tmax (mm)</t>
  </si>
  <si>
    <t>Tmin (mm)</t>
  </si>
  <si>
    <t>"Td+es"</t>
  </si>
  <si>
    <t>Calcul Øsur flancs</t>
  </si>
  <si>
    <t>Td2 svt coupe pas et classe de tolerance</t>
  </si>
  <si>
    <t>d2</t>
  </si>
  <si>
    <t>"d-0,6495*pas"</t>
  </si>
  <si>
    <t>Ød2</t>
  </si>
  <si>
    <t>Ø filetage (mm)</t>
  </si>
  <si>
    <t>Øpiges à utiliser (mm)</t>
  </si>
  <si>
    <t>Pas filetage (mm)</t>
  </si>
  <si>
    <t>Cote sur piges (mm)</t>
  </si>
  <si>
    <t>Øpiges (mm)</t>
  </si>
  <si>
    <t>Ø filetage + …</t>
  </si>
  <si>
    <t>Pas
P</t>
  </si>
  <si>
    <t>Vis</t>
  </si>
  <si>
    <t>Ecart supérieur es (µm)</t>
  </si>
  <si>
    <t>h</t>
  </si>
  <si>
    <t>f</t>
  </si>
  <si>
    <t>e</t>
  </si>
  <si>
    <t>H</t>
  </si>
  <si>
    <t>G</t>
  </si>
  <si>
    <t>Ecart inférieur Ei (µm)</t>
  </si>
  <si>
    <t>Taraudage</t>
  </si>
  <si>
    <t>Pas p (mm)</t>
  </si>
  <si>
    <t>NOTA:</t>
  </si>
  <si>
    <t>tolerance vis</t>
  </si>
  <si>
    <t>"-/0"</t>
  </si>
  <si>
    <t xml:space="preserve"> "0/+"</t>
  </si>
  <si>
    <t>tolerance taraudage</t>
  </si>
  <si>
    <t>es = 0 pour h et H</t>
  </si>
  <si>
    <t>M10x1,5-5g6g</t>
  </si>
  <si>
    <t>5g Øflancs</t>
  </si>
  <si>
    <t>6g Øext</t>
  </si>
  <si>
    <t>M10-6g</t>
  </si>
  <si>
    <t>6g Øflancs et ext</t>
  </si>
  <si>
    <t>"es"</t>
  </si>
  <si>
    <t>attention a la gestion des - et des + à appliquer sur les tolerances lors des calculs</t>
  </si>
  <si>
    <t>pas</t>
  </si>
  <si>
    <t>supérieur</t>
  </si>
  <si>
    <t>inférieur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</si>
</sst>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6" formatCode="#&quot; μm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4" fontId="0" fillId="4" borderId="1" xfId="0" applyNumberFormat="1" applyFill="1" applyBorder="1"/>
    <xf numFmtId="0" fontId="0" fillId="2" borderId="1" xfId="0" applyFill="1" applyBorder="1" applyAlignment="1" applyProtection="1">
      <alignment horizontal="center" vertical="center"/>
      <protection locked="0"/>
    </xf>
    <xf numFmtId="0" fontId="0" fillId="5" borderId="1" xfId="0" applyFill="1" applyBorder="1" applyProtection="1">
      <protection locked="0"/>
    </xf>
    <xf numFmtId="164" fontId="0" fillId="5" borderId="1" xfId="0" applyNumberFormat="1" applyFill="1" applyBorder="1" applyProtection="1">
      <protection locked="0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 applyProtection="1">
      <alignment horizontal="right"/>
      <protection locked="0"/>
    </xf>
    <xf numFmtId="0" fontId="0" fillId="6" borderId="1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4" borderId="1" xfId="0" applyFill="1" applyBorder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" fillId="8" borderId="0" xfId="0" applyFont="1" applyFill="1" applyAlignment="1">
      <alignment horizontal="center"/>
    </xf>
    <xf numFmtId="166" fontId="1" fillId="9" borderId="0" xfId="0" applyNumberFormat="1" applyFont="1" applyFill="1" applyAlignment="1">
      <alignment horizontal="center"/>
    </xf>
    <xf numFmtId="166" fontId="1" fillId="8" borderId="0" xfId="0" applyNumberFormat="1" applyFont="1" applyFill="1" applyAlignment="1">
      <alignment horizontal="center"/>
    </xf>
  </cellXfs>
  <cellStyles count="1">
    <cellStyle name="Standaard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47625</xdr:colOff>
      <xdr:row>4</xdr:row>
      <xdr:rowOff>47625</xdr:rowOff>
    </xdr:from>
    <xdr:to>
      <xdr:col>6</xdr:col>
      <xdr:colOff>152400</xdr:colOff>
      <xdr:row>19</xdr:row>
      <xdr:rowOff>57150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0CED030-A7D9-4510-9E36-03A84EAEA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1009650"/>
          <a:ext cx="2247900" cy="2867025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4</xdr:row>
      <xdr:rowOff>38100</xdr:rowOff>
    </xdr:from>
    <xdr:to>
      <xdr:col>10</xdr:col>
      <xdr:colOff>628650</xdr:colOff>
      <xdr:row>16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AC10130C-36B7-4CBF-B606-CEDA888AB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4100" y="1000125"/>
          <a:ext cx="2876550" cy="224790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BAAA44-F4EF-47CD-974A-0B3A42A3E9AD}">
  <sheetPr codeName="Feuil1"/>
  <dimension ref="A2:F22"/>
  <sheetViews>
    <sheetView workbookViewId="0">
      <selection activeCell="B2" sqref="B2"/>
    </sheetView>
  </sheetViews>
  <sheetFormatPr defaultColWidth="11.42578125" defaultRowHeight="15" x14ac:dyDescent="0.25"/>
  <cols>
    <col min="1" max="1" width="16.7109375" style="1" bestFit="1" customWidth="1"/>
    <col min="2" max="2" width="12.42578125" style="1" bestFit="1" customWidth="1"/>
    <col min="3" max="3" width="13" style="1" bestFit="1" customWidth="1"/>
    <col min="4" max="4" width="5.7109375" style="1" customWidth="1"/>
    <col min="5" max="5" width="20.7109375" style="1" bestFit="1" customWidth="1"/>
    <col min="6" max="16384" width="11.42578125" style="1"/>
  </cols>
  <sheetData>
    <row r="2" spans="1:6" x14ac:dyDescent="0.25">
      <c r="A2" s="2" t="s">
        <v>17</v>
      </c>
      <c r="B2" s="3">
        <v>12</v>
      </c>
      <c r="E2" s="4" t="s">
        <v>18</v>
      </c>
      <c r="F2" s="5">
        <f>SUMIF(A6:A22,B3,B6:B22)</f>
        <v>1.1000000000000001</v>
      </c>
    </row>
    <row r="3" spans="1:6" x14ac:dyDescent="0.25">
      <c r="A3" s="2" t="s">
        <v>19</v>
      </c>
      <c r="B3" s="3">
        <v>1.75</v>
      </c>
      <c r="E3" s="2" t="s">
        <v>20</v>
      </c>
      <c r="F3" s="5">
        <f>B2+SUMIF(A6:A22,B3,C6:C22)</f>
        <v>12.648</v>
      </c>
    </row>
    <row r="5" spans="1:6" x14ac:dyDescent="0.25">
      <c r="A5" s="6" t="s">
        <v>19</v>
      </c>
      <c r="B5" s="6" t="s">
        <v>21</v>
      </c>
      <c r="C5" s="6" t="s">
        <v>22</v>
      </c>
    </row>
    <row r="6" spans="1:6" x14ac:dyDescent="0.25">
      <c r="A6" s="7">
        <v>0.7</v>
      </c>
      <c r="B6" s="8">
        <v>0.45500000000000002</v>
      </c>
      <c r="C6" s="8">
        <v>0.30399999999999999</v>
      </c>
    </row>
    <row r="7" spans="1:6" x14ac:dyDescent="0.25">
      <c r="A7" s="7">
        <v>0.75</v>
      </c>
      <c r="B7" s="8">
        <v>0.45500000000000002</v>
      </c>
      <c r="C7" s="8">
        <v>0.22800000000000001</v>
      </c>
    </row>
    <row r="8" spans="1:6" x14ac:dyDescent="0.25">
      <c r="A8" s="7">
        <v>0.8</v>
      </c>
      <c r="B8" s="8">
        <v>0.45500000000000002</v>
      </c>
      <c r="C8" s="8">
        <v>0.152</v>
      </c>
    </row>
    <row r="9" spans="1:6" x14ac:dyDescent="0.25">
      <c r="A9" s="7">
        <v>0.9</v>
      </c>
      <c r="B9" s="8">
        <v>0.53</v>
      </c>
      <c r="C9" s="8">
        <v>0.22600000000000001</v>
      </c>
    </row>
    <row r="10" spans="1:6" x14ac:dyDescent="0.25">
      <c r="A10" s="7">
        <v>1</v>
      </c>
      <c r="B10" s="8">
        <v>0.62</v>
      </c>
      <c r="C10" s="8">
        <v>0.34399999999999997</v>
      </c>
    </row>
    <row r="11" spans="1:6" x14ac:dyDescent="0.25">
      <c r="A11" s="7">
        <v>1.25</v>
      </c>
      <c r="B11" s="8">
        <v>0.72499999999999998</v>
      </c>
      <c r="C11" s="8">
        <v>0.28000000000000003</v>
      </c>
    </row>
    <row r="12" spans="1:6" x14ac:dyDescent="0.25">
      <c r="A12" s="7">
        <v>1.5</v>
      </c>
      <c r="B12" s="8">
        <v>0.89500000000000002</v>
      </c>
      <c r="C12" s="8">
        <v>0.41199999999999998</v>
      </c>
    </row>
    <row r="13" spans="1:6" x14ac:dyDescent="0.25">
      <c r="A13" s="7">
        <v>1.75</v>
      </c>
      <c r="B13" s="8">
        <v>1.1000000000000001</v>
      </c>
      <c r="C13" s="8">
        <v>0.64800000000000002</v>
      </c>
    </row>
    <row r="14" spans="1:6" x14ac:dyDescent="0.25">
      <c r="A14" s="7">
        <v>2</v>
      </c>
      <c r="B14" s="8">
        <v>1.35</v>
      </c>
      <c r="C14" s="8">
        <v>1.0189999999999999</v>
      </c>
    </row>
    <row r="15" spans="1:6" x14ac:dyDescent="0.25">
      <c r="A15" s="7">
        <v>2.5</v>
      </c>
      <c r="B15" s="8">
        <v>1.65</v>
      </c>
      <c r="C15" s="8">
        <v>1.161</v>
      </c>
    </row>
    <row r="16" spans="1:6" x14ac:dyDescent="0.25">
      <c r="A16" s="7">
        <v>3</v>
      </c>
      <c r="B16" s="8">
        <v>2.0499999999999998</v>
      </c>
      <c r="C16" s="8">
        <v>1.603</v>
      </c>
    </row>
    <row r="17" spans="1:3" x14ac:dyDescent="0.25">
      <c r="A17" s="7">
        <v>3.5</v>
      </c>
      <c r="B17" s="8">
        <v>2.0499999999999998</v>
      </c>
      <c r="C17" s="8">
        <v>0.84499999999999997</v>
      </c>
    </row>
    <row r="18" spans="1:3" x14ac:dyDescent="0.25">
      <c r="A18" s="7">
        <v>4</v>
      </c>
      <c r="B18" s="8">
        <v>2.5499999999999998</v>
      </c>
      <c r="C18" s="8">
        <v>1.5880000000000001</v>
      </c>
    </row>
    <row r="19" spans="1:3" x14ac:dyDescent="0.25">
      <c r="A19" s="7">
        <v>4.5</v>
      </c>
      <c r="B19" s="8">
        <v>2.5499999999999998</v>
      </c>
      <c r="C19" s="8">
        <v>0.83</v>
      </c>
    </row>
    <row r="20" spans="1:3" x14ac:dyDescent="0.25">
      <c r="A20" s="7">
        <v>5</v>
      </c>
      <c r="B20" s="8">
        <v>3.2</v>
      </c>
      <c r="C20" s="8">
        <v>2.0219999999999998</v>
      </c>
    </row>
    <row r="21" spans="1:3" x14ac:dyDescent="0.25">
      <c r="A21" s="7">
        <v>5.5</v>
      </c>
      <c r="B21" s="8">
        <v>3.2</v>
      </c>
      <c r="C21" s="8">
        <v>1.264</v>
      </c>
    </row>
    <row r="22" spans="1:3" x14ac:dyDescent="0.25">
      <c r="A22" s="7">
        <v>6</v>
      </c>
      <c r="B22" s="8">
        <v>3.2</v>
      </c>
      <c r="C22" s="8">
        <v>0.50700000000000001</v>
      </c>
    </row>
  </sheetData>
  <conditionalFormatting sqref="F2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DDA56F-2526-4F7F-A422-D06F9B2FC72A}">
  <sheetPr codeName="Feuil2"/>
  <dimension ref="A1:H24"/>
  <sheetViews>
    <sheetView workbookViewId="0">
      <selection activeCell="B2" sqref="B2"/>
    </sheetView>
  </sheetViews>
  <sheetFormatPr defaultColWidth="11.42578125" defaultRowHeight="15" x14ac:dyDescent="0.25"/>
  <cols>
    <col min="1" max="1" width="36.7109375" bestFit="1" customWidth="1"/>
    <col min="6" max="6" width="18.85546875" bestFit="1" customWidth="1"/>
    <col min="7" max="7" width="15.5703125" bestFit="1" customWidth="1"/>
  </cols>
  <sheetData>
    <row r="1" spans="1:8" x14ac:dyDescent="0.25">
      <c r="C1" s="1"/>
      <c r="D1" s="1"/>
    </row>
    <row r="2" spans="1:8" x14ac:dyDescent="0.25">
      <c r="A2" s="2" t="s">
        <v>1</v>
      </c>
      <c r="B2" s="10">
        <v>8</v>
      </c>
      <c r="C2" s="1"/>
      <c r="D2" s="1"/>
      <c r="F2" t="s">
        <v>34</v>
      </c>
    </row>
    <row r="3" spans="1:8" x14ac:dyDescent="0.25">
      <c r="A3" s="2" t="s">
        <v>33</v>
      </c>
      <c r="B3" s="10">
        <v>1.25</v>
      </c>
      <c r="C3" s="1"/>
      <c r="D3" s="1"/>
      <c r="F3" t="s">
        <v>35</v>
      </c>
      <c r="G3" t="s">
        <v>36</v>
      </c>
    </row>
    <row r="4" spans="1:8" x14ac:dyDescent="0.25">
      <c r="A4" s="2" t="s">
        <v>2</v>
      </c>
      <c r="B4" s="10">
        <v>6</v>
      </c>
      <c r="C4" s="1"/>
      <c r="D4" s="1"/>
      <c r="F4" t="s">
        <v>38</v>
      </c>
      <c r="G4" t="s">
        <v>37</v>
      </c>
    </row>
    <row r="5" spans="1:8" x14ac:dyDescent="0.25">
      <c r="A5" s="2" t="s">
        <v>3</v>
      </c>
      <c r="B5" s="10" t="s">
        <v>4</v>
      </c>
      <c r="C5" s="1"/>
      <c r="D5" s="1"/>
      <c r="F5" t="s">
        <v>39</v>
      </c>
    </row>
    <row r="6" spans="1:8" x14ac:dyDescent="0.25">
      <c r="A6" s="1"/>
      <c r="B6" s="1"/>
      <c r="C6" s="1"/>
      <c r="D6" s="1"/>
      <c r="F6" t="s">
        <v>40</v>
      </c>
      <c r="G6" t="s">
        <v>41</v>
      </c>
      <c r="H6" t="s">
        <v>42</v>
      </c>
    </row>
    <row r="7" spans="1:8" x14ac:dyDescent="0.25">
      <c r="A7" s="2" t="s">
        <v>0</v>
      </c>
      <c r="B7" s="15" t="str">
        <f>"M"&amp;B2&amp;"x"&amp;B3&amp;"-"&amp;B4&amp;B5</f>
        <v>M8x1,25-6g</v>
      </c>
      <c r="C7" s="1"/>
      <c r="D7" s="1"/>
      <c r="F7" t="s">
        <v>43</v>
      </c>
      <c r="G7" t="s">
        <v>44</v>
      </c>
    </row>
    <row r="8" spans="1:8" x14ac:dyDescent="0.25">
      <c r="A8" s="1"/>
      <c r="B8" s="1"/>
      <c r="C8" s="1"/>
      <c r="D8" s="1"/>
    </row>
    <row r="9" spans="1:8" x14ac:dyDescent="0.25">
      <c r="A9" s="1" t="s">
        <v>5</v>
      </c>
      <c r="B9" s="1"/>
      <c r="C9" s="1"/>
      <c r="D9" s="1"/>
    </row>
    <row r="10" spans="1:8" x14ac:dyDescent="0.25">
      <c r="A10" s="1" t="s">
        <v>6</v>
      </c>
      <c r="B10" s="1"/>
      <c r="C10" s="1"/>
      <c r="D10" s="1"/>
    </row>
    <row r="11" spans="1:8" x14ac:dyDescent="0.25">
      <c r="A11" s="1" t="s">
        <v>7</v>
      </c>
      <c r="B11" s="1"/>
      <c r="C11" s="1"/>
      <c r="D11" s="1"/>
    </row>
    <row r="12" spans="1:8" x14ac:dyDescent="0.25">
      <c r="A12" s="1"/>
      <c r="B12" s="1"/>
      <c r="C12" s="1"/>
      <c r="D12" s="1"/>
    </row>
    <row r="13" spans="1:8" x14ac:dyDescent="0.25">
      <c r="A13" s="1" t="s">
        <v>8</v>
      </c>
      <c r="B13" s="1">
        <v>8</v>
      </c>
      <c r="C13" s="1" t="s">
        <v>9</v>
      </c>
      <c r="D13" s="1" t="s">
        <v>45</v>
      </c>
    </row>
    <row r="14" spans="1:8" x14ac:dyDescent="0.25">
      <c r="A14" s="1"/>
      <c r="B14" s="1"/>
      <c r="C14" s="1" t="s">
        <v>10</v>
      </c>
      <c r="D14" s="1" t="s">
        <v>11</v>
      </c>
    </row>
    <row r="15" spans="1:8" x14ac:dyDescent="0.25">
      <c r="A15" s="1"/>
      <c r="B15" s="1"/>
      <c r="C15" s="1"/>
      <c r="D15" s="1"/>
    </row>
    <row r="16" spans="1:8" x14ac:dyDescent="0.25">
      <c r="A16" s="1" t="s">
        <v>12</v>
      </c>
      <c r="B16" s="1"/>
      <c r="C16" s="1"/>
      <c r="D16" s="1"/>
    </row>
    <row r="17" spans="1:4" x14ac:dyDescent="0.25">
      <c r="A17" s="1" t="s">
        <v>6</v>
      </c>
      <c r="B17" s="1"/>
      <c r="C17" s="1"/>
      <c r="D17" s="1"/>
    </row>
    <row r="18" spans="1:4" x14ac:dyDescent="0.25">
      <c r="A18" s="1" t="s">
        <v>13</v>
      </c>
      <c r="B18" s="1"/>
      <c r="C18" s="1"/>
      <c r="D18" s="1"/>
    </row>
    <row r="19" spans="1:4" x14ac:dyDescent="0.25">
      <c r="A19" s="1" t="s">
        <v>14</v>
      </c>
      <c r="B19" s="1" t="s">
        <v>15</v>
      </c>
      <c r="C19" s="1"/>
      <c r="D19" s="1"/>
    </row>
    <row r="20" spans="1:4" x14ac:dyDescent="0.25">
      <c r="A20" s="1" t="s">
        <v>16</v>
      </c>
      <c r="B20" s="1"/>
      <c r="C20" s="1" t="s">
        <v>9</v>
      </c>
      <c r="D20" s="1" t="s">
        <v>45</v>
      </c>
    </row>
    <row r="21" spans="1:4" x14ac:dyDescent="0.25">
      <c r="A21" s="1"/>
      <c r="B21" s="1"/>
      <c r="C21" s="1" t="s">
        <v>10</v>
      </c>
      <c r="D21" s="1" t="s">
        <v>11</v>
      </c>
    </row>
    <row r="24" spans="1:4" x14ac:dyDescent="0.25">
      <c r="A2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D6A81B-9760-4292-BA11-9F251733420E}">
  <sheetPr codeName="Feuil3"/>
  <dimension ref="A1:K27"/>
  <sheetViews>
    <sheetView tabSelected="1" workbookViewId="0">
      <selection activeCell="K8" sqref="K8"/>
    </sheetView>
  </sheetViews>
  <sheetFormatPr defaultColWidth="11.42578125" defaultRowHeight="15" x14ac:dyDescent="0.25"/>
  <sheetData>
    <row r="1" spans="1:11" x14ac:dyDescent="0.25">
      <c r="A1" s="17" t="s">
        <v>23</v>
      </c>
      <c r="B1" s="16" t="s">
        <v>24</v>
      </c>
      <c r="C1" s="16"/>
      <c r="D1" s="16"/>
      <c r="E1" s="16"/>
      <c r="F1" s="16" t="s">
        <v>32</v>
      </c>
      <c r="G1" s="16"/>
    </row>
    <row r="2" spans="1:11" ht="30" customHeight="1" x14ac:dyDescent="0.25">
      <c r="A2" s="18"/>
      <c r="B2" s="16" t="s">
        <v>25</v>
      </c>
      <c r="C2" s="16"/>
      <c r="D2" s="16"/>
      <c r="E2" s="16"/>
      <c r="F2" s="16" t="s">
        <v>31</v>
      </c>
      <c r="G2" s="16"/>
    </row>
    <row r="3" spans="1:11" x14ac:dyDescent="0.25">
      <c r="A3" s="9"/>
      <c r="B3" s="9" t="s">
        <v>26</v>
      </c>
      <c r="C3" s="11" t="s">
        <v>4</v>
      </c>
      <c r="D3" s="9" t="s">
        <v>27</v>
      </c>
      <c r="E3" s="9" t="s">
        <v>28</v>
      </c>
      <c r="F3" s="9" t="s">
        <v>29</v>
      </c>
      <c r="G3" s="9" t="s">
        <v>30</v>
      </c>
    </row>
    <row r="4" spans="1:11" x14ac:dyDescent="0.25">
      <c r="A4" s="9">
        <v>0.2</v>
      </c>
      <c r="B4" s="9">
        <v>0</v>
      </c>
      <c r="C4" s="9">
        <v>17</v>
      </c>
      <c r="D4" s="9"/>
      <c r="E4" s="9"/>
      <c r="F4" s="9">
        <f>ROW()+COLUMN()</f>
        <v>10</v>
      </c>
      <c r="G4" s="9"/>
    </row>
    <row r="5" spans="1:11" x14ac:dyDescent="0.25">
      <c r="A5" s="9">
        <v>0.25</v>
      </c>
      <c r="B5" s="9">
        <v>0</v>
      </c>
      <c r="C5" s="9">
        <v>18</v>
      </c>
      <c r="D5" s="9"/>
      <c r="E5" s="9"/>
      <c r="F5" s="9">
        <f t="shared" ref="F5:F27" si="0">ROW()+COLUMN()</f>
        <v>11</v>
      </c>
      <c r="G5" s="9"/>
    </row>
    <row r="6" spans="1:11" x14ac:dyDescent="0.25">
      <c r="A6" s="9">
        <v>0.3</v>
      </c>
      <c r="B6" s="9">
        <v>0</v>
      </c>
      <c r="C6" s="9">
        <v>18</v>
      </c>
      <c r="D6" s="9"/>
      <c r="E6" s="9"/>
      <c r="F6" s="9">
        <f t="shared" si="0"/>
        <v>12</v>
      </c>
      <c r="G6" s="9"/>
    </row>
    <row r="7" spans="1:11" x14ac:dyDescent="0.25">
      <c r="A7" s="13">
        <v>0.35</v>
      </c>
      <c r="B7" s="13">
        <v>0</v>
      </c>
      <c r="C7" s="9">
        <v>19</v>
      </c>
      <c r="D7" s="9">
        <v>34</v>
      </c>
      <c r="E7" s="9"/>
      <c r="F7" s="9">
        <f t="shared" si="0"/>
        <v>13</v>
      </c>
      <c r="G7" s="9"/>
      <c r="I7" s="19" t="s">
        <v>47</v>
      </c>
      <c r="J7" s="19"/>
      <c r="K7" s="22">
        <v>0.7</v>
      </c>
    </row>
    <row r="8" spans="1:11" x14ac:dyDescent="0.25">
      <c r="A8" s="9">
        <v>0.4</v>
      </c>
      <c r="B8" s="9">
        <v>0</v>
      </c>
      <c r="C8" s="9">
        <v>19</v>
      </c>
      <c r="D8" s="9">
        <v>34</v>
      </c>
      <c r="E8" s="9"/>
      <c r="F8" s="9">
        <f t="shared" si="0"/>
        <v>14</v>
      </c>
      <c r="G8" s="9"/>
      <c r="I8" s="19" t="s">
        <v>48</v>
      </c>
      <c r="J8" s="20" t="s">
        <v>4</v>
      </c>
      <c r="K8" s="21">
        <f>IF(COUNTA(J8,$K$7)=2,INDEX($B$4:$E$27,MATCH($K$7,$A$4:$A$27,0),MATCH($J$8,$B$3:$E$3,0)),"-")</f>
        <v>22</v>
      </c>
    </row>
    <row r="9" spans="1:11" x14ac:dyDescent="0.25">
      <c r="A9" s="9">
        <v>0.45</v>
      </c>
      <c r="B9" s="9">
        <v>0</v>
      </c>
      <c r="C9" s="9">
        <v>20</v>
      </c>
      <c r="D9" s="9">
        <v>35</v>
      </c>
      <c r="E9" s="9"/>
      <c r="F9" s="9">
        <f t="shared" si="0"/>
        <v>15</v>
      </c>
      <c r="G9" s="9"/>
      <c r="I9" s="19" t="s">
        <v>49</v>
      </c>
      <c r="J9" s="20" t="s">
        <v>29</v>
      </c>
      <c r="K9" s="21">
        <f>IF(COUNTA(J9,$K$7)=2,INDEX($F$4:$G$27,MATCH($K$7,$A$4:$A$27,0),MATCH(J9,F3:G3,0)),"-")</f>
        <v>18</v>
      </c>
    </row>
    <row r="10" spans="1:11" x14ac:dyDescent="0.25">
      <c r="A10" s="9">
        <v>0.5</v>
      </c>
      <c r="B10" s="9">
        <v>0</v>
      </c>
      <c r="C10" s="9">
        <v>20</v>
      </c>
      <c r="D10" s="9">
        <v>36</v>
      </c>
      <c r="E10" s="9">
        <v>50</v>
      </c>
      <c r="F10" s="9">
        <f t="shared" si="0"/>
        <v>16</v>
      </c>
      <c r="G10" s="9"/>
    </row>
    <row r="11" spans="1:11" x14ac:dyDescent="0.25">
      <c r="A11" s="9">
        <v>0.6</v>
      </c>
      <c r="B11" s="9">
        <v>0</v>
      </c>
      <c r="C11" s="9">
        <v>21</v>
      </c>
      <c r="D11" s="9">
        <v>36</v>
      </c>
      <c r="E11" s="9">
        <v>53</v>
      </c>
      <c r="F11" s="9">
        <f t="shared" si="0"/>
        <v>17</v>
      </c>
      <c r="G11" s="9"/>
    </row>
    <row r="12" spans="1:11" x14ac:dyDescent="0.25">
      <c r="A12" s="9">
        <v>0.7</v>
      </c>
      <c r="B12" s="9">
        <v>0</v>
      </c>
      <c r="C12" s="9">
        <v>22</v>
      </c>
      <c r="D12" s="9">
        <v>38</v>
      </c>
      <c r="E12" s="9">
        <v>56</v>
      </c>
      <c r="F12" s="9">
        <f t="shared" si="0"/>
        <v>18</v>
      </c>
      <c r="G12" s="9"/>
    </row>
    <row r="13" spans="1:11" x14ac:dyDescent="0.25">
      <c r="A13" s="9">
        <v>0.75</v>
      </c>
      <c r="B13" s="9">
        <v>0</v>
      </c>
      <c r="C13" s="9">
        <v>22</v>
      </c>
      <c r="D13" s="9">
        <v>38</v>
      </c>
      <c r="E13" s="12">
        <v>56</v>
      </c>
      <c r="F13" s="9">
        <f t="shared" si="0"/>
        <v>19</v>
      </c>
      <c r="G13" s="9"/>
    </row>
    <row r="14" spans="1:11" x14ac:dyDescent="0.25">
      <c r="A14" s="9">
        <v>0.8</v>
      </c>
      <c r="B14" s="9">
        <v>0</v>
      </c>
      <c r="C14" s="9">
        <v>24</v>
      </c>
      <c r="D14" s="9">
        <v>38</v>
      </c>
      <c r="E14" s="9">
        <v>60</v>
      </c>
      <c r="F14" s="9">
        <f t="shared" si="0"/>
        <v>20</v>
      </c>
      <c r="G14" s="9"/>
    </row>
    <row r="15" spans="1:11" x14ac:dyDescent="0.25">
      <c r="A15" s="9">
        <v>1</v>
      </c>
      <c r="B15" s="9">
        <v>0</v>
      </c>
      <c r="C15" s="9">
        <v>26</v>
      </c>
      <c r="D15" s="9">
        <v>40</v>
      </c>
      <c r="E15" s="9">
        <v>60</v>
      </c>
      <c r="F15" s="9">
        <f t="shared" si="0"/>
        <v>21</v>
      </c>
      <c r="G15" s="9"/>
    </row>
    <row r="16" spans="1:11" x14ac:dyDescent="0.25">
      <c r="A16" s="11">
        <v>1.25</v>
      </c>
      <c r="B16" s="9">
        <v>0</v>
      </c>
      <c r="C16" s="14">
        <v>28</v>
      </c>
      <c r="D16" s="9">
        <v>42</v>
      </c>
      <c r="E16" s="9">
        <v>63</v>
      </c>
      <c r="F16" s="9">
        <f t="shared" si="0"/>
        <v>22</v>
      </c>
      <c r="G16" s="9"/>
    </row>
    <row r="17" spans="1:7" x14ac:dyDescent="0.25">
      <c r="A17" s="9">
        <v>1.5</v>
      </c>
      <c r="B17" s="9">
        <v>0</v>
      </c>
      <c r="C17" s="9">
        <v>32</v>
      </c>
      <c r="D17" s="9">
        <v>45</v>
      </c>
      <c r="E17" s="9">
        <v>67</v>
      </c>
      <c r="F17" s="9">
        <f t="shared" si="0"/>
        <v>23</v>
      </c>
      <c r="G17" s="9"/>
    </row>
    <row r="18" spans="1:7" x14ac:dyDescent="0.25">
      <c r="A18" s="9">
        <v>1.75</v>
      </c>
      <c r="B18" s="9">
        <v>0</v>
      </c>
      <c r="C18" s="9">
        <v>34</v>
      </c>
      <c r="D18" s="9">
        <v>48</v>
      </c>
      <c r="E18" s="9">
        <v>71</v>
      </c>
      <c r="F18" s="9">
        <f t="shared" si="0"/>
        <v>24</v>
      </c>
      <c r="G18" s="9"/>
    </row>
    <row r="19" spans="1:7" x14ac:dyDescent="0.25">
      <c r="A19" s="9">
        <v>2</v>
      </c>
      <c r="B19" s="9">
        <v>0</v>
      </c>
      <c r="C19" s="12">
        <v>38</v>
      </c>
      <c r="D19" s="9">
        <v>52</v>
      </c>
      <c r="E19" s="9">
        <v>71</v>
      </c>
      <c r="F19" s="9">
        <f t="shared" si="0"/>
        <v>25</v>
      </c>
      <c r="G19" s="9"/>
    </row>
    <row r="20" spans="1:7" x14ac:dyDescent="0.25">
      <c r="A20" s="9">
        <v>2.5</v>
      </c>
      <c r="B20" s="9">
        <v>0</v>
      </c>
      <c r="C20" s="9">
        <v>42</v>
      </c>
      <c r="D20" s="9">
        <v>58</v>
      </c>
      <c r="E20" s="9">
        <v>80</v>
      </c>
      <c r="F20" s="9">
        <f t="shared" si="0"/>
        <v>26</v>
      </c>
      <c r="G20" s="9"/>
    </row>
    <row r="21" spans="1:7" x14ac:dyDescent="0.25">
      <c r="A21" s="9">
        <v>3</v>
      </c>
      <c r="B21" s="9">
        <v>0</v>
      </c>
      <c r="C21" s="9">
        <v>48</v>
      </c>
      <c r="D21" s="9">
        <v>63</v>
      </c>
      <c r="E21" s="9">
        <v>85</v>
      </c>
      <c r="F21" s="9">
        <f t="shared" si="0"/>
        <v>27</v>
      </c>
      <c r="G21" s="9"/>
    </row>
    <row r="22" spans="1:7" x14ac:dyDescent="0.25">
      <c r="A22" s="9">
        <v>3.5</v>
      </c>
      <c r="B22" s="9">
        <v>0</v>
      </c>
      <c r="C22" s="9">
        <v>53</v>
      </c>
      <c r="D22" s="9">
        <v>70</v>
      </c>
      <c r="E22" s="9">
        <v>90</v>
      </c>
      <c r="F22" s="9">
        <f t="shared" si="0"/>
        <v>28</v>
      </c>
      <c r="G22" s="9"/>
    </row>
    <row r="23" spans="1:7" x14ac:dyDescent="0.25">
      <c r="A23" s="9">
        <v>4</v>
      </c>
      <c r="B23" s="9">
        <v>0</v>
      </c>
      <c r="C23" s="9">
        <v>60</v>
      </c>
      <c r="D23" s="9">
        <v>75</v>
      </c>
      <c r="E23" s="9">
        <v>95</v>
      </c>
      <c r="F23" s="9">
        <f t="shared" si="0"/>
        <v>29</v>
      </c>
      <c r="G23" s="9"/>
    </row>
    <row r="24" spans="1:7" x14ac:dyDescent="0.25">
      <c r="A24" s="9">
        <v>4.5</v>
      </c>
      <c r="B24" s="9">
        <v>0</v>
      </c>
      <c r="C24" s="9">
        <v>63</v>
      </c>
      <c r="D24" s="9">
        <v>80</v>
      </c>
      <c r="E24" s="9">
        <v>100</v>
      </c>
      <c r="F24" s="9">
        <f t="shared" si="0"/>
        <v>30</v>
      </c>
      <c r="G24" s="9"/>
    </row>
    <row r="25" spans="1:7" x14ac:dyDescent="0.25">
      <c r="A25" s="9">
        <v>5</v>
      </c>
      <c r="B25" s="9">
        <v>0</v>
      </c>
      <c r="C25" s="9">
        <v>71</v>
      </c>
      <c r="D25" s="9">
        <v>85</v>
      </c>
      <c r="E25" s="9">
        <v>106</v>
      </c>
      <c r="F25" s="9">
        <f t="shared" si="0"/>
        <v>31</v>
      </c>
      <c r="G25" s="9"/>
    </row>
    <row r="26" spans="1:7" x14ac:dyDescent="0.25">
      <c r="A26" s="9">
        <v>5.5</v>
      </c>
      <c r="B26" s="9">
        <v>0</v>
      </c>
      <c r="C26" s="9">
        <v>75</v>
      </c>
      <c r="D26" s="9">
        <v>90</v>
      </c>
      <c r="E26" s="9">
        <v>112</v>
      </c>
      <c r="F26" s="9">
        <f t="shared" si="0"/>
        <v>32</v>
      </c>
      <c r="G26" s="9"/>
    </row>
    <row r="27" spans="1:7" x14ac:dyDescent="0.25">
      <c r="A27" s="9">
        <v>6</v>
      </c>
      <c r="B27" s="9">
        <v>0</v>
      </c>
      <c r="C27" s="9">
        <v>80</v>
      </c>
      <c r="D27" s="9">
        <v>95</v>
      </c>
      <c r="E27" s="9">
        <v>118</v>
      </c>
      <c r="F27" s="9">
        <f t="shared" si="0"/>
        <v>33</v>
      </c>
      <c r="G27" s="9"/>
    </row>
  </sheetData>
  <mergeCells count="5">
    <mergeCell ref="B2:E2"/>
    <mergeCell ref="F2:G2"/>
    <mergeCell ref="B1:E1"/>
    <mergeCell ref="F1:G1"/>
    <mergeCell ref="A1:A2"/>
  </mergeCells>
  <dataValidations disablePrompts="1" count="3">
    <dataValidation type="list" allowBlank="1" showInputMessage="1" showErrorMessage="1" sqref="J8" xr:uid="{1567DD8B-662A-4C2D-A49C-60B720376782}">
      <formula1>$B$3:$E$3</formula1>
    </dataValidation>
    <dataValidation type="list" allowBlank="1" showInputMessage="1" showErrorMessage="1" sqref="J9" xr:uid="{45A3AA86-FA5A-47A2-BD14-98BBB1B4FDAA}">
      <formula1>$F$3:$G$3</formula1>
    </dataValidation>
    <dataValidation type="list" allowBlank="1" showInputMessage="1" showErrorMessage="1" sqref="K7" xr:uid="{D97E3E2E-4999-43BC-AC03-0DF21DC641EA}">
      <formula1>$A$4:$A$27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D9F9C4-6C13-4263-A4FB-E651BC3B3F31}">
  <sheetPr codeName="Feuil4"/>
  <dimension ref="A1"/>
  <sheetViews>
    <sheetView workbookViewId="0">
      <selection activeCell="E33" sqref="E33"/>
    </sheetView>
  </sheetViews>
  <sheetFormatPr defaultColWidth="11.425781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6246B-00B0-4F90-9D47-4BD100212432}">
  <sheetPr codeName="Feuil5"/>
  <dimension ref="A1"/>
  <sheetViews>
    <sheetView workbookViewId="0">
      <selection activeCell="E33" sqref="E33"/>
    </sheetView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5</vt:i4>
      </vt:variant>
    </vt:vector>
  </HeadingPairs>
  <TitlesOfParts>
    <vt:vector size="5" baseType="lpstr">
      <vt:lpstr>Calcul piges</vt:lpstr>
      <vt:lpstr>Filetage Ext</vt:lpstr>
      <vt:lpstr>es</vt:lpstr>
      <vt:lpstr>Td</vt:lpstr>
      <vt:lpstr>Td2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 DE BARROS</dc:creator>
  <cp:lastModifiedBy>BSA</cp:lastModifiedBy>
  <dcterms:created xsi:type="dcterms:W3CDTF">2022-06-23T06:16:04Z</dcterms:created>
  <dcterms:modified xsi:type="dcterms:W3CDTF">2022-06-28T06:19:33Z</dcterms:modified>
</cp:coreProperties>
</file>