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575B7F9-1E48-4A80-966B-5E3376EBEE13}" xr6:coauthVersionLast="47" xr6:coauthVersionMax="47" xr10:uidLastSave="{00000000-0000-0000-0000-000000000000}"/>
  <bookViews>
    <workbookView xWindow="-120" yWindow="-120" windowWidth="29040" windowHeight="16440" xr2:uid="{3F41E3C7-59BA-41D0-B4C7-FC2D9E5E3564}"/>
  </bookViews>
  <sheets>
    <sheet name="MALAD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F2" i="1"/>
  <c r="C2" i="1"/>
  <c r="J2" i="1" s="1"/>
  <c r="C3" i="1"/>
  <c r="J3" i="1" s="1"/>
  <c r="C4" i="1"/>
  <c r="J4" i="1" s="1"/>
  <c r="C5" i="1"/>
  <c r="J5" i="1" s="1"/>
  <c r="C6" i="1"/>
  <c r="C7" i="1"/>
  <c r="J7" i="1" s="1"/>
  <c r="C8" i="1"/>
  <c r="J8" i="1" s="1"/>
  <c r="C9" i="1"/>
  <c r="J9" i="1" s="1"/>
  <c r="C10" i="1"/>
  <c r="C11" i="1"/>
  <c r="J11" i="1" s="1"/>
  <c r="C12" i="1"/>
  <c r="J12" i="1" s="1"/>
  <c r="C13" i="1"/>
  <c r="J13" i="1" s="1"/>
  <c r="C14" i="1"/>
  <c r="C15" i="1"/>
  <c r="J15" i="1" s="1"/>
  <c r="C16" i="1"/>
  <c r="J16" i="1" s="1"/>
  <c r="C17" i="1"/>
  <c r="J17" i="1" s="1"/>
  <c r="C18" i="1"/>
  <c r="J18" i="1" s="1"/>
  <c r="C19" i="1"/>
  <c r="J19" i="1" s="1"/>
  <c r="C20" i="1"/>
  <c r="J20" i="1" s="1"/>
  <c r="C21" i="1"/>
  <c r="J21" i="1" s="1"/>
  <c r="C22" i="1"/>
  <c r="J22" i="1" s="1"/>
  <c r="C23" i="1"/>
  <c r="J23" i="1" s="1"/>
  <c r="C24" i="1"/>
  <c r="J24" i="1" s="1"/>
  <c r="C25" i="1"/>
  <c r="J25" i="1" s="1"/>
  <c r="J14" i="1"/>
  <c r="J10" i="1"/>
  <c r="J6" i="1"/>
  <c r="E4" i="1" l="1"/>
  <c r="E12" i="1"/>
  <c r="E20" i="1"/>
  <c r="E10" i="1"/>
  <c r="E5" i="1"/>
  <c r="E6" i="1"/>
  <c r="E22" i="1"/>
  <c r="E11" i="1"/>
  <c r="E13" i="1"/>
  <c r="E21" i="1"/>
  <c r="E14" i="1"/>
  <c r="E15" i="1"/>
  <c r="E23" i="1"/>
  <c r="E8" i="1"/>
  <c r="E16" i="1"/>
  <c r="E24" i="1"/>
  <c r="E3" i="1"/>
  <c r="E17" i="1"/>
  <c r="E25" i="1"/>
  <c r="E7" i="1"/>
  <c r="E9" i="1"/>
  <c r="E18" i="1"/>
  <c r="E19" i="1"/>
  <c r="F19" i="1" l="1"/>
  <c r="F24" i="1"/>
  <c r="F16" i="1"/>
  <c r="F15" i="1"/>
  <c r="F20" i="1"/>
  <c r="F25" i="1"/>
  <c r="F18" i="1"/>
  <c r="F6" i="1"/>
  <c r="F10" i="1"/>
  <c r="F14" i="1"/>
  <c r="F4" i="1"/>
  <c r="F12" i="1"/>
  <c r="F9" i="1"/>
  <c r="F3" i="1"/>
  <c r="F7" i="1"/>
  <c r="F11" i="1"/>
  <c r="F8" i="1"/>
  <c r="F5" i="1"/>
  <c r="F13" i="1"/>
  <c r="F22" i="1"/>
  <c r="F17" i="1"/>
  <c r="F21" i="1"/>
  <c r="F23" i="1"/>
</calcChain>
</file>

<file path=xl/sharedStrings.xml><?xml version="1.0" encoding="utf-8"?>
<sst xmlns="http://schemas.openxmlformats.org/spreadsheetml/2006/main" count="30" uniqueCount="26">
  <si>
    <t>MOIS</t>
  </si>
  <si>
    <t>NB JOURS MALADIE</t>
  </si>
  <si>
    <t>CUMUL MALADIE GLISSANT</t>
  </si>
  <si>
    <t>DURÉE MAINTIEN MAXI 80%</t>
  </si>
  <si>
    <t>NB DE JOURS A MAINTENIR A 80%</t>
  </si>
  <si>
    <t>MAINTIEN GLISSANT 80%</t>
  </si>
  <si>
    <t>DURÉE MAINTIEN MAXI 70%</t>
  </si>
  <si>
    <t>NB DE JOURS A MAINTENIR A 70%</t>
  </si>
  <si>
    <t>MAINTIEN GLISSANT 70%</t>
  </si>
  <si>
    <t>PRÉSENCE EFFECTIVE</t>
  </si>
  <si>
    <t>Date d'embauche</t>
  </si>
  <si>
    <t>Ancienneté</t>
  </si>
  <si>
    <t>Nb jours max à 80%</t>
  </si>
  <si>
    <t>Ancienneté2</t>
  </si>
  <si>
    <t>Nb jours max à 70%</t>
  </si>
  <si>
    <t>12 mois glissants</t>
  </si>
  <si>
    <t>1 mois, après 1 an de présence effective, à la date du</t>
  </si>
  <si>
    <t>premier jour de maladie ;</t>
  </si>
  <si>
    <t>— 3 mois, après 3 ans de présence effective, à la date</t>
  </si>
  <si>
    <t>du premier jour de maladie ;</t>
  </si>
  <si>
    <t>— 4 mois, après 5 ans de présence effective, à la date</t>
  </si>
  <si>
    <t>— 5 mois, après 7 ans de présence effective, à la date</t>
  </si>
  <si>
    <t>du premier jour de maladie</t>
  </si>
  <si>
    <t>— 1 mois, après 1 an de présence effective, à la date du</t>
  </si>
  <si>
    <t>— 2 mois, après 3 ans de présence effective, à la date</t>
  </si>
  <si>
    <t>du premier jour de maladie.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</si>
</sst>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Standaard" xfId="0" builtinId="0"/>
  </cellStyles>
  <dxfs count="18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mmm\-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6131BC-218A-486B-AC25-793513883B8F}" name="Tableau6" displayName="Tableau6" ref="A1:J25" totalsRowShown="0" headerRowDxfId="17" dataDxfId="16">
  <autoFilter ref="A1:J25" xr:uid="{00000000-0009-0000-0100-000006000000}"/>
  <tableColumns count="10">
    <tableColumn id="5" xr3:uid="{70C0C28D-4BA4-4A31-8910-DA0589341405}" name="MOIS" dataDxfId="15"/>
    <tableColumn id="2" xr3:uid="{023BA278-154C-4386-B476-E755806F6DB4}" name="NB JOURS MALADIE" dataDxfId="14"/>
    <tableColumn id="3" xr3:uid="{8B20199B-C286-4A1E-8E3A-221D623819BC}" name="CUMUL MALADIE GLISSANT" dataDxfId="3">
      <calculatedColumnFormula>SUM(OFFSET(Tableau6[[#This Row],[NB JOURS MALADIE]],MAX(-11,2-ROW()),,MIN(12,ROW()-1),))</calculatedColumnFormula>
    </tableColumn>
    <tableColumn id="4" xr3:uid="{A9F776F1-5007-4E80-BA85-F1EB7F9C3BAD}" name="DURÉE MAINTIEN MAXI 80%" dataDxfId="1">
      <calculatedColumnFormula>VLOOKUP(DATEDIF($L$2,Tableau6[[#This Row],[MOIS]],"Y"),$N$2:$O$6,2)</calculatedColumnFormula>
    </tableColumn>
    <tableColumn id="10" xr3:uid="{83E968F7-8815-4174-B348-CD9A971C0F64}" name="NB DE JOURS A MAINTENIR A 80%" dataDxfId="13"/>
    <tableColumn id="9" xr3:uid="{96E6CCDF-125E-4209-8A10-80B77DF5BA78}" name="MAINTIEN GLISSANT 80%" dataDxfId="2">
      <calculatedColumnFormula>SUM(OFFSET(Tableau6[[#This Row],[NB DE JOURS A MAINTENIR A 80%]],MAX(-11,2-ROW()),,MIN(12,ROW()-1),))</calculatedColumnFormula>
    </tableColumn>
    <tableColumn id="11" xr3:uid="{4506AD4C-3A51-41D7-ABE1-D95C51BEBD4C}" name="DURÉE MAINTIEN MAXI 70%" dataDxfId="0">
      <calculatedColumnFormula>VLOOKUP(DATEDIF($L$2,Tableau6[[#This Row],[MOIS]],"Y"),$P$2:$Q$5,2)</calculatedColumnFormula>
    </tableColumn>
    <tableColumn id="13" xr3:uid="{705EC978-A016-410F-B7FA-FD42671EB849}" name="NB DE JOURS A MAINTENIR A 70%" dataDxfId="12"/>
    <tableColumn id="12" xr3:uid="{9BDCEC5E-D108-467F-9371-EA3491CECEB8}" name="MAINTIEN GLISSANT 70%" dataDxfId="11"/>
    <tableColumn id="1" xr3:uid="{AFFBDA2B-E9FD-42A2-99F6-A4501B66AD02}" name="PRÉSENCE EFFECTIVE" dataDxfId="10">
      <calculatedColumnFormula>(Tableau6[[#This Row],[MOIS]]-$L$2-Tableau6[[#This Row],[CUMUL MALADIE GLISSANT]])/365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725F13-46AC-4191-9B5B-0F92DF59CABE}" name="Tableau5" displayName="Tableau5" ref="N1:Q6" totalsRowShown="0" headerRowDxfId="9" dataDxfId="8">
  <autoFilter ref="N1:Q6" xr:uid="{25EFC9C6-3583-4355-9BB8-30A5176AC780}"/>
  <tableColumns count="4">
    <tableColumn id="1" xr3:uid="{641E5A34-FE3C-4AB1-9045-9B85AA676A81}" name="Ancienneté" dataDxfId="7"/>
    <tableColumn id="2" xr3:uid="{FD4E0D5C-878D-42B1-A76D-14BD65766A37}" name="Nb jours max à 80%" dataDxfId="6"/>
    <tableColumn id="3" xr3:uid="{C027194D-2881-407B-A63F-C016CF9884C4}" name="Ancienneté2" dataDxfId="5"/>
    <tableColumn id="4" xr3:uid="{C56BB3C3-D538-4A96-BB3A-7969F2A4990F}" name="Nb jours max à 70%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10271-FAEF-419C-9E9F-791DF0F20DE6}">
  <dimension ref="A1:S26"/>
  <sheetViews>
    <sheetView tabSelected="1" workbookViewId="0">
      <selection activeCell="P6" sqref="P6:Q6"/>
    </sheetView>
  </sheetViews>
  <sheetFormatPr defaultColWidth="11.42578125" defaultRowHeight="15" x14ac:dyDescent="0.25"/>
  <cols>
    <col min="1" max="1" width="10.140625" style="13" bestFit="1" customWidth="1"/>
    <col min="2" max="2" width="13.7109375" bestFit="1" customWidth="1"/>
    <col min="3" max="3" width="13.28515625" bestFit="1" customWidth="1"/>
    <col min="4" max="4" width="14.28515625" bestFit="1" customWidth="1"/>
    <col min="6" max="6" width="13.28515625" customWidth="1"/>
    <col min="7" max="7" width="14" customWidth="1"/>
    <col min="8" max="8" width="14.28515625" customWidth="1"/>
    <col min="9" max="9" width="13.28515625" customWidth="1"/>
    <col min="10" max="10" width="16.28515625" customWidth="1"/>
    <col min="11" max="11" width="4" customWidth="1"/>
    <col min="12" max="12" width="11.28515625" customWidth="1"/>
    <col min="13" max="13" width="3.7109375" customWidth="1"/>
    <col min="14" max="14" width="11.28515625" style="11" customWidth="1"/>
    <col min="15" max="18" width="11.28515625" customWidth="1"/>
    <col min="20" max="20" width="16.5703125" bestFit="1" customWidth="1"/>
  </cols>
  <sheetData>
    <row r="1" spans="1:19" ht="54.6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L1" s="4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S1" t="s">
        <v>15</v>
      </c>
    </row>
    <row r="2" spans="1:19" x14ac:dyDescent="0.25">
      <c r="A2" s="5">
        <v>44592</v>
      </c>
      <c r="B2" s="6">
        <v>15</v>
      </c>
      <c r="C2" s="6">
        <f ca="1">SUM(OFFSET(Tableau6[[#This Row],[NB JOURS MALADIE]],MAX(-11,2-ROW()),,MIN(12,ROW()-1),))</f>
        <v>15</v>
      </c>
      <c r="D2" s="6">
        <f>VLOOKUP(DATEDIF($L$2,Tableau6[[#This Row],[MOIS]],"Y"),$N$2:$O$6,2)</f>
        <v>30</v>
      </c>
      <c r="E2" s="6">
        <v>15</v>
      </c>
      <c r="F2" s="6">
        <f ca="1">SUM(OFFSET(Tableau6[[#This Row],[NB DE JOURS A MAINTENIR A 80%]],MAX(-11,2-ROW()),,MIN(12,ROW()-1),))</f>
        <v>15</v>
      </c>
      <c r="G2" s="6">
        <f>VLOOKUP(DATEDIF($L$2,Tableau6[[#This Row],[MOIS]],"Y"),$P$2:$Q$5,2)</f>
        <v>30</v>
      </c>
      <c r="H2" s="6"/>
      <c r="I2" s="6"/>
      <c r="J2" s="7">
        <f ca="1">(Tableau6[[#This Row],[MOIS]]-$L$2-Tableau6[[#This Row],[CUMUL MALADIE GLISSANT]])/365</f>
        <v>1.9589041095890412</v>
      </c>
      <c r="L2" s="8">
        <v>43862</v>
      </c>
      <c r="M2" s="9"/>
      <c r="N2" s="10">
        <v>0</v>
      </c>
      <c r="O2" s="10">
        <v>0</v>
      </c>
      <c r="P2" s="10">
        <v>0</v>
      </c>
      <c r="Q2" s="10">
        <v>0</v>
      </c>
    </row>
    <row r="3" spans="1:19" x14ac:dyDescent="0.25">
      <c r="A3" s="5">
        <v>44620</v>
      </c>
      <c r="B3" s="6">
        <v>14</v>
      </c>
      <c r="C3" s="6">
        <f ca="1">SUM(OFFSET(Tableau6[[#This Row],[NB JOURS MALADIE]],MAX(-11,2-ROW()),,MIN(12,ROW()-1),))</f>
        <v>29</v>
      </c>
      <c r="D3" s="6">
        <f>VLOOKUP(DATEDIF($L$2,Tableau6[[#This Row],[MOIS]],"Y"),$N$2:$O$6,2)</f>
        <v>30</v>
      </c>
      <c r="E3" s="6">
        <f ca="1">IF(Tableau6[[#This Row],[CUMUL MALADIE GLISSANT]]&lt;=Tableau6[[#This Row],[DURÉE MAINTIEN MAXI 80%]],Tableau6[[#This Row],[NB JOURS MALADIE]],0)</f>
        <v>14</v>
      </c>
      <c r="F3" s="6">
        <f ca="1">SUM(OFFSET(Tableau6[[#This Row],[NB DE JOURS A MAINTENIR A 80%]],MAX(-11,2-ROW()),,MIN(12,ROW()-1),))</f>
        <v>29</v>
      </c>
      <c r="G3" s="6">
        <f>VLOOKUP(DATEDIF($L$2,Tableau6[[#This Row],[MOIS]],"Y"),$P$2:$Q$5,2)</f>
        <v>30</v>
      </c>
      <c r="H3" s="6"/>
      <c r="I3" s="6"/>
      <c r="J3" s="7">
        <f ca="1">(Tableau6[[#This Row],[MOIS]]-$L$2-Tableau6[[#This Row],[CUMUL MALADIE GLISSANT]])/365</f>
        <v>1.9972602739726026</v>
      </c>
      <c r="M3" s="11"/>
      <c r="N3" s="10">
        <v>1</v>
      </c>
      <c r="O3" s="10">
        <v>30</v>
      </c>
      <c r="P3" s="10">
        <v>1</v>
      </c>
      <c r="Q3" s="10">
        <v>30</v>
      </c>
      <c r="S3" t="s">
        <v>16</v>
      </c>
    </row>
    <row r="4" spans="1:19" x14ac:dyDescent="0.25">
      <c r="A4" s="5">
        <v>44651</v>
      </c>
      <c r="B4" s="6">
        <v>3</v>
      </c>
      <c r="C4" s="6">
        <f ca="1">SUM(OFFSET(Tableau6[[#This Row],[NB JOURS MALADIE]],MAX(-11,2-ROW()),,MIN(12,ROW()-1),))</f>
        <v>32</v>
      </c>
      <c r="D4" s="6">
        <f>VLOOKUP(DATEDIF($L$2,Tableau6[[#This Row],[MOIS]],"Y"),$N$2:$O$6,2)</f>
        <v>30</v>
      </c>
      <c r="E4" s="6">
        <f ca="1">IF(Tableau6[[#This Row],[CUMUL MALADIE GLISSANT]]&lt;=Tableau6[[#This Row],[DURÉE MAINTIEN MAXI 80%]],Tableau6[[#This Row],[NB JOURS MALADIE]],0)</f>
        <v>0</v>
      </c>
      <c r="F4" s="6">
        <f ca="1">SUM(OFFSET(Tableau6[[#This Row],[NB DE JOURS A MAINTENIR A 80%]],MAX(-11,2-ROW()),,MIN(12,ROW()-1),))</f>
        <v>29</v>
      </c>
      <c r="G4" s="6">
        <f>VLOOKUP(DATEDIF($L$2,Tableau6[[#This Row],[MOIS]],"Y"),$P$2:$Q$5,2)</f>
        <v>30</v>
      </c>
      <c r="H4" s="6"/>
      <c r="I4" s="6"/>
      <c r="J4" s="7">
        <f ca="1">(Tableau6[[#This Row],[MOIS]]-$L$2-Tableau6[[#This Row],[CUMUL MALADIE GLISSANT]])/365</f>
        <v>2.0739726027397261</v>
      </c>
      <c r="M4" s="11"/>
      <c r="N4" s="10">
        <v>3</v>
      </c>
      <c r="O4" s="10">
        <v>90</v>
      </c>
      <c r="P4" s="10">
        <v>3</v>
      </c>
      <c r="Q4" s="10">
        <v>60</v>
      </c>
      <c r="S4" t="s">
        <v>17</v>
      </c>
    </row>
    <row r="5" spans="1:19" x14ac:dyDescent="0.25">
      <c r="A5" s="5">
        <v>44681</v>
      </c>
      <c r="B5" s="6">
        <v>30</v>
      </c>
      <c r="C5" s="6">
        <f ca="1">SUM(OFFSET(Tableau6[[#This Row],[NB JOURS MALADIE]],MAX(-11,2-ROW()),,MIN(12,ROW()-1),))</f>
        <v>62</v>
      </c>
      <c r="D5" s="6">
        <f>VLOOKUP(DATEDIF($L$2,Tableau6[[#This Row],[MOIS]],"Y"),$N$2:$O$6,2)</f>
        <v>30</v>
      </c>
      <c r="E5" s="6">
        <f ca="1">IF(Tableau6[[#This Row],[CUMUL MALADIE GLISSANT]]&lt;=Tableau6[[#This Row],[DURÉE MAINTIEN MAXI 80%]],Tableau6[[#This Row],[NB JOURS MALADIE]],0)</f>
        <v>0</v>
      </c>
      <c r="F5" s="6">
        <f ca="1">SUM(OFFSET(Tableau6[[#This Row],[NB DE JOURS A MAINTENIR A 80%]],MAX(-11,2-ROW()),,MIN(12,ROW()-1),))</f>
        <v>29</v>
      </c>
      <c r="G5" s="6">
        <f>VLOOKUP(DATEDIF($L$2,Tableau6[[#This Row],[MOIS]],"Y"),$P$2:$Q$5,2)</f>
        <v>30</v>
      </c>
      <c r="H5" s="6"/>
      <c r="I5" s="6"/>
      <c r="J5" s="7">
        <f ca="1">(Tableau6[[#This Row],[MOIS]]-$L$2-Tableau6[[#This Row],[CUMUL MALADIE GLISSANT]])/365</f>
        <v>2.0739726027397261</v>
      </c>
      <c r="M5" s="11"/>
      <c r="N5" s="10">
        <v>5</v>
      </c>
      <c r="O5" s="10">
        <v>120</v>
      </c>
      <c r="P5" s="10">
        <v>5</v>
      </c>
      <c r="Q5" s="10">
        <v>120</v>
      </c>
      <c r="S5" t="s">
        <v>18</v>
      </c>
    </row>
    <row r="6" spans="1:19" x14ac:dyDescent="0.25">
      <c r="A6" s="5">
        <v>44712</v>
      </c>
      <c r="B6" s="6">
        <v>30</v>
      </c>
      <c r="C6" s="6">
        <f ca="1">SUM(OFFSET(Tableau6[[#This Row],[NB JOURS MALADIE]],MAX(-11,2-ROW()),,MIN(12,ROW()-1),))</f>
        <v>92</v>
      </c>
      <c r="D6" s="6">
        <f>VLOOKUP(DATEDIF($L$2,Tableau6[[#This Row],[MOIS]],"Y"),$N$2:$O$6,2)</f>
        <v>30</v>
      </c>
      <c r="E6" s="6">
        <f ca="1">IF(Tableau6[[#This Row],[CUMUL MALADIE GLISSANT]]&lt;=Tableau6[[#This Row],[DURÉE MAINTIEN MAXI 80%]],Tableau6[[#This Row],[NB JOURS MALADIE]],0)</f>
        <v>0</v>
      </c>
      <c r="F6" s="6">
        <f ca="1">SUM(OFFSET(Tableau6[[#This Row],[NB DE JOURS A MAINTENIR A 80%]],MAX(-11,2-ROW()),,MIN(12,ROW()-1),))</f>
        <v>29</v>
      </c>
      <c r="G6" s="6">
        <f>VLOOKUP(DATEDIF($L$2,Tableau6[[#This Row],[MOIS]],"Y"),$P$2:$Q$5,2)</f>
        <v>30</v>
      </c>
      <c r="H6" s="6"/>
      <c r="I6" s="6"/>
      <c r="J6" s="7">
        <f ca="1">(Tableau6[[#This Row],[MOIS]]-$L$2-Tableau6[[#This Row],[CUMUL MALADIE GLISSANT]])/365</f>
        <v>2.0767123287671234</v>
      </c>
      <c r="M6" s="11"/>
      <c r="N6" s="10">
        <v>7</v>
      </c>
      <c r="O6" s="10">
        <v>150</v>
      </c>
      <c r="P6" s="10"/>
      <c r="Q6" s="10"/>
      <c r="S6" t="s">
        <v>19</v>
      </c>
    </row>
    <row r="7" spans="1:19" x14ac:dyDescent="0.25">
      <c r="A7" s="5">
        <v>44742</v>
      </c>
      <c r="B7" s="6">
        <v>1</v>
      </c>
      <c r="C7" s="6">
        <f ca="1">SUM(OFFSET(Tableau6[[#This Row],[NB JOURS MALADIE]],MAX(-11,2-ROW()),,MIN(12,ROW()-1),))</f>
        <v>93</v>
      </c>
      <c r="D7" s="6">
        <f>VLOOKUP(DATEDIF($L$2,Tableau6[[#This Row],[MOIS]],"Y"),$N$2:$O$6,2)</f>
        <v>30</v>
      </c>
      <c r="E7" s="6">
        <f ca="1">IF(Tableau6[[#This Row],[CUMUL MALADIE GLISSANT]]&lt;=Tableau6[[#This Row],[DURÉE MAINTIEN MAXI 80%]],Tableau6[[#This Row],[NB JOURS MALADIE]],0)</f>
        <v>0</v>
      </c>
      <c r="F7" s="6">
        <f ca="1">SUM(OFFSET(Tableau6[[#This Row],[NB DE JOURS A MAINTENIR A 80%]],MAX(-11,2-ROW()),,MIN(12,ROW()-1),))</f>
        <v>29</v>
      </c>
      <c r="G7" s="6">
        <f>VLOOKUP(DATEDIF($L$2,Tableau6[[#This Row],[MOIS]],"Y"),$P$2:$Q$5,2)</f>
        <v>30</v>
      </c>
      <c r="H7" s="6"/>
      <c r="I7" s="6"/>
      <c r="J7" s="7">
        <f ca="1">(Tableau6[[#This Row],[MOIS]]-$L$2-Tableau6[[#This Row],[CUMUL MALADIE GLISSANT]])/365</f>
        <v>2.1561643835616437</v>
      </c>
      <c r="M7" s="11"/>
      <c r="N7"/>
      <c r="P7" s="10"/>
      <c r="Q7" s="10"/>
      <c r="S7" t="s">
        <v>20</v>
      </c>
    </row>
    <row r="8" spans="1:19" x14ac:dyDescent="0.25">
      <c r="A8" s="5">
        <v>44773</v>
      </c>
      <c r="B8" s="6">
        <v>2</v>
      </c>
      <c r="C8" s="6">
        <f ca="1">SUM(OFFSET(Tableau6[[#This Row],[NB JOURS MALADIE]],MAX(-11,2-ROW()),,MIN(12,ROW()-1),))</f>
        <v>95</v>
      </c>
      <c r="D8" s="6">
        <f>VLOOKUP(DATEDIF($L$2,Tableau6[[#This Row],[MOIS]],"Y"),$N$2:$O$6,2)</f>
        <v>30</v>
      </c>
      <c r="E8" s="6">
        <f ca="1">IF(Tableau6[[#This Row],[CUMUL MALADIE GLISSANT]]&lt;=Tableau6[[#This Row],[DURÉE MAINTIEN MAXI 80%]],Tableau6[[#This Row],[NB JOURS MALADIE]],0)</f>
        <v>0</v>
      </c>
      <c r="F8" s="6">
        <f ca="1">SUM(OFFSET(Tableau6[[#This Row],[NB DE JOURS A MAINTENIR A 80%]],MAX(-11,2-ROW()),,MIN(12,ROW()-1),))</f>
        <v>29</v>
      </c>
      <c r="G8" s="6">
        <f>VLOOKUP(DATEDIF($L$2,Tableau6[[#This Row],[MOIS]],"Y"),$P$2:$Q$5,2)</f>
        <v>30</v>
      </c>
      <c r="H8" s="6"/>
      <c r="I8" s="6"/>
      <c r="J8" s="7">
        <f ca="1">(Tableau6[[#This Row],[MOIS]]-$L$2-Tableau6[[#This Row],[CUMUL MALADIE GLISSANT]])/365</f>
        <v>2.2356164383561645</v>
      </c>
      <c r="M8" s="11"/>
      <c r="N8"/>
      <c r="P8" s="10"/>
      <c r="Q8" s="10"/>
      <c r="S8" t="s">
        <v>19</v>
      </c>
    </row>
    <row r="9" spans="1:19" x14ac:dyDescent="0.25">
      <c r="A9" s="5">
        <v>44804</v>
      </c>
      <c r="B9" s="6">
        <v>1</v>
      </c>
      <c r="C9" s="6">
        <f ca="1">SUM(OFFSET(Tableau6[[#This Row],[NB JOURS MALADIE]],MAX(-11,2-ROW()),,MIN(12,ROW()-1),))</f>
        <v>96</v>
      </c>
      <c r="D9" s="6">
        <f>VLOOKUP(DATEDIF($L$2,Tableau6[[#This Row],[MOIS]],"Y"),$N$2:$O$6,2)</f>
        <v>30</v>
      </c>
      <c r="E9" s="6">
        <f ca="1">IF(Tableau6[[#This Row],[CUMUL MALADIE GLISSANT]]&lt;=Tableau6[[#This Row],[DURÉE MAINTIEN MAXI 80%]],Tableau6[[#This Row],[NB JOURS MALADIE]],0)</f>
        <v>0</v>
      </c>
      <c r="F9" s="6">
        <f ca="1">SUM(OFFSET(Tableau6[[#This Row],[NB DE JOURS A MAINTENIR A 80%]],MAX(-11,2-ROW()),,MIN(12,ROW()-1),))</f>
        <v>29</v>
      </c>
      <c r="G9" s="6">
        <f>VLOOKUP(DATEDIF($L$2,Tableau6[[#This Row],[MOIS]],"Y"),$P$2:$Q$5,2)</f>
        <v>30</v>
      </c>
      <c r="H9" s="6"/>
      <c r="I9" s="6"/>
      <c r="J9" s="7">
        <f ca="1">(Tableau6[[#This Row],[MOIS]]-$L$2-Tableau6[[#This Row],[CUMUL MALADIE GLISSANT]])/365</f>
        <v>2.3178082191780822</v>
      </c>
      <c r="N9"/>
      <c r="S9" t="s">
        <v>21</v>
      </c>
    </row>
    <row r="10" spans="1:19" x14ac:dyDescent="0.25">
      <c r="A10" s="5">
        <v>44834</v>
      </c>
      <c r="B10" s="6">
        <v>12</v>
      </c>
      <c r="C10" s="6">
        <f ca="1">SUM(OFFSET(Tableau6[[#This Row],[NB JOURS MALADIE]],MAX(-11,2-ROW()),,MIN(12,ROW()-1),))</f>
        <v>108</v>
      </c>
      <c r="D10" s="6">
        <f>VLOOKUP(DATEDIF($L$2,Tableau6[[#This Row],[MOIS]],"Y"),$N$2:$O$6,2)</f>
        <v>30</v>
      </c>
      <c r="E10" s="6">
        <f ca="1">IF(Tableau6[[#This Row],[CUMUL MALADIE GLISSANT]]&lt;=Tableau6[[#This Row],[DURÉE MAINTIEN MAXI 80%]],Tableau6[[#This Row],[NB JOURS MALADIE]],0)</f>
        <v>0</v>
      </c>
      <c r="F10" s="6">
        <f ca="1">SUM(OFFSET(Tableau6[[#This Row],[NB DE JOURS A MAINTENIR A 80%]],MAX(-11,2-ROW()),,MIN(12,ROW()-1),))</f>
        <v>29</v>
      </c>
      <c r="G10" s="6">
        <f>VLOOKUP(DATEDIF($L$2,Tableau6[[#This Row],[MOIS]],"Y"),$P$2:$Q$5,2)</f>
        <v>30</v>
      </c>
      <c r="H10" s="6"/>
      <c r="I10" s="6"/>
      <c r="J10" s="7">
        <f ca="1">(Tableau6[[#This Row],[MOIS]]-$L$2-Tableau6[[#This Row],[CUMUL MALADIE GLISSANT]])/365</f>
        <v>2.3671232876712329</v>
      </c>
      <c r="N10"/>
      <c r="S10" t="s">
        <v>22</v>
      </c>
    </row>
    <row r="11" spans="1:19" x14ac:dyDescent="0.25">
      <c r="A11" s="5">
        <v>44865</v>
      </c>
      <c r="B11" s="6">
        <v>5</v>
      </c>
      <c r="C11" s="6">
        <f ca="1">SUM(OFFSET(Tableau6[[#This Row],[NB JOURS MALADIE]],MAX(-11,2-ROW()),,MIN(12,ROW()-1),))</f>
        <v>113</v>
      </c>
      <c r="D11" s="6">
        <f>VLOOKUP(DATEDIF($L$2,Tableau6[[#This Row],[MOIS]],"Y"),$N$2:$O$6,2)</f>
        <v>30</v>
      </c>
      <c r="E11" s="6">
        <f ca="1">IF(Tableau6[[#This Row],[CUMUL MALADIE GLISSANT]]&lt;=Tableau6[[#This Row],[DURÉE MAINTIEN MAXI 80%]],Tableau6[[#This Row],[NB JOURS MALADIE]],0)</f>
        <v>0</v>
      </c>
      <c r="F11" s="6">
        <f ca="1">SUM(OFFSET(Tableau6[[#This Row],[NB DE JOURS A MAINTENIR A 80%]],MAX(-11,2-ROW()),,MIN(12,ROW()-1),))</f>
        <v>29</v>
      </c>
      <c r="G11" s="6">
        <f>VLOOKUP(DATEDIF($L$2,Tableau6[[#This Row],[MOIS]],"Y"),$P$2:$Q$5,2)</f>
        <v>30</v>
      </c>
      <c r="H11" s="6"/>
      <c r="I11" s="6"/>
      <c r="J11" s="7">
        <f ca="1">(Tableau6[[#This Row],[MOIS]]-$L$2-Tableau6[[#This Row],[CUMUL MALADIE GLISSANT]])/365</f>
        <v>2.4383561643835616</v>
      </c>
      <c r="N11"/>
    </row>
    <row r="12" spans="1:19" x14ac:dyDescent="0.25">
      <c r="A12" s="5">
        <v>44895</v>
      </c>
      <c r="B12" s="6">
        <v>6</v>
      </c>
      <c r="C12" s="6">
        <f ca="1">SUM(OFFSET(Tableau6[[#This Row],[NB JOURS MALADIE]],MAX(-11,2-ROW()),,MIN(12,ROW()-1),))</f>
        <v>119</v>
      </c>
      <c r="D12" s="6">
        <f>VLOOKUP(DATEDIF($L$2,Tableau6[[#This Row],[MOIS]],"Y"),$N$2:$O$6,2)</f>
        <v>30</v>
      </c>
      <c r="E12" s="6">
        <f ca="1">IF(Tableau6[[#This Row],[CUMUL MALADIE GLISSANT]]&lt;=Tableau6[[#This Row],[DURÉE MAINTIEN MAXI 80%]],Tableau6[[#This Row],[NB JOURS MALADIE]],0)</f>
        <v>0</v>
      </c>
      <c r="F12" s="6">
        <f ca="1">SUM(OFFSET(Tableau6[[#This Row],[NB DE JOURS A MAINTENIR A 80%]],MAX(-11,2-ROW()),,MIN(12,ROW()-1),))</f>
        <v>29</v>
      </c>
      <c r="G12" s="6">
        <f>VLOOKUP(DATEDIF($L$2,Tableau6[[#This Row],[MOIS]],"Y"),$P$2:$Q$5,2)</f>
        <v>30</v>
      </c>
      <c r="H12" s="6"/>
      <c r="I12" s="6"/>
      <c r="J12" s="7">
        <f ca="1">(Tableau6[[#This Row],[MOIS]]-$L$2-Tableau6[[#This Row],[CUMUL MALADIE GLISSANT]])/365</f>
        <v>2.504109589041096</v>
      </c>
      <c r="N12"/>
    </row>
    <row r="13" spans="1:19" x14ac:dyDescent="0.25">
      <c r="A13" s="5">
        <v>44926</v>
      </c>
      <c r="B13" s="6">
        <v>1</v>
      </c>
      <c r="C13" s="6">
        <f ca="1">SUM(OFFSET(Tableau6[[#This Row],[NB JOURS MALADIE]],MAX(-11,2-ROW()),,MIN(12,ROW()-1),))</f>
        <v>120</v>
      </c>
      <c r="D13" s="6">
        <f>VLOOKUP(DATEDIF($L$2,Tableau6[[#This Row],[MOIS]],"Y"),$N$2:$O$6,2)</f>
        <v>30</v>
      </c>
      <c r="E13" s="6">
        <f ca="1">IF(Tableau6[[#This Row],[CUMUL MALADIE GLISSANT]]&lt;=Tableau6[[#This Row],[DURÉE MAINTIEN MAXI 80%]],Tableau6[[#This Row],[NB JOURS MALADIE]],0)</f>
        <v>0</v>
      </c>
      <c r="F13" s="6">
        <f ca="1">SUM(OFFSET(Tableau6[[#This Row],[NB DE JOURS A MAINTENIR A 80%]],MAX(-11,2-ROW()),,MIN(12,ROW()-1),))</f>
        <v>29</v>
      </c>
      <c r="G13" s="6">
        <f>VLOOKUP(DATEDIF($L$2,Tableau6[[#This Row],[MOIS]],"Y"),$P$2:$Q$5,2)</f>
        <v>30</v>
      </c>
      <c r="H13" s="6"/>
      <c r="I13" s="6"/>
      <c r="J13" s="7">
        <f ca="1">(Tableau6[[#This Row],[MOIS]]-$L$2-Tableau6[[#This Row],[CUMUL MALADIE GLISSANT]])/365</f>
        <v>2.5863013698630137</v>
      </c>
      <c r="N13"/>
      <c r="S13" t="s">
        <v>23</v>
      </c>
    </row>
    <row r="14" spans="1:19" x14ac:dyDescent="0.25">
      <c r="A14" s="5">
        <v>44957</v>
      </c>
      <c r="B14" s="6">
        <v>1</v>
      </c>
      <c r="C14" s="6">
        <f ca="1">SUM(OFFSET(Tableau6[[#This Row],[NB JOURS MALADIE]],MAX(-11,2-ROW()),,MIN(12,ROW()-1),))</f>
        <v>106</v>
      </c>
      <c r="D14" s="6">
        <f>VLOOKUP(DATEDIF($L$2,Tableau6[[#This Row],[MOIS]],"Y"),$N$2:$O$6,2)</f>
        <v>30</v>
      </c>
      <c r="E14" s="6">
        <f ca="1">IF(Tableau6[[#This Row],[CUMUL MALADIE GLISSANT]]&lt;=Tableau6[[#This Row],[DURÉE MAINTIEN MAXI 80%]],Tableau6[[#This Row],[NB JOURS MALADIE]],0)</f>
        <v>0</v>
      </c>
      <c r="F14" s="6">
        <f ca="1">SUM(OFFSET(Tableau6[[#This Row],[NB DE JOURS A MAINTENIR A 80%]],MAX(-11,2-ROW()),,MIN(12,ROW()-1),))</f>
        <v>14</v>
      </c>
      <c r="G14" s="6">
        <f>VLOOKUP(DATEDIF($L$2,Tableau6[[#This Row],[MOIS]],"Y"),$P$2:$Q$5,2)</f>
        <v>30</v>
      </c>
      <c r="H14" s="6"/>
      <c r="I14" s="6"/>
      <c r="J14" s="7">
        <f ca="1">(Tableau6[[#This Row],[MOIS]]-$L$2-Tableau6[[#This Row],[CUMUL MALADIE GLISSANT]])/365</f>
        <v>2.7095890410958905</v>
      </c>
      <c r="N14"/>
      <c r="S14" t="s">
        <v>17</v>
      </c>
    </row>
    <row r="15" spans="1:19" x14ac:dyDescent="0.25">
      <c r="A15" s="5">
        <v>44985</v>
      </c>
      <c r="B15" s="6">
        <v>2</v>
      </c>
      <c r="C15" s="6">
        <f ca="1">SUM(OFFSET(Tableau6[[#This Row],[NB JOURS MALADIE]],MAX(-11,2-ROW()),,MIN(12,ROW()-1),))</f>
        <v>94</v>
      </c>
      <c r="D15" s="6">
        <f>VLOOKUP(DATEDIF($L$2,Tableau6[[#This Row],[MOIS]],"Y"),$N$2:$O$6,2)</f>
        <v>90</v>
      </c>
      <c r="E15" s="6">
        <f ca="1">IF(Tableau6[[#This Row],[CUMUL MALADIE GLISSANT]]&lt;=Tableau6[[#This Row],[DURÉE MAINTIEN MAXI 80%]],Tableau6[[#This Row],[NB JOURS MALADIE]],0)</f>
        <v>0</v>
      </c>
      <c r="F15" s="6">
        <f ca="1">SUM(OFFSET(Tableau6[[#This Row],[NB DE JOURS A MAINTENIR A 80%]],MAX(-11,2-ROW()),,MIN(12,ROW()-1),))</f>
        <v>0</v>
      </c>
      <c r="G15" s="6">
        <f>VLOOKUP(DATEDIF($L$2,Tableau6[[#This Row],[MOIS]],"Y"),$P$2:$Q$5,2)</f>
        <v>60</v>
      </c>
      <c r="H15" s="6"/>
      <c r="I15" s="6"/>
      <c r="J15" s="7">
        <f ca="1">(Tableau6[[#This Row],[MOIS]]-$L$2-Tableau6[[#This Row],[CUMUL MALADIE GLISSANT]])/365</f>
        <v>2.8191780821917809</v>
      </c>
      <c r="N15"/>
      <c r="S15" t="s">
        <v>24</v>
      </c>
    </row>
    <row r="16" spans="1:19" x14ac:dyDescent="0.25">
      <c r="A16" s="5">
        <v>45016</v>
      </c>
      <c r="B16" s="6">
        <v>16</v>
      </c>
      <c r="C16" s="6">
        <f ca="1">SUM(OFFSET(Tableau6[[#This Row],[NB JOURS MALADIE]],MAX(-11,2-ROW()),,MIN(12,ROW()-1),))</f>
        <v>107</v>
      </c>
      <c r="D16" s="6">
        <f>VLOOKUP(DATEDIF($L$2,Tableau6[[#This Row],[MOIS]],"Y"),$N$2:$O$6,2)</f>
        <v>90</v>
      </c>
      <c r="E16" s="6">
        <f ca="1">IF(Tableau6[[#This Row],[CUMUL MALADIE GLISSANT]]&lt;=Tableau6[[#This Row],[DURÉE MAINTIEN MAXI 80%]],Tableau6[[#This Row],[NB JOURS MALADIE]],0)</f>
        <v>0</v>
      </c>
      <c r="F16" s="6">
        <f ca="1">SUM(OFFSET(Tableau6[[#This Row],[NB DE JOURS A MAINTENIR A 80%]],MAX(-11,2-ROW()),,MIN(12,ROW()-1),))</f>
        <v>0</v>
      </c>
      <c r="G16" s="6">
        <f>VLOOKUP(DATEDIF($L$2,Tableau6[[#This Row],[MOIS]],"Y"),$P$2:$Q$5,2)</f>
        <v>60</v>
      </c>
      <c r="H16" s="6"/>
      <c r="I16" s="6"/>
      <c r="J16" s="7">
        <f ca="1">(Tableau6[[#This Row],[MOIS]]-$L$2-Tableau6[[#This Row],[CUMUL MALADIE GLISSANT]])/365</f>
        <v>2.8684931506849316</v>
      </c>
      <c r="N16"/>
      <c r="S16" t="s">
        <v>22</v>
      </c>
    </row>
    <row r="17" spans="1:19" x14ac:dyDescent="0.25">
      <c r="A17" s="5">
        <v>45046</v>
      </c>
      <c r="B17" s="6">
        <v>2</v>
      </c>
      <c r="C17" s="6">
        <f ca="1">SUM(OFFSET(Tableau6[[#This Row],[NB JOURS MALADIE]],MAX(-11,2-ROW()),,MIN(12,ROW()-1),))</f>
        <v>79</v>
      </c>
      <c r="D17" s="6">
        <f>VLOOKUP(DATEDIF($L$2,Tableau6[[#This Row],[MOIS]],"Y"),$N$2:$O$6,2)</f>
        <v>90</v>
      </c>
      <c r="E17" s="6">
        <f ca="1">IF(Tableau6[[#This Row],[CUMUL MALADIE GLISSANT]]&lt;=Tableau6[[#This Row],[DURÉE MAINTIEN MAXI 80%]],Tableau6[[#This Row],[NB JOURS MALADIE]],0)</f>
        <v>2</v>
      </c>
      <c r="F17" s="6">
        <f ca="1">SUM(OFFSET(Tableau6[[#This Row],[NB DE JOURS A MAINTENIR A 80%]],MAX(-11,2-ROW()),,MIN(12,ROW()-1),))</f>
        <v>2</v>
      </c>
      <c r="G17" s="6">
        <f>VLOOKUP(DATEDIF($L$2,Tableau6[[#This Row],[MOIS]],"Y"),$P$2:$Q$5,2)</f>
        <v>60</v>
      </c>
      <c r="H17" s="6"/>
      <c r="I17" s="6"/>
      <c r="J17" s="7">
        <f ca="1">(Tableau6[[#This Row],[MOIS]]-$L$2-Tableau6[[#This Row],[CUMUL MALADIE GLISSANT]])/365</f>
        <v>3.0273972602739727</v>
      </c>
      <c r="N17"/>
      <c r="S17" t="s">
        <v>20</v>
      </c>
    </row>
    <row r="18" spans="1:19" x14ac:dyDescent="0.25">
      <c r="A18" s="5">
        <v>45077</v>
      </c>
      <c r="B18" s="6">
        <v>4</v>
      </c>
      <c r="C18" s="6">
        <f ca="1">SUM(OFFSET(Tableau6[[#This Row],[NB JOURS MALADIE]],MAX(-11,2-ROW()),,MIN(12,ROW()-1),))</f>
        <v>53</v>
      </c>
      <c r="D18" s="6">
        <f>VLOOKUP(DATEDIF($L$2,Tableau6[[#This Row],[MOIS]],"Y"),$N$2:$O$6,2)</f>
        <v>90</v>
      </c>
      <c r="E18" s="6">
        <f ca="1">IF(Tableau6[[#This Row],[CUMUL MALADIE GLISSANT]]&lt;=Tableau6[[#This Row],[DURÉE MAINTIEN MAXI 80%]],Tableau6[[#This Row],[NB JOURS MALADIE]],0)</f>
        <v>4</v>
      </c>
      <c r="F18" s="6">
        <f ca="1">SUM(OFFSET(Tableau6[[#This Row],[NB DE JOURS A MAINTENIR A 80%]],MAX(-11,2-ROW()),,MIN(12,ROW()-1),))</f>
        <v>6</v>
      </c>
      <c r="G18" s="6">
        <f>VLOOKUP(DATEDIF($L$2,Tableau6[[#This Row],[MOIS]],"Y"),$P$2:$Q$5,2)</f>
        <v>60</v>
      </c>
      <c r="H18" s="6"/>
      <c r="I18" s="6"/>
      <c r="J18" s="7">
        <f ca="1">(Tableau6[[#This Row],[MOIS]]-$L$2-Tableau6[[#This Row],[CUMUL MALADIE GLISSANT]])/365</f>
        <v>3.1835616438356165</v>
      </c>
      <c r="N18"/>
      <c r="S18" t="s">
        <v>25</v>
      </c>
    </row>
    <row r="19" spans="1:19" x14ac:dyDescent="0.25">
      <c r="A19" s="5">
        <v>45107</v>
      </c>
      <c r="B19" s="6">
        <v>12</v>
      </c>
      <c r="C19" s="6">
        <f ca="1">SUM(OFFSET(Tableau6[[#This Row],[NB JOURS MALADIE]],MAX(-11,2-ROW()),,MIN(12,ROW()-1),))</f>
        <v>64</v>
      </c>
      <c r="D19" s="6">
        <f>VLOOKUP(DATEDIF($L$2,Tableau6[[#This Row],[MOIS]],"Y"),$N$2:$O$6,2)</f>
        <v>90</v>
      </c>
      <c r="E19" s="6">
        <f ca="1">IF(Tableau6[[#This Row],[CUMUL MALADIE GLISSANT]]&lt;=Tableau6[[#This Row],[DURÉE MAINTIEN MAXI 80%]],Tableau6[[#This Row],[NB JOURS MALADIE]],0)</f>
        <v>12</v>
      </c>
      <c r="F19" s="6">
        <f ca="1">SUM(OFFSET(Tableau6[[#This Row],[NB DE JOURS A MAINTENIR A 80%]],MAX(-11,2-ROW()),,MIN(12,ROW()-1),))</f>
        <v>18</v>
      </c>
      <c r="G19" s="6">
        <f>VLOOKUP(DATEDIF($L$2,Tableau6[[#This Row],[MOIS]],"Y"),$P$2:$Q$5,2)</f>
        <v>60</v>
      </c>
      <c r="H19" s="6"/>
      <c r="I19" s="6"/>
      <c r="J19" s="7">
        <f ca="1">(Tableau6[[#This Row],[MOIS]]-$L$2-Tableau6[[#This Row],[CUMUL MALADIE GLISSANT]])/365</f>
        <v>3.2356164383561645</v>
      </c>
      <c r="N19"/>
    </row>
    <row r="20" spans="1:19" x14ac:dyDescent="0.25">
      <c r="A20" s="5">
        <v>45138</v>
      </c>
      <c r="B20" s="6">
        <v>40</v>
      </c>
      <c r="C20" s="6">
        <f ca="1">SUM(OFFSET(Tableau6[[#This Row],[NB JOURS MALADIE]],MAX(-11,2-ROW()),,MIN(12,ROW()-1),))</f>
        <v>102</v>
      </c>
      <c r="D20" s="6">
        <f>VLOOKUP(DATEDIF($L$2,Tableau6[[#This Row],[MOIS]],"Y"),$N$2:$O$6,2)</f>
        <v>90</v>
      </c>
      <c r="E20" s="6">
        <f ca="1">IF(Tableau6[[#This Row],[CUMUL MALADIE GLISSANT]]&lt;=Tableau6[[#This Row],[DURÉE MAINTIEN MAXI 80%]],Tableau6[[#This Row],[NB JOURS MALADIE]],0)</f>
        <v>0</v>
      </c>
      <c r="F20" s="6">
        <f ca="1">SUM(OFFSET(Tableau6[[#This Row],[NB DE JOURS A MAINTENIR A 80%]],MAX(-11,2-ROW()),,MIN(12,ROW()-1),))</f>
        <v>18</v>
      </c>
      <c r="G20" s="6">
        <f>VLOOKUP(DATEDIF($L$2,Tableau6[[#This Row],[MOIS]],"Y"),$P$2:$Q$5,2)</f>
        <v>60</v>
      </c>
      <c r="H20" s="6"/>
      <c r="I20" s="6"/>
      <c r="J20" s="7">
        <f ca="1">(Tableau6[[#This Row],[MOIS]]-$L$2-Tableau6[[#This Row],[CUMUL MALADIE GLISSANT]])/365</f>
        <v>3.2164383561643834</v>
      </c>
      <c r="N20"/>
    </row>
    <row r="21" spans="1:19" x14ac:dyDescent="0.25">
      <c r="A21" s="5">
        <v>45169</v>
      </c>
      <c r="B21" s="6">
        <v>10</v>
      </c>
      <c r="C21" s="6">
        <f ca="1">SUM(OFFSET(Tableau6[[#This Row],[NB JOURS MALADIE]],MAX(-11,2-ROW()),,MIN(12,ROW()-1),))</f>
        <v>111</v>
      </c>
      <c r="D21" s="6">
        <f>VLOOKUP(DATEDIF($L$2,Tableau6[[#This Row],[MOIS]],"Y"),$N$2:$O$6,2)</f>
        <v>90</v>
      </c>
      <c r="E21" s="6">
        <f ca="1">IF(Tableau6[[#This Row],[CUMUL MALADIE GLISSANT]]&lt;=Tableau6[[#This Row],[DURÉE MAINTIEN MAXI 80%]],Tableau6[[#This Row],[NB JOURS MALADIE]],0)</f>
        <v>0</v>
      </c>
      <c r="F21" s="6">
        <f ca="1">SUM(OFFSET(Tableau6[[#This Row],[NB DE JOURS A MAINTENIR A 80%]],MAX(-11,2-ROW()),,MIN(12,ROW()-1),))</f>
        <v>18</v>
      </c>
      <c r="G21" s="6">
        <f>VLOOKUP(DATEDIF($L$2,Tableau6[[#This Row],[MOIS]],"Y"),$P$2:$Q$5,2)</f>
        <v>60</v>
      </c>
      <c r="H21" s="6"/>
      <c r="I21" s="6"/>
      <c r="J21" s="7">
        <f ca="1">(Tableau6[[#This Row],[MOIS]]-$L$2-Tableau6[[#This Row],[CUMUL MALADIE GLISSANT]])/365</f>
        <v>3.2767123287671232</v>
      </c>
      <c r="N21"/>
    </row>
    <row r="22" spans="1:19" x14ac:dyDescent="0.25">
      <c r="A22" s="5">
        <v>45199</v>
      </c>
      <c r="B22" s="6">
        <v>6</v>
      </c>
      <c r="C22" s="6">
        <f ca="1">SUM(OFFSET(Tableau6[[#This Row],[NB JOURS MALADIE]],MAX(-11,2-ROW()),,MIN(12,ROW()-1),))</f>
        <v>105</v>
      </c>
      <c r="D22" s="6">
        <f>VLOOKUP(DATEDIF($L$2,Tableau6[[#This Row],[MOIS]],"Y"),$N$2:$O$6,2)</f>
        <v>90</v>
      </c>
      <c r="E22" s="6">
        <f ca="1">IF(Tableau6[[#This Row],[CUMUL MALADIE GLISSANT]]&lt;=Tableau6[[#This Row],[DURÉE MAINTIEN MAXI 80%]],Tableau6[[#This Row],[NB JOURS MALADIE]],0)</f>
        <v>0</v>
      </c>
      <c r="F22" s="6">
        <f ca="1">SUM(OFFSET(Tableau6[[#This Row],[NB DE JOURS A MAINTENIR A 80%]],MAX(-11,2-ROW()),,MIN(12,ROW()-1),))</f>
        <v>18</v>
      </c>
      <c r="G22" s="6">
        <f>VLOOKUP(DATEDIF($L$2,Tableau6[[#This Row],[MOIS]],"Y"),$P$2:$Q$5,2)</f>
        <v>60</v>
      </c>
      <c r="H22" s="6"/>
      <c r="I22" s="6"/>
      <c r="J22" s="7">
        <f ca="1">(Tableau6[[#This Row],[MOIS]]-$L$2-Tableau6[[#This Row],[CUMUL MALADIE GLISSANT]])/365</f>
        <v>3.3753424657534246</v>
      </c>
      <c r="N22"/>
    </row>
    <row r="23" spans="1:19" x14ac:dyDescent="0.25">
      <c r="A23" s="5">
        <v>45230</v>
      </c>
      <c r="B23" s="6"/>
      <c r="C23" s="6">
        <f ca="1">SUM(OFFSET(Tableau6[[#This Row],[NB JOURS MALADIE]],MAX(-11,2-ROW()),,MIN(12,ROW()-1),))</f>
        <v>100</v>
      </c>
      <c r="D23" s="6">
        <f>VLOOKUP(DATEDIF($L$2,Tableau6[[#This Row],[MOIS]],"Y"),$N$2:$O$6,2)</f>
        <v>90</v>
      </c>
      <c r="E23" s="6">
        <f ca="1">IF(Tableau6[[#This Row],[CUMUL MALADIE GLISSANT]]&lt;=Tableau6[[#This Row],[DURÉE MAINTIEN MAXI 80%]],Tableau6[[#This Row],[NB JOURS MALADIE]],0)</f>
        <v>0</v>
      </c>
      <c r="F23" s="6">
        <f ca="1">SUM(OFFSET(Tableau6[[#This Row],[NB DE JOURS A MAINTENIR A 80%]],MAX(-11,2-ROW()),,MIN(12,ROW()-1),))</f>
        <v>18</v>
      </c>
      <c r="G23" s="6">
        <f>VLOOKUP(DATEDIF($L$2,Tableau6[[#This Row],[MOIS]],"Y"),$P$2:$Q$5,2)</f>
        <v>60</v>
      </c>
      <c r="H23" s="6"/>
      <c r="I23" s="6"/>
      <c r="J23" s="7">
        <f ca="1">(Tableau6[[#This Row],[MOIS]]-$L$2-Tableau6[[#This Row],[CUMUL MALADIE GLISSANT]])/365</f>
        <v>3.473972602739726</v>
      </c>
      <c r="N23"/>
    </row>
    <row r="24" spans="1:19" x14ac:dyDescent="0.25">
      <c r="A24" s="5">
        <v>45260</v>
      </c>
      <c r="B24" s="6"/>
      <c r="C24" s="6">
        <f ca="1">SUM(OFFSET(Tableau6[[#This Row],[NB JOURS MALADIE]],MAX(-11,2-ROW()),,MIN(12,ROW()-1),))</f>
        <v>94</v>
      </c>
      <c r="D24" s="6">
        <f>VLOOKUP(DATEDIF($L$2,Tableau6[[#This Row],[MOIS]],"Y"),$N$2:$O$6,2)</f>
        <v>90</v>
      </c>
      <c r="E24" s="6">
        <f ca="1">IF(Tableau6[[#This Row],[CUMUL MALADIE GLISSANT]]&lt;=Tableau6[[#This Row],[DURÉE MAINTIEN MAXI 80%]],Tableau6[[#This Row],[NB JOURS MALADIE]],0)</f>
        <v>0</v>
      </c>
      <c r="F24" s="6">
        <f ca="1">SUM(OFFSET(Tableau6[[#This Row],[NB DE JOURS A MAINTENIR A 80%]],MAX(-11,2-ROW()),,MIN(12,ROW()-1),))</f>
        <v>18</v>
      </c>
      <c r="G24" s="6">
        <f>VLOOKUP(DATEDIF($L$2,Tableau6[[#This Row],[MOIS]],"Y"),$P$2:$Q$5,2)</f>
        <v>60</v>
      </c>
      <c r="H24" s="6"/>
      <c r="I24" s="6"/>
      <c r="J24" s="7">
        <f ca="1">(Tableau6[[#This Row],[MOIS]]-$L$2-Tableau6[[#This Row],[CUMUL MALADIE GLISSANT]])/365</f>
        <v>3.5726027397260274</v>
      </c>
      <c r="N24"/>
    </row>
    <row r="25" spans="1:19" x14ac:dyDescent="0.25">
      <c r="A25" s="5">
        <v>45291</v>
      </c>
      <c r="B25" s="6"/>
      <c r="C25" s="6">
        <f ca="1">SUM(OFFSET(Tableau6[[#This Row],[NB JOURS MALADIE]],MAX(-11,2-ROW()),,MIN(12,ROW()-1),))</f>
        <v>93</v>
      </c>
      <c r="D25" s="6">
        <f>VLOOKUP(DATEDIF($L$2,Tableau6[[#This Row],[MOIS]],"Y"),$N$2:$O$6,2)</f>
        <v>90</v>
      </c>
      <c r="E25" s="6">
        <f ca="1">IF(Tableau6[[#This Row],[CUMUL MALADIE GLISSANT]]&lt;=Tableau6[[#This Row],[DURÉE MAINTIEN MAXI 80%]],Tableau6[[#This Row],[NB JOURS MALADIE]],0)</f>
        <v>0</v>
      </c>
      <c r="F25" s="6">
        <f ca="1">SUM(OFFSET(Tableau6[[#This Row],[NB DE JOURS A MAINTENIR A 80%]],MAX(-11,2-ROW()),,MIN(12,ROW()-1),))</f>
        <v>18</v>
      </c>
      <c r="G25" s="6">
        <f>VLOOKUP(DATEDIF($L$2,Tableau6[[#This Row],[MOIS]],"Y"),$P$2:$Q$5,2)</f>
        <v>60</v>
      </c>
      <c r="H25" s="6"/>
      <c r="I25" s="6"/>
      <c r="J25" s="7">
        <f ca="1">(Tableau6[[#This Row],[MOIS]]-$L$2-Tableau6[[#This Row],[CUMUL MALADIE GLISSANT]])/365</f>
        <v>3.6602739726027398</v>
      </c>
      <c r="N25"/>
    </row>
    <row r="26" spans="1:19" x14ac:dyDescent="0.25">
      <c r="A26" s="5"/>
      <c r="B26" s="6"/>
      <c r="C26" s="6"/>
      <c r="D26" s="6"/>
      <c r="F26" s="6"/>
      <c r="G26" s="6"/>
      <c r="H26" s="6"/>
      <c r="I26" s="6"/>
      <c r="J26" s="6"/>
      <c r="K26" s="7"/>
      <c r="M26" s="6"/>
      <c r="N26" s="12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MALADIE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Belhomme</dc:creator>
  <cp:lastModifiedBy>BSA</cp:lastModifiedBy>
  <dcterms:created xsi:type="dcterms:W3CDTF">2022-06-24T18:40:35Z</dcterms:created>
  <dcterms:modified xsi:type="dcterms:W3CDTF">2022-06-24T21:21:03Z</dcterms:modified>
</cp:coreProperties>
</file>