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774877C-30D4-42DA-8991-E067F072C786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AUTRICHE_THEMA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1" i="1" l="1" a="1"/>
  <c r="P8" i="1" a="1"/>
  <c r="N5" i="1" a="1"/>
  <c r="N4" i="1" a="1"/>
  <c r="N3" i="1" a="1"/>
  <c r="N2" i="1" a="1"/>
  <c r="C67" i="1"/>
  <c r="C38" i="1"/>
  <c r="C4" i="1"/>
  <c r="C21" i="1"/>
  <c r="C15" i="1"/>
  <c r="C48" i="1"/>
  <c r="C57" i="1"/>
  <c r="C106" i="1"/>
  <c r="D57" i="1"/>
  <c r="F50" i="1"/>
  <c r="B11" i="1"/>
  <c r="F120" i="1"/>
  <c r="F40" i="1"/>
  <c r="D73" i="1"/>
  <c r="B102" i="1"/>
  <c r="F100" i="1"/>
  <c r="D102" i="1"/>
  <c r="B13" i="1"/>
  <c r="D121" i="1"/>
  <c r="B117" i="1"/>
  <c r="F11" i="1"/>
  <c r="D24" i="1"/>
  <c r="B111" i="1"/>
  <c r="F15" i="1"/>
  <c r="B90" i="1"/>
  <c r="B41" i="1"/>
  <c r="D23" i="1"/>
  <c r="F46" i="1"/>
  <c r="F61" i="1"/>
  <c r="B114" i="1"/>
  <c r="C37" i="1"/>
  <c r="C11" i="1"/>
  <c r="C115" i="1"/>
  <c r="C23" i="1"/>
  <c r="C52" i="1"/>
  <c r="C109" i="1"/>
  <c r="C103" i="1"/>
  <c r="C96" i="1"/>
  <c r="C105" i="1"/>
  <c r="D103" i="1"/>
  <c r="F104" i="1"/>
  <c r="B99" i="1"/>
  <c r="D21" i="1"/>
  <c r="B72" i="1"/>
  <c r="F113" i="1"/>
  <c r="F23" i="1"/>
  <c r="D89" i="1"/>
  <c r="D11" i="1"/>
  <c r="F20" i="1"/>
  <c r="B86" i="1"/>
  <c r="D46" i="1"/>
  <c r="D65" i="1"/>
  <c r="B26" i="1"/>
  <c r="F73" i="1"/>
  <c r="D18" i="1"/>
  <c r="C59" i="1"/>
  <c r="C6" i="1"/>
  <c r="C122" i="1"/>
  <c r="C5" i="1"/>
  <c r="C118" i="1"/>
  <c r="C40" i="1"/>
  <c r="C49" i="1"/>
  <c r="C82" i="1"/>
  <c r="D100" i="1"/>
  <c r="F65" i="1"/>
  <c r="B52" i="1"/>
  <c r="F8" i="1"/>
  <c r="D107" i="1"/>
  <c r="D66" i="1"/>
  <c r="B57" i="1"/>
  <c r="F27" i="1"/>
  <c r="D43" i="1"/>
  <c r="F88" i="1"/>
  <c r="D3" i="1"/>
  <c r="B98" i="1"/>
  <c r="F66" i="1"/>
  <c r="D10" i="1"/>
  <c r="B100" i="1"/>
  <c r="F54" i="1"/>
  <c r="B116" i="1"/>
  <c r="F83" i="1"/>
  <c r="B115" i="1"/>
  <c r="F45" i="1"/>
  <c r="D49" i="1"/>
  <c r="F110" i="1"/>
  <c r="B40" i="1"/>
  <c r="C7" i="1"/>
  <c r="C87" i="1"/>
  <c r="F48" i="1"/>
  <c r="F71" i="1"/>
  <c r="F53" i="1"/>
  <c r="F3" i="1"/>
  <c r="B70" i="1"/>
  <c r="B75" i="1"/>
  <c r="F57" i="1"/>
  <c r="C30" i="1"/>
  <c r="D109" i="1"/>
  <c r="D9" i="1"/>
  <c r="D106" i="1"/>
  <c r="D82" i="1"/>
  <c r="F55" i="1"/>
  <c r="D87" i="1"/>
  <c r="F49" i="1"/>
  <c r="B60" i="1"/>
  <c r="C2" i="1"/>
  <c r="F99" i="1"/>
  <c r="B28" i="1"/>
  <c r="B7" i="1"/>
  <c r="D76" i="1"/>
  <c r="C33" i="1"/>
  <c r="B61" i="1"/>
  <c r="F109" i="1"/>
  <c r="B12" i="1"/>
  <c r="B34" i="1"/>
  <c r="D101" i="1"/>
  <c r="F44" i="1"/>
  <c r="B110" i="1"/>
  <c r="C29" i="1"/>
  <c r="B20" i="1"/>
  <c r="B36" i="1"/>
  <c r="B107" i="1"/>
  <c r="B103" i="1"/>
  <c r="F36" i="1"/>
  <c r="C61" i="1"/>
  <c r="C72" i="1"/>
  <c r="C81" i="1"/>
  <c r="F2" i="1"/>
  <c r="C99" i="1"/>
  <c r="C102" i="1"/>
  <c r="C36" i="1"/>
  <c r="C77" i="1"/>
  <c r="C71" i="1"/>
  <c r="C80" i="1"/>
  <c r="C89" i="1"/>
  <c r="D4" i="1"/>
  <c r="F95" i="1"/>
  <c r="B83" i="1"/>
  <c r="D12" i="1"/>
  <c r="B93" i="1"/>
  <c r="F86" i="1"/>
  <c r="D78" i="1"/>
  <c r="D31" i="1"/>
  <c r="D115" i="1"/>
  <c r="F14" i="1"/>
  <c r="B77" i="1"/>
  <c r="D56" i="1"/>
  <c r="B18" i="1"/>
  <c r="F17" i="1"/>
  <c r="D120" i="1"/>
  <c r="B25" i="1"/>
  <c r="F90" i="1"/>
  <c r="B104" i="1"/>
  <c r="D92" i="1"/>
  <c r="F28" i="1"/>
  <c r="D17" i="1"/>
  <c r="F47" i="1"/>
  <c r="F87" i="1"/>
  <c r="C54" i="1"/>
  <c r="C19" i="1"/>
  <c r="C53" i="1"/>
  <c r="C95" i="1"/>
  <c r="C84" i="1"/>
  <c r="C46" i="1"/>
  <c r="C114" i="1"/>
  <c r="C9" i="1"/>
  <c r="C18" i="1"/>
  <c r="D53" i="1"/>
  <c r="F91" i="1"/>
  <c r="B17" i="1"/>
  <c r="F62" i="1"/>
  <c r="D117" i="1"/>
  <c r="B43" i="1"/>
  <c r="F92" i="1"/>
  <c r="D86" i="1"/>
  <c r="D14" i="1"/>
  <c r="F7" i="1"/>
  <c r="B65" i="1"/>
  <c r="F106" i="1"/>
  <c r="D116" i="1"/>
  <c r="B94" i="1"/>
  <c r="D29" i="1"/>
  <c r="C91" i="1"/>
  <c r="C86" i="1"/>
  <c r="C28" i="1"/>
  <c r="C63" i="1"/>
  <c r="D2" i="1"/>
  <c r="C3" i="1"/>
  <c r="C13" i="1"/>
  <c r="C55" i="1"/>
  <c r="C68" i="1"/>
  <c r="C22" i="1"/>
  <c r="C50" i="1"/>
  <c r="C112" i="1"/>
  <c r="C121" i="1"/>
  <c r="D39" i="1"/>
  <c r="F33" i="1"/>
  <c r="B16" i="1"/>
  <c r="D64" i="1"/>
  <c r="B82" i="1"/>
  <c r="B6" i="1"/>
  <c r="F123" i="1"/>
  <c r="D42" i="1"/>
  <c r="D26" i="1"/>
  <c r="F5" i="1"/>
  <c r="B79" i="1"/>
  <c r="F122" i="1"/>
  <c r="D62" i="1"/>
  <c r="B92" i="1"/>
  <c r="F41" i="1"/>
  <c r="D75" i="1"/>
  <c r="B54" i="1"/>
  <c r="B68" i="1"/>
  <c r="F111" i="1"/>
  <c r="B44" i="1"/>
  <c r="D95" i="1"/>
  <c r="B47" i="1"/>
  <c r="F96" i="1"/>
  <c r="C79" i="1"/>
  <c r="C51" i="1"/>
  <c r="C117" i="1"/>
  <c r="C98" i="1"/>
  <c r="C116" i="1"/>
  <c r="C110" i="1"/>
  <c r="C32" i="1"/>
  <c r="C41" i="1"/>
  <c r="C66" i="1"/>
  <c r="D5" i="1"/>
  <c r="F63" i="1"/>
  <c r="B121" i="1"/>
  <c r="F16" i="1"/>
  <c r="D7" i="1"/>
  <c r="D22" i="1"/>
  <c r="B15" i="1"/>
  <c r="F21" i="1"/>
  <c r="D119" i="1"/>
  <c r="F112" i="1"/>
  <c r="B74" i="1"/>
  <c r="F103" i="1"/>
  <c r="F18" i="1"/>
  <c r="D72" i="1"/>
  <c r="B55" i="1"/>
  <c r="F19" i="1"/>
  <c r="C123" i="1"/>
  <c r="C39" i="1"/>
  <c r="C60" i="1"/>
  <c r="C14" i="1"/>
  <c r="C119" i="1"/>
  <c r="C104" i="1"/>
  <c r="C113" i="1"/>
  <c r="D97" i="1"/>
  <c r="F115" i="1"/>
  <c r="B69" i="1"/>
  <c r="D118" i="1"/>
  <c r="B66" i="1"/>
  <c r="B106" i="1"/>
  <c r="F67" i="1"/>
  <c r="D105" i="1"/>
  <c r="D67" i="1"/>
  <c r="F98" i="1"/>
  <c r="B30" i="1"/>
  <c r="F10" i="1"/>
  <c r="D52" i="1"/>
  <c r="B42" i="1"/>
  <c r="F12" i="1"/>
  <c r="D25" i="1"/>
  <c r="F102" i="1"/>
  <c r="F118" i="1"/>
  <c r="F76" i="1"/>
  <c r="B58" i="1"/>
  <c r="B33" i="1"/>
  <c r="B8" i="1"/>
  <c r="F89" i="1"/>
  <c r="C107" i="1"/>
  <c r="C44" i="1"/>
  <c r="C97" i="1"/>
  <c r="D34" i="1"/>
  <c r="D81" i="1"/>
  <c r="D63" i="1"/>
  <c r="D80" i="1"/>
  <c r="D99" i="1"/>
  <c r="D93" i="1"/>
  <c r="B2" i="1"/>
  <c r="C120" i="1"/>
  <c r="B78" i="1"/>
  <c r="F116" i="1"/>
  <c r="B9" i="1"/>
  <c r="F6" i="1"/>
  <c r="D114" i="1"/>
  <c r="F119" i="1"/>
  <c r="B5" i="1"/>
  <c r="C31" i="1"/>
  <c r="F97" i="1"/>
  <c r="F34" i="1"/>
  <c r="F31" i="1"/>
  <c r="B50" i="1"/>
  <c r="C94" i="1"/>
  <c r="D15" i="1"/>
  <c r="D35" i="1"/>
  <c r="D59" i="1"/>
  <c r="D50" i="1"/>
  <c r="F59" i="1"/>
  <c r="F105" i="1"/>
  <c r="B76" i="1"/>
  <c r="D88" i="1"/>
  <c r="D111" i="1"/>
  <c r="F101" i="1"/>
  <c r="D96" i="1"/>
  <c r="D30" i="1"/>
  <c r="C35" i="1"/>
  <c r="C85" i="1"/>
  <c r="C42" i="1"/>
  <c r="C100" i="1"/>
  <c r="C34" i="1"/>
  <c r="F26" i="1"/>
  <c r="F32" i="1"/>
  <c r="F78" i="1"/>
  <c r="F38" i="1"/>
  <c r="B14" i="1"/>
  <c r="C12" i="1"/>
  <c r="C45" i="1"/>
  <c r="B108" i="1"/>
  <c r="B35" i="1"/>
  <c r="D51" i="1"/>
  <c r="B37" i="1"/>
  <c r="C27" i="1"/>
  <c r="C62" i="1"/>
  <c r="D20" i="1"/>
  <c r="B71" i="1"/>
  <c r="D19" i="1"/>
  <c r="F93" i="1"/>
  <c r="D28" i="1"/>
  <c r="B10" i="1"/>
  <c r="D58" i="1"/>
  <c r="F30" i="1"/>
  <c r="B112" i="1"/>
  <c r="B56" i="1"/>
  <c r="B84" i="1"/>
  <c r="D40" i="1"/>
  <c r="C93" i="1"/>
  <c r="B87" i="1"/>
  <c r="B19" i="1"/>
  <c r="D122" i="1"/>
  <c r="C76" i="1"/>
  <c r="D112" i="1"/>
  <c r="F74" i="1"/>
  <c r="B64" i="1"/>
  <c r="D55" i="1"/>
  <c r="B88" i="1"/>
  <c r="D83" i="1"/>
  <c r="C24" i="1"/>
  <c r="B24" i="1"/>
  <c r="B97" i="1"/>
  <c r="B45" i="1"/>
  <c r="B63" i="1"/>
  <c r="B91" i="1"/>
  <c r="B96" i="1"/>
  <c r="B23" i="1"/>
  <c r="F121" i="1"/>
  <c r="D104" i="1"/>
  <c r="C64" i="1"/>
  <c r="D27" i="1"/>
  <c r="D68" i="1"/>
  <c r="C17" i="1"/>
  <c r="F84" i="1"/>
  <c r="D71" i="1"/>
  <c r="F77" i="1"/>
  <c r="D8" i="1"/>
  <c r="F43" i="1"/>
  <c r="C101" i="1"/>
  <c r="D45" i="1"/>
  <c r="B122" i="1"/>
  <c r="C10" i="1"/>
  <c r="D84" i="1"/>
  <c r="C56" i="1"/>
  <c r="B59" i="1"/>
  <c r="F60" i="1"/>
  <c r="D91" i="1"/>
  <c r="B48" i="1"/>
  <c r="C25" i="1"/>
  <c r="B62" i="1"/>
  <c r="B119" i="1"/>
  <c r="C20" i="1"/>
  <c r="D61" i="1"/>
  <c r="B89" i="1"/>
  <c r="B38" i="1"/>
  <c r="C26" i="1"/>
  <c r="B85" i="1"/>
  <c r="D113" i="1"/>
  <c r="B22" i="1"/>
  <c r="D79" i="1"/>
  <c r="D33" i="1"/>
  <c r="C74" i="1"/>
  <c r="B29" i="1"/>
  <c r="F56" i="1"/>
  <c r="F69" i="1"/>
  <c r="D32" i="1"/>
  <c r="B95" i="1"/>
  <c r="F35" i="1"/>
  <c r="D6" i="1"/>
  <c r="D90" i="1"/>
  <c r="C78" i="1"/>
  <c r="D98" i="1"/>
  <c r="D41" i="1"/>
  <c r="D110" i="1"/>
  <c r="D70" i="1"/>
  <c r="B39" i="1"/>
  <c r="B113" i="1"/>
  <c r="C83" i="1"/>
  <c r="C47" i="1"/>
  <c r="D37" i="1"/>
  <c r="F108" i="1"/>
  <c r="F52" i="1"/>
  <c r="F42" i="1"/>
  <c r="C69" i="1"/>
  <c r="C8" i="1"/>
  <c r="D94" i="1"/>
  <c r="D123" i="1"/>
  <c r="F85" i="1"/>
  <c r="B105" i="1"/>
  <c r="F114" i="1"/>
  <c r="D108" i="1"/>
  <c r="F29" i="1"/>
  <c r="B32" i="1"/>
  <c r="B118" i="1"/>
  <c r="F51" i="1"/>
  <c r="F37" i="1"/>
  <c r="C75" i="1"/>
  <c r="C88" i="1"/>
  <c r="D60" i="1"/>
  <c r="F9" i="1"/>
  <c r="D36" i="1"/>
  <c r="C90" i="1"/>
  <c r="B49" i="1"/>
  <c r="B101" i="1"/>
  <c r="B120" i="1"/>
  <c r="F94" i="1"/>
  <c r="D48" i="1"/>
  <c r="F25" i="1"/>
  <c r="C58" i="1"/>
  <c r="F82" i="1"/>
  <c r="F81" i="1"/>
  <c r="D44" i="1"/>
  <c r="C65" i="1"/>
  <c r="D54" i="1"/>
  <c r="F58" i="1"/>
  <c r="B81" i="1"/>
  <c r="B73" i="1"/>
  <c r="C70" i="1"/>
  <c r="F72" i="1"/>
  <c r="B27" i="1"/>
  <c r="C111" i="1"/>
  <c r="F117" i="1"/>
  <c r="B31" i="1"/>
  <c r="F70" i="1"/>
  <c r="B80" i="1"/>
  <c r="F75" i="1"/>
  <c r="D38" i="1"/>
  <c r="D47" i="1"/>
  <c r="D85" i="1"/>
  <c r="D77" i="1"/>
  <c r="B51" i="1"/>
  <c r="B46" i="1"/>
  <c r="F80" i="1"/>
  <c r="F24" i="1"/>
  <c r="F107" i="1"/>
  <c r="B3" i="1"/>
  <c r="F79" i="1"/>
  <c r="F22" i="1"/>
  <c r="C43" i="1"/>
  <c r="C73" i="1"/>
  <c r="D74" i="1"/>
  <c r="C92" i="1"/>
  <c r="B4" i="1"/>
  <c r="D69" i="1"/>
  <c r="B109" i="1"/>
  <c r="D16" i="1"/>
  <c r="D13" i="1"/>
  <c r="F4" i="1"/>
  <c r="B21" i="1"/>
  <c r="F68" i="1"/>
  <c r="F13" i="1"/>
  <c r="B53" i="1"/>
  <c r="B67" i="1"/>
  <c r="C108" i="1"/>
  <c r="F64" i="1"/>
  <c r="F39" i="1"/>
  <c r="B123" i="1"/>
  <c r="C16" i="1"/>
  <c r="R11" i="1" l="1"/>
  <c r="P8" i="1"/>
  <c r="N4" i="1"/>
  <c r="N5" i="1"/>
  <c r="N3" i="1"/>
  <c r="N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<sst xmlns="http://schemas.openxmlformats.org/spreadsheetml/2006/main" count="250" uniqueCount="213">
  <si>
    <t>ECHELLE</t>
  </si>
  <si>
    <t>TITRE FEUILLE</t>
  </si>
  <si>
    <t>ADM_ARAGON_700K_1798</t>
  </si>
  <si>
    <t>ADM_BISCAYE_ALAVA_250K_1800</t>
  </si>
  <si>
    <t>ADM_ESPANA_Y_PORTUGAL_1M9_1929</t>
  </si>
  <si>
    <t>ADM_EXTRAMADURA_680K_1791</t>
  </si>
  <si>
    <t>ADM_GALICIE_490K_1800</t>
  </si>
  <si>
    <t>ADM_GRENADE_CORDOUE_JAEN_660K_1782</t>
  </si>
  <si>
    <t>ADM_VALENCE_660K_1792</t>
  </si>
  <si>
    <t>ADM_ZARAGOZA_650K_1903</t>
  </si>
  <si>
    <t>CHFER_CAMINOS-DE-HIERRO-DEL-NORTE_1500K_1917</t>
  </si>
  <si>
    <t>CHFER_ESPAGNE_PORTUGAL_1M3_1000</t>
  </si>
  <si>
    <t>CHFER_ESPAGNE_PORTUGAL_1M7_1000</t>
  </si>
  <si>
    <t>CHFER_GERONE-FRONTIERE-FRANCAISE_50K_1863</t>
  </si>
  <si>
    <t>GEN_ALAVA_400K_1935</t>
  </si>
  <si>
    <t>GEN_ALBACETE_400K_1935</t>
  </si>
  <si>
    <t>GENE_MILITAR-ITINERARIO ESPANA-F-86_200K_1897</t>
  </si>
  <si>
    <t>GEOD_ESPANA_2M_1876</t>
  </si>
  <si>
    <t>GEOD_ESPANA_NIVELLEMENT_2M_1876</t>
  </si>
  <si>
    <t>HIST_BARCELONE_17K_1982</t>
  </si>
  <si>
    <t>HISTO_ESPAGNE_PORTUGAL_2M550_1000</t>
  </si>
  <si>
    <t>HISTO_ESPAGNE_PORTUGAL_6M_1826</t>
  </si>
  <si>
    <t>HISTO_ESPAGNE_PORTUGAL_POIRSON_3M8_1000</t>
  </si>
  <si>
    <t>HISTO_ESPAGNE_PORTUGUAL_MORIN_3M8_1833</t>
  </si>
  <si>
    <t>HISTO_HISPANIA_PORTUGALLIA_2M5_1805</t>
  </si>
  <si>
    <t>HISTO_IBERISCHE_HALBINSEL_3M7_1000</t>
  </si>
  <si>
    <t>HISTO_IBERISCHE_HALBINSEL_5M_1000</t>
  </si>
  <si>
    <t>HISTO_IBERISCHEN_HALBINSEL_3M7_1000</t>
  </si>
  <si>
    <t>HISTO_KARTE_VON_SPANIEN_2M5_1937</t>
  </si>
  <si>
    <t>HISTO_LES_ASTURIES_390K_1798</t>
  </si>
  <si>
    <t>HISTO_PROVINCE_DE_GUIPUZCOA_70K_1876</t>
  </si>
  <si>
    <t>HISTO_ROUTES-ETAPES-ESPAGNE_1840K_1824</t>
  </si>
  <si>
    <t>HISTO_SPANIEN_UND_PORTUGAL_1M500_1880</t>
  </si>
  <si>
    <t>HYDRO_ORO-HYDRO-SPANISH-ALBINSEL-1_750K_1938</t>
  </si>
  <si>
    <t>HYDRO_ORO-HYDRO-SPANISH-ALBINSEL-2_750K_1938</t>
  </si>
  <si>
    <t>HYDRO_ORO-HYDRO-SPANISH-ALBINSEL-3_750K_1938</t>
  </si>
  <si>
    <t>MIL_ARAGON_NORD_500K_1865</t>
  </si>
  <si>
    <t>MIL_ARAGON_SUD_500K_1865</t>
  </si>
  <si>
    <t>MILIT_ARTA_100K_1930</t>
  </si>
  <si>
    <t>MILIT_CROQUIS-BATAILLE-ESPINOSA-DE-LOS-MONTEROS_11K7_1808</t>
  </si>
  <si>
    <t>MILIT_ESTALLENCHS_ANDRAITX_100K_1931</t>
  </si>
  <si>
    <t>MILIT_IBIZA_FORMENTERA_100K_1923</t>
  </si>
  <si>
    <t>PHYS_SPANIEN_UND_PORTUGAL_E_1M_1940</t>
  </si>
  <si>
    <t>POPU_POLWYSEP_PYRENEJSKI_E_1M_1929</t>
  </si>
  <si>
    <t>POPU_POLWYSEP_PYRENEJSKI_O_1M_1929</t>
  </si>
  <si>
    <t>PVIL_BAHIA-DE-PALMA_10K_1894</t>
  </si>
  <si>
    <t>PVIL_STE-CROIX-DE-TENERIFFE_5K_1894</t>
  </si>
  <si>
    <t>PVL_MADRID_4K5_1846</t>
  </si>
  <si>
    <t>ROUT_ESPAGNE_0_400K_1000</t>
  </si>
  <si>
    <t>ROUT_ESPAGNE_01_400K_1000</t>
  </si>
  <si>
    <t>ROUT_ESPAGNE_07_400K_1000</t>
  </si>
  <si>
    <t>ROUT_ESPAGNE_08_400K_1000</t>
  </si>
  <si>
    <t>ROUT_ESPAGNE_09_400K_1000</t>
  </si>
  <si>
    <t>ROUT_ESPAGNE_10_400K_1000</t>
  </si>
  <si>
    <t>ROUT_ESPAGNE_NE_600K_1940</t>
  </si>
  <si>
    <t>ROUT_ESPAGNE_NO_600K_1940</t>
  </si>
  <si>
    <t>ROUT_ESPAGNE_SE_600K_1940</t>
  </si>
  <si>
    <t>ROUT_ESPAGNE_SO_600K_1940</t>
  </si>
  <si>
    <t>ROUT_ESPANA_Y_PORTUGAL_3M_1000</t>
  </si>
  <si>
    <t>ROUT_ISLAS_BALEARES_400K_1000</t>
  </si>
  <si>
    <t>ROUT_MALAGA-F6_500K_1943</t>
  </si>
  <si>
    <t>ROUT_SEVILLA-F3_500K_1943</t>
  </si>
  <si>
    <t>ROUT_SPANIEN_OCH_PORTUGAL_3M200_1920</t>
  </si>
  <si>
    <t>ROUT_SPANIEN_UND_PORTUGAL_2M500_1943</t>
  </si>
  <si>
    <t>ROUT_VALLADOLID-F1_500K_1943</t>
  </si>
  <si>
    <t>ROUT_ZARAGOZA-F4_500K_1943</t>
  </si>
  <si>
    <t>TOPO_ANDORRA-KUCERA_40K_1000</t>
  </si>
  <si>
    <t>TOPO_BARCELONE_50K_1927</t>
  </si>
  <si>
    <t>TOPO_CADIZ-ENV_50K_1823</t>
  </si>
  <si>
    <t>TOPO_LES_VALLEES-ANDORRE_50K_1925</t>
  </si>
  <si>
    <t>TOPO_LES_VALLEES-ANDORRE_50K_1933</t>
  </si>
  <si>
    <t>TOPO_PIRINEO-MALADETA_25K_1951</t>
  </si>
  <si>
    <t>TOPO_PIRINEO-REGION-DE-CALDES-DE-BOHI_25K_1951</t>
  </si>
  <si>
    <t>URBA_PLAN-PARCEL-MADRID_10_2K_1874</t>
  </si>
  <si>
    <t>URBA_PLAN-PARCEL-MADRID_11_2K_1874</t>
  </si>
  <si>
    <t>URBA_PLAN-PARCEL-MADRID_12_2K_1874</t>
  </si>
  <si>
    <t>URBA_PLAN-PARCEL-MADRID_13_2K_1874</t>
  </si>
  <si>
    <t>URBA_PLAN-PARCEL-MADRID_14_2K_1874</t>
  </si>
  <si>
    <t>URBA_PLAN-PARCEL-MADRID_15_2K_1874</t>
  </si>
  <si>
    <t>URBA_PLAN-PARCEL-MADRID_16_2K_1874</t>
  </si>
  <si>
    <t xml:space="preserve">DATE </t>
  </si>
  <si>
    <t>PHYS_ESPANA_Y_PORTUGAL_E_1M_1000</t>
  </si>
  <si>
    <t>PHYS_ESPANA_Y_PORTUGAL_O_1M_1000</t>
  </si>
  <si>
    <t>IDENTIFIANT</t>
  </si>
  <si>
    <t>IDENTIFIANT ABREGE</t>
  </si>
  <si>
    <t>ADM_MURCIA_ISLES_MAJORCA_800K_1798</t>
  </si>
  <si>
    <t>ADM_L_ARAGON_400K_1000</t>
  </si>
  <si>
    <t>ADM_SPANIEN_UND_PORTUGAL_1M750_1000</t>
  </si>
  <si>
    <t>ADM_ESPAGNE_LGD_5M2_1922</t>
  </si>
  <si>
    <t>GENE-ESPAGNE-1_VAG_500K_1000</t>
  </si>
  <si>
    <t>GENE-ESPAGNE-2_VAG_500K_1000</t>
  </si>
  <si>
    <t>HISTO_ESPAGNE_5M_1000</t>
  </si>
  <si>
    <t>MILIT_CROQUIS-BATAILLE-ESPINOSA-DE-LOS-MONTEROS_1_11K7_1808</t>
  </si>
  <si>
    <t>MILIT_CROQUIS-BATAILLE-ESPINOSA-DE-LOS-MONTEROS_2_11K7_1808</t>
  </si>
  <si>
    <t>TOUR_CANARIES_6203_150K_1950</t>
  </si>
  <si>
    <t>TOPO_PIRINEO-REGION-ESPOT-Y-SANT-NICOLAU_25K_1951</t>
  </si>
  <si>
    <t>ROUT_PENINSULE_IBERIQUE_1M500_1000</t>
  </si>
  <si>
    <t>PHYS_ESPANA_Y_PORTUGUAL_1M_1948</t>
  </si>
  <si>
    <t>URBA_PLAN-PARCEL-MADRID_01_2K_1874</t>
  </si>
  <si>
    <t>URBA_PLAN-PARCEL-MADRID_02_2K_1874</t>
  </si>
  <si>
    <t>URBA_PLAN-PARCEL-MADRID_03_2K_1874</t>
  </si>
  <si>
    <t>URBA_PLAN-PARCEL-MADRID_04_2K_1874</t>
  </si>
  <si>
    <t>URBA_PLAN-PARCEL-MADRID_05_2K_1874</t>
  </si>
  <si>
    <t>URBA_PLAN-PARCEL-MADRID_06_2K_1874</t>
  </si>
  <si>
    <t>URBA_PLAN-PARCEL-MADRID_07_2K_1874</t>
  </si>
  <si>
    <t>URBA_PLAN-PARCEL-MADRID_08_2K_1874</t>
  </si>
  <si>
    <t>URBA_PLAN-PARCEL-MADRID_09_2K_1874</t>
  </si>
  <si>
    <t>TOPO_BALEARES-700-F2-SON-CERVARA_25K_1925</t>
  </si>
  <si>
    <t>TOPO_BALEARES-700-F4-PORTO-CRISTO_25K_1925</t>
  </si>
  <si>
    <t>TOPO_LES_VALLEES-ANDORRE_50K_1952</t>
  </si>
  <si>
    <t>TOPO_ANDORRA_50K_1949</t>
  </si>
  <si>
    <t>TOPO_ANDORRA_50K_1951</t>
  </si>
  <si>
    <t>ROUT_ESPAGNE_1M2_1948</t>
  </si>
  <si>
    <t>PVIL_BARCELONE_JTP_15K_1935</t>
  </si>
  <si>
    <t>PVIL_BARCELONE_JTP_11K_1934</t>
  </si>
  <si>
    <t>ECO_ESPAGNE_ET_PORTUGAL_1M500_1988</t>
  </si>
  <si>
    <t>HISTO_BARCELONA_PROVINCIA_NE_350K_1876</t>
  </si>
  <si>
    <t>HISTO_BARCELONA_PROVINCIA_NO_350K_1876</t>
  </si>
  <si>
    <t>HISTO_BARCELONA_PROVINCIA_SE_350K_1876</t>
  </si>
  <si>
    <t>HISTO_HUESCAA_ESQUISSE_320K_1876</t>
  </si>
  <si>
    <t>ADM_ESPAGNE_PMF_5M2_1926</t>
  </si>
  <si>
    <t>ROUT_ESP01_RECTO_GDP_800K_1948</t>
  </si>
  <si>
    <t>ROUT_ESP01_VERSO_GDP_800K_1948</t>
  </si>
  <si>
    <t>TOPO_BALEARES-672-F2-CAP-FERRUTX_25K_1952</t>
  </si>
  <si>
    <t>TOPO_BALEARES-672-F4-ARTA_25K_1952</t>
  </si>
  <si>
    <t>ICONO_GRAN_CANARIA_100K_1928</t>
  </si>
  <si>
    <t>MONT_SOLDEU-PAS-DE-LA-CASA_25K_1945</t>
  </si>
  <si>
    <t>num feuille</t>
  </si>
  <si>
    <t>ARAGON</t>
  </si>
  <si>
    <t>BISCAYE_ALAVA</t>
  </si>
  <si>
    <t>ESPAGNE_LGD</t>
  </si>
  <si>
    <t>ESPAGNE_PMF</t>
  </si>
  <si>
    <t>ESPANA_Y_PORTUGAL</t>
  </si>
  <si>
    <t>EXTRAMADURA</t>
  </si>
  <si>
    <t>GALICIE</t>
  </si>
  <si>
    <t>GRENADE_CORDOUE_JAEN</t>
  </si>
  <si>
    <t>L_ARAGON</t>
  </si>
  <si>
    <t>MURCIA_ISLES_MAJORCA</t>
  </si>
  <si>
    <t>SPANIEN_UND_PORTUGAL</t>
  </si>
  <si>
    <t>VALENCE</t>
  </si>
  <si>
    <t>ZARAGOZA</t>
  </si>
  <si>
    <t>CAMINOS-DE-HIERRO-DEL-NORTE</t>
  </si>
  <si>
    <t>ESPAGNE_PORTUGAL</t>
  </si>
  <si>
    <t>GERONE-FRONTIERE-FRANCAISE</t>
  </si>
  <si>
    <t>ESPAGNE_ET_PORTUGAL</t>
  </si>
  <si>
    <t>ALAVA</t>
  </si>
  <si>
    <t>ALBACETE</t>
  </si>
  <si>
    <t>MILITAR-ITINERARIO ESPANA-F-86</t>
  </si>
  <si>
    <t>VAG</t>
  </si>
  <si>
    <t>ESPANA</t>
  </si>
  <si>
    <t>ESPANA_NIVELLEMENT</t>
  </si>
  <si>
    <t>BARCELONE</t>
  </si>
  <si>
    <t>BARCELONA_PROVINCIA_NE</t>
  </si>
  <si>
    <t>BARCELONA_PROVINCIA_NO</t>
  </si>
  <si>
    <t>BARCELONA_PROVINCIA_SE</t>
  </si>
  <si>
    <t>ESPAGNE</t>
  </si>
  <si>
    <t>ESPAGNE_PORTUGAL_POIRSON</t>
  </si>
  <si>
    <t>ESPAGNE_PORTUGUAL_MORIN</t>
  </si>
  <si>
    <t>HISPANIA_PORTUGALLIA</t>
  </si>
  <si>
    <t>HUESCAA_ESQUISSE</t>
  </si>
  <si>
    <t>IBERISCHE_HALBINSEL</t>
  </si>
  <si>
    <t>IBERISCHEN_HALBINSEL</t>
  </si>
  <si>
    <t>KARTE_VON_SPANIEN</t>
  </si>
  <si>
    <t>LES_ASTURIES</t>
  </si>
  <si>
    <t>PROVINCE_DE_GUIPUZCOA</t>
  </si>
  <si>
    <t>ROUTES-ETAPES-ESPAGNE</t>
  </si>
  <si>
    <t>ORO-HYDRO-SPANISH-ALBINSEL-1</t>
  </si>
  <si>
    <t>ORO-HYDRO-SPANISH-ALBINSEL-2</t>
  </si>
  <si>
    <t>ORO-HYDRO-SPANISH-ALBINSEL-3</t>
  </si>
  <si>
    <t>GRAN_CANARIA</t>
  </si>
  <si>
    <t>ARAGON_NORD</t>
  </si>
  <si>
    <t>ARAGON_SUD</t>
  </si>
  <si>
    <t>ARTA</t>
  </si>
  <si>
    <t>CROQUIS-BATAILLE-ESPINOSA-DE-LOS-MONTEROS</t>
  </si>
  <si>
    <t>ESTALLENCHS_ANDRAITX</t>
  </si>
  <si>
    <t>IBIZA_FORMENTERA</t>
  </si>
  <si>
    <t>SOLDEU-PAS-DE-LA-CASA</t>
  </si>
  <si>
    <t>ESPANA_Y_PORTUGAL_E</t>
  </si>
  <si>
    <t>ESPANA_Y_PORTUGAL_O</t>
  </si>
  <si>
    <t>ESPANA_Y_PORTUGUAL</t>
  </si>
  <si>
    <t>SPANIEN_UND_PORTUGAL_E</t>
  </si>
  <si>
    <t>POLWYSEP_PYRENEJSKI_E</t>
  </si>
  <si>
    <t>POLWYSEP_PYRENEJSKI_O</t>
  </si>
  <si>
    <t>BAHIA-DE-PALMA</t>
  </si>
  <si>
    <t>BARCELONE_JTP</t>
  </si>
  <si>
    <t>STE-CROIX-DE-TENERIFFE</t>
  </si>
  <si>
    <t>MADRID</t>
  </si>
  <si>
    <t>ESP01_RECTO_GDP</t>
  </si>
  <si>
    <t>ESP01_VERSO_GDP</t>
  </si>
  <si>
    <t>ESPAGNE_NE</t>
  </si>
  <si>
    <t>ESPAGNE_NO</t>
  </si>
  <si>
    <t>ESPAGNE_SE</t>
  </si>
  <si>
    <t>ESPAGNE_SO</t>
  </si>
  <si>
    <t>ISLAS_BALEARES</t>
  </si>
  <si>
    <t>MALAGA-F6</t>
  </si>
  <si>
    <t>PENINSULE_IBERIQUE</t>
  </si>
  <si>
    <t>SEVILLA-F3</t>
  </si>
  <si>
    <t>SPANIEN_OCH_PORTUGAL</t>
  </si>
  <si>
    <t>VALLADOLID-F1</t>
  </si>
  <si>
    <t>ZARAGOZA-F4</t>
  </si>
  <si>
    <t>ANDORRA</t>
  </si>
  <si>
    <t>ANDORRA-KUCERA</t>
  </si>
  <si>
    <t>BALEARES-672-F2-CAP-FERRUTX</t>
  </si>
  <si>
    <t>BALEARES-672-F4-ARTA</t>
  </si>
  <si>
    <t>BALEARES-700-F2-SON-CERVARA</t>
  </si>
  <si>
    <t>BALEARES-700-F4-PORTO-CRISTO</t>
  </si>
  <si>
    <t>CADIZ-ENV</t>
  </si>
  <si>
    <t>LES_VALLEES-ANDORRE</t>
  </si>
  <si>
    <t>PIRINEO-MALADETA</t>
  </si>
  <si>
    <t>PIRINEO-REGION-DE-CALDES-DE-BOHI</t>
  </si>
  <si>
    <t>PIRINEO-REGION-ESPOT-Y-SANT-NICOLAU</t>
  </si>
  <si>
    <t>CANARIES</t>
  </si>
  <si>
    <t>PLAN-PARCEL-MADRID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</si>
</sst>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NumberFormat="1" applyAlignment="1"/>
    <xf numFmtId="0" fontId="0" fillId="0" borderId="0" xfId="0" applyAlignment="1"/>
    <xf numFmtId="164" fontId="0" fillId="0" borderId="0" xfId="0" applyNumberFormat="1"/>
    <xf numFmtId="164" fontId="0" fillId="0" borderId="0" xfId="0" applyNumberFormat="1" applyAlignment="1"/>
    <xf numFmtId="0" fontId="0" fillId="0" borderId="0" xfId="0"/>
    <xf numFmtId="0" fontId="0" fillId="33" borderId="0" xfId="0" applyFill="1"/>
    <xf numFmtId="0" fontId="0" fillId="34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R123"/>
  <sheetViews>
    <sheetView tabSelected="1" topLeftCell="E1" workbookViewId="0">
      <pane ySplit="1" topLeftCell="A2" activePane="bottomLeft" state="frozen"/>
      <selection pane="bottomLeft" activeCell="Q22" sqref="Q22"/>
    </sheetView>
  </sheetViews>
  <sheetFormatPr defaultColWidth="11.42578125" defaultRowHeight="15" x14ac:dyDescent="0.25"/>
  <cols>
    <col min="1" max="1" width="63.5703125" customWidth="1"/>
    <col min="2" max="2" width="46" bestFit="1" customWidth="1"/>
    <col min="3" max="3" width="11.28515625" bestFit="1" customWidth="1"/>
    <col min="4" max="4" width="14.140625" style="3" customWidth="1"/>
    <col min="5" max="5" width="19.5703125" style="1" bestFit="1" customWidth="1"/>
    <col min="6" max="6" width="10.28515625" style="4" customWidth="1"/>
    <col min="8" max="8" width="46.42578125" bestFit="1" customWidth="1"/>
    <col min="9" max="9" width="5" bestFit="1" customWidth="1"/>
    <col min="10" max="10" width="8.85546875" style="5" bestFit="1" customWidth="1"/>
    <col min="11" max="11" width="8" customWidth="1"/>
  </cols>
  <sheetData>
    <row r="1" spans="1:18" x14ac:dyDescent="0.25">
      <c r="A1" s="7" t="s">
        <v>83</v>
      </c>
      <c r="B1" t="s">
        <v>1</v>
      </c>
      <c r="C1" t="s">
        <v>127</v>
      </c>
      <c r="D1" s="3" t="s">
        <v>0</v>
      </c>
      <c r="E1" s="1" t="s">
        <v>84</v>
      </c>
      <c r="F1" s="4" t="s">
        <v>80</v>
      </c>
      <c r="J1" s="6"/>
      <c r="K1" s="1"/>
      <c r="L1" s="4"/>
    </row>
    <row r="2" spans="1:18" x14ac:dyDescent="0.25">
      <c r="A2" s="7" t="s">
        <v>2</v>
      </c>
      <c r="B2" t="str">
        <f>DECOUP(A2,2)</f>
        <v>ARAGON</v>
      </c>
      <c r="C2" t="str">
        <f>DECOUP(A2,0)</f>
        <v/>
      </c>
      <c r="D2" s="3">
        <f t="shared" ref="D2:D21" si="0">DECOUP(A2,3)</f>
        <v>700000</v>
      </c>
      <c r="E2" s="2"/>
      <c r="F2" s="3">
        <f>DECOUP(A2,4)</f>
        <v>1798</v>
      </c>
      <c r="H2" t="s">
        <v>128</v>
      </c>
      <c r="J2" s="5">
        <v>700000</v>
      </c>
      <c r="L2">
        <v>1798</v>
      </c>
      <c r="N2" s="8" t="str" cm="1">
        <f t="array" ref="N2:R2">f_Thierry2000($A2)</f>
        <v>ARAGON</v>
      </c>
      <c r="O2" s="8" t="str">
        <v/>
      </c>
      <c r="P2" s="8">
        <v>700000</v>
      </c>
      <c r="Q2" s="8">
        <v>0</v>
      </c>
      <c r="R2" s="8" t="str">
        <v>1798</v>
      </c>
    </row>
    <row r="3" spans="1:18" x14ac:dyDescent="0.25">
      <c r="A3" s="7" t="s">
        <v>3</v>
      </c>
      <c r="B3" t="str">
        <f t="shared" ref="B3:B21" si="1">DECOUP(A3,2)</f>
        <v>BISCAYE_ALAVA</v>
      </c>
      <c r="C3" t="str">
        <f t="shared" ref="C3:C66" si="2">DECOUP(A3,0)</f>
        <v/>
      </c>
      <c r="D3" s="3">
        <f t="shared" si="0"/>
        <v>250000</v>
      </c>
      <c r="E3" s="2"/>
      <c r="F3" s="3">
        <f t="shared" ref="F3:F21" si="3">DECOUP(A3,4)</f>
        <v>1800</v>
      </c>
      <c r="H3" t="s">
        <v>129</v>
      </c>
      <c r="J3" s="5">
        <v>250000</v>
      </c>
      <c r="L3">
        <v>1800</v>
      </c>
      <c r="N3" s="9" t="str" cm="1">
        <f t="array" ref="N3">INDEX(f_Thierry2000($A3),1)</f>
        <v>BISCAYE_ALAVA</v>
      </c>
    </row>
    <row r="4" spans="1:18" x14ac:dyDescent="0.25">
      <c r="A4" s="7" t="s">
        <v>88</v>
      </c>
      <c r="B4" t="str">
        <f t="shared" si="1"/>
        <v>ESPAGNE_LGD</v>
      </c>
      <c r="C4" t="str">
        <f t="shared" si="2"/>
        <v/>
      </c>
      <c r="D4" s="3">
        <f t="shared" si="0"/>
        <v>5200000</v>
      </c>
      <c r="E4" s="2"/>
      <c r="F4" s="3">
        <f t="shared" si="3"/>
        <v>1922</v>
      </c>
      <c r="H4" t="s">
        <v>130</v>
      </c>
      <c r="J4" s="5">
        <v>5200000</v>
      </c>
      <c r="L4">
        <v>1922</v>
      </c>
      <c r="N4" s="9" t="str" cm="1">
        <f t="array" ref="N4">INDEX(f_Thierry2000($A4),1)</f>
        <v>ESPAGNE_LGD</v>
      </c>
    </row>
    <row r="5" spans="1:18" x14ac:dyDescent="0.25">
      <c r="A5" s="7" t="s">
        <v>120</v>
      </c>
      <c r="B5" t="str">
        <f t="shared" si="1"/>
        <v>ESPAGNE_PMF</v>
      </c>
      <c r="C5" t="str">
        <f t="shared" si="2"/>
        <v/>
      </c>
      <c r="D5" s="3">
        <f t="shared" si="0"/>
        <v>5200000</v>
      </c>
      <c r="E5" s="2"/>
      <c r="F5" s="3">
        <f t="shared" si="3"/>
        <v>1926</v>
      </c>
      <c r="H5" t="s">
        <v>131</v>
      </c>
      <c r="J5" s="5">
        <v>5200000</v>
      </c>
      <c r="L5">
        <v>1926</v>
      </c>
      <c r="N5" s="9" t="str" cm="1">
        <f t="array" ref="N5">INDEX(f_Thierry2000($A5),1)</f>
        <v>ESPAGNE_PMF</v>
      </c>
    </row>
    <row r="6" spans="1:18" x14ac:dyDescent="0.25">
      <c r="A6" s="7" t="s">
        <v>4</v>
      </c>
      <c r="B6" t="str">
        <f t="shared" si="1"/>
        <v>ESPANA_Y_PORTUGAL</v>
      </c>
      <c r="C6" t="str">
        <f t="shared" si="2"/>
        <v/>
      </c>
      <c r="D6" s="3">
        <f t="shared" si="0"/>
        <v>1900000</v>
      </c>
      <c r="E6" s="2"/>
      <c r="F6" s="3">
        <f t="shared" si="3"/>
        <v>1929</v>
      </c>
      <c r="H6" t="s">
        <v>132</v>
      </c>
      <c r="J6" s="5">
        <v>1900000</v>
      </c>
      <c r="L6">
        <v>1929</v>
      </c>
    </row>
    <row r="7" spans="1:18" x14ac:dyDescent="0.25">
      <c r="A7" s="7" t="s">
        <v>5</v>
      </c>
      <c r="B7" t="str">
        <f t="shared" si="1"/>
        <v>EXTRAMADURA</v>
      </c>
      <c r="C7" t="str">
        <f t="shared" si="2"/>
        <v/>
      </c>
      <c r="D7" s="3">
        <f t="shared" si="0"/>
        <v>680000</v>
      </c>
      <c r="E7" s="2"/>
      <c r="F7" s="3">
        <f t="shared" si="3"/>
        <v>1791</v>
      </c>
      <c r="H7" t="s">
        <v>133</v>
      </c>
      <c r="J7" s="5">
        <v>680000</v>
      </c>
      <c r="L7">
        <v>1791</v>
      </c>
    </row>
    <row r="8" spans="1:18" x14ac:dyDescent="0.25">
      <c r="A8" s="7" t="s">
        <v>6</v>
      </c>
      <c r="B8" t="str">
        <f t="shared" si="1"/>
        <v>GALICIE</v>
      </c>
      <c r="C8" t="str">
        <f t="shared" si="2"/>
        <v/>
      </c>
      <c r="D8" s="3">
        <f t="shared" si="0"/>
        <v>490000</v>
      </c>
      <c r="E8" s="2"/>
      <c r="F8" s="3">
        <f t="shared" si="3"/>
        <v>1800</v>
      </c>
      <c r="H8" t="s">
        <v>134</v>
      </c>
      <c r="J8" s="5">
        <v>490000</v>
      </c>
      <c r="L8">
        <v>1800</v>
      </c>
      <c r="P8" s="9" cm="1">
        <f t="array" ref="P8">INDEX(f_Thierry2000($A8),3)</f>
        <v>490000</v>
      </c>
    </row>
    <row r="9" spans="1:18" x14ac:dyDescent="0.25">
      <c r="A9" s="7" t="s">
        <v>7</v>
      </c>
      <c r="B9" t="str">
        <f t="shared" si="1"/>
        <v>GRENADE_CORDOUE_JAEN</v>
      </c>
      <c r="C9" t="str">
        <f t="shared" si="2"/>
        <v/>
      </c>
      <c r="D9" s="3">
        <f t="shared" si="0"/>
        <v>660000</v>
      </c>
      <c r="E9" s="2"/>
      <c r="F9" s="3">
        <f t="shared" si="3"/>
        <v>1782</v>
      </c>
      <c r="H9" t="s">
        <v>135</v>
      </c>
      <c r="J9" s="5">
        <v>660000</v>
      </c>
      <c r="L9">
        <v>1782</v>
      </c>
    </row>
    <row r="10" spans="1:18" x14ac:dyDescent="0.25">
      <c r="A10" s="7" t="s">
        <v>86</v>
      </c>
      <c r="B10" t="str">
        <f t="shared" si="1"/>
        <v>L_ARAGON</v>
      </c>
      <c r="C10" t="str">
        <f t="shared" si="2"/>
        <v/>
      </c>
      <c r="D10" s="3">
        <f t="shared" si="0"/>
        <v>400000</v>
      </c>
      <c r="E10" s="2"/>
      <c r="F10" s="3">
        <f t="shared" si="3"/>
        <v>1000</v>
      </c>
      <c r="H10" t="s">
        <v>136</v>
      </c>
      <c r="J10" s="5">
        <v>400000</v>
      </c>
      <c r="L10">
        <v>1000</v>
      </c>
    </row>
    <row r="11" spans="1:18" x14ac:dyDescent="0.25">
      <c r="A11" s="7" t="s">
        <v>85</v>
      </c>
      <c r="B11" t="str">
        <f t="shared" si="1"/>
        <v>MURCIA_ISLES_MAJORCA</v>
      </c>
      <c r="C11" t="str">
        <f t="shared" si="2"/>
        <v/>
      </c>
      <c r="D11" s="3">
        <f t="shared" si="0"/>
        <v>800000</v>
      </c>
      <c r="E11" s="2"/>
      <c r="F11" s="3">
        <f t="shared" si="3"/>
        <v>1798</v>
      </c>
      <c r="H11" t="s">
        <v>137</v>
      </c>
      <c r="J11" s="5">
        <v>800000</v>
      </c>
      <c r="L11">
        <v>1798</v>
      </c>
      <c r="R11" s="9" t="str" cm="1">
        <f t="array" ref="R11">INDEX(f_Thierry2000($A11),5)</f>
        <v>1798</v>
      </c>
    </row>
    <row r="12" spans="1:18" x14ac:dyDescent="0.25">
      <c r="A12" s="7" t="s">
        <v>87</v>
      </c>
      <c r="B12" t="str">
        <f t="shared" si="1"/>
        <v>SPANIEN_UND_PORTUGAL</v>
      </c>
      <c r="C12" t="str">
        <f t="shared" si="2"/>
        <v/>
      </c>
      <c r="D12" s="3">
        <f t="shared" si="0"/>
        <v>1750000</v>
      </c>
      <c r="E12" s="2"/>
      <c r="F12" s="3">
        <f t="shared" si="3"/>
        <v>1000</v>
      </c>
      <c r="H12" t="s">
        <v>138</v>
      </c>
      <c r="J12" s="5">
        <v>1750000</v>
      </c>
      <c r="L12">
        <v>1000</v>
      </c>
    </row>
    <row r="13" spans="1:18" x14ac:dyDescent="0.25">
      <c r="A13" s="7" t="s">
        <v>8</v>
      </c>
      <c r="B13" t="str">
        <f t="shared" si="1"/>
        <v>VALENCE</v>
      </c>
      <c r="C13" t="str">
        <f t="shared" si="2"/>
        <v/>
      </c>
      <c r="D13" s="3">
        <f t="shared" si="0"/>
        <v>660000</v>
      </c>
      <c r="E13" s="2"/>
      <c r="F13" s="3">
        <f t="shared" si="3"/>
        <v>1792</v>
      </c>
      <c r="H13" t="s">
        <v>139</v>
      </c>
      <c r="J13" s="5">
        <v>660000</v>
      </c>
      <c r="L13">
        <v>1792</v>
      </c>
    </row>
    <row r="14" spans="1:18" x14ac:dyDescent="0.25">
      <c r="A14" s="7" t="s">
        <v>9</v>
      </c>
      <c r="B14" t="str">
        <f t="shared" si="1"/>
        <v>ZARAGOZA</v>
      </c>
      <c r="C14" t="str">
        <f t="shared" si="2"/>
        <v/>
      </c>
      <c r="D14" s="3">
        <f t="shared" si="0"/>
        <v>650000</v>
      </c>
      <c r="E14" s="2"/>
      <c r="F14" s="3">
        <f t="shared" si="3"/>
        <v>1903</v>
      </c>
      <c r="H14" t="s">
        <v>140</v>
      </c>
      <c r="J14" s="5">
        <v>650000</v>
      </c>
      <c r="L14">
        <v>1903</v>
      </c>
    </row>
    <row r="15" spans="1:18" x14ac:dyDescent="0.25">
      <c r="A15" s="7" t="s">
        <v>10</v>
      </c>
      <c r="B15" t="str">
        <f t="shared" si="1"/>
        <v>CAMINOS-DE-HIERRO-DEL-NORTE</v>
      </c>
      <c r="C15" t="str">
        <f t="shared" si="2"/>
        <v/>
      </c>
      <c r="D15" s="3">
        <f t="shared" si="0"/>
        <v>1500000</v>
      </c>
      <c r="E15" s="2"/>
      <c r="F15" s="3">
        <f t="shared" si="3"/>
        <v>1917</v>
      </c>
      <c r="H15" t="s">
        <v>141</v>
      </c>
      <c r="J15" s="5">
        <v>1500000</v>
      </c>
      <c r="L15">
        <v>1917</v>
      </c>
    </row>
    <row r="16" spans="1:18" x14ac:dyDescent="0.25">
      <c r="A16" s="7" t="s">
        <v>11</v>
      </c>
      <c r="B16" t="str">
        <f t="shared" si="1"/>
        <v>ESPAGNE_PORTUGAL</v>
      </c>
      <c r="C16" t="str">
        <f t="shared" si="2"/>
        <v/>
      </c>
      <c r="D16" s="3">
        <f t="shared" si="0"/>
        <v>1300000</v>
      </c>
      <c r="E16" s="2"/>
      <c r="F16" s="3">
        <f t="shared" si="3"/>
        <v>1000</v>
      </c>
      <c r="H16" t="s">
        <v>142</v>
      </c>
      <c r="J16" s="5">
        <v>1300000</v>
      </c>
      <c r="L16">
        <v>1000</v>
      </c>
    </row>
    <row r="17" spans="1:12" x14ac:dyDescent="0.25">
      <c r="A17" s="7" t="s">
        <v>12</v>
      </c>
      <c r="B17" t="str">
        <f t="shared" si="1"/>
        <v>ESPAGNE_PORTUGAL</v>
      </c>
      <c r="C17" t="str">
        <f t="shared" si="2"/>
        <v/>
      </c>
      <c r="D17" s="3">
        <f t="shared" si="0"/>
        <v>1700000</v>
      </c>
      <c r="E17" s="2"/>
      <c r="F17" s="3">
        <f t="shared" si="3"/>
        <v>1000</v>
      </c>
      <c r="H17" t="s">
        <v>142</v>
      </c>
      <c r="J17" s="5">
        <v>1700000</v>
      </c>
      <c r="L17">
        <v>1000</v>
      </c>
    </row>
    <row r="18" spans="1:12" x14ac:dyDescent="0.25">
      <c r="A18" s="7" t="s">
        <v>13</v>
      </c>
      <c r="B18" t="str">
        <f t="shared" si="1"/>
        <v>GERONE-FRONTIERE-FRANCAISE</v>
      </c>
      <c r="C18" t="str">
        <f t="shared" si="2"/>
        <v/>
      </c>
      <c r="D18" s="3">
        <f t="shared" si="0"/>
        <v>50000</v>
      </c>
      <c r="E18" s="2"/>
      <c r="F18" s="3">
        <f t="shared" si="3"/>
        <v>1863</v>
      </c>
      <c r="H18" t="s">
        <v>143</v>
      </c>
      <c r="J18" s="5">
        <v>50000</v>
      </c>
      <c r="L18">
        <v>1863</v>
      </c>
    </row>
    <row r="19" spans="1:12" x14ac:dyDescent="0.25">
      <c r="A19" s="7" t="s">
        <v>115</v>
      </c>
      <c r="B19" t="str">
        <f t="shared" si="1"/>
        <v>ESPAGNE_ET_PORTUGAL</v>
      </c>
      <c r="C19" t="str">
        <f t="shared" si="2"/>
        <v/>
      </c>
      <c r="D19" s="3">
        <f t="shared" si="0"/>
        <v>1500000</v>
      </c>
      <c r="E19" s="2"/>
      <c r="F19" s="3">
        <f t="shared" si="3"/>
        <v>1988</v>
      </c>
      <c r="H19" t="s">
        <v>144</v>
      </c>
      <c r="J19" s="5">
        <v>1500000</v>
      </c>
      <c r="L19">
        <v>1988</v>
      </c>
    </row>
    <row r="20" spans="1:12" x14ac:dyDescent="0.25">
      <c r="A20" s="7" t="s">
        <v>14</v>
      </c>
      <c r="B20" t="str">
        <f t="shared" si="1"/>
        <v>ALAVA</v>
      </c>
      <c r="C20" t="str">
        <f t="shared" si="2"/>
        <v/>
      </c>
      <c r="D20" s="3">
        <f t="shared" si="0"/>
        <v>400000</v>
      </c>
      <c r="E20" s="2"/>
      <c r="F20" s="3">
        <f t="shared" si="3"/>
        <v>1935</v>
      </c>
      <c r="H20" t="s">
        <v>145</v>
      </c>
      <c r="J20" s="5">
        <v>400000</v>
      </c>
      <c r="L20">
        <v>1935</v>
      </c>
    </row>
    <row r="21" spans="1:12" x14ac:dyDescent="0.25">
      <c r="A21" s="7" t="s">
        <v>15</v>
      </c>
      <c r="B21" t="str">
        <f t="shared" si="1"/>
        <v>ALBACETE</v>
      </c>
      <c r="C21" t="str">
        <f t="shared" si="2"/>
        <v/>
      </c>
      <c r="D21" s="3">
        <f t="shared" si="0"/>
        <v>400000</v>
      </c>
      <c r="E21" s="2"/>
      <c r="F21" s="3">
        <f t="shared" si="3"/>
        <v>1935</v>
      </c>
      <c r="H21" t="s">
        <v>146</v>
      </c>
      <c r="J21" s="5">
        <v>400000</v>
      </c>
      <c r="L21">
        <v>1935</v>
      </c>
    </row>
    <row r="22" spans="1:12" x14ac:dyDescent="0.25">
      <c r="A22" s="7" t="s">
        <v>16</v>
      </c>
      <c r="B22" t="str">
        <f t="shared" ref="B22:B42" si="4">DECOUP(A22,2)</f>
        <v>MILITAR-ITINERARIO ESPANA-F-86</v>
      </c>
      <c r="C22" t="str">
        <f t="shared" si="2"/>
        <v/>
      </c>
      <c r="D22" s="3">
        <f t="shared" ref="D22:D42" si="5">DECOUP(A22,3)</f>
        <v>200000</v>
      </c>
      <c r="E22" s="2"/>
      <c r="F22" s="3">
        <f t="shared" ref="F22:F42" si="6">DECOUP(A22,4)</f>
        <v>1897</v>
      </c>
      <c r="H22" t="s">
        <v>147</v>
      </c>
      <c r="J22" s="5">
        <v>200000</v>
      </c>
      <c r="L22">
        <v>1897</v>
      </c>
    </row>
    <row r="23" spans="1:12" x14ac:dyDescent="0.25">
      <c r="A23" s="7" t="s">
        <v>89</v>
      </c>
      <c r="B23" t="str">
        <f t="shared" si="4"/>
        <v>VAG</v>
      </c>
      <c r="C23" t="str">
        <f t="shared" si="2"/>
        <v/>
      </c>
      <c r="D23" s="3">
        <f t="shared" si="5"/>
        <v>500000</v>
      </c>
      <c r="E23" s="2"/>
      <c r="F23" s="3">
        <f t="shared" si="6"/>
        <v>1000</v>
      </c>
      <c r="H23" t="s">
        <v>148</v>
      </c>
      <c r="J23" s="5">
        <v>500000</v>
      </c>
      <c r="L23">
        <v>1000</v>
      </c>
    </row>
    <row r="24" spans="1:12" x14ac:dyDescent="0.25">
      <c r="A24" s="7" t="s">
        <v>90</v>
      </c>
      <c r="B24" t="str">
        <f t="shared" si="4"/>
        <v>VAG</v>
      </c>
      <c r="C24" t="str">
        <f t="shared" si="2"/>
        <v/>
      </c>
      <c r="D24" s="3">
        <f t="shared" si="5"/>
        <v>500000</v>
      </c>
      <c r="E24" s="2"/>
      <c r="F24" s="3">
        <f t="shared" si="6"/>
        <v>1000</v>
      </c>
      <c r="H24" t="s">
        <v>148</v>
      </c>
      <c r="J24" s="5">
        <v>500000</v>
      </c>
      <c r="L24">
        <v>1000</v>
      </c>
    </row>
    <row r="25" spans="1:12" x14ac:dyDescent="0.25">
      <c r="A25" s="7" t="s">
        <v>17</v>
      </c>
      <c r="B25" t="str">
        <f t="shared" si="4"/>
        <v>ESPANA</v>
      </c>
      <c r="C25" t="str">
        <f t="shared" si="2"/>
        <v/>
      </c>
      <c r="D25" s="3">
        <f t="shared" si="5"/>
        <v>2000000</v>
      </c>
      <c r="E25" s="2"/>
      <c r="F25" s="3">
        <f t="shared" si="6"/>
        <v>1876</v>
      </c>
      <c r="H25" t="s">
        <v>149</v>
      </c>
      <c r="J25" s="5">
        <v>2000000</v>
      </c>
      <c r="L25">
        <v>1876</v>
      </c>
    </row>
    <row r="26" spans="1:12" x14ac:dyDescent="0.25">
      <c r="A26" s="7" t="s">
        <v>18</v>
      </c>
      <c r="B26" t="str">
        <f t="shared" si="4"/>
        <v>ESPANA_NIVELLEMENT</v>
      </c>
      <c r="C26" t="str">
        <f t="shared" si="2"/>
        <v/>
      </c>
      <c r="D26" s="3">
        <f t="shared" si="5"/>
        <v>2000000</v>
      </c>
      <c r="E26" s="2"/>
      <c r="F26" s="3">
        <f t="shared" si="6"/>
        <v>1876</v>
      </c>
      <c r="H26" t="s">
        <v>150</v>
      </c>
      <c r="J26" s="5">
        <v>2000000</v>
      </c>
      <c r="L26">
        <v>1876</v>
      </c>
    </row>
    <row r="27" spans="1:12" x14ac:dyDescent="0.25">
      <c r="A27" s="7" t="s">
        <v>19</v>
      </c>
      <c r="B27" t="str">
        <f t="shared" si="4"/>
        <v>BARCELONE</v>
      </c>
      <c r="C27" t="str">
        <f t="shared" si="2"/>
        <v/>
      </c>
      <c r="D27" s="3">
        <f t="shared" si="5"/>
        <v>17000</v>
      </c>
      <c r="E27" s="2"/>
      <c r="F27" s="3">
        <f t="shared" si="6"/>
        <v>1982</v>
      </c>
      <c r="H27" t="s">
        <v>151</v>
      </c>
      <c r="J27" s="5">
        <v>17000</v>
      </c>
      <c r="L27">
        <v>1982</v>
      </c>
    </row>
    <row r="28" spans="1:12" x14ac:dyDescent="0.25">
      <c r="A28" s="7" t="s">
        <v>116</v>
      </c>
      <c r="B28" t="str">
        <f t="shared" si="4"/>
        <v>BARCELONA_PROVINCIA_NE</v>
      </c>
      <c r="C28" t="str">
        <f t="shared" si="2"/>
        <v/>
      </c>
      <c r="D28" s="3">
        <f t="shared" si="5"/>
        <v>350000</v>
      </c>
      <c r="E28" s="2"/>
      <c r="F28" s="3">
        <f t="shared" si="6"/>
        <v>1876</v>
      </c>
      <c r="H28" t="s">
        <v>152</v>
      </c>
      <c r="J28" s="5">
        <v>350000</v>
      </c>
      <c r="L28">
        <v>1876</v>
      </c>
    </row>
    <row r="29" spans="1:12" x14ac:dyDescent="0.25">
      <c r="A29" s="7" t="s">
        <v>117</v>
      </c>
      <c r="B29" t="str">
        <f t="shared" si="4"/>
        <v>BARCELONA_PROVINCIA_NO</v>
      </c>
      <c r="C29" t="str">
        <f t="shared" si="2"/>
        <v/>
      </c>
      <c r="D29" s="3">
        <f t="shared" si="5"/>
        <v>350000</v>
      </c>
      <c r="E29" s="2"/>
      <c r="F29" s="3">
        <f t="shared" si="6"/>
        <v>1876</v>
      </c>
      <c r="H29" t="s">
        <v>153</v>
      </c>
      <c r="J29" s="5">
        <v>350000</v>
      </c>
      <c r="L29">
        <v>1876</v>
      </c>
    </row>
    <row r="30" spans="1:12" x14ac:dyDescent="0.25">
      <c r="A30" s="7" t="s">
        <v>118</v>
      </c>
      <c r="B30" t="str">
        <f t="shared" si="4"/>
        <v>BARCELONA_PROVINCIA_SE</v>
      </c>
      <c r="C30" t="str">
        <f t="shared" si="2"/>
        <v/>
      </c>
      <c r="D30" s="3">
        <f t="shared" si="5"/>
        <v>350000</v>
      </c>
      <c r="E30" s="2"/>
      <c r="F30" s="3">
        <f t="shared" si="6"/>
        <v>1876</v>
      </c>
      <c r="H30" t="s">
        <v>154</v>
      </c>
      <c r="J30" s="5">
        <v>350000</v>
      </c>
      <c r="L30">
        <v>1876</v>
      </c>
    </row>
    <row r="31" spans="1:12" x14ac:dyDescent="0.25">
      <c r="A31" s="7" t="s">
        <v>91</v>
      </c>
      <c r="B31" t="str">
        <f t="shared" si="4"/>
        <v>ESPAGNE</v>
      </c>
      <c r="C31" t="str">
        <f t="shared" si="2"/>
        <v/>
      </c>
      <c r="D31" s="3">
        <f t="shared" si="5"/>
        <v>5000000</v>
      </c>
      <c r="E31" s="2"/>
      <c r="F31" s="3">
        <f t="shared" si="6"/>
        <v>1000</v>
      </c>
      <c r="H31" t="s">
        <v>155</v>
      </c>
      <c r="J31" s="5">
        <v>5000000</v>
      </c>
      <c r="L31">
        <v>1000</v>
      </c>
    </row>
    <row r="32" spans="1:12" x14ac:dyDescent="0.25">
      <c r="A32" s="7" t="s">
        <v>20</v>
      </c>
      <c r="B32" t="str">
        <f t="shared" si="4"/>
        <v>ESPAGNE_PORTUGAL</v>
      </c>
      <c r="C32" t="str">
        <f t="shared" si="2"/>
        <v/>
      </c>
      <c r="D32" s="3">
        <f t="shared" si="5"/>
        <v>2550000</v>
      </c>
      <c r="E32" s="2"/>
      <c r="F32" s="3">
        <f t="shared" si="6"/>
        <v>1000</v>
      </c>
      <c r="H32" t="s">
        <v>142</v>
      </c>
      <c r="J32" s="5">
        <v>2550000</v>
      </c>
      <c r="L32">
        <v>1000</v>
      </c>
    </row>
    <row r="33" spans="1:12" x14ac:dyDescent="0.25">
      <c r="A33" s="7" t="s">
        <v>21</v>
      </c>
      <c r="B33" t="str">
        <f t="shared" si="4"/>
        <v>ESPAGNE_PORTUGAL</v>
      </c>
      <c r="C33" t="str">
        <f t="shared" si="2"/>
        <v/>
      </c>
      <c r="D33" s="3">
        <f t="shared" si="5"/>
        <v>6000000</v>
      </c>
      <c r="E33" s="2"/>
      <c r="F33" s="3">
        <f t="shared" si="6"/>
        <v>1826</v>
      </c>
      <c r="H33" t="s">
        <v>142</v>
      </c>
      <c r="J33" s="5">
        <v>6000000</v>
      </c>
      <c r="L33">
        <v>1826</v>
      </c>
    </row>
    <row r="34" spans="1:12" x14ac:dyDescent="0.25">
      <c r="A34" s="7" t="s">
        <v>22</v>
      </c>
      <c r="B34" t="str">
        <f t="shared" si="4"/>
        <v>ESPAGNE_PORTUGAL_POIRSON</v>
      </c>
      <c r="C34" t="str">
        <f t="shared" si="2"/>
        <v/>
      </c>
      <c r="D34" s="3">
        <f t="shared" si="5"/>
        <v>3800000</v>
      </c>
      <c r="E34" s="2"/>
      <c r="F34" s="3">
        <f t="shared" si="6"/>
        <v>1000</v>
      </c>
      <c r="H34" t="s">
        <v>156</v>
      </c>
      <c r="J34" s="5">
        <v>3800000</v>
      </c>
      <c r="L34">
        <v>1000</v>
      </c>
    </row>
    <row r="35" spans="1:12" x14ac:dyDescent="0.25">
      <c r="A35" s="7" t="s">
        <v>23</v>
      </c>
      <c r="B35" t="str">
        <f t="shared" si="4"/>
        <v>ESPAGNE_PORTUGUAL_MORIN</v>
      </c>
      <c r="C35" t="str">
        <f t="shared" si="2"/>
        <v/>
      </c>
      <c r="D35" s="3">
        <f t="shared" si="5"/>
        <v>3800000</v>
      </c>
      <c r="E35" s="2"/>
      <c r="F35" s="3">
        <f t="shared" si="6"/>
        <v>1833</v>
      </c>
      <c r="H35" t="s">
        <v>157</v>
      </c>
      <c r="J35" s="5">
        <v>3800000</v>
      </c>
      <c r="L35">
        <v>1833</v>
      </c>
    </row>
    <row r="36" spans="1:12" x14ac:dyDescent="0.25">
      <c r="A36" s="7" t="s">
        <v>24</v>
      </c>
      <c r="B36" t="str">
        <f t="shared" si="4"/>
        <v>HISPANIA_PORTUGALLIA</v>
      </c>
      <c r="C36" t="str">
        <f t="shared" si="2"/>
        <v/>
      </c>
      <c r="D36" s="3">
        <f t="shared" si="5"/>
        <v>2500000</v>
      </c>
      <c r="E36" s="2"/>
      <c r="F36" s="3">
        <f t="shared" si="6"/>
        <v>1805</v>
      </c>
      <c r="H36" t="s">
        <v>158</v>
      </c>
      <c r="J36" s="5">
        <v>2500000</v>
      </c>
      <c r="L36">
        <v>1805</v>
      </c>
    </row>
    <row r="37" spans="1:12" x14ac:dyDescent="0.25">
      <c r="A37" s="7" t="s">
        <v>119</v>
      </c>
      <c r="B37" t="str">
        <f t="shared" si="4"/>
        <v>HUESCAA_ESQUISSE</v>
      </c>
      <c r="C37" t="str">
        <f t="shared" si="2"/>
        <v/>
      </c>
      <c r="D37" s="3">
        <f t="shared" si="5"/>
        <v>320000</v>
      </c>
      <c r="E37" s="2"/>
      <c r="F37" s="3">
        <f t="shared" si="6"/>
        <v>1876</v>
      </c>
      <c r="H37" t="s">
        <v>159</v>
      </c>
      <c r="J37" s="5">
        <v>320000</v>
      </c>
      <c r="L37">
        <v>1876</v>
      </c>
    </row>
    <row r="38" spans="1:12" x14ac:dyDescent="0.25">
      <c r="A38" s="7" t="s">
        <v>25</v>
      </c>
      <c r="B38" t="str">
        <f t="shared" si="4"/>
        <v>IBERISCHE_HALBINSEL</v>
      </c>
      <c r="C38" t="str">
        <f t="shared" si="2"/>
        <v/>
      </c>
      <c r="D38" s="3">
        <f t="shared" si="5"/>
        <v>3700000</v>
      </c>
      <c r="E38" s="2"/>
      <c r="F38" s="3">
        <f t="shared" si="6"/>
        <v>1000</v>
      </c>
      <c r="H38" t="s">
        <v>160</v>
      </c>
      <c r="J38" s="5">
        <v>3700000</v>
      </c>
      <c r="L38">
        <v>1000</v>
      </c>
    </row>
    <row r="39" spans="1:12" x14ac:dyDescent="0.25">
      <c r="A39" s="7" t="s">
        <v>26</v>
      </c>
      <c r="B39" t="str">
        <f t="shared" si="4"/>
        <v>IBERISCHE_HALBINSEL</v>
      </c>
      <c r="C39" t="str">
        <f t="shared" si="2"/>
        <v/>
      </c>
      <c r="D39" s="3">
        <f t="shared" si="5"/>
        <v>5000000</v>
      </c>
      <c r="E39" s="2"/>
      <c r="F39" s="3">
        <f t="shared" si="6"/>
        <v>1000</v>
      </c>
      <c r="H39" t="s">
        <v>160</v>
      </c>
      <c r="J39" s="5">
        <v>5000000</v>
      </c>
      <c r="L39">
        <v>1000</v>
      </c>
    </row>
    <row r="40" spans="1:12" x14ac:dyDescent="0.25">
      <c r="A40" s="7" t="s">
        <v>27</v>
      </c>
      <c r="B40" t="str">
        <f t="shared" si="4"/>
        <v>IBERISCHEN_HALBINSEL</v>
      </c>
      <c r="C40" t="str">
        <f t="shared" si="2"/>
        <v/>
      </c>
      <c r="D40" s="3">
        <f t="shared" si="5"/>
        <v>3700000</v>
      </c>
      <c r="E40" s="2"/>
      <c r="F40" s="3">
        <f t="shared" si="6"/>
        <v>1000</v>
      </c>
      <c r="H40" t="s">
        <v>161</v>
      </c>
      <c r="J40" s="5">
        <v>3700000</v>
      </c>
      <c r="L40">
        <v>1000</v>
      </c>
    </row>
    <row r="41" spans="1:12" x14ac:dyDescent="0.25">
      <c r="A41" s="7" t="s">
        <v>28</v>
      </c>
      <c r="B41" t="str">
        <f t="shared" si="4"/>
        <v>KARTE_VON_SPANIEN</v>
      </c>
      <c r="C41" t="str">
        <f t="shared" si="2"/>
        <v/>
      </c>
      <c r="D41" s="3">
        <f t="shared" si="5"/>
        <v>2500000</v>
      </c>
      <c r="E41" s="2"/>
      <c r="F41" s="3">
        <f t="shared" si="6"/>
        <v>1937</v>
      </c>
      <c r="H41" t="s">
        <v>162</v>
      </c>
      <c r="J41" s="5">
        <v>2500000</v>
      </c>
      <c r="L41">
        <v>1937</v>
      </c>
    </row>
    <row r="42" spans="1:12" x14ac:dyDescent="0.25">
      <c r="A42" s="7" t="s">
        <v>29</v>
      </c>
      <c r="B42" t="str">
        <f t="shared" si="4"/>
        <v>LES_ASTURIES</v>
      </c>
      <c r="C42" t="str">
        <f t="shared" si="2"/>
        <v/>
      </c>
      <c r="D42" s="3">
        <f t="shared" si="5"/>
        <v>390000</v>
      </c>
      <c r="E42" s="2"/>
      <c r="F42" s="3">
        <f t="shared" si="6"/>
        <v>1798</v>
      </c>
      <c r="H42" t="s">
        <v>163</v>
      </c>
      <c r="J42" s="5">
        <v>390000</v>
      </c>
      <c r="L42">
        <v>1798</v>
      </c>
    </row>
    <row r="43" spans="1:12" x14ac:dyDescent="0.25">
      <c r="A43" s="7" t="s">
        <v>30</v>
      </c>
      <c r="B43" t="str">
        <f t="shared" ref="B43:B79" si="7">DECOUP(A43,2)</f>
        <v>PROVINCE_DE_GUIPUZCOA</v>
      </c>
      <c r="C43" t="str">
        <f t="shared" si="2"/>
        <v/>
      </c>
      <c r="D43" s="3">
        <f t="shared" ref="D43:D79" si="8">DECOUP(A43,3)</f>
        <v>70000</v>
      </c>
      <c r="E43" s="2"/>
      <c r="F43" s="3">
        <f t="shared" ref="F43:F79" si="9">DECOUP(A43,4)</f>
        <v>1876</v>
      </c>
      <c r="H43" t="s">
        <v>164</v>
      </c>
      <c r="J43" s="5">
        <v>70000</v>
      </c>
      <c r="L43">
        <v>1876</v>
      </c>
    </row>
    <row r="44" spans="1:12" x14ac:dyDescent="0.25">
      <c r="A44" s="7" t="s">
        <v>31</v>
      </c>
      <c r="B44" t="str">
        <f t="shared" si="7"/>
        <v>ROUTES-ETAPES-ESPAGNE</v>
      </c>
      <c r="C44" t="str">
        <f t="shared" si="2"/>
        <v/>
      </c>
      <c r="D44" s="3">
        <f t="shared" si="8"/>
        <v>1840000</v>
      </c>
      <c r="E44" s="2"/>
      <c r="F44" s="3">
        <f t="shared" si="9"/>
        <v>1824</v>
      </c>
      <c r="H44" t="s">
        <v>165</v>
      </c>
      <c r="J44" s="5">
        <v>1840000</v>
      </c>
      <c r="L44">
        <v>1824</v>
      </c>
    </row>
    <row r="45" spans="1:12" x14ac:dyDescent="0.25">
      <c r="A45" s="7" t="s">
        <v>32</v>
      </c>
      <c r="B45" t="str">
        <f t="shared" si="7"/>
        <v>SPANIEN_UND_PORTUGAL</v>
      </c>
      <c r="C45" t="str">
        <f t="shared" si="2"/>
        <v/>
      </c>
      <c r="D45" s="3">
        <f t="shared" si="8"/>
        <v>1500000</v>
      </c>
      <c r="E45" s="2"/>
      <c r="F45" s="3">
        <f t="shared" si="9"/>
        <v>1880</v>
      </c>
      <c r="H45" t="s">
        <v>138</v>
      </c>
      <c r="J45" s="5">
        <v>1500000</v>
      </c>
      <c r="L45">
        <v>1880</v>
      </c>
    </row>
    <row r="46" spans="1:12" x14ac:dyDescent="0.25">
      <c r="A46" s="7" t="s">
        <v>33</v>
      </c>
      <c r="B46" t="str">
        <f t="shared" si="7"/>
        <v>ORO-HYDRO-SPANISH-ALBINSEL-1</v>
      </c>
      <c r="C46" t="str">
        <f t="shared" si="2"/>
        <v/>
      </c>
      <c r="D46" s="3">
        <f t="shared" si="8"/>
        <v>750000</v>
      </c>
      <c r="E46" s="2"/>
      <c r="F46" s="3">
        <f t="shared" si="9"/>
        <v>1938</v>
      </c>
      <c r="H46" t="s">
        <v>166</v>
      </c>
      <c r="J46" s="5">
        <v>750000</v>
      </c>
      <c r="L46">
        <v>1938</v>
      </c>
    </row>
    <row r="47" spans="1:12" x14ac:dyDescent="0.25">
      <c r="A47" s="7" t="s">
        <v>34</v>
      </c>
      <c r="B47" t="str">
        <f t="shared" si="7"/>
        <v>ORO-HYDRO-SPANISH-ALBINSEL-2</v>
      </c>
      <c r="C47" t="str">
        <f t="shared" si="2"/>
        <v/>
      </c>
      <c r="D47" s="3">
        <f t="shared" si="8"/>
        <v>750000</v>
      </c>
      <c r="E47" s="2"/>
      <c r="F47" s="3">
        <f t="shared" si="9"/>
        <v>1938</v>
      </c>
      <c r="H47" t="s">
        <v>167</v>
      </c>
      <c r="J47" s="5">
        <v>750000</v>
      </c>
      <c r="L47">
        <v>1938</v>
      </c>
    </row>
    <row r="48" spans="1:12" x14ac:dyDescent="0.25">
      <c r="A48" s="7" t="s">
        <v>35</v>
      </c>
      <c r="B48" t="str">
        <f t="shared" si="7"/>
        <v>ORO-HYDRO-SPANISH-ALBINSEL-3</v>
      </c>
      <c r="C48" t="str">
        <f t="shared" si="2"/>
        <v/>
      </c>
      <c r="D48" s="3">
        <f t="shared" si="8"/>
        <v>750000</v>
      </c>
      <c r="E48" s="2"/>
      <c r="F48" s="3">
        <f t="shared" si="9"/>
        <v>1938</v>
      </c>
      <c r="H48" t="s">
        <v>168</v>
      </c>
      <c r="J48" s="5">
        <v>750000</v>
      </c>
      <c r="L48">
        <v>1938</v>
      </c>
    </row>
    <row r="49" spans="1:12" x14ac:dyDescent="0.25">
      <c r="A49" s="7" t="s">
        <v>125</v>
      </c>
      <c r="B49" t="str">
        <f t="shared" si="7"/>
        <v>GRAN_CANARIA</v>
      </c>
      <c r="C49" t="str">
        <f t="shared" si="2"/>
        <v/>
      </c>
      <c r="D49" s="3">
        <f t="shared" si="8"/>
        <v>100000</v>
      </c>
      <c r="E49" s="2"/>
      <c r="F49" s="3">
        <f t="shared" si="9"/>
        <v>1928</v>
      </c>
      <c r="H49" t="s">
        <v>169</v>
      </c>
      <c r="J49" s="5">
        <v>100000</v>
      </c>
      <c r="L49">
        <v>1928</v>
      </c>
    </row>
    <row r="50" spans="1:12" x14ac:dyDescent="0.25">
      <c r="A50" s="7" t="s">
        <v>36</v>
      </c>
      <c r="B50" t="str">
        <f t="shared" si="7"/>
        <v>ARAGON_NORD</v>
      </c>
      <c r="C50" t="str">
        <f t="shared" si="2"/>
        <v/>
      </c>
      <c r="D50" s="3">
        <f t="shared" si="8"/>
        <v>500000</v>
      </c>
      <c r="E50" s="2"/>
      <c r="F50" s="3">
        <f t="shared" si="9"/>
        <v>1865</v>
      </c>
      <c r="H50" t="s">
        <v>170</v>
      </c>
      <c r="J50" s="5">
        <v>500000</v>
      </c>
      <c r="L50">
        <v>1865</v>
      </c>
    </row>
    <row r="51" spans="1:12" x14ac:dyDescent="0.25">
      <c r="A51" s="7" t="s">
        <v>37</v>
      </c>
      <c r="B51" t="str">
        <f t="shared" si="7"/>
        <v>ARAGON_SUD</v>
      </c>
      <c r="C51" t="str">
        <f t="shared" si="2"/>
        <v/>
      </c>
      <c r="D51" s="3">
        <f t="shared" si="8"/>
        <v>500000</v>
      </c>
      <c r="E51" s="2"/>
      <c r="F51" s="3">
        <f t="shared" si="9"/>
        <v>1865</v>
      </c>
      <c r="H51" t="s">
        <v>171</v>
      </c>
      <c r="J51" s="5">
        <v>500000</v>
      </c>
      <c r="L51">
        <v>1865</v>
      </c>
    </row>
    <row r="52" spans="1:12" x14ac:dyDescent="0.25">
      <c r="A52" s="7" t="s">
        <v>38</v>
      </c>
      <c r="B52" t="str">
        <f t="shared" si="7"/>
        <v>ARTA</v>
      </c>
      <c r="C52" t="str">
        <f t="shared" si="2"/>
        <v/>
      </c>
      <c r="D52" s="3">
        <f t="shared" si="8"/>
        <v>100000</v>
      </c>
      <c r="E52" s="2"/>
      <c r="F52" s="3">
        <f t="shared" si="9"/>
        <v>1930</v>
      </c>
      <c r="H52" t="s">
        <v>172</v>
      </c>
      <c r="J52" s="5">
        <v>100000</v>
      </c>
      <c r="L52">
        <v>1930</v>
      </c>
    </row>
    <row r="53" spans="1:12" x14ac:dyDescent="0.25">
      <c r="A53" s="7" t="s">
        <v>39</v>
      </c>
      <c r="B53" t="str">
        <f t="shared" si="7"/>
        <v>CROQUIS-BATAILLE-ESPINOSA-DE-LOS-MONTEROS</v>
      </c>
      <c r="C53" t="str">
        <f t="shared" si="2"/>
        <v/>
      </c>
      <c r="D53" s="3" t="str">
        <f t="shared" si="8"/>
        <v>11K7</v>
      </c>
      <c r="E53" s="2"/>
      <c r="F53" s="3">
        <f t="shared" si="9"/>
        <v>1808</v>
      </c>
      <c r="H53" t="s">
        <v>173</v>
      </c>
      <c r="J53" s="5">
        <v>11700</v>
      </c>
      <c r="L53">
        <v>1808</v>
      </c>
    </row>
    <row r="54" spans="1:12" x14ac:dyDescent="0.25">
      <c r="A54" s="7" t="s">
        <v>92</v>
      </c>
      <c r="B54" t="str">
        <f t="shared" si="7"/>
        <v>CROQUIS-BATAILLE-ESPINOSA-DE-LOS-MONTEROS</v>
      </c>
      <c r="C54">
        <f t="shared" si="2"/>
        <v>1</v>
      </c>
      <c r="D54" s="3" t="str">
        <f t="shared" si="8"/>
        <v>11K7</v>
      </c>
      <c r="E54" s="2"/>
      <c r="F54" s="3">
        <f t="shared" si="9"/>
        <v>1808</v>
      </c>
      <c r="H54" t="s">
        <v>173</v>
      </c>
      <c r="I54">
        <v>1</v>
      </c>
      <c r="J54" s="5">
        <v>11700</v>
      </c>
      <c r="L54">
        <v>1808</v>
      </c>
    </row>
    <row r="55" spans="1:12" x14ac:dyDescent="0.25">
      <c r="A55" s="7" t="s">
        <v>93</v>
      </c>
      <c r="B55" t="str">
        <f t="shared" si="7"/>
        <v>CROQUIS-BATAILLE-ESPINOSA-DE-LOS-MONTEROS</v>
      </c>
      <c r="C55">
        <f t="shared" si="2"/>
        <v>2</v>
      </c>
      <c r="D55" s="3" t="str">
        <f t="shared" si="8"/>
        <v>11K7</v>
      </c>
      <c r="E55" s="2"/>
      <c r="F55" s="3">
        <f t="shared" si="9"/>
        <v>1808</v>
      </c>
      <c r="H55" t="s">
        <v>173</v>
      </c>
      <c r="I55">
        <v>2</v>
      </c>
      <c r="J55" s="5">
        <v>11700</v>
      </c>
      <c r="L55">
        <v>1808</v>
      </c>
    </row>
    <row r="56" spans="1:12" x14ac:dyDescent="0.25">
      <c r="A56" s="7" t="s">
        <v>40</v>
      </c>
      <c r="B56" t="str">
        <f t="shared" si="7"/>
        <v>ESTALLENCHS_ANDRAITX</v>
      </c>
      <c r="C56" t="str">
        <f t="shared" si="2"/>
        <v/>
      </c>
      <c r="D56" s="3">
        <f t="shared" si="8"/>
        <v>100000</v>
      </c>
      <c r="E56" s="2"/>
      <c r="F56" s="3">
        <f t="shared" si="9"/>
        <v>1931</v>
      </c>
      <c r="H56" t="s">
        <v>174</v>
      </c>
      <c r="J56" s="5">
        <v>100000</v>
      </c>
      <c r="L56">
        <v>1931</v>
      </c>
    </row>
    <row r="57" spans="1:12" x14ac:dyDescent="0.25">
      <c r="A57" s="7" t="s">
        <v>41</v>
      </c>
      <c r="B57" t="str">
        <f t="shared" si="7"/>
        <v>IBIZA_FORMENTERA</v>
      </c>
      <c r="C57" t="str">
        <f t="shared" si="2"/>
        <v/>
      </c>
      <c r="D57" s="3">
        <f t="shared" si="8"/>
        <v>100000</v>
      </c>
      <c r="E57" s="2"/>
      <c r="F57" s="3">
        <f t="shared" si="9"/>
        <v>1923</v>
      </c>
      <c r="H57" t="s">
        <v>175</v>
      </c>
      <c r="J57" s="5">
        <v>100000</v>
      </c>
      <c r="L57">
        <v>1923</v>
      </c>
    </row>
    <row r="58" spans="1:12" x14ac:dyDescent="0.25">
      <c r="A58" s="7" t="s">
        <v>126</v>
      </c>
      <c r="B58" t="str">
        <f t="shared" si="7"/>
        <v>SOLDEU-PAS-DE-LA-CASA</v>
      </c>
      <c r="C58" t="str">
        <f t="shared" si="2"/>
        <v/>
      </c>
      <c r="D58" s="3">
        <f t="shared" si="8"/>
        <v>25000</v>
      </c>
      <c r="E58" s="2"/>
      <c r="F58" s="3">
        <f t="shared" si="9"/>
        <v>1945</v>
      </c>
      <c r="H58" t="s">
        <v>176</v>
      </c>
      <c r="J58" s="5">
        <v>25000</v>
      </c>
      <c r="L58">
        <v>1945</v>
      </c>
    </row>
    <row r="59" spans="1:12" x14ac:dyDescent="0.25">
      <c r="A59" s="7" t="s">
        <v>81</v>
      </c>
      <c r="B59" t="str">
        <f t="shared" si="7"/>
        <v>ESPANA_Y_PORTUGAL_E</v>
      </c>
      <c r="C59" t="str">
        <f t="shared" si="2"/>
        <v/>
      </c>
      <c r="D59" s="3">
        <f t="shared" si="8"/>
        <v>1000000</v>
      </c>
      <c r="E59" s="2"/>
      <c r="F59" s="3">
        <f t="shared" si="9"/>
        <v>1000</v>
      </c>
      <c r="H59" t="s">
        <v>177</v>
      </c>
      <c r="J59" s="5">
        <v>1000000</v>
      </c>
      <c r="L59">
        <v>1000</v>
      </c>
    </row>
    <row r="60" spans="1:12" x14ac:dyDescent="0.25">
      <c r="A60" s="7" t="s">
        <v>82</v>
      </c>
      <c r="B60" t="str">
        <f t="shared" si="7"/>
        <v>ESPANA_Y_PORTUGAL_O</v>
      </c>
      <c r="C60" t="str">
        <f t="shared" si="2"/>
        <v/>
      </c>
      <c r="D60" s="3">
        <f t="shared" si="8"/>
        <v>1000000</v>
      </c>
      <c r="E60" s="2"/>
      <c r="F60" s="3">
        <f t="shared" si="9"/>
        <v>1000</v>
      </c>
      <c r="H60" t="s">
        <v>178</v>
      </c>
      <c r="J60" s="5">
        <v>1000000</v>
      </c>
      <c r="L60">
        <v>1000</v>
      </c>
    </row>
    <row r="61" spans="1:12" x14ac:dyDescent="0.25">
      <c r="A61" s="7" t="s">
        <v>97</v>
      </c>
      <c r="B61" t="str">
        <f t="shared" si="7"/>
        <v>ESPANA_Y_PORTUGUAL</v>
      </c>
      <c r="C61" t="str">
        <f t="shared" si="2"/>
        <v/>
      </c>
      <c r="D61" s="3">
        <f t="shared" si="8"/>
        <v>1000000</v>
      </c>
      <c r="E61" s="2"/>
      <c r="F61" s="3">
        <f t="shared" si="9"/>
        <v>1948</v>
      </c>
      <c r="H61" t="s">
        <v>179</v>
      </c>
      <c r="J61" s="5">
        <v>1000000</v>
      </c>
      <c r="L61">
        <v>1948</v>
      </c>
    </row>
    <row r="62" spans="1:12" x14ac:dyDescent="0.25">
      <c r="A62" s="7" t="s">
        <v>42</v>
      </c>
      <c r="B62" t="str">
        <f t="shared" si="7"/>
        <v>SPANIEN_UND_PORTUGAL_E</v>
      </c>
      <c r="C62" t="str">
        <f t="shared" si="2"/>
        <v/>
      </c>
      <c r="D62" s="3">
        <f t="shared" si="8"/>
        <v>1000000</v>
      </c>
      <c r="E62" s="2"/>
      <c r="F62" s="3">
        <f t="shared" si="9"/>
        <v>1940</v>
      </c>
      <c r="H62" t="s">
        <v>180</v>
      </c>
      <c r="J62" s="5">
        <v>1000000</v>
      </c>
      <c r="L62">
        <v>1940</v>
      </c>
    </row>
    <row r="63" spans="1:12" x14ac:dyDescent="0.25">
      <c r="A63" s="7" t="s">
        <v>43</v>
      </c>
      <c r="B63" t="str">
        <f t="shared" si="7"/>
        <v>POLWYSEP_PYRENEJSKI_E</v>
      </c>
      <c r="C63" t="str">
        <f t="shared" si="2"/>
        <v/>
      </c>
      <c r="D63" s="3">
        <f t="shared" si="8"/>
        <v>1000000</v>
      </c>
      <c r="E63" s="2"/>
      <c r="F63" s="3">
        <f t="shared" si="9"/>
        <v>1929</v>
      </c>
      <c r="H63" t="s">
        <v>181</v>
      </c>
      <c r="J63" s="5">
        <v>1000000</v>
      </c>
      <c r="L63">
        <v>1929</v>
      </c>
    </row>
    <row r="64" spans="1:12" x14ac:dyDescent="0.25">
      <c r="A64" s="7" t="s">
        <v>44</v>
      </c>
      <c r="B64" t="str">
        <f t="shared" si="7"/>
        <v>POLWYSEP_PYRENEJSKI_O</v>
      </c>
      <c r="C64" t="str">
        <f t="shared" si="2"/>
        <v/>
      </c>
      <c r="D64" s="3">
        <f t="shared" si="8"/>
        <v>1000000</v>
      </c>
      <c r="E64" s="2"/>
      <c r="F64" s="3">
        <f t="shared" si="9"/>
        <v>1929</v>
      </c>
      <c r="H64" t="s">
        <v>182</v>
      </c>
      <c r="J64" s="5">
        <v>1000000</v>
      </c>
      <c r="L64">
        <v>1929</v>
      </c>
    </row>
    <row r="65" spans="1:12" x14ac:dyDescent="0.25">
      <c r="A65" s="7" t="s">
        <v>45</v>
      </c>
      <c r="B65" t="str">
        <f t="shared" si="7"/>
        <v>BAHIA-DE-PALMA</v>
      </c>
      <c r="C65" t="str">
        <f t="shared" si="2"/>
        <v/>
      </c>
      <c r="D65" s="3">
        <f t="shared" si="8"/>
        <v>10000</v>
      </c>
      <c r="E65" s="2"/>
      <c r="F65" s="3">
        <f t="shared" si="9"/>
        <v>1894</v>
      </c>
      <c r="H65" t="s">
        <v>183</v>
      </c>
      <c r="J65" s="5">
        <v>10000</v>
      </c>
      <c r="L65">
        <v>1894</v>
      </c>
    </row>
    <row r="66" spans="1:12" x14ac:dyDescent="0.25">
      <c r="A66" s="7" t="s">
        <v>114</v>
      </c>
      <c r="B66" t="str">
        <f t="shared" si="7"/>
        <v>BARCELONE_JTP</v>
      </c>
      <c r="C66" t="str">
        <f t="shared" si="2"/>
        <v/>
      </c>
      <c r="D66" s="3">
        <f t="shared" si="8"/>
        <v>11000</v>
      </c>
      <c r="E66" s="2"/>
      <c r="F66" s="3">
        <f t="shared" si="9"/>
        <v>1934</v>
      </c>
      <c r="H66" t="s">
        <v>184</v>
      </c>
      <c r="J66" s="5">
        <v>11000</v>
      </c>
      <c r="L66">
        <v>1934</v>
      </c>
    </row>
    <row r="67" spans="1:12" x14ac:dyDescent="0.25">
      <c r="A67" s="7" t="s">
        <v>113</v>
      </c>
      <c r="B67" t="str">
        <f t="shared" si="7"/>
        <v>BARCELONE_JTP</v>
      </c>
      <c r="C67" t="str">
        <f t="shared" ref="C67:C123" si="10">DECOUP(A67,0)</f>
        <v/>
      </c>
      <c r="D67" s="3">
        <f t="shared" si="8"/>
        <v>15000</v>
      </c>
      <c r="E67" s="2"/>
      <c r="F67" s="3">
        <f t="shared" si="9"/>
        <v>1935</v>
      </c>
      <c r="H67" t="s">
        <v>184</v>
      </c>
      <c r="J67" s="5">
        <v>15000</v>
      </c>
      <c r="L67">
        <v>1935</v>
      </c>
    </row>
    <row r="68" spans="1:12" x14ac:dyDescent="0.25">
      <c r="A68" s="7" t="s">
        <v>46</v>
      </c>
      <c r="B68" t="str">
        <f t="shared" si="7"/>
        <v>STE-CROIX-DE-TENERIFFE</v>
      </c>
      <c r="C68" t="str">
        <f t="shared" si="10"/>
        <v/>
      </c>
      <c r="D68" s="3">
        <f t="shared" si="8"/>
        <v>5000</v>
      </c>
      <c r="E68" s="2"/>
      <c r="F68" s="3">
        <f t="shared" si="9"/>
        <v>1894</v>
      </c>
      <c r="H68" t="s">
        <v>185</v>
      </c>
      <c r="J68" s="5">
        <v>5000</v>
      </c>
      <c r="L68">
        <v>1894</v>
      </c>
    </row>
    <row r="69" spans="1:12" x14ac:dyDescent="0.25">
      <c r="A69" s="7" t="s">
        <v>47</v>
      </c>
      <c r="B69" t="str">
        <f t="shared" si="7"/>
        <v>MADRID</v>
      </c>
      <c r="C69" t="str">
        <f t="shared" si="10"/>
        <v/>
      </c>
      <c r="D69" s="3" t="str">
        <f t="shared" si="8"/>
        <v>4K5</v>
      </c>
      <c r="E69" s="2"/>
      <c r="F69" s="3">
        <f t="shared" si="9"/>
        <v>1846</v>
      </c>
      <c r="H69" t="s">
        <v>186</v>
      </c>
      <c r="J69" s="5">
        <v>4500</v>
      </c>
      <c r="L69">
        <v>1846</v>
      </c>
    </row>
    <row r="70" spans="1:12" x14ac:dyDescent="0.25">
      <c r="A70" s="7" t="s">
        <v>121</v>
      </c>
      <c r="B70" t="str">
        <f t="shared" si="7"/>
        <v>ESP01_RECTO_GDP</v>
      </c>
      <c r="C70" t="str">
        <f t="shared" si="10"/>
        <v/>
      </c>
      <c r="D70" s="3">
        <f t="shared" si="8"/>
        <v>800000</v>
      </c>
      <c r="E70" s="2"/>
      <c r="F70" s="3">
        <f t="shared" si="9"/>
        <v>1948</v>
      </c>
      <c r="H70" t="s">
        <v>187</v>
      </c>
      <c r="J70" s="5">
        <v>800000</v>
      </c>
      <c r="L70">
        <v>1948</v>
      </c>
    </row>
    <row r="71" spans="1:12" x14ac:dyDescent="0.25">
      <c r="A71" s="7" t="s">
        <v>122</v>
      </c>
      <c r="B71" t="str">
        <f t="shared" si="7"/>
        <v>ESP01_VERSO_GDP</v>
      </c>
      <c r="C71" t="str">
        <f t="shared" si="10"/>
        <v/>
      </c>
      <c r="D71" s="3">
        <f t="shared" si="8"/>
        <v>800000</v>
      </c>
      <c r="E71" s="2"/>
      <c r="F71" s="3">
        <f t="shared" si="9"/>
        <v>1948</v>
      </c>
      <c r="H71" t="s">
        <v>188</v>
      </c>
      <c r="J71" s="5">
        <v>800000</v>
      </c>
      <c r="L71">
        <v>1948</v>
      </c>
    </row>
    <row r="72" spans="1:12" x14ac:dyDescent="0.25">
      <c r="A72" s="7" t="s">
        <v>48</v>
      </c>
      <c r="B72" t="str">
        <f t="shared" si="7"/>
        <v>ESPAGNE</v>
      </c>
      <c r="C72">
        <f t="shared" si="10"/>
        <v>0</v>
      </c>
      <c r="D72" s="3">
        <f t="shared" si="8"/>
        <v>400000</v>
      </c>
      <c r="E72" s="2"/>
      <c r="F72" s="3">
        <f t="shared" si="9"/>
        <v>1000</v>
      </c>
      <c r="H72" t="s">
        <v>155</v>
      </c>
      <c r="I72">
        <v>0</v>
      </c>
      <c r="J72" s="5">
        <v>400000</v>
      </c>
      <c r="L72">
        <v>1000</v>
      </c>
    </row>
    <row r="73" spans="1:12" x14ac:dyDescent="0.25">
      <c r="A73" s="7" t="s">
        <v>49</v>
      </c>
      <c r="B73" t="str">
        <f t="shared" si="7"/>
        <v>ESPAGNE</v>
      </c>
      <c r="C73">
        <f t="shared" si="10"/>
        <v>1</v>
      </c>
      <c r="D73" s="3">
        <f t="shared" si="8"/>
        <v>400000</v>
      </c>
      <c r="E73" s="2"/>
      <c r="F73" s="3">
        <f t="shared" si="9"/>
        <v>1000</v>
      </c>
      <c r="H73" t="s">
        <v>155</v>
      </c>
      <c r="I73">
        <v>1</v>
      </c>
      <c r="J73" s="5">
        <v>400000</v>
      </c>
      <c r="L73">
        <v>1000</v>
      </c>
    </row>
    <row r="74" spans="1:12" x14ac:dyDescent="0.25">
      <c r="A74" s="7" t="s">
        <v>50</v>
      </c>
      <c r="B74" t="str">
        <f t="shared" si="7"/>
        <v>ESPAGNE</v>
      </c>
      <c r="C74">
        <f t="shared" si="10"/>
        <v>7</v>
      </c>
      <c r="D74" s="3">
        <f t="shared" si="8"/>
        <v>400000</v>
      </c>
      <c r="E74" s="2"/>
      <c r="F74" s="3">
        <f t="shared" si="9"/>
        <v>1000</v>
      </c>
      <c r="H74" t="s">
        <v>155</v>
      </c>
      <c r="I74">
        <v>7</v>
      </c>
      <c r="J74" s="5">
        <v>400000</v>
      </c>
      <c r="L74">
        <v>1000</v>
      </c>
    </row>
    <row r="75" spans="1:12" x14ac:dyDescent="0.25">
      <c r="A75" s="7" t="s">
        <v>51</v>
      </c>
      <c r="B75" t="str">
        <f t="shared" si="7"/>
        <v>ESPAGNE</v>
      </c>
      <c r="C75">
        <f t="shared" si="10"/>
        <v>8</v>
      </c>
      <c r="D75" s="3">
        <f t="shared" si="8"/>
        <v>400000</v>
      </c>
      <c r="E75" s="2"/>
      <c r="F75" s="3">
        <f t="shared" si="9"/>
        <v>1000</v>
      </c>
      <c r="H75" t="s">
        <v>155</v>
      </c>
      <c r="I75">
        <v>8</v>
      </c>
      <c r="J75" s="5">
        <v>400000</v>
      </c>
      <c r="L75">
        <v>1000</v>
      </c>
    </row>
    <row r="76" spans="1:12" x14ac:dyDescent="0.25">
      <c r="A76" s="7" t="s">
        <v>52</v>
      </c>
      <c r="B76" t="str">
        <f t="shared" si="7"/>
        <v>ESPAGNE</v>
      </c>
      <c r="C76">
        <f t="shared" si="10"/>
        <v>9</v>
      </c>
      <c r="D76" s="3">
        <f t="shared" si="8"/>
        <v>400000</v>
      </c>
      <c r="E76" s="2"/>
      <c r="F76" s="3">
        <f t="shared" si="9"/>
        <v>1000</v>
      </c>
      <c r="H76" t="s">
        <v>155</v>
      </c>
      <c r="I76">
        <v>9</v>
      </c>
      <c r="J76" s="5">
        <v>400000</v>
      </c>
      <c r="L76">
        <v>1000</v>
      </c>
    </row>
    <row r="77" spans="1:12" x14ac:dyDescent="0.25">
      <c r="A77" s="7" t="s">
        <v>53</v>
      </c>
      <c r="B77" t="str">
        <f t="shared" si="7"/>
        <v>ESPAGNE</v>
      </c>
      <c r="C77">
        <f t="shared" si="10"/>
        <v>10</v>
      </c>
      <c r="D77" s="3">
        <f t="shared" si="8"/>
        <v>400000</v>
      </c>
      <c r="E77" s="2"/>
      <c r="F77" s="3">
        <f t="shared" si="9"/>
        <v>1000</v>
      </c>
      <c r="H77" t="s">
        <v>155</v>
      </c>
      <c r="I77">
        <v>10</v>
      </c>
      <c r="J77" s="5">
        <v>400000</v>
      </c>
      <c r="L77">
        <v>1000</v>
      </c>
    </row>
    <row r="78" spans="1:12" x14ac:dyDescent="0.25">
      <c r="A78" s="7" t="s">
        <v>112</v>
      </c>
      <c r="B78" t="str">
        <f t="shared" si="7"/>
        <v>ESPAGNE</v>
      </c>
      <c r="C78" t="str">
        <f t="shared" si="10"/>
        <v/>
      </c>
      <c r="D78" s="3">
        <f t="shared" si="8"/>
        <v>1200000</v>
      </c>
      <c r="E78" s="2"/>
      <c r="F78" s="3">
        <f t="shared" si="9"/>
        <v>1948</v>
      </c>
      <c r="H78" t="s">
        <v>155</v>
      </c>
      <c r="J78" s="5">
        <v>1200000</v>
      </c>
      <c r="L78">
        <v>1948</v>
      </c>
    </row>
    <row r="79" spans="1:12" x14ac:dyDescent="0.25">
      <c r="A79" s="7" t="s">
        <v>54</v>
      </c>
      <c r="B79" t="str">
        <f t="shared" si="7"/>
        <v>ESPAGNE_NE</v>
      </c>
      <c r="C79" t="str">
        <f t="shared" si="10"/>
        <v/>
      </c>
      <c r="D79" s="3">
        <f t="shared" si="8"/>
        <v>600000</v>
      </c>
      <c r="E79" s="2"/>
      <c r="F79" s="3">
        <f t="shared" si="9"/>
        <v>1940</v>
      </c>
      <c r="H79" t="s">
        <v>189</v>
      </c>
      <c r="J79" s="5">
        <v>600000</v>
      </c>
      <c r="L79">
        <v>1940</v>
      </c>
    </row>
    <row r="80" spans="1:12" x14ac:dyDescent="0.25">
      <c r="A80" s="7" t="s">
        <v>55</v>
      </c>
      <c r="B80" t="str">
        <f t="shared" ref="B80:B120" si="11">DECOUP(A80,2)</f>
        <v>ESPAGNE_NO</v>
      </c>
      <c r="C80" t="str">
        <f t="shared" si="10"/>
        <v/>
      </c>
      <c r="D80" s="3">
        <f t="shared" ref="D80:D120" si="12">DECOUP(A80,3)</f>
        <v>600000</v>
      </c>
      <c r="E80" s="2"/>
      <c r="F80" s="3">
        <f t="shared" ref="F80:F120" si="13">DECOUP(A80,4)</f>
        <v>1940</v>
      </c>
      <c r="H80" t="s">
        <v>190</v>
      </c>
      <c r="J80" s="5">
        <v>600000</v>
      </c>
      <c r="L80">
        <v>1940</v>
      </c>
    </row>
    <row r="81" spans="1:12" x14ac:dyDescent="0.25">
      <c r="A81" s="7" t="s">
        <v>56</v>
      </c>
      <c r="B81" t="str">
        <f t="shared" si="11"/>
        <v>ESPAGNE_SE</v>
      </c>
      <c r="C81" t="str">
        <f t="shared" si="10"/>
        <v/>
      </c>
      <c r="D81" s="3">
        <f t="shared" si="12"/>
        <v>600000</v>
      </c>
      <c r="E81" s="2"/>
      <c r="F81" s="3">
        <f t="shared" si="13"/>
        <v>1940</v>
      </c>
      <c r="H81" t="s">
        <v>191</v>
      </c>
      <c r="J81" s="5">
        <v>600000</v>
      </c>
      <c r="L81">
        <v>1940</v>
      </c>
    </row>
    <row r="82" spans="1:12" x14ac:dyDescent="0.25">
      <c r="A82" s="7" t="s">
        <v>57</v>
      </c>
      <c r="B82" t="str">
        <f t="shared" si="11"/>
        <v>ESPAGNE_SO</v>
      </c>
      <c r="C82" t="str">
        <f t="shared" si="10"/>
        <v/>
      </c>
      <c r="D82" s="3">
        <f t="shared" si="12"/>
        <v>600000</v>
      </c>
      <c r="E82" s="2"/>
      <c r="F82" s="3">
        <f t="shared" si="13"/>
        <v>1940</v>
      </c>
      <c r="H82" t="s">
        <v>192</v>
      </c>
      <c r="J82" s="5">
        <v>600000</v>
      </c>
      <c r="L82">
        <v>1940</v>
      </c>
    </row>
    <row r="83" spans="1:12" x14ac:dyDescent="0.25">
      <c r="A83" s="7" t="s">
        <v>58</v>
      </c>
      <c r="B83" t="str">
        <f t="shared" si="11"/>
        <v>ESPANA_Y_PORTUGAL</v>
      </c>
      <c r="C83" t="str">
        <f t="shared" si="10"/>
        <v/>
      </c>
      <c r="D83" s="3">
        <f t="shared" si="12"/>
        <v>3000000</v>
      </c>
      <c r="E83" s="2"/>
      <c r="F83" s="3">
        <f t="shared" si="13"/>
        <v>1000</v>
      </c>
      <c r="H83" t="s">
        <v>132</v>
      </c>
      <c r="J83" s="5">
        <v>3000000</v>
      </c>
      <c r="L83">
        <v>1000</v>
      </c>
    </row>
    <row r="84" spans="1:12" x14ac:dyDescent="0.25">
      <c r="A84" s="7" t="s">
        <v>59</v>
      </c>
      <c r="B84" t="str">
        <f t="shared" si="11"/>
        <v>ISLAS_BALEARES</v>
      </c>
      <c r="C84" t="str">
        <f t="shared" si="10"/>
        <v/>
      </c>
      <c r="D84" s="3">
        <f t="shared" si="12"/>
        <v>400000</v>
      </c>
      <c r="E84" s="2"/>
      <c r="F84" s="3">
        <f t="shared" si="13"/>
        <v>1000</v>
      </c>
      <c r="H84" t="s">
        <v>193</v>
      </c>
      <c r="J84" s="5">
        <v>400000</v>
      </c>
      <c r="L84">
        <v>1000</v>
      </c>
    </row>
    <row r="85" spans="1:12" ht="14.25" customHeight="1" x14ac:dyDescent="0.25">
      <c r="A85" s="7" t="s">
        <v>60</v>
      </c>
      <c r="B85" t="str">
        <f t="shared" si="11"/>
        <v>MALAGA-F6</v>
      </c>
      <c r="C85" t="str">
        <f t="shared" si="10"/>
        <v/>
      </c>
      <c r="D85" s="3">
        <f t="shared" si="12"/>
        <v>500000</v>
      </c>
      <c r="E85" s="2"/>
      <c r="F85" s="3">
        <f t="shared" si="13"/>
        <v>1943</v>
      </c>
      <c r="H85" t="s">
        <v>194</v>
      </c>
      <c r="J85" s="5">
        <v>500000</v>
      </c>
      <c r="L85">
        <v>1943</v>
      </c>
    </row>
    <row r="86" spans="1:12" x14ac:dyDescent="0.25">
      <c r="A86" s="7" t="s">
        <v>96</v>
      </c>
      <c r="B86" t="str">
        <f t="shared" si="11"/>
        <v>PENINSULE_IBERIQUE</v>
      </c>
      <c r="C86" t="str">
        <f t="shared" si="10"/>
        <v/>
      </c>
      <c r="D86" s="3">
        <f t="shared" si="12"/>
        <v>1500000</v>
      </c>
      <c r="E86" s="2"/>
      <c r="F86" s="3">
        <f t="shared" si="13"/>
        <v>1000</v>
      </c>
      <c r="H86" t="s">
        <v>195</v>
      </c>
      <c r="J86" s="5">
        <v>1500000</v>
      </c>
      <c r="L86">
        <v>1000</v>
      </c>
    </row>
    <row r="87" spans="1:12" x14ac:dyDescent="0.25">
      <c r="A87" s="7" t="s">
        <v>61</v>
      </c>
      <c r="B87" t="str">
        <f t="shared" si="11"/>
        <v>SEVILLA-F3</v>
      </c>
      <c r="C87" t="str">
        <f t="shared" si="10"/>
        <v/>
      </c>
      <c r="D87" s="3">
        <f t="shared" si="12"/>
        <v>500000</v>
      </c>
      <c r="E87" s="2"/>
      <c r="F87" s="3">
        <f t="shared" si="13"/>
        <v>1943</v>
      </c>
      <c r="H87" t="s">
        <v>196</v>
      </c>
      <c r="J87" s="5">
        <v>500000</v>
      </c>
      <c r="L87">
        <v>1943</v>
      </c>
    </row>
    <row r="88" spans="1:12" x14ac:dyDescent="0.25">
      <c r="A88" s="7" t="s">
        <v>62</v>
      </c>
      <c r="B88" t="str">
        <f t="shared" si="11"/>
        <v>SPANIEN_OCH_PORTUGAL</v>
      </c>
      <c r="C88" t="str">
        <f t="shared" si="10"/>
        <v/>
      </c>
      <c r="D88" s="3">
        <f t="shared" si="12"/>
        <v>3200000</v>
      </c>
      <c r="E88" s="2"/>
      <c r="F88" s="3">
        <f t="shared" si="13"/>
        <v>1920</v>
      </c>
      <c r="H88" t="s">
        <v>197</v>
      </c>
      <c r="J88" s="5">
        <v>3200000</v>
      </c>
      <c r="L88">
        <v>1920</v>
      </c>
    </row>
    <row r="89" spans="1:12" x14ac:dyDescent="0.25">
      <c r="A89" s="7" t="s">
        <v>63</v>
      </c>
      <c r="B89" t="str">
        <f t="shared" si="11"/>
        <v>SPANIEN_UND_PORTUGAL</v>
      </c>
      <c r="C89" t="str">
        <f t="shared" si="10"/>
        <v/>
      </c>
      <c r="D89" s="3">
        <f t="shared" si="12"/>
        <v>2500000</v>
      </c>
      <c r="E89" s="2"/>
      <c r="F89" s="3">
        <f t="shared" si="13"/>
        <v>1943</v>
      </c>
      <c r="H89" t="s">
        <v>138</v>
      </c>
      <c r="J89" s="5">
        <v>2500000</v>
      </c>
      <c r="L89">
        <v>1943</v>
      </c>
    </row>
    <row r="90" spans="1:12" x14ac:dyDescent="0.25">
      <c r="A90" s="7" t="s">
        <v>64</v>
      </c>
      <c r="B90" t="str">
        <f t="shared" si="11"/>
        <v>VALLADOLID-F1</v>
      </c>
      <c r="C90" t="str">
        <f t="shared" si="10"/>
        <v/>
      </c>
      <c r="D90" s="3">
        <f t="shared" si="12"/>
        <v>500000</v>
      </c>
      <c r="E90" s="2"/>
      <c r="F90" s="3">
        <f t="shared" si="13"/>
        <v>1943</v>
      </c>
      <c r="H90" t="s">
        <v>198</v>
      </c>
      <c r="J90" s="5">
        <v>500000</v>
      </c>
      <c r="L90">
        <v>1943</v>
      </c>
    </row>
    <row r="91" spans="1:12" x14ac:dyDescent="0.25">
      <c r="A91" s="7" t="s">
        <v>65</v>
      </c>
      <c r="B91" t="str">
        <f t="shared" si="11"/>
        <v>ZARAGOZA-F4</v>
      </c>
      <c r="C91" t="str">
        <f t="shared" si="10"/>
        <v/>
      </c>
      <c r="D91" s="3">
        <f t="shared" si="12"/>
        <v>500000</v>
      </c>
      <c r="E91" s="2"/>
      <c r="F91" s="3">
        <f t="shared" si="13"/>
        <v>1943</v>
      </c>
      <c r="H91" t="s">
        <v>199</v>
      </c>
      <c r="J91" s="5">
        <v>500000</v>
      </c>
      <c r="L91">
        <v>1943</v>
      </c>
    </row>
    <row r="92" spans="1:12" x14ac:dyDescent="0.25">
      <c r="A92" s="7" t="s">
        <v>111</v>
      </c>
      <c r="B92" t="str">
        <f t="shared" si="11"/>
        <v>ANDORRA</v>
      </c>
      <c r="C92" t="str">
        <f t="shared" si="10"/>
        <v/>
      </c>
      <c r="D92" s="3">
        <f t="shared" si="12"/>
        <v>50000</v>
      </c>
      <c r="E92" s="2"/>
      <c r="F92" s="3">
        <f t="shared" si="13"/>
        <v>1951</v>
      </c>
      <c r="H92" t="s">
        <v>200</v>
      </c>
      <c r="J92" s="5">
        <v>50000</v>
      </c>
      <c r="L92">
        <v>1951</v>
      </c>
    </row>
    <row r="93" spans="1:12" x14ac:dyDescent="0.25">
      <c r="A93" s="7" t="s">
        <v>110</v>
      </c>
      <c r="B93" t="str">
        <f t="shared" si="11"/>
        <v>ANDORRA</v>
      </c>
      <c r="C93" t="str">
        <f t="shared" si="10"/>
        <v/>
      </c>
      <c r="D93" s="3">
        <f t="shared" si="12"/>
        <v>50000</v>
      </c>
      <c r="E93" s="2"/>
      <c r="F93" s="3">
        <f t="shared" si="13"/>
        <v>1949</v>
      </c>
      <c r="H93" t="s">
        <v>200</v>
      </c>
      <c r="J93" s="5">
        <v>50000</v>
      </c>
      <c r="L93">
        <v>1949</v>
      </c>
    </row>
    <row r="94" spans="1:12" x14ac:dyDescent="0.25">
      <c r="A94" s="7" t="s">
        <v>66</v>
      </c>
      <c r="B94" t="str">
        <f t="shared" si="11"/>
        <v>ANDORRA-KUCERA</v>
      </c>
      <c r="C94" t="str">
        <f t="shared" si="10"/>
        <v/>
      </c>
      <c r="D94" s="3">
        <f t="shared" si="12"/>
        <v>40000</v>
      </c>
      <c r="E94" s="2"/>
      <c r="F94" s="3">
        <f t="shared" si="13"/>
        <v>1000</v>
      </c>
      <c r="H94" t="s">
        <v>201</v>
      </c>
      <c r="J94" s="5">
        <v>40000</v>
      </c>
      <c r="L94">
        <v>1000</v>
      </c>
    </row>
    <row r="95" spans="1:12" x14ac:dyDescent="0.25">
      <c r="A95" s="7" t="s">
        <v>123</v>
      </c>
      <c r="B95" t="str">
        <f t="shared" si="11"/>
        <v>BALEARES-672-F2-CAP-FERRUTX</v>
      </c>
      <c r="C95" t="str">
        <f t="shared" si="10"/>
        <v/>
      </c>
      <c r="D95" s="3">
        <f t="shared" si="12"/>
        <v>25000</v>
      </c>
      <c r="E95" s="2"/>
      <c r="F95" s="3">
        <f t="shared" si="13"/>
        <v>1952</v>
      </c>
      <c r="H95" t="s">
        <v>202</v>
      </c>
      <c r="J95" s="5">
        <v>25000</v>
      </c>
      <c r="L95">
        <v>1952</v>
      </c>
    </row>
    <row r="96" spans="1:12" x14ac:dyDescent="0.25">
      <c r="A96" s="7" t="s">
        <v>124</v>
      </c>
      <c r="B96" t="str">
        <f t="shared" si="11"/>
        <v>BALEARES-672-F4-ARTA</v>
      </c>
      <c r="C96" t="str">
        <f t="shared" si="10"/>
        <v/>
      </c>
      <c r="D96" s="3">
        <f t="shared" si="12"/>
        <v>25000</v>
      </c>
      <c r="E96" s="2"/>
      <c r="F96" s="3">
        <f t="shared" si="13"/>
        <v>1952</v>
      </c>
      <c r="H96" t="s">
        <v>203</v>
      </c>
      <c r="J96" s="5">
        <v>25000</v>
      </c>
      <c r="L96">
        <v>1952</v>
      </c>
    </row>
    <row r="97" spans="1:12" x14ac:dyDescent="0.25">
      <c r="A97" s="7" t="s">
        <v>107</v>
      </c>
      <c r="B97" t="str">
        <f t="shared" si="11"/>
        <v>BALEARES-700-F2-SON-CERVARA</v>
      </c>
      <c r="C97" t="str">
        <f t="shared" si="10"/>
        <v/>
      </c>
      <c r="D97" s="3">
        <f t="shared" si="12"/>
        <v>25000</v>
      </c>
      <c r="E97" s="2"/>
      <c r="F97" s="3">
        <f t="shared" si="13"/>
        <v>1925</v>
      </c>
      <c r="H97" t="s">
        <v>204</v>
      </c>
      <c r="J97" s="5">
        <v>25000</v>
      </c>
      <c r="L97">
        <v>1925</v>
      </c>
    </row>
    <row r="98" spans="1:12" x14ac:dyDescent="0.25">
      <c r="A98" s="7" t="s">
        <v>108</v>
      </c>
      <c r="B98" t="str">
        <f t="shared" si="11"/>
        <v>BALEARES-700-F4-PORTO-CRISTO</v>
      </c>
      <c r="C98" t="str">
        <f t="shared" si="10"/>
        <v/>
      </c>
      <c r="D98" s="3">
        <f t="shared" si="12"/>
        <v>25000</v>
      </c>
      <c r="E98" s="2"/>
      <c r="F98" s="3">
        <f t="shared" si="13"/>
        <v>1925</v>
      </c>
      <c r="H98" t="s">
        <v>205</v>
      </c>
      <c r="J98" s="5">
        <v>25000</v>
      </c>
      <c r="L98">
        <v>1925</v>
      </c>
    </row>
    <row r="99" spans="1:12" x14ac:dyDescent="0.25">
      <c r="A99" s="7" t="s">
        <v>67</v>
      </c>
      <c r="B99" t="str">
        <f t="shared" si="11"/>
        <v>BARCELONE</v>
      </c>
      <c r="C99" t="str">
        <f t="shared" si="10"/>
        <v/>
      </c>
      <c r="D99" s="3">
        <f t="shared" si="12"/>
        <v>50000</v>
      </c>
      <c r="E99" s="2"/>
      <c r="F99" s="3">
        <f t="shared" si="13"/>
        <v>1927</v>
      </c>
      <c r="H99" t="s">
        <v>151</v>
      </c>
      <c r="J99" s="5">
        <v>50000</v>
      </c>
      <c r="L99">
        <v>1927</v>
      </c>
    </row>
    <row r="100" spans="1:12" x14ac:dyDescent="0.25">
      <c r="A100" s="7" t="s">
        <v>68</v>
      </c>
      <c r="B100" t="str">
        <f t="shared" si="11"/>
        <v>CADIZ-ENV</v>
      </c>
      <c r="C100" t="str">
        <f t="shared" si="10"/>
        <v/>
      </c>
      <c r="D100" s="3">
        <f t="shared" si="12"/>
        <v>50000</v>
      </c>
      <c r="E100" s="2"/>
      <c r="F100" s="3">
        <f t="shared" si="13"/>
        <v>1823</v>
      </c>
      <c r="H100" t="s">
        <v>206</v>
      </c>
      <c r="J100" s="5">
        <v>50000</v>
      </c>
      <c r="L100">
        <v>1823</v>
      </c>
    </row>
    <row r="101" spans="1:12" x14ac:dyDescent="0.25">
      <c r="A101" s="7" t="s">
        <v>69</v>
      </c>
      <c r="B101" t="str">
        <f t="shared" si="11"/>
        <v>LES_VALLEES-ANDORRE</v>
      </c>
      <c r="C101" t="str">
        <f t="shared" si="10"/>
        <v/>
      </c>
      <c r="D101" s="3">
        <f t="shared" si="12"/>
        <v>50000</v>
      </c>
      <c r="E101" s="2"/>
      <c r="F101" s="3">
        <f t="shared" si="13"/>
        <v>1925</v>
      </c>
      <c r="H101" t="s">
        <v>207</v>
      </c>
      <c r="J101" s="5">
        <v>50000</v>
      </c>
      <c r="L101">
        <v>1925</v>
      </c>
    </row>
    <row r="102" spans="1:12" x14ac:dyDescent="0.25">
      <c r="A102" s="7" t="s">
        <v>70</v>
      </c>
      <c r="B102" t="str">
        <f t="shared" si="11"/>
        <v>LES_VALLEES-ANDORRE</v>
      </c>
      <c r="C102" t="str">
        <f t="shared" si="10"/>
        <v/>
      </c>
      <c r="D102" s="3">
        <f t="shared" si="12"/>
        <v>50000</v>
      </c>
      <c r="E102" s="2"/>
      <c r="F102" s="3">
        <f t="shared" si="13"/>
        <v>1933</v>
      </c>
      <c r="H102" t="s">
        <v>207</v>
      </c>
      <c r="J102" s="5">
        <v>50000</v>
      </c>
      <c r="L102">
        <v>1933</v>
      </c>
    </row>
    <row r="103" spans="1:12" x14ac:dyDescent="0.25">
      <c r="A103" s="7" t="s">
        <v>109</v>
      </c>
      <c r="B103" t="str">
        <f t="shared" si="11"/>
        <v>LES_VALLEES-ANDORRE</v>
      </c>
      <c r="C103" t="str">
        <f t="shared" si="10"/>
        <v/>
      </c>
      <c r="D103" s="3">
        <f t="shared" si="12"/>
        <v>50000</v>
      </c>
      <c r="E103" s="2"/>
      <c r="F103" s="3">
        <f t="shared" si="13"/>
        <v>1952</v>
      </c>
      <c r="H103" t="s">
        <v>207</v>
      </c>
      <c r="J103" s="5">
        <v>50000</v>
      </c>
      <c r="L103">
        <v>1952</v>
      </c>
    </row>
    <row r="104" spans="1:12" x14ac:dyDescent="0.25">
      <c r="A104" s="7" t="s">
        <v>71</v>
      </c>
      <c r="B104" t="str">
        <f t="shared" si="11"/>
        <v>PIRINEO-MALADETA</v>
      </c>
      <c r="C104" t="str">
        <f t="shared" si="10"/>
        <v/>
      </c>
      <c r="D104" s="3">
        <f t="shared" si="12"/>
        <v>25000</v>
      </c>
      <c r="E104" s="2"/>
      <c r="F104" s="3">
        <f t="shared" si="13"/>
        <v>1951</v>
      </c>
      <c r="H104" t="s">
        <v>208</v>
      </c>
      <c r="J104" s="5">
        <v>25000</v>
      </c>
      <c r="L104">
        <v>1951</v>
      </c>
    </row>
    <row r="105" spans="1:12" x14ac:dyDescent="0.25">
      <c r="A105" s="7" t="s">
        <v>72</v>
      </c>
      <c r="B105" t="str">
        <f t="shared" si="11"/>
        <v>PIRINEO-REGION-DE-CALDES-DE-BOHI</v>
      </c>
      <c r="C105" t="str">
        <f t="shared" si="10"/>
        <v/>
      </c>
      <c r="D105" s="3">
        <f t="shared" si="12"/>
        <v>25000</v>
      </c>
      <c r="E105" s="2"/>
      <c r="F105" s="3">
        <f t="shared" si="13"/>
        <v>1951</v>
      </c>
      <c r="H105" t="s">
        <v>209</v>
      </c>
      <c r="J105" s="5">
        <v>25000</v>
      </c>
      <c r="L105">
        <v>1951</v>
      </c>
    </row>
    <row r="106" spans="1:12" x14ac:dyDescent="0.25">
      <c r="A106" s="7" t="s">
        <v>95</v>
      </c>
      <c r="B106" t="str">
        <f t="shared" si="11"/>
        <v>PIRINEO-REGION-ESPOT-Y-SANT-NICOLAU</v>
      </c>
      <c r="C106" t="str">
        <f t="shared" si="10"/>
        <v/>
      </c>
      <c r="D106" s="3">
        <f t="shared" si="12"/>
        <v>25000</v>
      </c>
      <c r="E106" s="2"/>
      <c r="F106" s="3">
        <f t="shared" si="13"/>
        <v>1951</v>
      </c>
      <c r="H106" t="s">
        <v>210</v>
      </c>
      <c r="J106" s="5">
        <v>25000</v>
      </c>
      <c r="L106">
        <v>1951</v>
      </c>
    </row>
    <row r="107" spans="1:12" x14ac:dyDescent="0.25">
      <c r="A107" s="7" t="s">
        <v>94</v>
      </c>
      <c r="B107" t="str">
        <f t="shared" si="11"/>
        <v>CANARIES</v>
      </c>
      <c r="C107">
        <f t="shared" si="10"/>
        <v>6203</v>
      </c>
      <c r="D107" s="3">
        <f t="shared" si="12"/>
        <v>150000</v>
      </c>
      <c r="E107" s="2"/>
      <c r="F107" s="3">
        <f t="shared" si="13"/>
        <v>1950</v>
      </c>
      <c r="H107" t="s">
        <v>211</v>
      </c>
      <c r="I107">
        <v>6203</v>
      </c>
      <c r="J107" s="5">
        <v>150000</v>
      </c>
      <c r="L107">
        <v>1950</v>
      </c>
    </row>
    <row r="108" spans="1:12" x14ac:dyDescent="0.25">
      <c r="A108" s="7" t="s">
        <v>98</v>
      </c>
      <c r="B108" t="str">
        <f>DECOUP(A108,2)</f>
        <v>PLAN-PARCEL-MADRID</v>
      </c>
      <c r="C108">
        <f t="shared" si="10"/>
        <v>1</v>
      </c>
      <c r="D108" s="3">
        <f t="shared" si="12"/>
        <v>2000</v>
      </c>
      <c r="E108" s="2"/>
      <c r="F108" s="3">
        <f t="shared" si="13"/>
        <v>1874</v>
      </c>
      <c r="H108" t="s">
        <v>212</v>
      </c>
      <c r="I108">
        <v>1</v>
      </c>
      <c r="J108" s="5">
        <v>2000</v>
      </c>
      <c r="L108">
        <v>1874</v>
      </c>
    </row>
    <row r="109" spans="1:12" x14ac:dyDescent="0.25">
      <c r="A109" s="7" t="s">
        <v>73</v>
      </c>
      <c r="B109" t="str">
        <f t="shared" si="11"/>
        <v>PLAN-PARCEL-MADRID</v>
      </c>
      <c r="C109">
        <f t="shared" si="10"/>
        <v>10</v>
      </c>
      <c r="D109" s="3">
        <f t="shared" si="12"/>
        <v>2000</v>
      </c>
      <c r="E109" s="2"/>
      <c r="F109" s="3">
        <f t="shared" si="13"/>
        <v>1874</v>
      </c>
      <c r="H109" t="s">
        <v>212</v>
      </c>
      <c r="I109">
        <v>10</v>
      </c>
      <c r="J109" s="5">
        <v>2000</v>
      </c>
      <c r="L109">
        <v>1874</v>
      </c>
    </row>
    <row r="110" spans="1:12" x14ac:dyDescent="0.25">
      <c r="A110" s="7" t="s">
        <v>74</v>
      </c>
      <c r="B110" t="str">
        <f t="shared" si="11"/>
        <v>PLAN-PARCEL-MADRID</v>
      </c>
      <c r="C110">
        <f t="shared" si="10"/>
        <v>11</v>
      </c>
      <c r="D110" s="3">
        <f t="shared" si="12"/>
        <v>2000</v>
      </c>
      <c r="E110" s="2"/>
      <c r="F110" s="3">
        <f t="shared" si="13"/>
        <v>1874</v>
      </c>
      <c r="H110" t="s">
        <v>212</v>
      </c>
      <c r="I110">
        <v>11</v>
      </c>
      <c r="J110" s="5">
        <v>2000</v>
      </c>
      <c r="L110">
        <v>1874</v>
      </c>
    </row>
    <row r="111" spans="1:12" x14ac:dyDescent="0.25">
      <c r="A111" s="7" t="s">
        <v>75</v>
      </c>
      <c r="B111" t="str">
        <f t="shared" si="11"/>
        <v>PLAN-PARCEL-MADRID</v>
      </c>
      <c r="C111">
        <f t="shared" si="10"/>
        <v>12</v>
      </c>
      <c r="D111" s="3">
        <f t="shared" si="12"/>
        <v>2000</v>
      </c>
      <c r="E111" s="2"/>
      <c r="F111" s="3">
        <f t="shared" si="13"/>
        <v>1874</v>
      </c>
      <c r="H111" t="s">
        <v>212</v>
      </c>
      <c r="I111">
        <v>12</v>
      </c>
      <c r="J111" s="5">
        <v>2000</v>
      </c>
      <c r="L111">
        <v>1874</v>
      </c>
    </row>
    <row r="112" spans="1:12" x14ac:dyDescent="0.25">
      <c r="A112" s="7" t="s">
        <v>76</v>
      </c>
      <c r="B112" t="str">
        <f t="shared" si="11"/>
        <v>PLAN-PARCEL-MADRID</v>
      </c>
      <c r="C112">
        <f t="shared" si="10"/>
        <v>13</v>
      </c>
      <c r="D112" s="3">
        <f t="shared" si="12"/>
        <v>2000</v>
      </c>
      <c r="E112" s="2"/>
      <c r="F112" s="3">
        <f t="shared" si="13"/>
        <v>1874</v>
      </c>
      <c r="H112" t="s">
        <v>212</v>
      </c>
      <c r="I112">
        <v>13</v>
      </c>
      <c r="J112" s="5">
        <v>2000</v>
      </c>
      <c r="L112">
        <v>1874</v>
      </c>
    </row>
    <row r="113" spans="1:12" x14ac:dyDescent="0.25">
      <c r="A113" s="7" t="s">
        <v>77</v>
      </c>
      <c r="B113" t="str">
        <f t="shared" si="11"/>
        <v>PLAN-PARCEL-MADRID</v>
      </c>
      <c r="C113">
        <f t="shared" si="10"/>
        <v>14</v>
      </c>
      <c r="D113" s="3">
        <f t="shared" si="12"/>
        <v>2000</v>
      </c>
      <c r="E113" s="2"/>
      <c r="F113" s="3">
        <f t="shared" si="13"/>
        <v>1874</v>
      </c>
      <c r="H113" t="s">
        <v>212</v>
      </c>
      <c r="I113">
        <v>14</v>
      </c>
      <c r="J113" s="5">
        <v>2000</v>
      </c>
      <c r="L113">
        <v>1874</v>
      </c>
    </row>
    <row r="114" spans="1:12" x14ac:dyDescent="0.25">
      <c r="A114" s="7" t="s">
        <v>78</v>
      </c>
      <c r="B114" t="str">
        <f t="shared" si="11"/>
        <v>PLAN-PARCEL-MADRID</v>
      </c>
      <c r="C114">
        <f t="shared" si="10"/>
        <v>15</v>
      </c>
      <c r="D114" s="3">
        <f t="shared" si="12"/>
        <v>2000</v>
      </c>
      <c r="E114" s="2"/>
      <c r="F114" s="3">
        <f t="shared" si="13"/>
        <v>1874</v>
      </c>
      <c r="H114" t="s">
        <v>212</v>
      </c>
      <c r="I114">
        <v>15</v>
      </c>
      <c r="J114" s="5">
        <v>2000</v>
      </c>
      <c r="L114">
        <v>1874</v>
      </c>
    </row>
    <row r="115" spans="1:12" x14ac:dyDescent="0.25">
      <c r="A115" s="7" t="s">
        <v>79</v>
      </c>
      <c r="B115" t="str">
        <f t="shared" si="11"/>
        <v>PLAN-PARCEL-MADRID</v>
      </c>
      <c r="C115">
        <f t="shared" si="10"/>
        <v>16</v>
      </c>
      <c r="D115" s="3">
        <f t="shared" si="12"/>
        <v>2000</v>
      </c>
      <c r="E115" s="2"/>
      <c r="F115" s="3">
        <f t="shared" si="13"/>
        <v>1874</v>
      </c>
      <c r="H115" t="s">
        <v>212</v>
      </c>
      <c r="I115">
        <v>16</v>
      </c>
      <c r="J115" s="5">
        <v>2000</v>
      </c>
      <c r="L115">
        <v>1874</v>
      </c>
    </row>
    <row r="116" spans="1:12" x14ac:dyDescent="0.25">
      <c r="A116" s="7" t="s">
        <v>99</v>
      </c>
      <c r="B116" t="str">
        <f t="shared" si="11"/>
        <v>PLAN-PARCEL-MADRID</v>
      </c>
      <c r="C116">
        <f t="shared" si="10"/>
        <v>2</v>
      </c>
      <c r="D116" s="3">
        <f t="shared" si="12"/>
        <v>2000</v>
      </c>
      <c r="E116" s="2"/>
      <c r="F116" s="3">
        <f t="shared" si="13"/>
        <v>1874</v>
      </c>
      <c r="H116" t="s">
        <v>212</v>
      </c>
      <c r="I116">
        <v>2</v>
      </c>
      <c r="J116" s="5">
        <v>2000</v>
      </c>
      <c r="L116">
        <v>1874</v>
      </c>
    </row>
    <row r="117" spans="1:12" x14ac:dyDescent="0.25">
      <c r="A117" s="7" t="s">
        <v>100</v>
      </c>
      <c r="B117" t="str">
        <f t="shared" si="11"/>
        <v>PLAN-PARCEL-MADRID</v>
      </c>
      <c r="C117">
        <f t="shared" si="10"/>
        <v>3</v>
      </c>
      <c r="D117" s="3">
        <f t="shared" si="12"/>
        <v>2000</v>
      </c>
      <c r="E117" s="2"/>
      <c r="F117" s="3">
        <f t="shared" si="13"/>
        <v>1874</v>
      </c>
      <c r="H117" t="s">
        <v>212</v>
      </c>
      <c r="I117">
        <v>3</v>
      </c>
      <c r="J117" s="5">
        <v>2000</v>
      </c>
      <c r="L117">
        <v>1874</v>
      </c>
    </row>
    <row r="118" spans="1:12" x14ac:dyDescent="0.25">
      <c r="A118" s="7" t="s">
        <v>101</v>
      </c>
      <c r="B118" t="str">
        <f t="shared" si="11"/>
        <v>PLAN-PARCEL-MADRID</v>
      </c>
      <c r="C118">
        <f t="shared" si="10"/>
        <v>4</v>
      </c>
      <c r="D118" s="3">
        <f t="shared" si="12"/>
        <v>2000</v>
      </c>
      <c r="E118" s="2"/>
      <c r="F118" s="3">
        <f t="shared" si="13"/>
        <v>1874</v>
      </c>
      <c r="H118" t="s">
        <v>212</v>
      </c>
      <c r="I118">
        <v>4</v>
      </c>
      <c r="J118" s="5">
        <v>2000</v>
      </c>
      <c r="L118">
        <v>1874</v>
      </c>
    </row>
    <row r="119" spans="1:12" x14ac:dyDescent="0.25">
      <c r="A119" s="7" t="s">
        <v>102</v>
      </c>
      <c r="B119" t="str">
        <f t="shared" si="11"/>
        <v>PLAN-PARCEL-MADRID</v>
      </c>
      <c r="C119">
        <f t="shared" si="10"/>
        <v>5</v>
      </c>
      <c r="D119" s="3">
        <f t="shared" si="12"/>
        <v>2000</v>
      </c>
      <c r="E119" s="2"/>
      <c r="F119" s="3">
        <f t="shared" si="13"/>
        <v>1874</v>
      </c>
      <c r="H119" t="s">
        <v>212</v>
      </c>
      <c r="I119">
        <v>5</v>
      </c>
      <c r="J119" s="5">
        <v>2000</v>
      </c>
      <c r="L119">
        <v>1874</v>
      </c>
    </row>
    <row r="120" spans="1:12" x14ac:dyDescent="0.25">
      <c r="A120" s="7" t="s">
        <v>103</v>
      </c>
      <c r="B120" t="str">
        <f t="shared" si="11"/>
        <v>PLAN-PARCEL-MADRID</v>
      </c>
      <c r="C120">
        <f t="shared" si="10"/>
        <v>6</v>
      </c>
      <c r="D120" s="3">
        <f t="shared" si="12"/>
        <v>2000</v>
      </c>
      <c r="E120" s="2"/>
      <c r="F120" s="3">
        <f t="shared" si="13"/>
        <v>1874</v>
      </c>
      <c r="H120" t="s">
        <v>212</v>
      </c>
      <c r="I120">
        <v>6</v>
      </c>
      <c r="J120" s="5">
        <v>2000</v>
      </c>
      <c r="L120">
        <v>1874</v>
      </c>
    </row>
    <row r="121" spans="1:12" x14ac:dyDescent="0.25">
      <c r="A121" s="7" t="s">
        <v>104</v>
      </c>
      <c r="B121" t="str">
        <f t="shared" ref="B121:B123" si="14">DECOUP(A121,2)</f>
        <v>PLAN-PARCEL-MADRID</v>
      </c>
      <c r="C121">
        <f t="shared" si="10"/>
        <v>7</v>
      </c>
      <c r="D121" s="3">
        <f t="shared" ref="D121:D123" si="15">DECOUP(A121,3)</f>
        <v>2000</v>
      </c>
      <c r="E121" s="2"/>
      <c r="F121" s="3">
        <f t="shared" ref="F121:F123" si="16">DECOUP(A121,4)</f>
        <v>1874</v>
      </c>
      <c r="H121" t="s">
        <v>212</v>
      </c>
      <c r="I121">
        <v>7</v>
      </c>
      <c r="J121" s="5">
        <v>2000</v>
      </c>
      <c r="L121">
        <v>1874</v>
      </c>
    </row>
    <row r="122" spans="1:12" x14ac:dyDescent="0.25">
      <c r="A122" s="7" t="s">
        <v>105</v>
      </c>
      <c r="B122" t="str">
        <f t="shared" si="14"/>
        <v>PLAN-PARCEL-MADRID</v>
      </c>
      <c r="C122">
        <f t="shared" si="10"/>
        <v>8</v>
      </c>
      <c r="D122" s="3">
        <f t="shared" si="15"/>
        <v>2000</v>
      </c>
      <c r="E122" s="2"/>
      <c r="F122" s="3">
        <f t="shared" si="16"/>
        <v>1874</v>
      </c>
      <c r="H122" t="s">
        <v>212</v>
      </c>
      <c r="I122">
        <v>8</v>
      </c>
      <c r="J122" s="5">
        <v>2000</v>
      </c>
      <c r="L122">
        <v>1874</v>
      </c>
    </row>
    <row r="123" spans="1:12" x14ac:dyDescent="0.25">
      <c r="A123" s="7" t="s">
        <v>106</v>
      </c>
      <c r="B123" t="str">
        <f t="shared" si="14"/>
        <v>PLAN-PARCEL-MADRID</v>
      </c>
      <c r="C123">
        <f t="shared" si="10"/>
        <v>9</v>
      </c>
      <c r="D123" s="3">
        <f t="shared" si="15"/>
        <v>2000</v>
      </c>
      <c r="E123" s="2"/>
      <c r="F123" s="3">
        <f t="shared" si="16"/>
        <v>1874</v>
      </c>
      <c r="H123" t="s">
        <v>212</v>
      </c>
      <c r="I123">
        <v>9</v>
      </c>
      <c r="J123" s="5">
        <v>2000</v>
      </c>
      <c r="L123">
        <v>1874</v>
      </c>
    </row>
  </sheetData>
  <conditionalFormatting sqref="H2:L200">
    <cfRule type="expression" dxfId="0" priority="1">
      <formula>H2&lt;&gt;B2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AUTRICHE_THEMA</vt:lpstr>
    </vt:vector>
  </TitlesOfParts>
  <Company>ign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Fleury</dc:creator>
  <cp:lastModifiedBy>BSA</cp:lastModifiedBy>
  <cp:lastPrinted>2022-05-19T12:42:05Z</cp:lastPrinted>
  <dcterms:created xsi:type="dcterms:W3CDTF">2022-05-11T16:02:01Z</dcterms:created>
  <dcterms:modified xsi:type="dcterms:W3CDTF">2022-06-22T07:11:59Z</dcterms:modified>
</cp:coreProperties>
</file>