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2851764-6CC5-4FCF-BBFB-5ACAFE5AEAA3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definedNames>
    <definedName name="_xlnm._FilterDatabase" localSheetId="0" hidden="1">Feuil1!$C$5:$D$23</definedName>
    <definedName name="Date">OFFSET(Entreprise,,4,,)</definedName>
    <definedName name="Entreprise">Feuil1!$C$6:$C$23</definedName>
    <definedName name="Fonds">OFFSET(Entreprise,,1,,)</definedName>
    <definedName name="_xlnm.Extract" localSheetId="0">Feuil1!$N$5:$O$5</definedName>
    <definedName name="Valeur">OFFSET(Entreprise,,7,,)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17" i="1" l="1" a="1"/>
  <c r="P17" i="1" s="1"/>
  <c r="P16" i="1" a="1"/>
  <c r="P16" i="1" s="1"/>
  <c r="P12" i="1" a="1"/>
  <c r="P12" i="1" s="1"/>
  <c r="P13" i="1" a="1"/>
  <c r="P13" i="1" s="1"/>
  <c r="P14" i="1" a="1"/>
  <c r="P14" i="1" s="1"/>
  <c r="P11" i="1" a="1"/>
  <c r="P11" i="1" s="1"/>
  <c r="P7" i="1" a="1"/>
  <c r="P7" i="1" s="1"/>
  <c r="P8" i="1" a="1"/>
  <c r="P8" i="1" s="1"/>
  <c r="P9" i="1" a="1"/>
  <c r="P9" i="1" s="1"/>
  <c r="P6" i="1" a="1"/>
  <c r="P6" i="1" s="1"/>
  <c r="K26" i="1"/>
  <c r="K27" i="1"/>
  <c r="K20" i="1"/>
  <c r="K21" i="1"/>
  <c r="K22" i="1"/>
  <c r="K23" i="1"/>
  <c r="K19" i="1"/>
  <c r="K6" i="1"/>
  <c r="K15" i="1"/>
  <c r="K7" i="1"/>
  <c r="K8" i="1"/>
  <c r="K9" i="1"/>
  <c r="K10" i="1"/>
  <c r="K11" i="1"/>
  <c r="K12" i="1"/>
  <c r="K13" i="1"/>
  <c r="K14" i="1"/>
  <c r="K16" i="1"/>
  <c r="K17" i="1"/>
  <c r="K18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<sst xmlns="http://schemas.openxmlformats.org/spreadsheetml/2006/main" count="59" uniqueCount="11">
  <si>
    <t>Entreprise</t>
  </si>
  <si>
    <t>Date</t>
  </si>
  <si>
    <t>Valeur</t>
  </si>
  <si>
    <t>Entreprise 1</t>
  </si>
  <si>
    <t>Entreprise 2</t>
  </si>
  <si>
    <t>Entreprise 3</t>
  </si>
  <si>
    <t>tri2</t>
  </si>
  <si>
    <t>Fonds</t>
  </si>
  <si>
    <t>Fonds 1</t>
  </si>
  <si>
    <t>Fonds 2</t>
  </si>
  <si>
    <t>Entreprise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</si>
</sst>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4" fontId="0" fillId="0" borderId="0" xfId="0" applyNumberFormat="1"/>
    <xf numFmtId="14" fontId="0" fillId="0" borderId="0" xfId="0" applyNumberFormat="1"/>
    <xf numFmtId="9" fontId="0" fillId="0" borderId="0" xfId="1" applyFont="1"/>
    <xf numFmtId="9" fontId="0" fillId="2" borderId="0" xfId="1" applyFont="1" applyFill="1"/>
    <xf numFmtId="10" fontId="0" fillId="0" borderId="0" xfId="0" applyNumberFormat="1"/>
    <xf numFmtId="0" fontId="0" fillId="3" borderId="0" xfId="0" applyFill="1"/>
    <xf numFmtId="10" fontId="0" fillId="3" borderId="0" xfId="0" applyNumberFormat="1" applyFill="1"/>
    <xf numFmtId="9" fontId="0" fillId="3" borderId="0" xfId="1" applyFont="1" applyFill="1"/>
  </cellXfs>
  <cellStyles count="2">
    <cellStyle name="Procent" xfId="1" builtinId="5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C5:P27"/>
  <sheetViews>
    <sheetView tabSelected="1" workbookViewId="0">
      <selection activeCell="O27" sqref="O27:O28"/>
    </sheetView>
  </sheetViews>
  <sheetFormatPr defaultColWidth="9.140625" defaultRowHeight="15" x14ac:dyDescent="0.25"/>
  <cols>
    <col min="3" max="6" width="12.85546875" customWidth="1"/>
    <col min="7" max="9" width="19.7109375" customWidth="1"/>
    <col min="10" max="10" width="19.5703125" customWidth="1"/>
    <col min="14" max="14" width="16.5703125" customWidth="1"/>
    <col min="16" max="16" width="9.140625" style="5"/>
  </cols>
  <sheetData>
    <row r="5" spans="3:16" x14ac:dyDescent="0.25">
      <c r="C5" t="s">
        <v>0</v>
      </c>
      <c r="D5" t="s">
        <v>7</v>
      </c>
      <c r="G5" t="s">
        <v>1</v>
      </c>
      <c r="J5" t="s">
        <v>2</v>
      </c>
      <c r="K5" t="s">
        <v>6</v>
      </c>
      <c r="N5" s="6" t="s">
        <v>0</v>
      </c>
      <c r="O5" s="6" t="s">
        <v>7</v>
      </c>
      <c r="P5" s="7"/>
    </row>
    <row r="6" spans="3:16" x14ac:dyDescent="0.25">
      <c r="C6" t="s">
        <v>3</v>
      </c>
      <c r="D6" t="s">
        <v>8</v>
      </c>
      <c r="G6" s="2">
        <v>38353</v>
      </c>
      <c r="H6" s="2"/>
      <c r="I6" s="2"/>
      <c r="J6" s="1">
        <v>-1000000</v>
      </c>
      <c r="K6" s="3">
        <f ca="1">IF(COUNTIF($C$6:C6,C6)=1,XIRR(OFFSET(J6,,,COUNTIF($C$6:$C$21,C6),),OFFSET(G6,,,COUNTIF($C$6:$C$21,C6),)),"-")</f>
        <v>0.69764436483383196</v>
      </c>
      <c r="N6" s="6" t="s">
        <v>3</v>
      </c>
      <c r="O6" s="6" t="s">
        <v>8</v>
      </c>
      <c r="P6" s="7" cm="1">
        <f t="array" aca="1" ref="P6" ca="1">XIRR(_xlfn._xlws.FILTER(Valeur,(Entreprise=N6)*(Fonds=O6)),_xlfn._xlws.FILTER(Date,(Entreprise=N6)*(Fonds=O6)))</f>
        <v>0.69764436483383196</v>
      </c>
    </row>
    <row r="7" spans="3:16" x14ac:dyDescent="0.25">
      <c r="C7" t="s">
        <v>3</v>
      </c>
      <c r="D7" t="s">
        <v>8</v>
      </c>
      <c r="G7" s="2">
        <v>38717</v>
      </c>
      <c r="H7" s="2"/>
      <c r="I7" s="2"/>
      <c r="J7" s="1">
        <v>-500000</v>
      </c>
      <c r="K7" s="3" t="str">
        <f ca="1">IF(COUNTIF($C$6:C7,C7)=1,XIRR(OFFSET(J7,,,COUNTIF($C$6:$C$21,C7),),OFFSET(G7,,,COUNTIF($C$6:$C$21,C7),)),"-")</f>
        <v>-</v>
      </c>
      <c r="N7" s="6" t="s">
        <v>4</v>
      </c>
      <c r="O7" s="6" t="s">
        <v>8</v>
      </c>
      <c r="P7" s="7" cm="1">
        <f t="array" aca="1" ref="P7" ca="1">XIRR(_xlfn._xlws.FILTER(Valeur,(Entreprise=N7)*(Fonds=O7)),_xlfn._xlws.FILTER(Date,(Entreprise=N7)*(Fonds=O7)))</f>
        <v>1.1509746670722965</v>
      </c>
    </row>
    <row r="8" spans="3:16" x14ac:dyDescent="0.25">
      <c r="C8" t="s">
        <v>3</v>
      </c>
      <c r="D8" t="s">
        <v>8</v>
      </c>
      <c r="G8" s="2">
        <v>38723</v>
      </c>
      <c r="H8" s="2"/>
      <c r="I8" s="2"/>
      <c r="J8" s="1">
        <v>-5000</v>
      </c>
      <c r="K8" s="3" t="str">
        <f ca="1">IF(COUNTIF($C$6:C8,C8)=1,XIRR(OFFSET(J8,,,COUNTIF($C$6:$C$21,C8),),OFFSET(G8,,,COUNTIF($C$6:$C$21,C8),)),"-")</f>
        <v>-</v>
      </c>
      <c r="N8" s="6" t="s">
        <v>5</v>
      </c>
      <c r="O8" s="6" t="s">
        <v>9</v>
      </c>
      <c r="P8" s="7" cm="1">
        <f t="array" aca="1" ref="P8" ca="1">XIRR(_xlfn._xlws.FILTER(Valeur,(Entreprise=N8)*(Fonds=O8)),_xlfn._xlws.FILTER(Date,(Entreprise=N8)*(Fonds=O8)))</f>
        <v>0.34016711115837095</v>
      </c>
    </row>
    <row r="9" spans="3:16" x14ac:dyDescent="0.25">
      <c r="C9" t="s">
        <v>3</v>
      </c>
      <c r="D9" t="s">
        <v>8</v>
      </c>
      <c r="G9" s="2">
        <v>38898</v>
      </c>
      <c r="H9" s="2"/>
      <c r="I9" s="2"/>
      <c r="J9" s="1">
        <v>-100000</v>
      </c>
      <c r="K9" s="3" t="str">
        <f ca="1">IF(COUNTIF($C$6:C9,C9)=1,XIRR(OFFSET(J9,,,COUNTIF($C$6:$C$21,C9),),OFFSET(G9,,,COUNTIF($C$6:$C$21,C9),)),"-")</f>
        <v>-</v>
      </c>
      <c r="N9" s="6" t="s">
        <v>10</v>
      </c>
      <c r="O9" s="6" t="s">
        <v>9</v>
      </c>
      <c r="P9" s="7" cm="1">
        <f t="array" aca="1" ref="P9" ca="1">XIRR(_xlfn._xlws.FILTER(Valeur,(Entreprise=N9)*(Fonds=O9)),_xlfn._xlws.FILTER(Date,(Entreprise=N9)*(Fonds=O9)))</f>
        <v>0.53778656125068658</v>
      </c>
    </row>
    <row r="10" spans="3:16" x14ac:dyDescent="0.25">
      <c r="C10" t="s">
        <v>3</v>
      </c>
      <c r="D10" t="s">
        <v>8</v>
      </c>
      <c r="G10" s="2">
        <v>38905</v>
      </c>
      <c r="H10" s="2"/>
      <c r="I10" s="2"/>
      <c r="J10" s="1">
        <v>2000000</v>
      </c>
      <c r="K10" s="3" t="str">
        <f ca="1">IF(COUNTIF($C$6:C10,C10)=1,XIRR(OFFSET(J10,,,COUNTIF($C$6:$C$21,C10),),OFFSET(G10,,,COUNTIF($C$6:$C$21,C10),)),"-")</f>
        <v>-</v>
      </c>
      <c r="N10" s="6"/>
      <c r="O10" s="6"/>
      <c r="P10" s="7"/>
    </row>
    <row r="11" spans="3:16" x14ac:dyDescent="0.25">
      <c r="C11" t="s">
        <v>3</v>
      </c>
      <c r="D11" t="s">
        <v>8</v>
      </c>
      <c r="G11" s="2">
        <v>41274</v>
      </c>
      <c r="H11" s="2"/>
      <c r="I11" s="2"/>
      <c r="J11" s="1">
        <v>1000000</v>
      </c>
      <c r="K11" s="3" t="str">
        <f ca="1">IF(COUNTIF($C$6:C11,C11)=1,XIRR(OFFSET(J11,,,COUNTIF($C$6:$C$21,C11),),OFFSET(G11,,,COUNTIF($C$6:$C$21,C11),)),"-")</f>
        <v>-</v>
      </c>
      <c r="N11" s="6" t="s">
        <v>3</v>
      </c>
      <c r="O11" s="6"/>
      <c r="P11" s="7" cm="1">
        <f t="array" aca="1" ref="P11" ca="1">XIRR(_xlfn._xlws.FILTER(Valeur,(Entreprise=N11)),_xlfn._xlws.FILTER(Date,(Entreprise=N11)))</f>
        <v>0.69764436483383196</v>
      </c>
    </row>
    <row r="12" spans="3:16" x14ac:dyDescent="0.25">
      <c r="C12" t="s">
        <v>3</v>
      </c>
      <c r="D12" t="s">
        <v>8</v>
      </c>
      <c r="G12" s="2">
        <v>41280</v>
      </c>
      <c r="H12" s="2"/>
      <c r="I12" s="2"/>
      <c r="J12" s="1">
        <v>30000000</v>
      </c>
      <c r="K12" s="3" t="str">
        <f ca="1">IF(COUNTIF($C$6:C12,C12)=1,XIRR(OFFSET(J12,,,COUNTIF($C$6:$C$21,C12),),OFFSET(G12,,,COUNTIF($C$6:$C$21,C12),)),"-")</f>
        <v>-</v>
      </c>
      <c r="N12" s="6" t="s">
        <v>4</v>
      </c>
      <c r="O12" s="6"/>
      <c r="P12" s="7" cm="1">
        <f t="array" aca="1" ref="P12" ca="1">XIRR(_xlfn._xlws.FILTER(Valeur,(Entreprise=N12)),_xlfn._xlws.FILTER(Date,(Entreprise=N12)))</f>
        <v>1.1509746670722965</v>
      </c>
    </row>
    <row r="13" spans="3:16" x14ac:dyDescent="0.25">
      <c r="C13" t="s">
        <v>4</v>
      </c>
      <c r="D13" t="s">
        <v>8</v>
      </c>
      <c r="G13" s="2">
        <v>39936</v>
      </c>
      <c r="H13" s="2"/>
      <c r="I13" s="2"/>
      <c r="J13" s="1">
        <v>-2500000</v>
      </c>
      <c r="K13" s="3">
        <f ca="1">IF(COUNTIF($C$6:C13,C13)=1,XIRR(OFFSET(J13,,,COUNTIF($C$6:$C$21,C13),),OFFSET(G13,,,COUNTIF($C$6:$C$21,C13),)),"-")</f>
        <v>1.1509746670722965</v>
      </c>
      <c r="N13" s="6" t="s">
        <v>5</v>
      </c>
      <c r="O13" s="6"/>
      <c r="P13" s="7" cm="1">
        <f t="array" aca="1" ref="P13" ca="1">XIRR(_xlfn._xlws.FILTER(Valeur,(Entreprise=N13)),_xlfn._xlws.FILTER(Date,(Entreprise=N13)))</f>
        <v>0.34016711115837095</v>
      </c>
    </row>
    <row r="14" spans="3:16" x14ac:dyDescent="0.25">
      <c r="C14" t="s">
        <v>4</v>
      </c>
      <c r="D14" t="s">
        <v>8</v>
      </c>
      <c r="G14" s="2">
        <v>40427</v>
      </c>
      <c r="H14" s="2"/>
      <c r="I14" s="2"/>
      <c r="J14" s="1">
        <v>-2500000</v>
      </c>
      <c r="K14" s="3" t="str">
        <f ca="1">IF(COUNTIF($C$6:C14,C14)=1,XIRR(OFFSET(J14,,,COUNTIF($C$6:$C$21,C14),),OFFSET(G14,,,COUNTIF($C$6:$C$21,C14),)),"-")</f>
        <v>-</v>
      </c>
      <c r="N14" s="6" t="s">
        <v>10</v>
      </c>
      <c r="O14" s="6"/>
      <c r="P14" s="7" cm="1">
        <f t="array" aca="1" ref="P14" ca="1">XIRR(_xlfn._xlws.FILTER(Valeur,(Entreprise=N14)),_xlfn._xlws.FILTER(Date,(Entreprise=N14)))</f>
        <v>0.53778656125068658</v>
      </c>
    </row>
    <row r="15" spans="3:16" x14ac:dyDescent="0.25">
      <c r="C15" t="s">
        <v>4</v>
      </c>
      <c r="D15" t="s">
        <v>8</v>
      </c>
      <c r="G15" s="2">
        <v>40459</v>
      </c>
      <c r="H15" s="2"/>
      <c r="I15" s="2"/>
      <c r="J15" s="1">
        <v>-60000</v>
      </c>
      <c r="K15" s="3" t="str">
        <f ca="1">IF(COUNTIF($C$6:C15,C15)=1,XIRR(OFFSET(J15,,,COUNTIF($C$6:$C$21,C15),),OFFSET(G15,,,COUNTIF($C$6:$C$21,C15),)),"-")</f>
        <v>-</v>
      </c>
      <c r="N15" s="8"/>
      <c r="O15" s="6"/>
      <c r="P15" s="7"/>
    </row>
    <row r="16" spans="3:16" x14ac:dyDescent="0.25">
      <c r="C16" t="s">
        <v>4</v>
      </c>
      <c r="D16" t="s">
        <v>8</v>
      </c>
      <c r="G16" s="2">
        <v>41127</v>
      </c>
      <c r="H16" s="2"/>
      <c r="I16" s="2"/>
      <c r="J16" s="1">
        <v>40000000</v>
      </c>
      <c r="K16" s="3" t="str">
        <f ca="1">IF(COUNTIF($C$6:C16,C16)=1,XIRR(OFFSET(J16,,,COUNTIF($C$6:$C$21,C16),),OFFSET(G16,,,COUNTIF($C$6:$C$21,C16),)),"-")</f>
        <v>-</v>
      </c>
      <c r="N16" s="8"/>
      <c r="O16" s="6" t="s">
        <v>8</v>
      </c>
      <c r="P16" s="7" cm="1">
        <f t="array" aca="1" ref="P16" ca="1">XIRR(_xlfn._xlws.FILTER(Valeur,(Fonds=O16)),_xlfn._xlws.FILTER(Date,(Fonds=O16)))</f>
        <v>0.78999990224838301</v>
      </c>
    </row>
    <row r="17" spans="3:16" x14ac:dyDescent="0.25">
      <c r="C17" t="s">
        <v>4</v>
      </c>
      <c r="D17" t="s">
        <v>8</v>
      </c>
      <c r="G17" s="2">
        <v>41189</v>
      </c>
      <c r="H17" s="2"/>
      <c r="I17" s="2"/>
      <c r="J17" s="1">
        <v>2000000</v>
      </c>
      <c r="K17" s="3" t="str">
        <f ca="1">IF(COUNTIF($C$6:C17,C17)=1,XIRR(OFFSET(J17,,,COUNTIF($C$6:$C$21,C17),),OFFSET(G17,,,COUNTIF($C$6:$C$21,C17),)),"-")</f>
        <v>-</v>
      </c>
      <c r="N17" s="8"/>
      <c r="O17" s="6" t="s">
        <v>9</v>
      </c>
      <c r="P17" s="7" cm="1">
        <f t="array" aca="1" ref="P17" ca="1">XIRR(_xlfn._xlws.FILTER(Valeur,(Fonds=O17)),_xlfn._xlws.FILTER(Date,(Fonds=O17)))</f>
        <v>0.34576795697212215</v>
      </c>
    </row>
    <row r="18" spans="3:16" x14ac:dyDescent="0.25">
      <c r="C18" t="s">
        <v>4</v>
      </c>
      <c r="D18" t="s">
        <v>8</v>
      </c>
      <c r="G18" s="2">
        <v>41190</v>
      </c>
      <c r="H18" s="2"/>
      <c r="I18" s="2"/>
      <c r="J18" s="1">
        <v>-250000</v>
      </c>
      <c r="K18" s="3" t="str">
        <f ca="1">IF(COUNTIF($C$6:C18,C18)=1,XIRR(OFFSET(J18,,,COUNTIF($C$6:$C$21,C18),),OFFSET(G18,,,COUNTIF($C$6:$C$21,C18),)),"-")</f>
        <v>-</v>
      </c>
      <c r="N18" s="3"/>
    </row>
    <row r="19" spans="3:16" x14ac:dyDescent="0.25">
      <c r="C19" t="s">
        <v>5</v>
      </c>
      <c r="D19" t="s">
        <v>9</v>
      </c>
      <c r="G19" s="2">
        <v>39480</v>
      </c>
      <c r="H19" s="2"/>
      <c r="I19" s="2"/>
      <c r="J19" s="1">
        <v>-6000000</v>
      </c>
      <c r="K19" s="3">
        <f ca="1">IF(COUNTIF($C$6:C19,C19)=1,XIRR(OFFSET(J19,,,COUNTIF($C$6:$C$23,C19),),OFFSET(G19,,,COUNTIF($C$6:$C$23,C19),)),"-")</f>
        <v>0.34016711115837095</v>
      </c>
      <c r="N19" s="3"/>
    </row>
    <row r="20" spans="3:16" x14ac:dyDescent="0.25">
      <c r="C20" t="s">
        <v>5</v>
      </c>
      <c r="D20" t="s">
        <v>9</v>
      </c>
      <c r="G20" s="2">
        <v>42190</v>
      </c>
      <c r="H20" s="2"/>
      <c r="I20" s="2"/>
      <c r="J20" s="1">
        <v>3500000</v>
      </c>
      <c r="K20" s="3" t="str">
        <f ca="1">IF(COUNTIF($C$6:C20,C20)=1,XIRR(OFFSET(J20,,,COUNTIF($C$6:$C$23,C20),),OFFSET(G20,,,COUNTIF($C$6:$C$23,C20),)),"-")</f>
        <v>-</v>
      </c>
    </row>
    <row r="21" spans="3:16" x14ac:dyDescent="0.25">
      <c r="C21" t="s">
        <v>5</v>
      </c>
      <c r="D21" t="s">
        <v>9</v>
      </c>
      <c r="G21" s="2">
        <v>42436</v>
      </c>
      <c r="H21" s="2"/>
      <c r="I21" s="2"/>
      <c r="J21" s="1">
        <v>60000000</v>
      </c>
      <c r="K21" s="3" t="str">
        <f ca="1">IF(COUNTIF($C$6:C21,C21)=1,XIRR(OFFSET(J21,,,COUNTIF($C$6:$C$23,C21),),OFFSET(G21,,,COUNTIF($C$6:$C$23,C21),)),"-")</f>
        <v>-</v>
      </c>
    </row>
    <row r="22" spans="3:16" x14ac:dyDescent="0.25">
      <c r="C22" t="s">
        <v>10</v>
      </c>
      <c r="D22" t="s">
        <v>9</v>
      </c>
      <c r="G22" s="2">
        <v>41030</v>
      </c>
      <c r="J22" s="1">
        <v>-7500000</v>
      </c>
      <c r="K22" s="3">
        <f ca="1">IF(COUNTIF($C$6:C22,C22)=1,XIRR(OFFSET(J22,,,COUNTIF($C$6:$C$23,C22),),OFFSET(G22,,,COUNTIF($C$6:$C$23,C22),)),"-")</f>
        <v>0.53778656125068658</v>
      </c>
    </row>
    <row r="23" spans="3:16" x14ac:dyDescent="0.25">
      <c r="C23" t="s">
        <v>10</v>
      </c>
      <c r="D23" t="s">
        <v>9</v>
      </c>
      <c r="G23" s="2">
        <v>41274</v>
      </c>
      <c r="J23" s="1">
        <v>10000000</v>
      </c>
      <c r="K23" s="3" t="str">
        <f ca="1">IF(COUNTIF($C$6:C23,C23)=1,XIRR(OFFSET(J23,,,COUNTIF($C$6:$C$23,C23),),OFFSET(G23,,,COUNTIF($C$6:$C$23,C23),)),"-")</f>
        <v>-</v>
      </c>
    </row>
    <row r="26" spans="3:16" x14ac:dyDescent="0.25">
      <c r="C26" t="s">
        <v>8</v>
      </c>
      <c r="K26" s="4">
        <f>XIRR(J6:J18,G6:G18)</f>
        <v>0.78999990224838301</v>
      </c>
    </row>
    <row r="27" spans="3:16" x14ac:dyDescent="0.25">
      <c r="C27" t="s">
        <v>9</v>
      </c>
      <c r="K27" s="4">
        <f>XIRR(J19:J23,G19:G23)</f>
        <v>0.34576795697212215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Feuil1</vt:lpstr>
      <vt:lpstr>Entreprise</vt:lpstr>
      <vt:lpstr>Feuil1!Ophalen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Le Vavasseur</dc:creator>
  <cp:lastModifiedBy>BSA</cp:lastModifiedBy>
  <dcterms:created xsi:type="dcterms:W3CDTF">2015-06-05T18:19:34Z</dcterms:created>
  <dcterms:modified xsi:type="dcterms:W3CDTF">2022-06-10T13:25:40Z</dcterms:modified>
</cp:coreProperties>
</file>