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CAF4A31-E7E7-4BE8-B49D-774D2C141BFF}" xr6:coauthVersionLast="47" xr6:coauthVersionMax="47" xr10:uidLastSave="{00000000-0000-0000-0000-000000000000}"/>
  <bookViews>
    <workbookView xWindow="-120" yWindow="-120" windowWidth="29040" windowHeight="16440" xr2:uid="{87415075-FAED-4CB7-8E04-B90482DF34C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6" i="1" l="1"/>
  <c r="W7" i="1"/>
  <c r="W8" i="1"/>
  <c r="W9" i="1"/>
  <c r="W10" i="1"/>
  <c r="W11" i="1"/>
  <c r="W12" i="1"/>
  <c r="W13" i="1"/>
  <c r="W14" i="1"/>
  <c r="V6" i="1"/>
  <c r="V7" i="1"/>
  <c r="V8" i="1"/>
  <c r="V9" i="1"/>
  <c r="V10" i="1"/>
  <c r="V11" i="1"/>
  <c r="V12" i="1"/>
  <c r="V13" i="1"/>
  <c r="V14" i="1"/>
  <c r="U6" i="1"/>
  <c r="U7" i="1"/>
  <c r="U8" i="1"/>
  <c r="U9" i="1"/>
  <c r="U10" i="1"/>
  <c r="U11" i="1"/>
  <c r="U12" i="1"/>
  <c r="U13" i="1"/>
  <c r="U14" i="1"/>
  <c r="T6" i="1"/>
  <c r="T7" i="1"/>
  <c r="T8" i="1"/>
  <c r="T9" i="1"/>
  <c r="T10" i="1"/>
  <c r="T11" i="1"/>
  <c r="T12" i="1"/>
  <c r="T13" i="1"/>
  <c r="T14" i="1"/>
  <c r="S6" i="1"/>
  <c r="S7" i="1"/>
  <c r="S8" i="1"/>
  <c r="S9" i="1"/>
  <c r="S10" i="1"/>
  <c r="S11" i="1"/>
  <c r="S12" i="1"/>
  <c r="S13" i="1"/>
  <c r="S14" i="1"/>
  <c r="R6" i="1"/>
  <c r="R7" i="1"/>
  <c r="R8" i="1"/>
  <c r="R9" i="1"/>
  <c r="R10" i="1"/>
  <c r="R11" i="1"/>
  <c r="R12" i="1"/>
  <c r="R13" i="1"/>
  <c r="R14" i="1"/>
  <c r="Q6" i="1"/>
  <c r="Q7" i="1"/>
  <c r="Q8" i="1"/>
  <c r="Q9" i="1"/>
  <c r="Q10" i="1"/>
  <c r="Q11" i="1"/>
  <c r="Q12" i="1"/>
  <c r="Q13" i="1"/>
  <c r="Q14" i="1"/>
  <c r="B6" i="1"/>
  <c r="B11" i="1" s="1"/>
  <c r="E11" i="1" s="1"/>
  <c r="B2" i="1"/>
  <c r="B8" i="1" l="1"/>
  <c r="E8" i="1" s="1"/>
  <c r="B10" i="1"/>
  <c r="E10" i="1" s="1"/>
  <c r="E6" i="1"/>
  <c r="B13" i="1"/>
  <c r="E13" i="1" s="1"/>
  <c r="B7" i="1"/>
  <c r="E7" i="1" s="1"/>
  <c r="B14" i="1"/>
  <c r="E14" i="1" s="1"/>
  <c r="B12" i="1"/>
  <c r="E12" i="1" s="1"/>
  <c r="B9" i="1"/>
  <c r="E9" i="1" s="1"/>
  <c r="G14" i="1" l="1"/>
  <c r="G13" i="1"/>
  <c r="G12" i="1"/>
  <c r="G11" i="1"/>
  <c r="G10" i="1"/>
  <c r="G9" i="1"/>
  <c r="G8" i="1"/>
  <c r="G7" i="1"/>
  <c r="G6" i="1"/>
  <c r="J8" i="1" l="1"/>
  <c r="H8" i="1"/>
  <c r="J7" i="1"/>
  <c r="H7" i="1"/>
  <c r="J12" i="1"/>
  <c r="H12" i="1"/>
  <c r="J10" i="1"/>
  <c r="H10" i="1"/>
  <c r="J11" i="1"/>
  <c r="L6" i="1" s="1"/>
  <c r="H11" i="1"/>
  <c r="J13" i="1"/>
  <c r="H13" i="1"/>
  <c r="J9" i="1"/>
  <c r="H9" i="1"/>
  <c r="J6" i="1"/>
  <c r="H6" i="1"/>
  <c r="J14" i="1"/>
  <c r="H14" i="1"/>
  <c r="O6" i="1" l="1"/>
  <c r="M6" i="1"/>
  <c r="L7" i="1"/>
  <c r="O7" i="1" l="1"/>
  <c r="M7" i="1"/>
  <c r="L8" i="1"/>
  <c r="O8" i="1" l="1"/>
  <c r="M8" i="1"/>
  <c r="L9" i="1"/>
  <c r="O9" i="1" l="1"/>
  <c r="M9" i="1"/>
  <c r="L10" i="1"/>
  <c r="O10" i="1" l="1"/>
  <c r="M10" i="1"/>
  <c r="L11" i="1"/>
  <c r="O11" i="1" l="1"/>
  <c r="M11" i="1"/>
  <c r="L12" i="1"/>
  <c r="O12" i="1" l="1"/>
  <c r="M12" i="1"/>
  <c r="L13" i="1"/>
  <c r="O13" i="1" l="1"/>
  <c r="M13" i="1"/>
  <c r="L14" i="1"/>
  <c r="O14" i="1" l="1"/>
  <c r="M14" i="1"/>
</calcChain>
</file>

<file path=xl/sharedStrings.xml><?xml version="1.0" encoding="utf-8"?>
<sst xmlns="http://schemas.openxmlformats.org/spreadsheetml/2006/main" count="40" uniqueCount="26">
  <si>
    <t>Date début Projet</t>
  </si>
  <si>
    <t>Date de FIN</t>
  </si>
  <si>
    <t>Période 1</t>
  </si>
  <si>
    <t>Période 2</t>
  </si>
  <si>
    <t>Période 3</t>
  </si>
  <si>
    <t>Start Date</t>
  </si>
  <si>
    <t xml:space="preserve">Periode </t>
  </si>
  <si>
    <t>Duration</t>
  </si>
  <si>
    <t>End Date</t>
  </si>
  <si>
    <t>periode</t>
  </si>
  <si>
    <t>Cadrge projet</t>
  </si>
  <si>
    <t>Spécification</t>
  </si>
  <si>
    <t>Définition des besoins avec les équipes commeciales</t>
  </si>
  <si>
    <t>Rédaction de cahier de charge</t>
  </si>
  <si>
    <t xml:space="preserve">réalisation de l'outil </t>
  </si>
  <si>
    <t>Recettage de l'outil</t>
  </si>
  <si>
    <t>Intégration</t>
  </si>
  <si>
    <t>Qualification</t>
  </si>
  <si>
    <t>Mise en production</t>
  </si>
  <si>
    <t>debut</t>
  </si>
  <si>
    <t>intermediaire1</t>
  </si>
  <si>
    <t>periode1</t>
  </si>
  <si>
    <t>intermediaire2</t>
  </si>
  <si>
    <t>periode2</t>
  </si>
  <si>
    <t>intermediaire3</t>
  </si>
  <si>
    <t>periode3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</si>
</sst>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1" xfId="0" applyFont="1" applyBorder="1"/>
    <xf numFmtId="0" fontId="1" fillId="0" borderId="5" xfId="0" applyFont="1" applyBorder="1"/>
    <xf numFmtId="0" fontId="1" fillId="0" borderId="3" xfId="0" applyFont="1" applyBorder="1"/>
    <xf numFmtId="14" fontId="2" fillId="2" borderId="4" xfId="0" applyNumberFormat="1" applyFont="1" applyFill="1" applyBorder="1"/>
    <xf numFmtId="1" fontId="1" fillId="0" borderId="4" xfId="0" applyNumberFormat="1" applyFont="1" applyBorder="1"/>
    <xf numFmtId="14" fontId="2" fillId="2" borderId="1" xfId="0" applyNumberFormat="1" applyFont="1" applyFill="1" applyBorder="1"/>
    <xf numFmtId="14" fontId="2" fillId="2" borderId="6" xfId="0" applyNumberFormat="1" applyFont="1" applyFill="1" applyBorder="1"/>
    <xf numFmtId="14" fontId="1" fillId="0" borderId="3" xfId="0" applyNumberFormat="1" applyFont="1" applyBorder="1"/>
    <xf numFmtId="14" fontId="1" fillId="0" borderId="1" xfId="0" applyNumberFormat="1" applyFont="1" applyBorder="1"/>
    <xf numFmtId="14" fontId="1" fillId="0" borderId="6" xfId="0" applyNumberFormat="1" applyFont="1" applyBorder="1"/>
    <xf numFmtId="14" fontId="1" fillId="0" borderId="4" xfId="0" applyNumberFormat="1" applyFont="1" applyBorder="1"/>
    <xf numFmtId="14" fontId="2" fillId="2" borderId="7" xfId="0" applyNumberFormat="1" applyFont="1" applyFill="1" applyBorder="1"/>
    <xf numFmtId="14" fontId="1" fillId="0" borderId="7" xfId="0" applyNumberFormat="1" applyFont="1" applyBorder="1"/>
    <xf numFmtId="164" fontId="1" fillId="0" borderId="0" xfId="0" applyNumberFormat="1" applyFont="1" applyAlignment="1">
      <alignment textRotation="90"/>
    </xf>
    <xf numFmtId="164" fontId="0" fillId="0" borderId="0" xfId="0" applyNumberFormat="1" applyAlignment="1">
      <alignment textRotation="9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0" xfId="0" applyNumberFormat="1" applyAlignment="1"/>
    <xf numFmtId="164" fontId="0" fillId="0" borderId="0" xfId="0" applyNumberFormat="1"/>
    <xf numFmtId="2" fontId="0" fillId="0" borderId="0" xfId="0" applyNumberFormat="1"/>
  </cellXfs>
  <cellStyles count="1">
    <cellStyle name="Standaard" xfId="0" builtinId="0"/>
  </cellStyles>
  <dxfs count="8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64" formatCode="ddd\ dd/mm/yy"/>
    </dxf>
    <dxf>
      <numFmt numFmtId="164" formatCode="ddd\ dd/mm/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F48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041840358190522"/>
          <c:y val="0.18155233974131613"/>
          <c:w val="0.71520251145077451"/>
          <c:h val="0.7038109763306613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Feuil1!$Q$5</c:f>
              <c:strCache>
                <c:ptCount val="1"/>
                <c:pt idx="0">
                  <c:v>debut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Feuil1!$A$6:$A$14</c:f>
              <c:strCache>
                <c:ptCount val="9"/>
                <c:pt idx="0">
                  <c:v>Cadrge projet</c:v>
                </c:pt>
                <c:pt idx="1">
                  <c:v>Spécification</c:v>
                </c:pt>
                <c:pt idx="2">
                  <c:v>Définition des besoins avec les équipes commeciales</c:v>
                </c:pt>
                <c:pt idx="3">
                  <c:v>Rédaction de cahier de charge</c:v>
                </c:pt>
                <c:pt idx="4">
                  <c:v>réalisation de l'outil </c:v>
                </c:pt>
                <c:pt idx="5">
                  <c:v>Recettage de l'outil</c:v>
                </c:pt>
                <c:pt idx="6">
                  <c:v>Intégration</c:v>
                </c:pt>
                <c:pt idx="7">
                  <c:v>Qualification</c:v>
                </c:pt>
                <c:pt idx="8">
                  <c:v>Mise en production</c:v>
                </c:pt>
              </c:strCache>
            </c:strRef>
          </c:cat>
          <c:val>
            <c:numRef>
              <c:f>Feuil1!$Q$6:$Q$14</c:f>
              <c:numCache>
                <c:formatCode>ddd\ dd/mm/yy</c:formatCode>
                <c:ptCount val="9"/>
                <c:pt idx="0">
                  <c:v>44571</c:v>
                </c:pt>
                <c:pt idx="1">
                  <c:v>44571</c:v>
                </c:pt>
                <c:pt idx="2">
                  <c:v>44571</c:v>
                </c:pt>
                <c:pt idx="3">
                  <c:v>44571</c:v>
                </c:pt>
                <c:pt idx="4">
                  <c:v>44571</c:v>
                </c:pt>
                <c:pt idx="5">
                  <c:v>44571</c:v>
                </c:pt>
                <c:pt idx="6">
                  <c:v>44571</c:v>
                </c:pt>
                <c:pt idx="7">
                  <c:v>44571</c:v>
                </c:pt>
                <c:pt idx="8">
                  <c:v>44571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41F-4DF6-8CA8-29B815C30D59}"/>
            </c:ext>
          </c:extLst>
        </c:ser>
        <c:ser>
          <c:idx val="1"/>
          <c:order val="1"/>
          <c:tx>
            <c:strRef>
              <c:f>Feuil1!$R$5</c:f>
              <c:strCache>
                <c:ptCount val="1"/>
                <c:pt idx="0">
                  <c:v>intermediaire1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Feuil1!$A$6:$A$14</c:f>
              <c:strCache>
                <c:ptCount val="9"/>
                <c:pt idx="0">
                  <c:v>Cadrge projet</c:v>
                </c:pt>
                <c:pt idx="1">
                  <c:v>Spécification</c:v>
                </c:pt>
                <c:pt idx="2">
                  <c:v>Définition des besoins avec les équipes commeciales</c:v>
                </c:pt>
                <c:pt idx="3">
                  <c:v>Rédaction de cahier de charge</c:v>
                </c:pt>
                <c:pt idx="4">
                  <c:v>réalisation de l'outil </c:v>
                </c:pt>
                <c:pt idx="5">
                  <c:v>Recettage de l'outil</c:v>
                </c:pt>
                <c:pt idx="6">
                  <c:v>Intégration</c:v>
                </c:pt>
                <c:pt idx="7">
                  <c:v>Qualification</c:v>
                </c:pt>
                <c:pt idx="8">
                  <c:v>Mise en production</c:v>
                </c:pt>
              </c:strCache>
            </c:strRef>
          </c:cat>
          <c:val>
            <c:numRef>
              <c:f>Feuil1!$R$6:$R$14</c:f>
              <c:numCache>
                <c:formatCode>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41F-4DF6-8CA8-29B815C30D59}"/>
            </c:ext>
          </c:extLst>
        </c:ser>
        <c:ser>
          <c:idx val="3"/>
          <c:order val="2"/>
          <c:tx>
            <c:strRef>
              <c:f>Feuil1!$S$5</c:f>
              <c:strCache>
                <c:ptCount val="1"/>
                <c:pt idx="0">
                  <c:v>periode1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Feuil1!$A$6:$A$14</c:f>
              <c:strCache>
                <c:ptCount val="9"/>
                <c:pt idx="0">
                  <c:v>Cadrge projet</c:v>
                </c:pt>
                <c:pt idx="1">
                  <c:v>Spécification</c:v>
                </c:pt>
                <c:pt idx="2">
                  <c:v>Définition des besoins avec les équipes commeciales</c:v>
                </c:pt>
                <c:pt idx="3">
                  <c:v>Rédaction de cahier de charge</c:v>
                </c:pt>
                <c:pt idx="4">
                  <c:v>réalisation de l'outil </c:v>
                </c:pt>
                <c:pt idx="5">
                  <c:v>Recettage de l'outil</c:v>
                </c:pt>
                <c:pt idx="6">
                  <c:v>Intégration</c:v>
                </c:pt>
                <c:pt idx="7">
                  <c:v>Qualification</c:v>
                </c:pt>
                <c:pt idx="8">
                  <c:v>Mise en production</c:v>
                </c:pt>
              </c:strCache>
            </c:strRef>
          </c:cat>
          <c:val>
            <c:numRef>
              <c:f>Feuil1!$S$6:$S$14</c:f>
              <c:numCache>
                <c:formatCode>0.00</c:formatCode>
                <c:ptCount val="9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141F-4DF6-8CA8-29B815C30D59}"/>
            </c:ext>
          </c:extLst>
        </c:ser>
        <c:ser>
          <c:idx val="4"/>
          <c:order val="3"/>
          <c:tx>
            <c:strRef>
              <c:f>Feuil1!$T$5</c:f>
              <c:strCache>
                <c:ptCount val="1"/>
                <c:pt idx="0">
                  <c:v>intermediaire2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Feuil1!$A$6:$A$14</c:f>
              <c:strCache>
                <c:ptCount val="9"/>
                <c:pt idx="0">
                  <c:v>Cadrge projet</c:v>
                </c:pt>
                <c:pt idx="1">
                  <c:v>Spécification</c:v>
                </c:pt>
                <c:pt idx="2">
                  <c:v>Définition des besoins avec les équipes commeciales</c:v>
                </c:pt>
                <c:pt idx="3">
                  <c:v>Rédaction de cahier de charge</c:v>
                </c:pt>
                <c:pt idx="4">
                  <c:v>réalisation de l'outil </c:v>
                </c:pt>
                <c:pt idx="5">
                  <c:v>Recettage de l'outil</c:v>
                </c:pt>
                <c:pt idx="6">
                  <c:v>Intégration</c:v>
                </c:pt>
                <c:pt idx="7">
                  <c:v>Qualification</c:v>
                </c:pt>
                <c:pt idx="8">
                  <c:v>Mise en production</c:v>
                </c:pt>
              </c:strCache>
            </c:strRef>
          </c:cat>
          <c:val>
            <c:numRef>
              <c:f>Feuil1!$T$6:$T$14</c:f>
              <c:numCache>
                <c:formatCode>0.00</c:formatCode>
                <c:ptCount val="9"/>
                <c:pt idx="0">
                  <c:v>12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12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41F-4DF6-8CA8-29B815C30D59}"/>
            </c:ext>
          </c:extLst>
        </c:ser>
        <c:ser>
          <c:idx val="5"/>
          <c:order val="4"/>
          <c:tx>
            <c:strRef>
              <c:f>Feuil1!$U$5</c:f>
              <c:strCache>
                <c:ptCount val="1"/>
                <c:pt idx="0">
                  <c:v>periode2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Feuil1!$A$6:$A$14</c:f>
              <c:strCache>
                <c:ptCount val="9"/>
                <c:pt idx="0">
                  <c:v>Cadrge projet</c:v>
                </c:pt>
                <c:pt idx="1">
                  <c:v>Spécification</c:v>
                </c:pt>
                <c:pt idx="2">
                  <c:v>Définition des besoins avec les équipes commeciales</c:v>
                </c:pt>
                <c:pt idx="3">
                  <c:v>Rédaction de cahier de charge</c:v>
                </c:pt>
                <c:pt idx="4">
                  <c:v>réalisation de l'outil </c:v>
                </c:pt>
                <c:pt idx="5">
                  <c:v>Recettage de l'outil</c:v>
                </c:pt>
                <c:pt idx="6">
                  <c:v>Intégration</c:v>
                </c:pt>
                <c:pt idx="7">
                  <c:v>Qualification</c:v>
                </c:pt>
                <c:pt idx="8">
                  <c:v>Mise en production</c:v>
                </c:pt>
              </c:strCache>
            </c:strRef>
          </c:cat>
          <c:val>
            <c:numRef>
              <c:f>Feuil1!$U$6:$U$14</c:f>
              <c:numCache>
                <c:formatCode>0.00</c:formatCode>
                <c:ptCount val="9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35</c:v>
                </c:pt>
                <c:pt idx="6">
                  <c:v>0</c:v>
                </c:pt>
                <c:pt idx="7">
                  <c:v>2</c:v>
                </c:pt>
                <c:pt idx="8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141F-4DF6-8CA8-29B815C30D59}"/>
            </c:ext>
          </c:extLst>
        </c:ser>
        <c:ser>
          <c:idx val="6"/>
          <c:order val="5"/>
          <c:tx>
            <c:strRef>
              <c:f>Feuil1!$V$5</c:f>
              <c:strCache>
                <c:ptCount val="1"/>
                <c:pt idx="0">
                  <c:v>intermediaire3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/>
          </c:spPr>
          <c:invertIfNegative val="0"/>
          <c:cat>
            <c:strRef>
              <c:f>Feuil1!$A$6:$A$14</c:f>
              <c:strCache>
                <c:ptCount val="9"/>
                <c:pt idx="0">
                  <c:v>Cadrge projet</c:v>
                </c:pt>
                <c:pt idx="1">
                  <c:v>Spécification</c:v>
                </c:pt>
                <c:pt idx="2">
                  <c:v>Définition des besoins avec les équipes commeciales</c:v>
                </c:pt>
                <c:pt idx="3">
                  <c:v>Rédaction de cahier de charge</c:v>
                </c:pt>
                <c:pt idx="4">
                  <c:v>réalisation de l'outil </c:v>
                </c:pt>
                <c:pt idx="5">
                  <c:v>Recettage de l'outil</c:v>
                </c:pt>
                <c:pt idx="6">
                  <c:v>Intégration</c:v>
                </c:pt>
                <c:pt idx="7">
                  <c:v>Qualification</c:v>
                </c:pt>
                <c:pt idx="8">
                  <c:v>Mise en production</c:v>
                </c:pt>
              </c:strCache>
            </c:strRef>
          </c:cat>
          <c:val>
            <c:numRef>
              <c:f>Feuil1!$V$6:$V$14</c:f>
              <c:numCache>
                <c:formatCode>0.00</c:formatCode>
                <c:ptCount val="9"/>
                <c:pt idx="0">
                  <c:v>33</c:v>
                </c:pt>
                <c:pt idx="1">
                  <c:v>33</c:v>
                </c:pt>
                <c:pt idx="2">
                  <c:v>34</c:v>
                </c:pt>
                <c:pt idx="3">
                  <c:v>35</c:v>
                </c:pt>
                <c:pt idx="4">
                  <c:v>35</c:v>
                </c:pt>
                <c:pt idx="5">
                  <c:v>0</c:v>
                </c:pt>
                <c:pt idx="6">
                  <c:v>35</c:v>
                </c:pt>
                <c:pt idx="7">
                  <c:v>33</c:v>
                </c:pt>
                <c:pt idx="8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141F-4DF6-8CA8-29B815C30D59}"/>
            </c:ext>
          </c:extLst>
        </c:ser>
        <c:ser>
          <c:idx val="7"/>
          <c:order val="6"/>
          <c:tx>
            <c:strRef>
              <c:f>Feuil1!$W$5</c:f>
              <c:strCache>
                <c:ptCount val="1"/>
                <c:pt idx="0">
                  <c:v>periode3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Feuil1!$A$6:$A$14</c:f>
              <c:strCache>
                <c:ptCount val="9"/>
                <c:pt idx="0">
                  <c:v>Cadrge projet</c:v>
                </c:pt>
                <c:pt idx="1">
                  <c:v>Spécification</c:v>
                </c:pt>
                <c:pt idx="2">
                  <c:v>Définition des besoins avec les équipes commeciales</c:v>
                </c:pt>
                <c:pt idx="3">
                  <c:v>Rédaction de cahier de charge</c:v>
                </c:pt>
                <c:pt idx="4">
                  <c:v>réalisation de l'outil </c:v>
                </c:pt>
                <c:pt idx="5">
                  <c:v>Recettage de l'outil</c:v>
                </c:pt>
                <c:pt idx="6">
                  <c:v>Intégration</c:v>
                </c:pt>
                <c:pt idx="7">
                  <c:v>Qualification</c:v>
                </c:pt>
                <c:pt idx="8">
                  <c:v>Mise en production</c:v>
                </c:pt>
              </c:strCache>
            </c:strRef>
          </c:cat>
          <c:val>
            <c:numRef>
              <c:f>Feuil1!$W$6:$W$14</c:f>
              <c:numCache>
                <c:formatCode>0.00</c:formatCode>
                <c:ptCount val="9"/>
                <c:pt idx="0">
                  <c:v>10</c:v>
                </c:pt>
                <c:pt idx="1">
                  <c:v>10</c:v>
                </c:pt>
                <c:pt idx="2">
                  <c:v>4</c:v>
                </c:pt>
                <c:pt idx="3">
                  <c:v>0</c:v>
                </c:pt>
                <c:pt idx="4">
                  <c:v>1</c:v>
                </c:pt>
                <c:pt idx="5">
                  <c:v>42</c:v>
                </c:pt>
                <c:pt idx="6">
                  <c:v>14</c:v>
                </c:pt>
                <c:pt idx="7">
                  <c:v>11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141F-4DF6-8CA8-29B815C30D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"/>
        <c:overlap val="100"/>
        <c:axId val="526013176"/>
        <c:axId val="526016456"/>
      </c:barChart>
      <c:catAx>
        <c:axId val="52601317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26016456"/>
        <c:crosses val="autoZero"/>
        <c:auto val="1"/>
        <c:lblAlgn val="ctr"/>
        <c:lblOffset val="100"/>
        <c:noMultiLvlLbl val="0"/>
      </c:catAx>
      <c:valAx>
        <c:axId val="526016456"/>
        <c:scaling>
          <c:orientation val="minMax"/>
          <c:max val="44700"/>
          <c:min val="44571"/>
        </c:scaling>
        <c:delete val="0"/>
        <c:axPos val="t"/>
        <c:majorGridlines>
          <c:spPr>
            <a:ln w="3175" cap="flat" cmpd="sng" algn="ctr">
              <a:solidFill>
                <a:schemeClr val="tx1">
                  <a:lumMod val="50000"/>
                  <a:lumOff val="50000"/>
                </a:schemeClr>
              </a:solidFill>
              <a:prstDash val="sysDot"/>
              <a:round/>
            </a:ln>
            <a:effectLst/>
          </c:spPr>
        </c:majorGridlines>
        <c:numFmt formatCode="ddd\ dd/mm/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26013176"/>
        <c:crosses val="autoZero"/>
        <c:crossBetween val="between"/>
        <c:majorUnit val="7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15</xdr:row>
      <xdr:rowOff>85725</xdr:rowOff>
    </xdr:from>
    <xdr:to>
      <xdr:col>16</xdr:col>
      <xdr:colOff>466725</xdr:colOff>
      <xdr:row>37</xdr:row>
      <xdr:rowOff>123825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0E80308A-6F74-471B-C1CD-A3FC82F1EE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9446A8-6E87-41CD-ACD8-E273011F9AEA}" name="Tabel1" displayName="Tabel1" ref="Q5:W14" totalsRowShown="0" headerRowDxfId="7">
  <autoFilter ref="Q5:W14" xr:uid="{899446A8-6E87-41CD-ACD8-E273011F9AEA}"/>
  <tableColumns count="7">
    <tableColumn id="1" xr3:uid="{17F8E524-4843-4E80-92C7-B2F5A4273230}" name="debut" dataDxfId="6">
      <calculatedColumnFormula>+$B$1</calculatedColumnFormula>
    </tableColumn>
    <tableColumn id="2" xr3:uid="{3228A993-043C-4F5E-A2C1-0375315A3B17}" name="intermediaire1" dataDxfId="5">
      <calculatedColumnFormula>+B6-Tabel1[[#This Row],[debut]]</calculatedColumnFormula>
    </tableColumn>
    <tableColumn id="3" xr3:uid="{DA9ADC62-D425-4B94-87C7-65024FF8464B}" name="periode1" dataDxfId="4">
      <calculatedColumnFormula>+E6-B6</calculatedColumnFormula>
    </tableColumn>
    <tableColumn id="4" xr3:uid="{8233ECED-555F-42C3-9F1B-A6488E9B068F}" name="intermediaire2" dataDxfId="3">
      <calculatedColumnFormula>MAX(0,G6-E6)</calculatedColumnFormula>
    </tableColumn>
    <tableColumn id="5" xr3:uid="{80B9472A-6759-4AD9-B0F9-ADA4308E740A}" name="periode2" dataDxfId="2">
      <calculatedColumnFormula>J6-MAX(G6,E6)</calculatedColumnFormula>
    </tableColumn>
    <tableColumn id="6" xr3:uid="{50927540-5A7A-412F-A61A-8DDDDC379ACC}" name="intermediaire3" dataDxfId="1">
      <calculatedColumnFormula>MAX(0,L6-J6)</calculatedColumnFormula>
    </tableColumn>
    <tableColumn id="7" xr3:uid="{496C0663-C544-4C01-8CFC-75C0228E6BBB}" name="periode3" dataDxfId="0">
      <calculatedColumnFormula>+O6-MAX(L6,J6)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5615-E3CB-4B37-81EE-D584D2CC0FC4}">
  <dimension ref="A1:W14"/>
  <sheetViews>
    <sheetView showZeros="0" tabSelected="1" topLeftCell="A7" workbookViewId="0">
      <selection activeCell="S27" sqref="S27"/>
    </sheetView>
  </sheetViews>
  <sheetFormatPr defaultColWidth="11.42578125" defaultRowHeight="15" x14ac:dyDescent="0.25"/>
  <cols>
    <col min="1" max="1" width="37.5703125" bestFit="1" customWidth="1"/>
    <col min="2" max="2" width="8.7109375" bestFit="1" customWidth="1"/>
    <col min="3" max="3" width="6.5703125" bestFit="1" customWidth="1"/>
    <col min="4" max="4" width="7" bestFit="1" customWidth="1"/>
    <col min="5" max="5" width="8.7109375" bestFit="1" customWidth="1"/>
    <col min="7" max="7" width="9" bestFit="1" customWidth="1"/>
    <col min="8" max="8" width="6.28515625" bestFit="1" customWidth="1"/>
    <col min="9" max="9" width="7" bestFit="1" customWidth="1"/>
    <col min="10" max="10" width="9" bestFit="1" customWidth="1"/>
    <col min="12" max="12" width="9" bestFit="1" customWidth="1"/>
    <col min="13" max="13" width="6.28515625" bestFit="1" customWidth="1"/>
    <col min="14" max="14" width="7" bestFit="1" customWidth="1"/>
    <col min="15" max="15" width="9" bestFit="1" customWidth="1"/>
    <col min="17" max="17" width="11.85546875" bestFit="1" customWidth="1"/>
    <col min="18" max="18" width="16.42578125" customWidth="1"/>
    <col min="20" max="20" width="16.42578125" customWidth="1"/>
    <col min="22" max="22" width="16.42578125" customWidth="1"/>
  </cols>
  <sheetData>
    <row r="1" spans="1:23" s="17" customFormat="1" ht="75.75" x14ac:dyDescent="0.25">
      <c r="A1" s="16" t="s">
        <v>0</v>
      </c>
      <c r="B1" s="16">
        <v>44571</v>
      </c>
      <c r="Q1" s="17" t="s">
        <v>19</v>
      </c>
      <c r="R1" s="17" t="s">
        <v>20</v>
      </c>
      <c r="S1" s="17" t="s">
        <v>21</v>
      </c>
      <c r="T1" s="17" t="s">
        <v>22</v>
      </c>
      <c r="U1" s="17" t="s">
        <v>23</v>
      </c>
      <c r="V1" s="17" t="s">
        <v>24</v>
      </c>
      <c r="W1" s="17" t="s">
        <v>25</v>
      </c>
    </row>
    <row r="2" spans="1:23" x14ac:dyDescent="0.25">
      <c r="A2" s="1" t="s">
        <v>1</v>
      </c>
      <c r="B2" s="1">
        <f>MAX(F6:F14,K6:K14,P6:P14)</f>
        <v>0</v>
      </c>
    </row>
    <row r="3" spans="1:23" x14ac:dyDescent="0.25">
      <c r="A3" s="1"/>
      <c r="B3" s="1"/>
    </row>
    <row r="4" spans="1:23" x14ac:dyDescent="0.25">
      <c r="B4" s="18" t="s">
        <v>2</v>
      </c>
      <c r="C4" s="19"/>
      <c r="D4" s="19"/>
      <c r="E4" s="20"/>
      <c r="G4" s="18" t="s">
        <v>3</v>
      </c>
      <c r="H4" s="19"/>
      <c r="I4" s="19"/>
      <c r="J4" s="20"/>
      <c r="L4" s="18" t="s">
        <v>4</v>
      </c>
      <c r="M4" s="19"/>
      <c r="N4" s="19"/>
      <c r="O4" s="20"/>
    </row>
    <row r="5" spans="1:23" x14ac:dyDescent="0.25">
      <c r="A5" s="1"/>
      <c r="B5" s="2" t="s">
        <v>5</v>
      </c>
      <c r="C5" s="2" t="s">
        <v>6</v>
      </c>
      <c r="D5" s="2" t="s">
        <v>7</v>
      </c>
      <c r="E5" s="3" t="s">
        <v>8</v>
      </c>
      <c r="F5" s="4"/>
      <c r="G5" s="5" t="s">
        <v>5</v>
      </c>
      <c r="H5" s="2" t="s">
        <v>9</v>
      </c>
      <c r="I5" s="2" t="s">
        <v>7</v>
      </c>
      <c r="J5" s="3" t="s">
        <v>8</v>
      </c>
      <c r="K5" s="4"/>
      <c r="L5" s="5" t="s">
        <v>5</v>
      </c>
      <c r="M5" s="2" t="s">
        <v>9</v>
      </c>
      <c r="N5" s="2" t="s">
        <v>7</v>
      </c>
      <c r="O5" s="2" t="s">
        <v>8</v>
      </c>
      <c r="Q5" s="21" t="s">
        <v>19</v>
      </c>
      <c r="R5" s="21" t="s">
        <v>20</v>
      </c>
      <c r="S5" s="21" t="s">
        <v>21</v>
      </c>
      <c r="T5" s="21" t="s">
        <v>22</v>
      </c>
      <c r="U5" s="21" t="s">
        <v>23</v>
      </c>
      <c r="V5" s="21" t="s">
        <v>24</v>
      </c>
      <c r="W5" s="21" t="s">
        <v>25</v>
      </c>
    </row>
    <row r="6" spans="1:23" x14ac:dyDescent="0.25">
      <c r="A6" s="2" t="s">
        <v>10</v>
      </c>
      <c r="B6" s="6">
        <f>B1</f>
        <v>44571</v>
      </c>
      <c r="C6" s="7">
        <v>8</v>
      </c>
      <c r="D6" s="7">
        <v>2.4</v>
      </c>
      <c r="E6" s="8">
        <f t="shared" ref="E6:E14" si="0">WORKDAY(B6,D6)</f>
        <v>44573</v>
      </c>
      <c r="F6" s="9"/>
      <c r="G6" s="10">
        <f>E14</f>
        <v>44585</v>
      </c>
      <c r="H6" s="2">
        <f t="shared" ref="H6:H14" si="1">IF(G6="","",G6-E6)</f>
        <v>12</v>
      </c>
      <c r="I6" s="7">
        <v>2.4</v>
      </c>
      <c r="J6" s="11">
        <f t="shared" ref="J6:J14" si="2">WORKDAY(G6,I6)</f>
        <v>44587</v>
      </c>
      <c r="K6" s="12"/>
      <c r="L6" s="10">
        <f>J11</f>
        <v>44620</v>
      </c>
      <c r="M6" s="2">
        <f t="shared" ref="M6:M14" si="3">IF(L6="","",L6-J6)</f>
        <v>33</v>
      </c>
      <c r="N6" s="7">
        <v>8</v>
      </c>
      <c r="O6" s="13">
        <f t="shared" ref="O6:O14" si="4">WORKDAY(L6,N6)</f>
        <v>44630</v>
      </c>
      <c r="Q6" s="22">
        <f t="shared" ref="Q6:Q14" si="5">+$B$1</f>
        <v>44571</v>
      </c>
      <c r="R6" s="23">
        <f>+B6-Tabel1[[#This Row],[debut]]</f>
        <v>0</v>
      </c>
      <c r="S6" s="23">
        <f t="shared" ref="S6:S14" si="6">+E6-B6</f>
        <v>2</v>
      </c>
      <c r="T6" s="23">
        <f t="shared" ref="T6:T14" si="7">MAX(0,G6-E6)</f>
        <v>12</v>
      </c>
      <c r="U6" s="23">
        <f t="shared" ref="U6:U14" si="8">J6-MAX(G6,E6)</f>
        <v>2</v>
      </c>
      <c r="V6" s="23">
        <f t="shared" ref="V6:V14" si="9">MAX(0,L6-J6)</f>
        <v>33</v>
      </c>
      <c r="W6" s="23">
        <f t="shared" ref="W6:W14" si="10">+O6-MAX(L6,J6)</f>
        <v>10</v>
      </c>
    </row>
    <row r="7" spans="1:23" x14ac:dyDescent="0.25">
      <c r="A7" s="2" t="s">
        <v>11</v>
      </c>
      <c r="B7" s="6">
        <f>B6</f>
        <v>44571</v>
      </c>
      <c r="C7" s="7">
        <v>8</v>
      </c>
      <c r="D7" s="7">
        <v>2.4</v>
      </c>
      <c r="E7" s="8">
        <f t="shared" si="0"/>
        <v>44573</v>
      </c>
      <c r="F7" s="9"/>
      <c r="G7" s="10">
        <f>E14</f>
        <v>44585</v>
      </c>
      <c r="H7" s="2">
        <f t="shared" si="1"/>
        <v>12</v>
      </c>
      <c r="I7" s="7">
        <v>2.4</v>
      </c>
      <c r="J7" s="11">
        <f t="shared" si="2"/>
        <v>44587</v>
      </c>
      <c r="K7" s="12"/>
      <c r="L7" s="10">
        <f>L6</f>
        <v>44620</v>
      </c>
      <c r="M7" s="2">
        <f t="shared" si="3"/>
        <v>33</v>
      </c>
      <c r="N7" s="7">
        <v>8</v>
      </c>
      <c r="O7" s="13">
        <f t="shared" si="4"/>
        <v>44630</v>
      </c>
      <c r="Q7" s="22">
        <f t="shared" si="5"/>
        <v>44571</v>
      </c>
      <c r="R7" s="23">
        <f>+B7-Tabel1[[#This Row],[debut]]</f>
        <v>0</v>
      </c>
      <c r="S7" s="23">
        <f t="shared" si="6"/>
        <v>2</v>
      </c>
      <c r="T7" s="23">
        <f t="shared" si="7"/>
        <v>12</v>
      </c>
      <c r="U7" s="23">
        <f t="shared" si="8"/>
        <v>2</v>
      </c>
      <c r="V7" s="23">
        <f t="shared" si="9"/>
        <v>33</v>
      </c>
      <c r="W7" s="23">
        <f t="shared" si="10"/>
        <v>10</v>
      </c>
    </row>
    <row r="8" spans="1:23" x14ac:dyDescent="0.25">
      <c r="A8" s="2" t="s">
        <v>12</v>
      </c>
      <c r="B8" s="6">
        <f>B6</f>
        <v>44571</v>
      </c>
      <c r="C8" s="7">
        <v>8</v>
      </c>
      <c r="D8" s="7">
        <v>1.3499999999999999</v>
      </c>
      <c r="E8" s="8">
        <f t="shared" si="0"/>
        <v>44572</v>
      </c>
      <c r="F8" s="9"/>
      <c r="G8" s="10">
        <f>E14</f>
        <v>44585</v>
      </c>
      <c r="H8" s="2">
        <f t="shared" si="1"/>
        <v>13</v>
      </c>
      <c r="I8" s="7">
        <v>1.3499999999999999</v>
      </c>
      <c r="J8" s="11">
        <f t="shared" si="2"/>
        <v>44586</v>
      </c>
      <c r="K8" s="12"/>
      <c r="L8" s="10">
        <f t="shared" ref="L8:L14" si="11">L7</f>
        <v>44620</v>
      </c>
      <c r="M8" s="2">
        <f t="shared" si="3"/>
        <v>34</v>
      </c>
      <c r="N8" s="7">
        <v>4.5</v>
      </c>
      <c r="O8" s="13">
        <f t="shared" si="4"/>
        <v>44624</v>
      </c>
      <c r="Q8" s="22">
        <f t="shared" si="5"/>
        <v>44571</v>
      </c>
      <c r="R8" s="23">
        <f>+B8-Tabel1[[#This Row],[debut]]</f>
        <v>0</v>
      </c>
      <c r="S8" s="23">
        <f t="shared" si="6"/>
        <v>1</v>
      </c>
      <c r="T8" s="23">
        <f t="shared" si="7"/>
        <v>13</v>
      </c>
      <c r="U8" s="23">
        <f t="shared" si="8"/>
        <v>1</v>
      </c>
      <c r="V8" s="23">
        <f t="shared" si="9"/>
        <v>34</v>
      </c>
      <c r="W8" s="23">
        <f t="shared" si="10"/>
        <v>4</v>
      </c>
    </row>
    <row r="9" spans="1:23" x14ac:dyDescent="0.25">
      <c r="A9" s="2" t="s">
        <v>13</v>
      </c>
      <c r="B9" s="6">
        <f>B6</f>
        <v>44571</v>
      </c>
      <c r="C9" s="7">
        <v>8</v>
      </c>
      <c r="D9" s="7">
        <v>0</v>
      </c>
      <c r="E9" s="8">
        <f t="shared" si="0"/>
        <v>44571</v>
      </c>
      <c r="F9" s="9"/>
      <c r="G9" s="10">
        <f>E14</f>
        <v>44585</v>
      </c>
      <c r="H9" s="2">
        <f t="shared" si="1"/>
        <v>14</v>
      </c>
      <c r="I9" s="7">
        <v>0</v>
      </c>
      <c r="J9" s="11">
        <f t="shared" si="2"/>
        <v>44585</v>
      </c>
      <c r="K9" s="12"/>
      <c r="L9" s="10">
        <f t="shared" si="11"/>
        <v>44620</v>
      </c>
      <c r="M9" s="2">
        <f t="shared" si="3"/>
        <v>35</v>
      </c>
      <c r="N9" s="7">
        <v>0</v>
      </c>
      <c r="O9" s="13">
        <f t="shared" si="4"/>
        <v>44620</v>
      </c>
      <c r="Q9" s="22">
        <f t="shared" si="5"/>
        <v>44571</v>
      </c>
      <c r="R9" s="23">
        <f>+B9-Tabel1[[#This Row],[debut]]</f>
        <v>0</v>
      </c>
      <c r="S9" s="23">
        <f t="shared" si="6"/>
        <v>0</v>
      </c>
      <c r="T9" s="23">
        <f t="shared" si="7"/>
        <v>14</v>
      </c>
      <c r="U9" s="23">
        <f t="shared" si="8"/>
        <v>0</v>
      </c>
      <c r="V9" s="23">
        <f t="shared" si="9"/>
        <v>35</v>
      </c>
      <c r="W9" s="23">
        <f t="shared" si="10"/>
        <v>0</v>
      </c>
    </row>
    <row r="10" spans="1:23" x14ac:dyDescent="0.25">
      <c r="A10" s="2" t="s">
        <v>14</v>
      </c>
      <c r="B10" s="6">
        <f>B6</f>
        <v>44571</v>
      </c>
      <c r="C10" s="7">
        <v>8</v>
      </c>
      <c r="D10" s="7">
        <v>0.54</v>
      </c>
      <c r="E10" s="8">
        <f t="shared" si="0"/>
        <v>44571</v>
      </c>
      <c r="F10" s="9"/>
      <c r="G10" s="10">
        <f>E14</f>
        <v>44585</v>
      </c>
      <c r="H10" s="2">
        <f t="shared" si="1"/>
        <v>14</v>
      </c>
      <c r="I10" s="7">
        <v>0.54</v>
      </c>
      <c r="J10" s="11">
        <f t="shared" si="2"/>
        <v>44585</v>
      </c>
      <c r="K10" s="12"/>
      <c r="L10" s="10">
        <f t="shared" si="11"/>
        <v>44620</v>
      </c>
      <c r="M10" s="2">
        <f t="shared" si="3"/>
        <v>35</v>
      </c>
      <c r="N10" s="7">
        <v>1.8</v>
      </c>
      <c r="O10" s="13">
        <f t="shared" si="4"/>
        <v>44621</v>
      </c>
      <c r="Q10" s="22">
        <f t="shared" si="5"/>
        <v>44571</v>
      </c>
      <c r="R10" s="23">
        <f>+B10-Tabel1[[#This Row],[debut]]</f>
        <v>0</v>
      </c>
      <c r="S10" s="23">
        <f t="shared" si="6"/>
        <v>0</v>
      </c>
      <c r="T10" s="23">
        <f t="shared" si="7"/>
        <v>14</v>
      </c>
      <c r="U10" s="23">
        <f t="shared" si="8"/>
        <v>0</v>
      </c>
      <c r="V10" s="23">
        <f t="shared" si="9"/>
        <v>35</v>
      </c>
      <c r="W10" s="23">
        <f t="shared" si="10"/>
        <v>1</v>
      </c>
    </row>
    <row r="11" spans="1:23" x14ac:dyDescent="0.25">
      <c r="A11" s="2" t="s">
        <v>15</v>
      </c>
      <c r="B11" s="6">
        <f>B6</f>
        <v>44571</v>
      </c>
      <c r="C11" s="7">
        <v>8</v>
      </c>
      <c r="D11" s="7">
        <v>0</v>
      </c>
      <c r="E11" s="8">
        <f t="shared" si="0"/>
        <v>44571</v>
      </c>
      <c r="F11" s="9"/>
      <c r="G11" s="10">
        <f>E14</f>
        <v>44585</v>
      </c>
      <c r="H11" s="2">
        <f t="shared" si="1"/>
        <v>14</v>
      </c>
      <c r="I11" s="7">
        <v>25</v>
      </c>
      <c r="J11" s="11">
        <f t="shared" si="2"/>
        <v>44620</v>
      </c>
      <c r="K11" s="12"/>
      <c r="L11" s="10">
        <f t="shared" si="11"/>
        <v>44620</v>
      </c>
      <c r="M11" s="2">
        <f t="shared" si="3"/>
        <v>0</v>
      </c>
      <c r="N11" s="7">
        <v>30</v>
      </c>
      <c r="O11" s="13">
        <f t="shared" si="4"/>
        <v>44662</v>
      </c>
      <c r="Q11" s="22">
        <f t="shared" si="5"/>
        <v>44571</v>
      </c>
      <c r="R11" s="23">
        <f>+B11-Tabel1[[#This Row],[debut]]</f>
        <v>0</v>
      </c>
      <c r="S11" s="23">
        <f t="shared" si="6"/>
        <v>0</v>
      </c>
      <c r="T11" s="23">
        <f t="shared" si="7"/>
        <v>14</v>
      </c>
      <c r="U11" s="23">
        <f t="shared" si="8"/>
        <v>35</v>
      </c>
      <c r="V11" s="23">
        <f t="shared" si="9"/>
        <v>0</v>
      </c>
      <c r="W11" s="23">
        <f t="shared" si="10"/>
        <v>42</v>
      </c>
    </row>
    <row r="12" spans="1:23" x14ac:dyDescent="0.25">
      <c r="A12" s="2" t="s">
        <v>16</v>
      </c>
      <c r="B12" s="6">
        <f>B6</f>
        <v>44571</v>
      </c>
      <c r="C12" s="7">
        <v>8</v>
      </c>
      <c r="D12" s="7">
        <v>0</v>
      </c>
      <c r="E12" s="8">
        <f t="shared" si="0"/>
        <v>44571</v>
      </c>
      <c r="F12" s="9"/>
      <c r="G12" s="10">
        <f>E14</f>
        <v>44585</v>
      </c>
      <c r="H12" s="2">
        <f t="shared" si="1"/>
        <v>14</v>
      </c>
      <c r="I12" s="7">
        <v>0</v>
      </c>
      <c r="J12" s="11">
        <f t="shared" si="2"/>
        <v>44585</v>
      </c>
      <c r="K12" s="12"/>
      <c r="L12" s="10">
        <f t="shared" si="11"/>
        <v>44620</v>
      </c>
      <c r="M12" s="2">
        <f t="shared" si="3"/>
        <v>35</v>
      </c>
      <c r="N12" s="7">
        <v>10</v>
      </c>
      <c r="O12" s="13">
        <f t="shared" si="4"/>
        <v>44634</v>
      </c>
      <c r="Q12" s="22">
        <f t="shared" si="5"/>
        <v>44571</v>
      </c>
      <c r="R12" s="23">
        <f>+B12-Tabel1[[#This Row],[debut]]</f>
        <v>0</v>
      </c>
      <c r="S12" s="23">
        <f t="shared" si="6"/>
        <v>0</v>
      </c>
      <c r="T12" s="23">
        <f t="shared" si="7"/>
        <v>14</v>
      </c>
      <c r="U12" s="23">
        <f t="shared" si="8"/>
        <v>0</v>
      </c>
      <c r="V12" s="23">
        <f t="shared" si="9"/>
        <v>35</v>
      </c>
      <c r="W12" s="23">
        <f t="shared" si="10"/>
        <v>14</v>
      </c>
    </row>
    <row r="13" spans="1:23" x14ac:dyDescent="0.25">
      <c r="A13" s="2" t="s">
        <v>17</v>
      </c>
      <c r="B13" s="6">
        <f>B6</f>
        <v>44571</v>
      </c>
      <c r="C13" s="7">
        <v>8</v>
      </c>
      <c r="D13" s="7">
        <v>2.6999999999999997</v>
      </c>
      <c r="E13" s="8">
        <f t="shared" si="0"/>
        <v>44573</v>
      </c>
      <c r="F13" s="9"/>
      <c r="G13" s="10">
        <f>E14</f>
        <v>44585</v>
      </c>
      <c r="H13" s="2">
        <f t="shared" si="1"/>
        <v>12</v>
      </c>
      <c r="I13" s="7">
        <v>2.6999999999999997</v>
      </c>
      <c r="J13" s="11">
        <f t="shared" si="2"/>
        <v>44587</v>
      </c>
      <c r="K13" s="12"/>
      <c r="L13" s="10">
        <f t="shared" si="11"/>
        <v>44620</v>
      </c>
      <c r="M13" s="2">
        <f t="shared" si="3"/>
        <v>33</v>
      </c>
      <c r="N13" s="7">
        <v>9</v>
      </c>
      <c r="O13" s="13">
        <f t="shared" si="4"/>
        <v>44631</v>
      </c>
      <c r="Q13" s="22">
        <f t="shared" si="5"/>
        <v>44571</v>
      </c>
      <c r="R13" s="23">
        <f>+B13-Tabel1[[#This Row],[debut]]</f>
        <v>0</v>
      </c>
      <c r="S13" s="23">
        <f t="shared" si="6"/>
        <v>2</v>
      </c>
      <c r="T13" s="23">
        <f t="shared" si="7"/>
        <v>12</v>
      </c>
      <c r="U13" s="23">
        <f t="shared" si="8"/>
        <v>2</v>
      </c>
      <c r="V13" s="23">
        <f t="shared" si="9"/>
        <v>33</v>
      </c>
      <c r="W13" s="23">
        <f t="shared" si="10"/>
        <v>11</v>
      </c>
    </row>
    <row r="14" spans="1:23" x14ac:dyDescent="0.25">
      <c r="A14" s="2" t="s">
        <v>18</v>
      </c>
      <c r="B14" s="6">
        <f>B6</f>
        <v>44571</v>
      </c>
      <c r="C14" s="7">
        <v>8</v>
      </c>
      <c r="D14" s="7">
        <v>10</v>
      </c>
      <c r="E14" s="8">
        <f t="shared" si="0"/>
        <v>44585</v>
      </c>
      <c r="F14" s="14"/>
      <c r="G14" s="10">
        <f>E14</f>
        <v>44585</v>
      </c>
      <c r="H14" s="2">
        <f t="shared" si="1"/>
        <v>0</v>
      </c>
      <c r="I14" s="7">
        <v>10</v>
      </c>
      <c r="J14" s="11">
        <f t="shared" si="2"/>
        <v>44599</v>
      </c>
      <c r="K14" s="15"/>
      <c r="L14" s="10">
        <f t="shared" si="11"/>
        <v>44620</v>
      </c>
      <c r="M14" s="2">
        <f t="shared" si="3"/>
        <v>21</v>
      </c>
      <c r="N14" s="7">
        <v>5</v>
      </c>
      <c r="O14" s="13">
        <f t="shared" si="4"/>
        <v>44627</v>
      </c>
      <c r="Q14" s="22">
        <f t="shared" si="5"/>
        <v>44571</v>
      </c>
      <c r="R14" s="23">
        <f>+B14-Tabel1[[#This Row],[debut]]</f>
        <v>0</v>
      </c>
      <c r="S14" s="23">
        <f t="shared" si="6"/>
        <v>14</v>
      </c>
      <c r="T14" s="23">
        <f t="shared" si="7"/>
        <v>0</v>
      </c>
      <c r="U14" s="23">
        <f t="shared" si="8"/>
        <v>14</v>
      </c>
      <c r="V14" s="23">
        <f t="shared" si="9"/>
        <v>21</v>
      </c>
      <c r="W14" s="23">
        <f t="shared" si="10"/>
        <v>7</v>
      </c>
    </row>
  </sheetData>
  <mergeCells count="3">
    <mergeCell ref="B4:E4"/>
    <mergeCell ref="G4:J4"/>
    <mergeCell ref="L4:O4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ZAYYOUN Souhair</dc:creator>
  <cp:lastModifiedBy>BSA</cp:lastModifiedBy>
  <dcterms:created xsi:type="dcterms:W3CDTF">2022-06-06T08:26:06Z</dcterms:created>
  <dcterms:modified xsi:type="dcterms:W3CDTF">2022-06-06T09:46:36Z</dcterms:modified>
</cp:coreProperties>
</file>