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C29DB74-C126-4170-BCC8-E2C2FCB8F399}" xr6:coauthVersionLast="47" xr6:coauthVersionMax="47" xr10:uidLastSave="{00000000-0000-0000-0000-000000000000}"/>
  <bookViews>
    <workbookView xWindow="-120" yWindow="-120" windowWidth="29040" windowHeight="16440" xr2:uid="{02DE8D1A-8DB7-462E-98CB-93F6A1C7E0C7}"/>
  </bookViews>
  <sheets>
    <sheet name="RECAP HEURE TRAVAILLÉ" sheetId="2" r:id="rId1"/>
    <sheet name="Riri" sheetId="1" r:id="rId2"/>
    <sheet name="Fifi" sheetId="4" r:id="rId3"/>
  </sheets>
  <definedNames>
    <definedName name="_xlnm.Print_Area" localSheetId="2">Fifi!$A$1:$O$105</definedName>
    <definedName name="_xlnm.Print_Area" localSheetId="0">'RECAP HEURE TRAVAILLÉ'!#REF!</definedName>
    <definedName name="_xlnm.Print_Area" localSheetId="1">Riri!$A$1:$O$105</definedName>
  </definedNames>
  <calcPr calcId="191029"/>
  <pivotCaches>
    <pivotCache cacheId="2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25" i="1" l="1"/>
  <c r="L104" i="4" l="1"/>
  <c r="J104" i="4"/>
  <c r="G104" i="4"/>
  <c r="K102" i="4"/>
  <c r="K101" i="4" s="1"/>
  <c r="I102" i="4"/>
  <c r="I101" i="4" s="1"/>
  <c r="H102" i="4"/>
  <c r="H101" i="4" s="1"/>
  <c r="F102" i="4"/>
  <c r="F101" i="4" s="1"/>
  <c r="E102" i="4"/>
  <c r="E101" i="4" s="1"/>
  <c r="D102" i="4"/>
  <c r="C102" i="4"/>
  <c r="C101" i="4" s="1"/>
  <c r="D101" i="4"/>
  <c r="K97" i="4"/>
  <c r="K96" i="4" s="1"/>
  <c r="I97" i="4"/>
  <c r="H97" i="4"/>
  <c r="H96" i="4" s="1"/>
  <c r="F97" i="4"/>
  <c r="F96" i="4" s="1"/>
  <c r="E97" i="4"/>
  <c r="E96" i="4" s="1"/>
  <c r="E104" i="4" s="1"/>
  <c r="D97" i="4"/>
  <c r="D96" i="4" s="1"/>
  <c r="C97" i="4"/>
  <c r="C96" i="4" s="1"/>
  <c r="I96" i="4"/>
  <c r="K94" i="4"/>
  <c r="I94" i="4"/>
  <c r="H94" i="4"/>
  <c r="F94" i="4"/>
  <c r="E94" i="4"/>
  <c r="D94" i="4"/>
  <c r="C94" i="4"/>
  <c r="J91" i="4"/>
  <c r="H91" i="4"/>
  <c r="L85" i="4"/>
  <c r="J85" i="4"/>
  <c r="G85" i="4"/>
  <c r="K83" i="4"/>
  <c r="K82" i="4" s="1"/>
  <c r="I83" i="4"/>
  <c r="I82" i="4" s="1"/>
  <c r="H83" i="4"/>
  <c r="H82" i="4" s="1"/>
  <c r="F83" i="4"/>
  <c r="F82" i="4" s="1"/>
  <c r="E83" i="4"/>
  <c r="E82" i="4" s="1"/>
  <c r="D83" i="4"/>
  <c r="C83" i="4"/>
  <c r="C82" i="4" s="1"/>
  <c r="D82" i="4"/>
  <c r="K78" i="4"/>
  <c r="K77" i="4" s="1"/>
  <c r="I78" i="4"/>
  <c r="H78" i="4"/>
  <c r="H77" i="4" s="1"/>
  <c r="F78" i="4"/>
  <c r="F77" i="4" s="1"/>
  <c r="E78" i="4"/>
  <c r="E77" i="4" s="1"/>
  <c r="E85" i="4" s="1"/>
  <c r="D78" i="4"/>
  <c r="C78" i="4"/>
  <c r="C77" i="4" s="1"/>
  <c r="I77" i="4"/>
  <c r="D77" i="4"/>
  <c r="K75" i="4"/>
  <c r="I75" i="4"/>
  <c r="H75" i="4"/>
  <c r="F75" i="4"/>
  <c r="E75" i="4"/>
  <c r="D75" i="4"/>
  <c r="C75" i="4"/>
  <c r="J72" i="4"/>
  <c r="H72" i="4"/>
  <c r="L66" i="4"/>
  <c r="J66" i="4"/>
  <c r="G66" i="4"/>
  <c r="K64" i="4"/>
  <c r="K63" i="4" s="1"/>
  <c r="I64" i="4"/>
  <c r="I63" i="4" s="1"/>
  <c r="H64" i="4"/>
  <c r="F64" i="4"/>
  <c r="F63" i="4" s="1"/>
  <c r="E64" i="4"/>
  <c r="E63" i="4" s="1"/>
  <c r="D64" i="4"/>
  <c r="D63" i="4" s="1"/>
  <c r="C64" i="4"/>
  <c r="H63" i="4"/>
  <c r="C63" i="4"/>
  <c r="K59" i="4"/>
  <c r="K58" i="4" s="1"/>
  <c r="K66" i="4" s="1"/>
  <c r="I59" i="4"/>
  <c r="H59" i="4"/>
  <c r="H58" i="4" s="1"/>
  <c r="H66" i="4" s="1"/>
  <c r="F59" i="4"/>
  <c r="F58" i="4" s="1"/>
  <c r="E59" i="4"/>
  <c r="E58" i="4" s="1"/>
  <c r="E66" i="4" s="1"/>
  <c r="D59" i="4"/>
  <c r="C59" i="4"/>
  <c r="C58" i="4" s="1"/>
  <c r="C66" i="4" s="1"/>
  <c r="I58" i="4"/>
  <c r="D58" i="4"/>
  <c r="K56" i="4"/>
  <c r="I56" i="4"/>
  <c r="H56" i="4"/>
  <c r="F56" i="4"/>
  <c r="E56" i="4"/>
  <c r="D56" i="4"/>
  <c r="C56" i="4"/>
  <c r="J53" i="4"/>
  <c r="H53" i="4"/>
  <c r="L47" i="4"/>
  <c r="J47" i="4"/>
  <c r="G47" i="4"/>
  <c r="K45" i="4"/>
  <c r="K44" i="4" s="1"/>
  <c r="I45" i="4"/>
  <c r="I44" i="4" s="1"/>
  <c r="H45" i="4"/>
  <c r="F45" i="4"/>
  <c r="F44" i="4" s="1"/>
  <c r="E45" i="4"/>
  <c r="E44" i="4" s="1"/>
  <c r="D45" i="4"/>
  <c r="D44" i="4" s="1"/>
  <c r="C45" i="4"/>
  <c r="H44" i="4"/>
  <c r="C44" i="4"/>
  <c r="K40" i="4"/>
  <c r="K39" i="4" s="1"/>
  <c r="I40" i="4"/>
  <c r="H40" i="4"/>
  <c r="H39" i="4" s="1"/>
  <c r="F40" i="4"/>
  <c r="F39" i="4" s="1"/>
  <c r="E40" i="4"/>
  <c r="E39" i="4" s="1"/>
  <c r="E47" i="4" s="1"/>
  <c r="D40" i="4"/>
  <c r="D39" i="4" s="1"/>
  <c r="C40" i="4"/>
  <c r="C39" i="4" s="1"/>
  <c r="C47" i="4" s="1"/>
  <c r="I39" i="4"/>
  <c r="K37" i="4"/>
  <c r="I37" i="4"/>
  <c r="H37" i="4"/>
  <c r="F37" i="4"/>
  <c r="E37" i="4"/>
  <c r="D37" i="4"/>
  <c r="C37" i="4"/>
  <c r="J34" i="4"/>
  <c r="H34" i="4"/>
  <c r="L28" i="4"/>
  <c r="J28" i="4"/>
  <c r="G28" i="4"/>
  <c r="K26" i="4"/>
  <c r="K25" i="4" s="1"/>
  <c r="I26" i="4"/>
  <c r="I25" i="4" s="1"/>
  <c r="H26" i="4"/>
  <c r="H25" i="4" s="1"/>
  <c r="F26" i="4"/>
  <c r="F25" i="4" s="1"/>
  <c r="E26" i="4"/>
  <c r="E25" i="4" s="1"/>
  <c r="D26" i="4"/>
  <c r="D25" i="4" s="1"/>
  <c r="C26" i="4"/>
  <c r="C25" i="4"/>
  <c r="K21" i="4"/>
  <c r="K20" i="4" s="1"/>
  <c r="K28" i="4" s="1"/>
  <c r="I21" i="4"/>
  <c r="I20" i="4" s="1"/>
  <c r="H21" i="4"/>
  <c r="H20" i="4" s="1"/>
  <c r="F21" i="4"/>
  <c r="F20" i="4" s="1"/>
  <c r="E21" i="4"/>
  <c r="D21" i="4"/>
  <c r="D20" i="4" s="1"/>
  <c r="C21" i="4"/>
  <c r="C20" i="4" s="1"/>
  <c r="E20" i="4"/>
  <c r="E28" i="4" s="1"/>
  <c r="K18" i="4"/>
  <c r="I18" i="4"/>
  <c r="H18" i="4"/>
  <c r="F18" i="4"/>
  <c r="E18" i="4"/>
  <c r="D18" i="4"/>
  <c r="C18" i="4"/>
  <c r="J15" i="4"/>
  <c r="H15" i="4"/>
  <c r="L104" i="1"/>
  <c r="J104" i="1"/>
  <c r="G104" i="1"/>
  <c r="K102" i="1"/>
  <c r="K101" i="1" s="1"/>
  <c r="I102" i="1"/>
  <c r="I101" i="1" s="1"/>
  <c r="H102" i="1"/>
  <c r="H101" i="1" s="1"/>
  <c r="F102" i="1"/>
  <c r="F101" i="1" s="1"/>
  <c r="E102" i="1"/>
  <c r="E101" i="1" s="1"/>
  <c r="D102" i="1"/>
  <c r="D101" i="1" s="1"/>
  <c r="C102" i="1"/>
  <c r="C101" i="1" s="1"/>
  <c r="K97" i="1"/>
  <c r="K96" i="1" s="1"/>
  <c r="I97" i="1"/>
  <c r="I96" i="1" s="1"/>
  <c r="H97" i="1"/>
  <c r="H96" i="1" s="1"/>
  <c r="F97" i="1"/>
  <c r="F96" i="1" s="1"/>
  <c r="E97" i="1"/>
  <c r="E96" i="1" s="1"/>
  <c r="D97" i="1"/>
  <c r="D96" i="1" s="1"/>
  <c r="C97" i="1"/>
  <c r="C96" i="1" s="1"/>
  <c r="J91" i="1"/>
  <c r="H91" i="1"/>
  <c r="C94" i="1" s="1"/>
  <c r="D94" i="1" s="1"/>
  <c r="E94" i="1" s="1"/>
  <c r="G94" i="1" s="1"/>
  <c r="H94" i="1" s="1"/>
  <c r="J94" i="1" s="1"/>
  <c r="L94" i="1" s="1"/>
  <c r="L85" i="1"/>
  <c r="J85" i="1"/>
  <c r="G85" i="1"/>
  <c r="K83" i="1"/>
  <c r="K82" i="1" s="1"/>
  <c r="I83" i="1"/>
  <c r="I82" i="1" s="1"/>
  <c r="H83" i="1"/>
  <c r="H82" i="1" s="1"/>
  <c r="F83" i="1"/>
  <c r="F82" i="1" s="1"/>
  <c r="E83" i="1"/>
  <c r="E82" i="1" s="1"/>
  <c r="D83" i="1"/>
  <c r="D82" i="1" s="1"/>
  <c r="C83" i="1"/>
  <c r="C82" i="1" s="1"/>
  <c r="K78" i="1"/>
  <c r="K77" i="1" s="1"/>
  <c r="I78" i="1"/>
  <c r="H78" i="1"/>
  <c r="H77" i="1" s="1"/>
  <c r="F78" i="1"/>
  <c r="F77" i="1" s="1"/>
  <c r="E78" i="1"/>
  <c r="D78" i="1"/>
  <c r="D77" i="1" s="1"/>
  <c r="C78" i="1"/>
  <c r="C77" i="1" s="1"/>
  <c r="C85" i="1" s="1"/>
  <c r="I77" i="1"/>
  <c r="I85" i="1" s="1"/>
  <c r="E77" i="1"/>
  <c r="J72" i="1"/>
  <c r="H72" i="1"/>
  <c r="C75" i="1" s="1"/>
  <c r="D75" i="1" s="1"/>
  <c r="E75" i="1" s="1"/>
  <c r="G75" i="1" s="1"/>
  <c r="H75" i="1" s="1"/>
  <c r="J75" i="1" s="1"/>
  <c r="L75" i="1" s="1"/>
  <c r="L66" i="1"/>
  <c r="J66" i="1"/>
  <c r="G66" i="1"/>
  <c r="K64" i="1"/>
  <c r="K63" i="1" s="1"/>
  <c r="I64" i="1"/>
  <c r="I63" i="1" s="1"/>
  <c r="H64" i="1"/>
  <c r="H63" i="1" s="1"/>
  <c r="F64" i="1"/>
  <c r="F63" i="1" s="1"/>
  <c r="E64" i="1"/>
  <c r="E63" i="1" s="1"/>
  <c r="D64" i="1"/>
  <c r="D63" i="1" s="1"/>
  <c r="C64" i="1"/>
  <c r="C63" i="1" s="1"/>
  <c r="K59" i="1"/>
  <c r="K58" i="1" s="1"/>
  <c r="I59" i="1"/>
  <c r="H59" i="1"/>
  <c r="F59" i="1"/>
  <c r="F58" i="1" s="1"/>
  <c r="E59" i="1"/>
  <c r="E58" i="1" s="1"/>
  <c r="D59" i="1"/>
  <c r="D58" i="1" s="1"/>
  <c r="C59" i="1"/>
  <c r="I58" i="1"/>
  <c r="H58" i="1"/>
  <c r="C58" i="1"/>
  <c r="C66" i="1" s="1"/>
  <c r="J53" i="1"/>
  <c r="H53" i="1"/>
  <c r="C56" i="1" s="1"/>
  <c r="D56" i="1" s="1"/>
  <c r="E56" i="1" s="1"/>
  <c r="G56" i="1" s="1"/>
  <c r="H56" i="1" s="1"/>
  <c r="J56" i="1" s="1"/>
  <c r="L56" i="1" s="1"/>
  <c r="L47" i="1"/>
  <c r="J47" i="1"/>
  <c r="G47" i="1"/>
  <c r="K45" i="1"/>
  <c r="K44" i="1" s="1"/>
  <c r="I45" i="1"/>
  <c r="I44" i="1" s="1"/>
  <c r="H45" i="1"/>
  <c r="H44" i="1" s="1"/>
  <c r="F45" i="1"/>
  <c r="F44" i="1" s="1"/>
  <c r="E45" i="1"/>
  <c r="E44" i="1" s="1"/>
  <c r="D45" i="1"/>
  <c r="D44" i="1" s="1"/>
  <c r="C45" i="1"/>
  <c r="C44" i="1" s="1"/>
  <c r="K40" i="1"/>
  <c r="K39" i="1" s="1"/>
  <c r="I40" i="1"/>
  <c r="I39" i="1" s="1"/>
  <c r="I47" i="1" s="1"/>
  <c r="H40" i="1"/>
  <c r="H39" i="1" s="1"/>
  <c r="F40" i="1"/>
  <c r="F39" i="1" s="1"/>
  <c r="E40" i="1"/>
  <c r="E39" i="1" s="1"/>
  <c r="D40" i="1"/>
  <c r="D39" i="1" s="1"/>
  <c r="C40" i="1"/>
  <c r="C39" i="1" s="1"/>
  <c r="J34" i="1"/>
  <c r="H34" i="1"/>
  <c r="C37" i="1" s="1"/>
  <c r="D37" i="1" s="1"/>
  <c r="E37" i="1" s="1"/>
  <c r="G37" i="1" s="1"/>
  <c r="H37" i="1" s="1"/>
  <c r="J37" i="1" s="1"/>
  <c r="L37" i="1" s="1"/>
  <c r="L28" i="1"/>
  <c r="J28" i="1"/>
  <c r="G28" i="1"/>
  <c r="K26" i="1"/>
  <c r="K25" i="1" s="1"/>
  <c r="I26" i="1"/>
  <c r="I25" i="1" s="1"/>
  <c r="H26" i="1"/>
  <c r="H25" i="1" s="1"/>
  <c r="F26" i="1"/>
  <c r="F25" i="1" s="1"/>
  <c r="E26" i="1"/>
  <c r="E25" i="1" s="1"/>
  <c r="D26" i="1"/>
  <c r="D25" i="1" s="1"/>
  <c r="C26" i="1"/>
  <c r="C25" i="1" s="1"/>
  <c r="K21" i="1"/>
  <c r="K20" i="1" s="1"/>
  <c r="I21" i="1"/>
  <c r="I20" i="1" s="1"/>
  <c r="H21" i="1"/>
  <c r="H20" i="1" s="1"/>
  <c r="F21" i="1"/>
  <c r="F20" i="1" s="1"/>
  <c r="E21" i="1"/>
  <c r="E20" i="1" s="1"/>
  <c r="D21" i="1"/>
  <c r="D20" i="1" s="1"/>
  <c r="C21" i="1"/>
  <c r="C20" i="1" s="1"/>
  <c r="C28" i="1" s="1"/>
  <c r="J15" i="1"/>
  <c r="H15" i="1"/>
  <c r="C18" i="1" s="1"/>
  <c r="D18" i="1" s="1"/>
  <c r="E18" i="1" s="1"/>
  <c r="G18" i="1" s="1"/>
  <c r="H18" i="1" s="1"/>
  <c r="J18" i="1" s="1"/>
  <c r="L18" i="1" s="1"/>
  <c r="E28" i="1" l="1"/>
  <c r="D85" i="1"/>
  <c r="E66" i="1"/>
  <c r="D66" i="1"/>
  <c r="E85" i="1"/>
  <c r="H47" i="4"/>
  <c r="D47" i="1"/>
  <c r="I66" i="1"/>
  <c r="H47" i="1"/>
  <c r="K28" i="1"/>
  <c r="I104" i="1"/>
  <c r="D104" i="1"/>
  <c r="D28" i="4"/>
  <c r="I28" i="4"/>
  <c r="D47" i="4"/>
  <c r="I47" i="4"/>
  <c r="D66" i="4"/>
  <c r="I66" i="4"/>
  <c r="C85" i="4"/>
  <c r="H85" i="4"/>
  <c r="D85" i="4"/>
  <c r="C104" i="4"/>
  <c r="H104" i="4"/>
  <c r="D28" i="1"/>
  <c r="F28" i="1"/>
  <c r="H28" i="1"/>
  <c r="E47" i="1"/>
  <c r="H66" i="1"/>
  <c r="H85" i="1"/>
  <c r="C104" i="1"/>
  <c r="H104" i="1"/>
  <c r="C28" i="4"/>
  <c r="H28" i="4"/>
  <c r="F47" i="4"/>
  <c r="F66" i="4"/>
  <c r="C67" i="4" s="1"/>
  <c r="I85" i="4"/>
  <c r="D104" i="4"/>
  <c r="I104" i="4"/>
  <c r="K47" i="1"/>
  <c r="F28" i="4"/>
  <c r="K85" i="4"/>
  <c r="K104" i="4"/>
  <c r="K47" i="4"/>
  <c r="C48" i="4" s="1"/>
  <c r="F85" i="4"/>
  <c r="F104" i="4"/>
  <c r="E104" i="1"/>
  <c r="K66" i="1"/>
  <c r="K85" i="1"/>
  <c r="K104" i="1"/>
  <c r="F47" i="1"/>
  <c r="C47" i="1"/>
  <c r="I28" i="1"/>
  <c r="F66" i="1"/>
  <c r="F85" i="1"/>
  <c r="C86" i="1" s="1"/>
  <c r="F104" i="1"/>
  <c r="C67" i="1" l="1"/>
  <c r="C86" i="4"/>
  <c r="C105" i="1"/>
  <c r="C29" i="1"/>
  <c r="C105" i="4"/>
  <c r="C29" i="4"/>
  <c r="C4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VALENCIA Virginie</author>
  </authors>
  <commentList>
    <comment ref="B11" authorId="0" shapeId="0" xr:uid="{EB3D9EEF-7364-4CC4-BA39-11F2AE8BEDFB}">
      <text>
        <r>
          <rPr>
            <b/>
            <sz val="8"/>
            <color indexed="10"/>
            <rFont val="Tahoma"/>
            <family val="2"/>
          </rPr>
          <t>DATE A MODIFIER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VALENCIA Virginie</author>
  </authors>
  <commentList>
    <comment ref="B11" authorId="0" shapeId="0" xr:uid="{E7670C62-BBD7-48A8-80DC-663240533E00}">
      <text>
        <r>
          <rPr>
            <b/>
            <sz val="8"/>
            <color indexed="10"/>
            <rFont val="Tahoma"/>
            <family val="2"/>
          </rPr>
          <t>DATE A MODIFIER</t>
        </r>
      </text>
    </comment>
  </commentList>
</comments>
</file>

<file path=xl/sharedStrings.xml><?xml version="1.0" encoding="utf-8"?>
<sst xmlns="http://schemas.openxmlformats.org/spreadsheetml/2006/main" count="371" uniqueCount="62">
  <si>
    <t>ANNÉE :</t>
  </si>
  <si>
    <r>
      <rPr>
        <u/>
        <sz val="12"/>
        <color indexed="8"/>
        <rFont val="Calibri"/>
        <family val="2"/>
      </rPr>
      <t>ENTREPRISE :</t>
    </r>
    <r>
      <rPr>
        <sz val="12"/>
        <color indexed="8"/>
        <rFont val="Calibri"/>
        <family val="2"/>
      </rPr>
      <t xml:space="preserve"> </t>
    </r>
  </si>
  <si>
    <t>EMPLOYÉ :</t>
  </si>
  <si>
    <r>
      <rPr>
        <sz val="12"/>
        <color indexed="8"/>
        <rFont val="Wingdings"/>
        <charset val="2"/>
      </rPr>
      <t>î</t>
    </r>
    <r>
      <rPr>
        <sz val="12"/>
        <color indexed="8"/>
        <rFont val="Calibri"/>
        <family val="2"/>
      </rPr>
      <t xml:space="preserve"> </t>
    </r>
    <r>
      <rPr>
        <sz val="12"/>
        <color indexed="8"/>
        <rFont val="Calibri"/>
        <family val="2"/>
      </rPr>
      <t>FICHE DE PRESENCE A EMARGER</t>
    </r>
  </si>
  <si>
    <t>SEMAINE N°</t>
  </si>
  <si>
    <t>DU</t>
  </si>
  <si>
    <t>AU</t>
  </si>
  <si>
    <r>
      <t xml:space="preserve">Signature salarié </t>
    </r>
    <r>
      <rPr>
        <b/>
        <sz val="12"/>
        <color indexed="8"/>
        <rFont val="Calibri"/>
        <family val="2"/>
      </rPr>
      <t>↓</t>
    </r>
  </si>
  <si>
    <t>Entrées et Sorties</t>
  </si>
  <si>
    <t>Lundi</t>
  </si>
  <si>
    <t>Mardi</t>
  </si>
  <si>
    <t>Mercredi</t>
  </si>
  <si>
    <t>Jeudi</t>
  </si>
  <si>
    <t>Vendredi</t>
  </si>
  <si>
    <t>Samedi</t>
  </si>
  <si>
    <t>Dimanche</t>
  </si>
  <si>
    <t>Observations</t>
  </si>
  <si>
    <t>Jour</t>
  </si>
  <si>
    <t>Service</t>
  </si>
  <si>
    <t>Arrivée</t>
  </si>
  <si>
    <t>du</t>
  </si>
  <si>
    <t>Temps coupure/pause</t>
  </si>
  <si>
    <t>Repas consommé: oui ou non</t>
  </si>
  <si>
    <t>midi</t>
  </si>
  <si>
    <t>Départ</t>
  </si>
  <si>
    <t>soir</t>
  </si>
  <si>
    <t>Total hrs Tvail</t>
  </si>
  <si>
    <t>Total hrs Tvail/Sem.</t>
  </si>
  <si>
    <t>Visa employeur :</t>
  </si>
  <si>
    <t>Fifi</t>
  </si>
  <si>
    <t>Riri</t>
  </si>
  <si>
    <t>employee</t>
  </si>
  <si>
    <t>date</t>
  </si>
  <si>
    <t>heure</t>
  </si>
  <si>
    <t>$C$18</t>
  </si>
  <si>
    <t>$C$28</t>
  </si>
  <si>
    <t>$I$28</t>
  </si>
  <si>
    <t>$C$37</t>
  </si>
  <si>
    <t>$C$47</t>
  </si>
  <si>
    <t>$E$37</t>
  </si>
  <si>
    <t>$E$47</t>
  </si>
  <si>
    <t>$F$47</t>
  </si>
  <si>
    <t>$I$47</t>
  </si>
  <si>
    <t>$I$85</t>
  </si>
  <si>
    <t>$D$94</t>
  </si>
  <si>
    <t>$D$104</t>
  </si>
  <si>
    <t>$J$18</t>
  </si>
  <si>
    <t>$G$37</t>
  </si>
  <si>
    <t>$J$37</t>
  </si>
  <si>
    <t>$K$47</t>
  </si>
  <si>
    <t>$L$37</t>
  </si>
  <si>
    <t>$J$75</t>
  </si>
  <si>
    <t>2022</t>
  </si>
  <si>
    <t>jan</t>
  </si>
  <si>
    <t>feb</t>
  </si>
  <si>
    <t>cellule jour</t>
  </si>
  <si>
    <t>cellule heure</t>
  </si>
  <si>
    <t>années</t>
  </si>
  <si>
    <t>mois</t>
  </si>
  <si>
    <t>heure/mois</t>
  </si>
  <si>
    <t>Total 2022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</si>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</sst>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[h]:mm;\ @"/>
    <numFmt numFmtId="168" formatCode="[hh]:mm:ss"/>
    <numFmt numFmtId="169" formatCode="ddd\ dd\-mm\-yy"/>
  </numFmts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2"/>
      <color indexed="8"/>
      <name val="Calibri"/>
      <family val="2"/>
    </font>
    <font>
      <u/>
      <sz val="12"/>
      <color indexed="8"/>
      <name val="Calibri"/>
      <family val="2"/>
    </font>
    <font>
      <sz val="12"/>
      <color theme="1"/>
      <name val="Algerian"/>
      <family val="5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indexed="8"/>
      <name val="Calibri"/>
      <family val="2"/>
      <charset val="2"/>
    </font>
    <font>
      <sz val="12"/>
      <color indexed="8"/>
      <name val="Wingdings"/>
      <charset val="2"/>
    </font>
    <font>
      <b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indexed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>
      <alignment horizontal="center" vertical="center"/>
    </xf>
    <xf numFmtId="0" fontId="9" fillId="0" borderId="0" xfId="0" applyFont="1" applyAlignment="1" applyProtection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0" fillId="0" borderId="0" xfId="0" applyBorder="1"/>
    <xf numFmtId="0" fontId="9" fillId="0" borderId="7" xfId="0" applyFont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16" fontId="14" fillId="2" borderId="8" xfId="0" applyNumberFormat="1" applyFont="1" applyFill="1" applyBorder="1" applyAlignment="1">
      <alignment horizontal="center" vertical="center"/>
    </xf>
    <xf numFmtId="16" fontId="14" fillId="2" borderId="9" xfId="0" applyNumberFormat="1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64" fontId="9" fillId="4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6" fillId="3" borderId="3" xfId="0" applyFont="1" applyFill="1" applyBorder="1" applyAlignment="1">
      <alignment horizontal="center" vertical="center"/>
    </xf>
    <xf numFmtId="164" fontId="9" fillId="3" borderId="3" xfId="0" applyNumberFormat="1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  <protection locked="0"/>
    </xf>
    <xf numFmtId="0" fontId="16" fillId="3" borderId="2" xfId="0" applyFont="1" applyFill="1" applyBorder="1" applyAlignment="1">
      <alignment horizontal="center" vertical="center"/>
    </xf>
    <xf numFmtId="164" fontId="9" fillId="3" borderId="2" xfId="0" applyNumberFormat="1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1" fillId="5" borderId="8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 applyProtection="1">
      <alignment horizontal="center" vertical="center"/>
      <protection locked="0"/>
    </xf>
    <xf numFmtId="0" fontId="9" fillId="0" borderId="5" xfId="0" applyFont="1" applyBorder="1" applyAlignment="1">
      <alignment horizontal="center" vertical="center"/>
    </xf>
    <xf numFmtId="164" fontId="9" fillId="2" borderId="2" xfId="0" quotePrefix="1" applyNumberFormat="1" applyFont="1" applyFill="1" applyBorder="1" applyAlignment="1">
      <alignment horizontal="center" vertical="center"/>
    </xf>
    <xf numFmtId="164" fontId="9" fillId="2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>
      <alignment horizontal="center" vertical="center"/>
    </xf>
    <xf numFmtId="164" fontId="0" fillId="0" borderId="0" xfId="0" applyNumberFormat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165" fontId="15" fillId="0" borderId="0" xfId="0" applyNumberFormat="1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center" vertical="center"/>
    </xf>
    <xf numFmtId="16" fontId="14" fillId="2" borderId="7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0" fillId="0" borderId="5" xfId="0" applyBorder="1" applyAlignment="1"/>
    <xf numFmtId="0" fontId="0" fillId="0" borderId="6" xfId="0" applyBorder="1" applyAlignment="1"/>
    <xf numFmtId="0" fontId="0" fillId="0" borderId="1" xfId="0" applyBorder="1" applyAlignment="1"/>
    <xf numFmtId="0" fontId="0" fillId="0" borderId="9" xfId="0" applyBorder="1" applyAlignment="1"/>
    <xf numFmtId="0" fontId="0" fillId="0" borderId="7" xfId="0" applyBorder="1" applyAlignment="1"/>
    <xf numFmtId="0" fontId="2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164" fontId="9" fillId="4" borderId="10" xfId="0" applyNumberFormat="1" applyFont="1" applyFill="1" applyBorder="1" applyAlignment="1" applyProtection="1">
      <alignment horizontal="center" vertical="center"/>
      <protection locked="0"/>
    </xf>
    <xf numFmtId="164" fontId="9" fillId="4" borderId="11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4" fontId="9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164" fontId="0" fillId="4" borderId="11" xfId="0" applyNumberForma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>
      <alignment horizontal="center" vertical="center"/>
    </xf>
    <xf numFmtId="164" fontId="9" fillId="3" borderId="10" xfId="0" applyNumberFormat="1" applyFont="1" applyFill="1" applyBorder="1" applyAlignment="1" applyProtection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1" xfId="0" applyNumberFormat="1" applyBorder="1" applyAlignment="1" applyProtection="1">
      <alignment horizontal="center" vertical="center"/>
    </xf>
    <xf numFmtId="164" fontId="9" fillId="2" borderId="10" xfId="0" quotePrefix="1" applyNumberFormat="1" applyFont="1" applyFill="1" applyBorder="1" applyAlignment="1">
      <alignment horizontal="center" vertical="center"/>
    </xf>
    <xf numFmtId="164" fontId="9" fillId="2" borderId="11" xfId="0" quotePrefix="1" applyNumberFormat="1" applyFont="1" applyFill="1" applyBorder="1" applyAlignment="1">
      <alignment horizontal="center" vertical="center"/>
    </xf>
    <xf numFmtId="165" fontId="15" fillId="0" borderId="10" xfId="0" applyNumberFormat="1" applyFont="1" applyBorder="1" applyAlignment="1" applyProtection="1">
      <alignment horizontal="center" vertical="center"/>
    </xf>
    <xf numFmtId="165" fontId="1" fillId="0" borderId="13" xfId="0" applyNumberFormat="1" applyFont="1" applyBorder="1" applyAlignment="1" applyProtection="1">
      <alignment horizontal="center" vertical="center"/>
    </xf>
    <xf numFmtId="165" fontId="1" fillId="0" borderId="11" xfId="0" applyNumberFormat="1" applyFont="1" applyBorder="1" applyAlignment="1" applyProtection="1">
      <alignment horizontal="center" vertical="center"/>
    </xf>
    <xf numFmtId="16" fontId="14" fillId="2" borderId="9" xfId="0" applyNumberFormat="1" applyFont="1" applyFill="1" applyBorder="1" applyAlignment="1">
      <alignment horizontal="center" vertical="center"/>
    </xf>
    <xf numFmtId="16" fontId="14" fillId="0" borderId="7" xfId="0" applyNumberFormat="1" applyFont="1" applyBorder="1" applyAlignment="1">
      <alignment horizontal="center" vertical="center"/>
    </xf>
    <xf numFmtId="168" fontId="0" fillId="0" borderId="0" xfId="0" applyNumberFormat="1" applyAlignment="1">
      <alignment wrapText="1"/>
    </xf>
    <xf numFmtId="168" fontId="0" fillId="0" borderId="0" xfId="0" applyNumberFormat="1"/>
    <xf numFmtId="169" fontId="0" fillId="0" borderId="0" xfId="0" applyNumberFormat="1" applyAlignment="1">
      <alignment wrapText="1"/>
    </xf>
    <xf numFmtId="169" fontId="0" fillId="0" borderId="0" xfId="0" applyNumberFormat="1"/>
    <xf numFmtId="0" fontId="0" fillId="0" borderId="0" xfId="0" pivotButton="1"/>
  </cellXfs>
  <cellStyles count="1">
    <cellStyle name="Standaard" xfId="0" builtinId="0"/>
  </cellStyles>
  <dxfs count="7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9" formatCode="ddd\ dd\-mm\-yy"/>
      <alignment horizontal="general" vertical="bottom" textRotation="0" wrapText="1" indent="0" justifyLastLine="0" shrinkToFit="0" readingOrder="0"/>
    </dxf>
    <dxf>
      <numFmt numFmtId="168" formatCode="[hh]:mm:ss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</xdr:row>
          <xdr:rowOff>114300</xdr:rowOff>
        </xdr:from>
        <xdr:to>
          <xdr:col>6</xdr:col>
          <xdr:colOff>628650</xdr:colOff>
          <xdr:row>3</xdr:row>
          <xdr:rowOff>123825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714.43999097222" createdVersion="7" refreshedVersion="7" minRefreshableVersion="3" recordCount="9" xr:uid="{AE4D4865-BD1E-4EBE-B9F1-F6EE01FEE9E0}">
  <cacheSource type="worksheet">
    <worksheetSource name="TBL_Resume"/>
  </cacheSource>
  <cacheFields count="6">
    <cacheField name="employee" numFmtId="0">
      <sharedItems count="1">
        <s v="Riri"/>
      </sharedItems>
    </cacheField>
    <cacheField name="date" numFmtId="169">
      <sharedItems containsSemiMixedTypes="0" containsNonDate="0" containsDate="1" containsString="0" minDate="2022-01-03T00:00:00" maxDate="2022-02-02T00:00:00" count="9">
        <d v="2022-01-03T00:00:00"/>
        <d v="2022-01-08T00:00:00"/>
        <d v="2022-01-10T00:00:00"/>
        <d v="2022-01-12T00:00:00"/>
        <d v="2022-01-13T00:00:00"/>
        <d v="2022-01-15T00:00:00"/>
        <d v="2022-01-16T00:00:00"/>
        <d v="2022-01-29T00:00:00"/>
        <d v="2022-02-01T00:00:00"/>
      </sharedItems>
      <fieldGroup par="5" base="1">
        <rangePr groupBy="months" startDate="2022-01-03T00:00:00" endDate="2022-02-02T00:00:00"/>
        <groupItems count="14">
          <s v="&lt;3/01/2022"/>
          <s v="jan"/>
          <s v="feb"/>
          <s v="mrt"/>
          <s v="apr"/>
          <s v="mei"/>
          <s v="jun"/>
          <s v="jul"/>
          <s v="aug"/>
          <s v="sep"/>
          <s v="okt"/>
          <s v="nov"/>
          <s v="dec"/>
          <s v="&gt;2/02/2022"/>
        </groupItems>
      </fieldGroup>
    </cacheField>
    <cacheField name="heure" numFmtId="168">
      <sharedItems containsSemiMixedTypes="0" containsNonDate="0" containsDate="1" containsString="0" minDate="1899-12-30T04:00:00" maxDate="1899-12-30T10:30:00"/>
    </cacheField>
    <cacheField name="cellule jour" numFmtId="0">
      <sharedItems/>
    </cacheField>
    <cacheField name="cellule heure" numFmtId="0">
      <sharedItems/>
    </cacheField>
    <cacheField name="Jaren" numFmtId="0" databaseField="0">
      <fieldGroup base="1">
        <rangePr groupBy="years" startDate="2022-01-03T00:00:00" endDate="2022-02-02T00:00:00"/>
        <groupItems count="3">
          <s v="&lt;3/01/2022"/>
          <s v="2022"/>
          <s v="&gt;2/02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d v="1899-12-30T05:00:00"/>
    <s v="$C$18"/>
    <s v="$C$28"/>
  </r>
  <r>
    <x v="0"/>
    <x v="1"/>
    <d v="1899-12-30T10:00:00"/>
    <s v="$J$18"/>
    <s v="$I$28"/>
  </r>
  <r>
    <x v="0"/>
    <x v="2"/>
    <d v="1899-12-30T05:00:00"/>
    <s v="$C$37"/>
    <s v="$C$47"/>
  </r>
  <r>
    <x v="0"/>
    <x v="3"/>
    <d v="1899-12-30T05:00:00"/>
    <s v="$E$37"/>
    <s v="$E$47"/>
  </r>
  <r>
    <x v="0"/>
    <x v="4"/>
    <d v="1899-12-30T04:00:00"/>
    <s v="$G$37"/>
    <s v="$F$47"/>
  </r>
  <r>
    <x v="0"/>
    <x v="5"/>
    <d v="1899-12-30T10:30:00"/>
    <s v="$J$37"/>
    <s v="$I$47"/>
  </r>
  <r>
    <x v="0"/>
    <x v="6"/>
    <d v="1899-12-30T09:30:00"/>
    <s v="$L$37"/>
    <s v="$K$47"/>
  </r>
  <r>
    <x v="0"/>
    <x v="7"/>
    <d v="1899-12-30T10:00:00"/>
    <s v="$J$75"/>
    <s v="$I$85"/>
  </r>
  <r>
    <x v="0"/>
    <x v="8"/>
    <d v="1899-12-30T04:00:00"/>
    <s v="$D$94"/>
    <s v="$D$1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5DF99C2-8A8E-4FC9-A8C5-134941D0B135}" name="Draaitabel1" cacheId="28" applyNumberFormats="0" applyBorderFormats="0" applyFontFormats="0" applyPatternFormats="0" applyAlignmentFormats="0" applyWidthHeightFormats="1" dataCaption="Waarden" grandTotalCaption="grand total" updatedVersion="7" minRefreshableVersion="3" useAutoFormatting="1" itemPrintTitles="1" createdVersion="7" indent="0" compact="0" compactData="0" gridDropZones="1" multipleFieldFilters="0">
  <location ref="H1:L5" firstHeaderRow="1" firstDataRow="3" firstDataCol="1"/>
  <pivotFields count="6">
    <pivotField axis="axisRow" compact="0" outline="0" subtotalTop="0" showAll="0" insertBlankRow="1">
      <items count="2"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mois" axis="axisCol" compact="0" numFmtId="169" outline="0" subtotalTop="0" showAll="0" insertBlankRow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68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name="années" axis="axisCol" subtotalCaption="Total ?" compact="0" outline="0" subtotalTop="0" showAll="0" insertBlankRow="1">
      <items count="4">
        <item x="0"/>
        <item x="1"/>
        <item x="2"/>
        <item t="default"/>
      </items>
    </pivotField>
  </pivotFields>
  <rowFields count="1">
    <field x="0"/>
  </rowFields>
  <rowItems count="2">
    <i>
      <x/>
    </i>
    <i t="grand">
      <x/>
    </i>
  </rowItems>
  <colFields count="2">
    <field x="5"/>
    <field x="1"/>
  </colFields>
  <colItems count="4">
    <i>
      <x v="1"/>
      <x v="1"/>
    </i>
    <i r="1">
      <x v="2"/>
    </i>
    <i t="default">
      <x v="1"/>
    </i>
    <i t="grand">
      <x/>
    </i>
  </colItems>
  <dataFields count="1">
    <dataField name="heure/mois" fld="2" baseField="0" baseItem="0" numFmtId="168"/>
  </dataFields>
  <pivotTableStyleInfo name="PivotStyleLight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0F67FB-5538-4CE7-A784-AAA7C54495CF}" name="TBL_Resume" displayName="TBL_Resume" ref="A1:E10" totalsRowShown="0" headerRowDxfId="4" dataDxfId="5">
  <autoFilter ref="A1:E10" xr:uid="{160F67FB-5538-4CE7-A784-AAA7C54495CF}"/>
  <tableColumns count="5">
    <tableColumn id="1" xr3:uid="{0EC0D077-A662-4B92-819C-2F5C258A3A1C}" name="employee" dataDxfId="6"/>
    <tableColumn id="2" xr3:uid="{0738191E-F6D1-4861-B0FB-89F916A500CB}" name="date" dataDxfId="2"/>
    <tableColumn id="3" xr3:uid="{53D3F4BA-141D-4BF3-ADE6-E7DDF5D4E1EE}" name="heure" dataDxfId="3"/>
    <tableColumn id="4" xr3:uid="{52A247F8-30DA-481F-A331-407D5481F48D}" name="cellule jour" dataDxfId="1"/>
    <tableColumn id="5" xr3:uid="{8DE23638-4F74-4B05-8443-041561537A54}" name="cellule heur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437E3-34EE-4B12-ADC5-E707F8D838CA}">
  <sheetPr codeName="Feuil16"/>
  <dimension ref="A1:L10"/>
  <sheetViews>
    <sheetView showZeros="0" tabSelected="1" zoomScaleNormal="100" workbookViewId="0">
      <pane ySplit="1" topLeftCell="A2" activePane="bottomLeft" state="frozen"/>
      <selection pane="bottomLeft" activeCell="F23" sqref="F23"/>
    </sheetView>
  </sheetViews>
  <sheetFormatPr defaultColWidth="11.42578125" defaultRowHeight="15"/>
  <cols>
    <col min="1" max="1" width="12.28515625" bestFit="1" customWidth="1"/>
    <col min="2" max="2" width="11.5703125" style="97" bestFit="1" customWidth="1"/>
    <col min="3" max="3" width="8.5703125" style="95" bestFit="1" customWidth="1"/>
    <col min="4" max="5" width="9.140625" customWidth="1"/>
    <col min="8" max="8" width="12.28515625" bestFit="1" customWidth="1"/>
    <col min="9" max="9" width="9.7109375" bestFit="1" customWidth="1"/>
    <col min="10" max="10" width="8.140625" bestFit="1" customWidth="1"/>
    <col min="11" max="11" width="9.85546875" bestFit="1" customWidth="1"/>
    <col min="12" max="12" width="10.5703125" bestFit="1" customWidth="1"/>
    <col min="242" max="245" width="13.28515625" customWidth="1"/>
    <col min="246" max="254" width="11.85546875" customWidth="1"/>
    <col min="498" max="501" width="13.28515625" customWidth="1"/>
    <col min="502" max="510" width="11.85546875" customWidth="1"/>
    <col min="754" max="757" width="13.28515625" customWidth="1"/>
    <col min="758" max="766" width="11.85546875" customWidth="1"/>
    <col min="1010" max="1013" width="13.28515625" customWidth="1"/>
    <col min="1014" max="1022" width="11.85546875" customWidth="1"/>
    <col min="1266" max="1269" width="13.28515625" customWidth="1"/>
    <col min="1270" max="1278" width="11.85546875" customWidth="1"/>
    <col min="1522" max="1525" width="13.28515625" customWidth="1"/>
    <col min="1526" max="1534" width="11.85546875" customWidth="1"/>
    <col min="1778" max="1781" width="13.28515625" customWidth="1"/>
    <col min="1782" max="1790" width="11.85546875" customWidth="1"/>
    <col min="2034" max="2037" width="13.28515625" customWidth="1"/>
    <col min="2038" max="2046" width="11.85546875" customWidth="1"/>
    <col min="2290" max="2293" width="13.28515625" customWidth="1"/>
    <col min="2294" max="2302" width="11.85546875" customWidth="1"/>
    <col min="2546" max="2549" width="13.28515625" customWidth="1"/>
    <col min="2550" max="2558" width="11.85546875" customWidth="1"/>
    <col min="2802" max="2805" width="13.28515625" customWidth="1"/>
    <col min="2806" max="2814" width="11.85546875" customWidth="1"/>
    <col min="3058" max="3061" width="13.28515625" customWidth="1"/>
    <col min="3062" max="3070" width="11.85546875" customWidth="1"/>
    <col min="3314" max="3317" width="13.28515625" customWidth="1"/>
    <col min="3318" max="3326" width="11.85546875" customWidth="1"/>
    <col min="3570" max="3573" width="13.28515625" customWidth="1"/>
    <col min="3574" max="3582" width="11.85546875" customWidth="1"/>
    <col min="3826" max="3829" width="13.28515625" customWidth="1"/>
    <col min="3830" max="3838" width="11.85546875" customWidth="1"/>
    <col min="4082" max="4085" width="13.28515625" customWidth="1"/>
    <col min="4086" max="4094" width="11.85546875" customWidth="1"/>
    <col min="4338" max="4341" width="13.28515625" customWidth="1"/>
    <col min="4342" max="4350" width="11.85546875" customWidth="1"/>
    <col min="4594" max="4597" width="13.28515625" customWidth="1"/>
    <col min="4598" max="4606" width="11.85546875" customWidth="1"/>
    <col min="4850" max="4853" width="13.28515625" customWidth="1"/>
    <col min="4854" max="4862" width="11.85546875" customWidth="1"/>
    <col min="5106" max="5109" width="13.28515625" customWidth="1"/>
    <col min="5110" max="5118" width="11.85546875" customWidth="1"/>
    <col min="5362" max="5365" width="13.28515625" customWidth="1"/>
    <col min="5366" max="5374" width="11.85546875" customWidth="1"/>
    <col min="5618" max="5621" width="13.28515625" customWidth="1"/>
    <col min="5622" max="5630" width="11.85546875" customWidth="1"/>
    <col min="5874" max="5877" width="13.28515625" customWidth="1"/>
    <col min="5878" max="5886" width="11.85546875" customWidth="1"/>
    <col min="6130" max="6133" width="13.28515625" customWidth="1"/>
    <col min="6134" max="6142" width="11.85546875" customWidth="1"/>
    <col min="6386" max="6389" width="13.28515625" customWidth="1"/>
    <col min="6390" max="6398" width="11.85546875" customWidth="1"/>
    <col min="6642" max="6645" width="13.28515625" customWidth="1"/>
    <col min="6646" max="6654" width="11.85546875" customWidth="1"/>
    <col min="6898" max="6901" width="13.28515625" customWidth="1"/>
    <col min="6902" max="6910" width="11.85546875" customWidth="1"/>
    <col min="7154" max="7157" width="13.28515625" customWidth="1"/>
    <col min="7158" max="7166" width="11.85546875" customWidth="1"/>
    <col min="7410" max="7413" width="13.28515625" customWidth="1"/>
    <col min="7414" max="7422" width="11.85546875" customWidth="1"/>
    <col min="7666" max="7669" width="13.28515625" customWidth="1"/>
    <col min="7670" max="7678" width="11.85546875" customWidth="1"/>
    <col min="7922" max="7925" width="13.28515625" customWidth="1"/>
    <col min="7926" max="7934" width="11.85546875" customWidth="1"/>
    <col min="8178" max="8181" width="13.28515625" customWidth="1"/>
    <col min="8182" max="8190" width="11.85546875" customWidth="1"/>
    <col min="8434" max="8437" width="13.28515625" customWidth="1"/>
    <col min="8438" max="8446" width="11.85546875" customWidth="1"/>
    <col min="8690" max="8693" width="13.28515625" customWidth="1"/>
    <col min="8694" max="8702" width="11.85546875" customWidth="1"/>
    <col min="8946" max="8949" width="13.28515625" customWidth="1"/>
    <col min="8950" max="8958" width="11.85546875" customWidth="1"/>
    <col min="9202" max="9205" width="13.28515625" customWidth="1"/>
    <col min="9206" max="9214" width="11.85546875" customWidth="1"/>
    <col min="9458" max="9461" width="13.28515625" customWidth="1"/>
    <col min="9462" max="9470" width="11.85546875" customWidth="1"/>
    <col min="9714" max="9717" width="13.28515625" customWidth="1"/>
    <col min="9718" max="9726" width="11.85546875" customWidth="1"/>
    <col min="9970" max="9973" width="13.28515625" customWidth="1"/>
    <col min="9974" max="9982" width="11.85546875" customWidth="1"/>
    <col min="10226" max="10229" width="13.28515625" customWidth="1"/>
    <col min="10230" max="10238" width="11.85546875" customWidth="1"/>
    <col min="10482" max="10485" width="13.28515625" customWidth="1"/>
    <col min="10486" max="10494" width="11.85546875" customWidth="1"/>
    <col min="10738" max="10741" width="13.28515625" customWidth="1"/>
    <col min="10742" max="10750" width="11.85546875" customWidth="1"/>
    <col min="10994" max="10997" width="13.28515625" customWidth="1"/>
    <col min="10998" max="11006" width="11.85546875" customWidth="1"/>
    <col min="11250" max="11253" width="13.28515625" customWidth="1"/>
    <col min="11254" max="11262" width="11.85546875" customWidth="1"/>
    <col min="11506" max="11509" width="13.28515625" customWidth="1"/>
    <col min="11510" max="11518" width="11.85546875" customWidth="1"/>
    <col min="11762" max="11765" width="13.28515625" customWidth="1"/>
    <col min="11766" max="11774" width="11.85546875" customWidth="1"/>
    <col min="12018" max="12021" width="13.28515625" customWidth="1"/>
    <col min="12022" max="12030" width="11.85546875" customWidth="1"/>
    <col min="12274" max="12277" width="13.28515625" customWidth="1"/>
    <col min="12278" max="12286" width="11.85546875" customWidth="1"/>
    <col min="12530" max="12533" width="13.28515625" customWidth="1"/>
    <col min="12534" max="12542" width="11.85546875" customWidth="1"/>
    <col min="12786" max="12789" width="13.28515625" customWidth="1"/>
    <col min="12790" max="12798" width="11.85546875" customWidth="1"/>
    <col min="13042" max="13045" width="13.28515625" customWidth="1"/>
    <col min="13046" max="13054" width="11.85546875" customWidth="1"/>
    <col min="13298" max="13301" width="13.28515625" customWidth="1"/>
    <col min="13302" max="13310" width="11.85546875" customWidth="1"/>
    <col min="13554" max="13557" width="13.28515625" customWidth="1"/>
    <col min="13558" max="13566" width="11.85546875" customWidth="1"/>
    <col min="13810" max="13813" width="13.28515625" customWidth="1"/>
    <col min="13814" max="13822" width="11.85546875" customWidth="1"/>
    <col min="14066" max="14069" width="13.28515625" customWidth="1"/>
    <col min="14070" max="14078" width="11.85546875" customWidth="1"/>
    <col min="14322" max="14325" width="13.28515625" customWidth="1"/>
    <col min="14326" max="14334" width="11.85546875" customWidth="1"/>
    <col min="14578" max="14581" width="13.28515625" customWidth="1"/>
    <col min="14582" max="14590" width="11.85546875" customWidth="1"/>
    <col min="14834" max="14837" width="13.28515625" customWidth="1"/>
    <col min="14838" max="14846" width="11.85546875" customWidth="1"/>
    <col min="15090" max="15093" width="13.28515625" customWidth="1"/>
    <col min="15094" max="15102" width="11.85546875" customWidth="1"/>
    <col min="15346" max="15349" width="13.28515625" customWidth="1"/>
    <col min="15350" max="15358" width="11.85546875" customWidth="1"/>
    <col min="15602" max="15605" width="13.28515625" customWidth="1"/>
    <col min="15606" max="15614" width="11.85546875" customWidth="1"/>
    <col min="15858" max="15861" width="13.28515625" customWidth="1"/>
    <col min="15862" max="15870" width="11.85546875" customWidth="1"/>
    <col min="16114" max="16117" width="13.28515625" customWidth="1"/>
    <col min="16118" max="16126" width="11.85546875" customWidth="1"/>
  </cols>
  <sheetData>
    <row r="1" spans="1:12" ht="30">
      <c r="A1" s="56" t="s">
        <v>31</v>
      </c>
      <c r="B1" s="96" t="s">
        <v>32</v>
      </c>
      <c r="C1" s="94" t="s">
        <v>33</v>
      </c>
      <c r="D1" s="56" t="s">
        <v>55</v>
      </c>
      <c r="E1" s="56" t="s">
        <v>56</v>
      </c>
      <c r="H1" s="98" t="s">
        <v>59</v>
      </c>
      <c r="I1" s="98" t="s">
        <v>57</v>
      </c>
      <c r="J1" s="98" t="s">
        <v>58</v>
      </c>
    </row>
    <row r="2" spans="1:12">
      <c r="A2" s="56" t="s">
        <v>30</v>
      </c>
      <c r="B2" s="96">
        <v>44564</v>
      </c>
      <c r="C2" s="94">
        <v>0.20833333333333329</v>
      </c>
      <c r="D2" s="56" t="s">
        <v>34</v>
      </c>
      <c r="E2" s="56" t="s">
        <v>35</v>
      </c>
      <c r="I2" t="s">
        <v>52</v>
      </c>
      <c r="K2" t="s">
        <v>60</v>
      </c>
      <c r="L2" t="s">
        <v>61</v>
      </c>
    </row>
    <row r="3" spans="1:12">
      <c r="A3" s="56" t="s">
        <v>30</v>
      </c>
      <c r="B3" s="96">
        <v>44569</v>
      </c>
      <c r="C3" s="94">
        <v>0.41666666666666657</v>
      </c>
      <c r="D3" s="56" t="s">
        <v>46</v>
      </c>
      <c r="E3" s="56" t="s">
        <v>36</v>
      </c>
      <c r="H3" s="98" t="s">
        <v>31</v>
      </c>
      <c r="I3" s="97" t="s">
        <v>53</v>
      </c>
      <c r="J3" s="97" t="s">
        <v>54</v>
      </c>
    </row>
    <row r="4" spans="1:12">
      <c r="A4" s="56" t="s">
        <v>30</v>
      </c>
      <c r="B4" s="96">
        <v>44571</v>
      </c>
      <c r="C4" s="94">
        <v>0.20833333333333329</v>
      </c>
      <c r="D4" s="56" t="s">
        <v>37</v>
      </c>
      <c r="E4" s="56" t="s">
        <v>38</v>
      </c>
      <c r="F4" s="56"/>
      <c r="H4" t="s">
        <v>30</v>
      </c>
      <c r="I4" s="95">
        <v>2.4583333333333335</v>
      </c>
      <c r="J4" s="95">
        <v>0.16666666666666666</v>
      </c>
      <c r="K4" s="95">
        <v>2.625</v>
      </c>
      <c r="L4" s="95">
        <v>2.625</v>
      </c>
    </row>
    <row r="5" spans="1:12">
      <c r="A5" s="56" t="s">
        <v>30</v>
      </c>
      <c r="B5" s="96">
        <v>44573</v>
      </c>
      <c r="C5" s="94">
        <v>0.20833333333333329</v>
      </c>
      <c r="D5" s="56" t="s">
        <v>39</v>
      </c>
      <c r="E5" s="56" t="s">
        <v>40</v>
      </c>
      <c r="H5" t="s">
        <v>61</v>
      </c>
      <c r="I5" s="95">
        <v>2.4583333333333335</v>
      </c>
      <c r="J5" s="95">
        <v>0.16666666666666666</v>
      </c>
      <c r="K5" s="95">
        <v>2.625</v>
      </c>
      <c r="L5" s="95">
        <v>2.625</v>
      </c>
    </row>
    <row r="6" spans="1:12">
      <c r="A6" s="56" t="s">
        <v>30</v>
      </c>
      <c r="B6" s="96">
        <v>44574</v>
      </c>
      <c r="C6" s="94">
        <v>0.16666666666666666</v>
      </c>
      <c r="D6" s="56" t="s">
        <v>47</v>
      </c>
      <c r="E6" s="56" t="s">
        <v>41</v>
      </c>
    </row>
    <row r="7" spans="1:12">
      <c r="A7" s="56" t="s">
        <v>30</v>
      </c>
      <c r="B7" s="96">
        <v>44576</v>
      </c>
      <c r="C7" s="94">
        <v>0.43750000000000006</v>
      </c>
      <c r="D7" s="56" t="s">
        <v>48</v>
      </c>
      <c r="E7" s="56" t="s">
        <v>42</v>
      </c>
    </row>
    <row r="8" spans="1:12">
      <c r="A8" s="56" t="s">
        <v>30</v>
      </c>
      <c r="B8" s="96">
        <v>44577</v>
      </c>
      <c r="C8" s="94">
        <v>0.39583333333333326</v>
      </c>
      <c r="D8" s="56" t="s">
        <v>50</v>
      </c>
      <c r="E8" s="56" t="s">
        <v>49</v>
      </c>
    </row>
    <row r="9" spans="1:12">
      <c r="A9" s="56" t="s">
        <v>30</v>
      </c>
      <c r="B9" s="96">
        <v>44590</v>
      </c>
      <c r="C9" s="94">
        <v>0.41666666666666663</v>
      </c>
      <c r="D9" s="56" t="s">
        <v>51</v>
      </c>
      <c r="E9" s="56" t="s">
        <v>43</v>
      </c>
    </row>
    <row r="10" spans="1:12">
      <c r="A10" s="56" t="s">
        <v>30</v>
      </c>
      <c r="B10" s="96">
        <v>44593</v>
      </c>
      <c r="C10" s="94">
        <v>0.1666666666666666</v>
      </c>
      <c r="D10" s="56" t="s">
        <v>44</v>
      </c>
      <c r="E10" s="56" t="s">
        <v>45</v>
      </c>
    </row>
  </sheetData>
  <sheetProtection selectLockedCells="1"/>
  <printOptions horizontalCentered="1"/>
  <pageMargins left="0.39370078740157483" right="0.39370078740157483" top="0.74803149606299213" bottom="0.74803149606299213" header="0.11811023622047245" footer="0.11811023622047245"/>
  <pageSetup paperSize="9" scale="67" orientation="portrait" horizontalDpi="300" verticalDpi="300" r:id="rId2"/>
  <drawing r:id="rId3"/>
  <legacyDrawing r:id="rId4"/>
  <controls>
    <mc:AlternateContent xmlns:mc="http://schemas.openxmlformats.org/markup-compatibility/2006">
      <mc:Choice Requires="x14">
        <control shapeId="5121" r:id="rId5" name="CommandButton1">
          <controlPr defaultSize="0" autoLine="0" r:id="rId6">
            <anchor moveWithCells="1">
              <from>
                <xdr:col>5</xdr:col>
                <xdr:colOff>66675</xdr:colOff>
                <xdr:row>1</xdr:row>
                <xdr:rowOff>114300</xdr:rowOff>
              </from>
              <to>
                <xdr:col>6</xdr:col>
                <xdr:colOff>628650</xdr:colOff>
                <xdr:row>3</xdr:row>
                <xdr:rowOff>123825</xdr:rowOff>
              </to>
            </anchor>
          </controlPr>
        </control>
      </mc:Choice>
      <mc:Fallback>
        <control shapeId="5121" r:id="rId5" name="CommandButton1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FE7E7-D408-4DD5-8570-D92BB04A1326}">
  <sheetPr codeName="Feuil1"/>
  <dimension ref="A11:Q109"/>
  <sheetViews>
    <sheetView showZeros="0" topLeftCell="A79" zoomScaleNormal="100" workbookViewId="0">
      <selection activeCell="L1" sqref="L1"/>
    </sheetView>
  </sheetViews>
  <sheetFormatPr defaultColWidth="11.42578125" defaultRowHeight="15"/>
  <cols>
    <col min="2" max="2" width="20.7109375" bestFit="1" customWidth="1"/>
    <col min="3" max="5" width="13.7109375" customWidth="1"/>
    <col min="6" max="6" width="3.7109375" customWidth="1"/>
    <col min="7" max="7" width="10.7109375" customWidth="1"/>
    <col min="8" max="8" width="13.7109375" customWidth="1"/>
    <col min="9" max="9" width="3.7109375" customWidth="1"/>
    <col min="10" max="10" width="10.85546875" customWidth="1"/>
    <col min="11" max="11" width="3.85546875" customWidth="1"/>
    <col min="12" max="12" width="10.7109375" customWidth="1"/>
    <col min="13" max="13" width="13.7109375" customWidth="1"/>
  </cols>
  <sheetData>
    <row r="11" spans="1:17" ht="77.25" customHeight="1">
      <c r="A11" s="1" t="s">
        <v>0</v>
      </c>
      <c r="B11" s="2">
        <v>2022</v>
      </c>
      <c r="E11" s="3"/>
      <c r="L11" s="4"/>
      <c r="M11" s="4"/>
      <c r="N11" s="4"/>
      <c r="O11" s="4"/>
      <c r="P11" s="4"/>
      <c r="Q11" s="4"/>
    </row>
    <row r="12" spans="1:17" s="5" customFormat="1" ht="14.25" customHeight="1">
      <c r="B12" s="6"/>
      <c r="D12" s="7"/>
    </row>
    <row r="13" spans="1:17" ht="17.25">
      <c r="A13" s="8" t="s">
        <v>1</v>
      </c>
      <c r="B13" s="74"/>
      <c r="C13" s="74"/>
      <c r="D13" s="9"/>
      <c r="E13" s="9"/>
      <c r="F13" s="9"/>
      <c r="G13" s="10" t="s">
        <v>2</v>
      </c>
      <c r="H13" s="11" t="s">
        <v>30</v>
      </c>
      <c r="I13" s="12"/>
      <c r="J13" s="12"/>
      <c r="K13" s="9"/>
      <c r="L13" s="9"/>
      <c r="M13" s="9"/>
      <c r="N13" s="9"/>
      <c r="O13" s="9"/>
    </row>
    <row r="14" spans="1:17" ht="15.7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7" ht="15.75">
      <c r="A15" s="75" t="s">
        <v>3</v>
      </c>
      <c r="B15" s="76"/>
      <c r="C15" s="76"/>
      <c r="D15" s="76"/>
      <c r="E15" s="13" t="s">
        <v>4</v>
      </c>
      <c r="F15" s="14">
        <v>1</v>
      </c>
      <c r="G15" s="13" t="s">
        <v>5</v>
      </c>
      <c r="H15" s="15">
        <f>7*F15+DATE(B$11,1,3)-WEEKDAY(DATE(B$11,1,3))-5</f>
        <v>44564</v>
      </c>
      <c r="I15" s="13" t="s">
        <v>6</v>
      </c>
      <c r="J15" s="77">
        <f>7*F15+DATE(B$11,1,3)-WEEKDAY(DATE(B$11,1,3))+1</f>
        <v>44570</v>
      </c>
      <c r="K15" s="78"/>
      <c r="L15" s="13"/>
      <c r="M15" s="60"/>
      <c r="N15" s="60"/>
      <c r="O15" s="9"/>
    </row>
    <row r="16" spans="1:17" ht="15.7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60" t="s">
        <v>7</v>
      </c>
      <c r="O16" s="60"/>
    </row>
    <row r="17" spans="1:16" ht="22.5" customHeight="1">
      <c r="A17" s="16"/>
      <c r="B17" s="17" t="s">
        <v>8</v>
      </c>
      <c r="C17" s="18" t="s">
        <v>9</v>
      </c>
      <c r="D17" s="18" t="s">
        <v>10</v>
      </c>
      <c r="E17" s="18" t="s">
        <v>11</v>
      </c>
      <c r="F17" s="61" t="s">
        <v>12</v>
      </c>
      <c r="G17" s="62"/>
      <c r="H17" s="18" t="s">
        <v>13</v>
      </c>
      <c r="I17" s="61" t="s">
        <v>14</v>
      </c>
      <c r="J17" s="62"/>
      <c r="K17" s="61" t="s">
        <v>15</v>
      </c>
      <c r="L17" s="62"/>
      <c r="M17" s="18" t="s">
        <v>16</v>
      </c>
      <c r="N17" s="19"/>
      <c r="O17" s="20"/>
      <c r="P17" s="21"/>
    </row>
    <row r="18" spans="1:16" ht="8.25" customHeight="1">
      <c r="A18" s="22"/>
      <c r="B18" s="23" t="s">
        <v>17</v>
      </c>
      <c r="C18" s="24">
        <f>H15</f>
        <v>44564</v>
      </c>
      <c r="D18" s="24">
        <f>C18+1</f>
        <v>44565</v>
      </c>
      <c r="E18" s="24">
        <f t="shared" ref="E18" si="0">D18+1</f>
        <v>44566</v>
      </c>
      <c r="F18" s="25"/>
      <c r="G18" s="59">
        <f>E18+1</f>
        <v>44567</v>
      </c>
      <c r="H18" s="24">
        <f>G18+1</f>
        <v>44568</v>
      </c>
      <c r="I18" s="25"/>
      <c r="J18" s="59">
        <f>H18+1</f>
        <v>44569</v>
      </c>
      <c r="K18" s="25"/>
      <c r="L18" s="59">
        <f>J18+1</f>
        <v>44570</v>
      </c>
      <c r="M18" s="26"/>
      <c r="N18" s="19"/>
      <c r="O18" s="20"/>
      <c r="P18" s="21"/>
    </row>
    <row r="19" spans="1:16" ht="22.5" customHeight="1">
      <c r="A19" s="27" t="s">
        <v>18</v>
      </c>
      <c r="B19" s="28" t="s">
        <v>19</v>
      </c>
      <c r="C19" s="29">
        <v>0.375</v>
      </c>
      <c r="D19" s="29"/>
      <c r="E19" s="29"/>
      <c r="F19" s="72"/>
      <c r="G19" s="73"/>
      <c r="H19" s="29"/>
      <c r="I19" s="72">
        <v>0.375</v>
      </c>
      <c r="J19" s="73"/>
      <c r="K19" s="72"/>
      <c r="L19" s="73"/>
      <c r="M19" s="30"/>
      <c r="N19" s="31"/>
      <c r="O19" s="32"/>
      <c r="P19" s="21"/>
    </row>
    <row r="20" spans="1:16" ht="14.25" customHeight="1">
      <c r="A20" s="83" t="s">
        <v>20</v>
      </c>
      <c r="B20" s="33" t="s">
        <v>21</v>
      </c>
      <c r="C20" s="34" t="str">
        <f>IF(C21="oui","00:30",0)</f>
        <v>00:30</v>
      </c>
      <c r="D20" s="34">
        <f>IF(D21="oui","00:30",0)</f>
        <v>0</v>
      </c>
      <c r="E20" s="34">
        <f>IF(E21="oui","00:30",0)</f>
        <v>0</v>
      </c>
      <c r="F20" s="84">
        <f>IF(F21="oui","00:30",0)</f>
        <v>0</v>
      </c>
      <c r="G20" s="85"/>
      <c r="H20" s="34">
        <f>IF(H21="oui","00:30",0)</f>
        <v>0</v>
      </c>
      <c r="I20" s="84" t="str">
        <f>IF(I21="oui","00:30",0)</f>
        <v>00:30</v>
      </c>
      <c r="J20" s="85"/>
      <c r="K20" s="84">
        <f>IF(K21="oui","00:30",0)</f>
        <v>0</v>
      </c>
      <c r="L20" s="85"/>
      <c r="M20" s="35"/>
      <c r="N20" s="31"/>
      <c r="O20" s="32"/>
      <c r="P20" s="21"/>
    </row>
    <row r="21" spans="1:16" ht="14.25" customHeight="1">
      <c r="A21" s="83"/>
      <c r="B21" s="36" t="s">
        <v>22</v>
      </c>
      <c r="C21" s="37" t="str">
        <f>IF(C19&gt;0,"OUI","")</f>
        <v>OUI</v>
      </c>
      <c r="D21" s="37" t="str">
        <f>IF(D19&gt;0,"OUI","")</f>
        <v/>
      </c>
      <c r="E21" s="37" t="str">
        <f>IF(E19&gt;0,"OUI","")</f>
        <v/>
      </c>
      <c r="F21" s="84" t="str">
        <f>IF(F19&gt;0,"OUI","")</f>
        <v/>
      </c>
      <c r="G21" s="86"/>
      <c r="H21" s="37" t="str">
        <f>IF(H19&gt;0,"OUI","")</f>
        <v/>
      </c>
      <c r="I21" s="84" t="str">
        <f>IF(I19&gt;0,"OUI","")</f>
        <v>OUI</v>
      </c>
      <c r="J21" s="86"/>
      <c r="K21" s="84" t="str">
        <f>IF(K19&gt;0,"OUI","")</f>
        <v/>
      </c>
      <c r="L21" s="86"/>
      <c r="M21" s="38"/>
      <c r="N21" s="31"/>
      <c r="O21" s="32"/>
      <c r="P21" s="21"/>
    </row>
    <row r="22" spans="1:16" ht="22.5" customHeight="1">
      <c r="A22" s="39" t="s">
        <v>23</v>
      </c>
      <c r="B22" s="40" t="s">
        <v>24</v>
      </c>
      <c r="C22" s="29">
        <v>0.60416666666666663</v>
      </c>
      <c r="D22" s="29"/>
      <c r="E22" s="29"/>
      <c r="F22" s="72"/>
      <c r="G22" s="73"/>
      <c r="H22" s="29"/>
      <c r="I22" s="72">
        <v>0.60416666666666663</v>
      </c>
      <c r="J22" s="73"/>
      <c r="K22" s="72"/>
      <c r="L22" s="73"/>
      <c r="M22" s="41"/>
      <c r="N22" s="31"/>
      <c r="O22" s="32"/>
      <c r="P22" s="21"/>
    </row>
    <row r="23" spans="1:16" ht="9.75" customHeight="1">
      <c r="A23" s="42"/>
      <c r="B23" s="79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1"/>
      <c r="N23" s="31"/>
      <c r="O23" s="32"/>
      <c r="P23" s="21"/>
    </row>
    <row r="24" spans="1:16" ht="22.5" customHeight="1">
      <c r="A24" s="43" t="s">
        <v>18</v>
      </c>
      <c r="B24" s="28" t="s">
        <v>19</v>
      </c>
      <c r="C24" s="29"/>
      <c r="D24" s="29"/>
      <c r="E24" s="29"/>
      <c r="F24" s="72"/>
      <c r="G24" s="82"/>
      <c r="H24" s="29"/>
      <c r="I24" s="72">
        <v>0.79166666666666663</v>
      </c>
      <c r="J24" s="82"/>
      <c r="K24" s="72"/>
      <c r="L24" s="82"/>
      <c r="M24" s="30"/>
      <c r="N24" s="31"/>
      <c r="O24" s="32"/>
      <c r="P24" s="21"/>
    </row>
    <row r="25" spans="1:16" ht="14.25" customHeight="1">
      <c r="A25" s="83" t="s">
        <v>20</v>
      </c>
      <c r="B25" s="33" t="s">
        <v>21</v>
      </c>
      <c r="C25" s="34">
        <f>IF(C26="oui","00:30",0)</f>
        <v>0</v>
      </c>
      <c r="D25" s="34">
        <f>IF(D26="oui","00:30",0)</f>
        <v>0</v>
      </c>
      <c r="E25" s="34">
        <f>IF(E26="oui","00:30",0)</f>
        <v>0</v>
      </c>
      <c r="F25" s="84">
        <f>IF(F26="oui","00:30",0)</f>
        <v>0</v>
      </c>
      <c r="G25" s="85"/>
      <c r="H25" s="34">
        <f>IF(H26="oui","00:30",0)</f>
        <v>0</v>
      </c>
      <c r="I25" s="84" t="str">
        <f>IF(I26="oui","00:30",0)</f>
        <v>00:30</v>
      </c>
      <c r="J25" s="85"/>
      <c r="K25" s="84">
        <f>IF(K26="oui","00:30",0)</f>
        <v>0</v>
      </c>
      <c r="L25" s="85"/>
      <c r="M25" s="35"/>
      <c r="N25" s="31"/>
      <c r="O25" s="32">
        <f>IF(B28="total hrs tvail",1,0)</f>
        <v>1</v>
      </c>
      <c r="P25" s="21"/>
    </row>
    <row r="26" spans="1:16" ht="14.25" customHeight="1">
      <c r="A26" s="83"/>
      <c r="B26" s="36" t="s">
        <v>22</v>
      </c>
      <c r="C26" s="37" t="str">
        <f>IF(C24&gt;0,"OUI","")</f>
        <v/>
      </c>
      <c r="D26" s="37" t="str">
        <f>IF(D24&gt;0,"OUI","")</f>
        <v/>
      </c>
      <c r="E26" s="37" t="str">
        <f>IF(E24&gt;0,"OUI","")</f>
        <v/>
      </c>
      <c r="F26" s="84" t="str">
        <f>IF(F24&gt;0,"OUI","")</f>
        <v/>
      </c>
      <c r="G26" s="86"/>
      <c r="H26" s="37" t="str">
        <f>IF(H24&gt;0,"OUI","")</f>
        <v/>
      </c>
      <c r="I26" s="84" t="str">
        <f>IF(I24&gt;0,"OUI","")</f>
        <v>OUI</v>
      </c>
      <c r="J26" s="86"/>
      <c r="K26" s="84" t="str">
        <f>IF(K24&gt;0,"OUI","")</f>
        <v/>
      </c>
      <c r="L26" s="86"/>
      <c r="M26" s="38"/>
      <c r="N26" s="31"/>
      <c r="O26" s="32"/>
      <c r="P26" s="21"/>
    </row>
    <row r="27" spans="1:16" ht="22.5" customHeight="1">
      <c r="A27" s="39" t="s">
        <v>25</v>
      </c>
      <c r="B27" s="44" t="s">
        <v>24</v>
      </c>
      <c r="C27" s="29"/>
      <c r="D27" s="29"/>
      <c r="E27" s="29"/>
      <c r="F27" s="72"/>
      <c r="G27" s="82"/>
      <c r="H27" s="29"/>
      <c r="I27" s="72">
        <v>2.0833333333333332E-2</v>
      </c>
      <c r="J27" s="82"/>
      <c r="K27" s="72"/>
      <c r="L27" s="82"/>
      <c r="M27" s="45"/>
      <c r="N27" s="31"/>
      <c r="O27" s="32"/>
      <c r="P27" s="21"/>
    </row>
    <row r="28" spans="1:16" ht="22.5" customHeight="1">
      <c r="A28" s="46"/>
      <c r="B28" s="17" t="s">
        <v>26</v>
      </c>
      <c r="C28" s="47">
        <f t="shared" ref="C28:L28" si="1">IF(C22&lt;C19,(C22+1-C19)-C20,(C22-C19)-C20)+IF(C27&lt;C24,(C27+1-C24)-C25,(C27-C24)-C25)</f>
        <v>0.20833333333333329</v>
      </c>
      <c r="D28" s="47">
        <f t="shared" si="1"/>
        <v>0</v>
      </c>
      <c r="E28" s="47">
        <f t="shared" si="1"/>
        <v>0</v>
      </c>
      <c r="F28" s="87">
        <f t="shared" si="1"/>
        <v>0</v>
      </c>
      <c r="G28" s="88">
        <f t="shared" si="1"/>
        <v>0</v>
      </c>
      <c r="H28" s="47">
        <f t="shared" si="1"/>
        <v>0</v>
      </c>
      <c r="I28" s="87">
        <f t="shared" si="1"/>
        <v>0.41666666666666657</v>
      </c>
      <c r="J28" s="88">
        <f t="shared" si="1"/>
        <v>0</v>
      </c>
      <c r="K28" s="87">
        <f t="shared" si="1"/>
        <v>0</v>
      </c>
      <c r="L28" s="88">
        <f t="shared" si="1"/>
        <v>0</v>
      </c>
      <c r="M28" s="48"/>
      <c r="N28" s="31"/>
      <c r="O28" s="32"/>
      <c r="P28" s="21"/>
    </row>
    <row r="29" spans="1:16" ht="21" customHeight="1">
      <c r="A29" s="49"/>
      <c r="B29" s="17" t="s">
        <v>27</v>
      </c>
      <c r="C29" s="89">
        <f>C28+D28+E28+F28+H28+I28+K28</f>
        <v>0.62499999999999989</v>
      </c>
      <c r="D29" s="90"/>
      <c r="E29" s="90"/>
      <c r="F29" s="90"/>
      <c r="G29" s="90"/>
      <c r="H29" s="90"/>
      <c r="I29" s="90"/>
      <c r="J29" s="90"/>
      <c r="K29" s="90"/>
      <c r="L29" s="91"/>
      <c r="M29" s="49"/>
      <c r="N29" s="50"/>
      <c r="O29" s="50"/>
    </row>
    <row r="30" spans="1:16" ht="12.75" customHeight="1">
      <c r="A30" s="51"/>
      <c r="C30" s="52"/>
      <c r="D30" s="52"/>
      <c r="E30" s="52"/>
      <c r="F30" s="53"/>
      <c r="G30" s="54"/>
      <c r="H30" s="52"/>
      <c r="I30" s="52"/>
      <c r="J30" s="54"/>
      <c r="K30" s="52"/>
      <c r="L30" s="54"/>
      <c r="M30" s="55"/>
      <c r="N30" s="63"/>
      <c r="O30" s="64"/>
    </row>
    <row r="31" spans="1:16">
      <c r="A31" s="21"/>
      <c r="L31" s="69" t="s">
        <v>28</v>
      </c>
      <c r="M31" s="70"/>
      <c r="N31" s="65"/>
      <c r="O31" s="66"/>
    </row>
    <row r="32" spans="1:16" ht="16.5" customHeight="1">
      <c r="L32" s="71"/>
      <c r="M32" s="70"/>
      <c r="N32" s="65"/>
      <c r="O32" s="66"/>
    </row>
    <row r="33" spans="1:16">
      <c r="N33" s="67"/>
      <c r="O33" s="68"/>
    </row>
    <row r="34" spans="1:16" ht="15.75">
      <c r="A34" s="76" t="s">
        <v>3</v>
      </c>
      <c r="B34" s="76"/>
      <c r="C34" s="76"/>
      <c r="D34" s="76"/>
      <c r="E34" s="13" t="s">
        <v>4</v>
      </c>
      <c r="F34" s="14">
        <v>2</v>
      </c>
      <c r="G34" s="13" t="s">
        <v>5</v>
      </c>
      <c r="H34" s="15">
        <f>7*F34+DATE(B$11,1,3)-WEEKDAY(DATE(B$11,1,3))-5</f>
        <v>44571</v>
      </c>
      <c r="I34" s="13" t="s">
        <v>6</v>
      </c>
      <c r="J34" s="77">
        <f>7*F34+DATE(B$11,1,3)-WEEKDAY(DATE(B$11,1,3))+1</f>
        <v>44577</v>
      </c>
      <c r="K34" s="78"/>
      <c r="L34" s="13"/>
      <c r="M34" s="60"/>
      <c r="N34" s="60"/>
      <c r="O34" s="9"/>
    </row>
    <row r="35" spans="1:16" ht="15.7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60" t="s">
        <v>7</v>
      </c>
      <c r="O35" s="60"/>
    </row>
    <row r="36" spans="1:16" ht="22.5" customHeight="1">
      <c r="A36" s="16"/>
      <c r="B36" s="17" t="s">
        <v>8</v>
      </c>
      <c r="C36" s="18" t="s">
        <v>9</v>
      </c>
      <c r="D36" s="18" t="s">
        <v>10</v>
      </c>
      <c r="E36" s="18" t="s">
        <v>11</v>
      </c>
      <c r="F36" s="61" t="s">
        <v>12</v>
      </c>
      <c r="G36" s="62"/>
      <c r="H36" s="18" t="s">
        <v>13</v>
      </c>
      <c r="I36" s="61" t="s">
        <v>14</v>
      </c>
      <c r="J36" s="62"/>
      <c r="K36" s="61" t="s">
        <v>15</v>
      </c>
      <c r="L36" s="62"/>
      <c r="M36" s="18" t="s">
        <v>16</v>
      </c>
      <c r="N36" s="19"/>
      <c r="O36" s="20"/>
      <c r="P36" s="21"/>
    </row>
    <row r="37" spans="1:16" ht="8.25" customHeight="1">
      <c r="A37" s="22"/>
      <c r="B37" s="23" t="s">
        <v>17</v>
      </c>
      <c r="C37" s="24">
        <f>H34</f>
        <v>44571</v>
      </c>
      <c r="D37" s="24">
        <f>C37+1</f>
        <v>44572</v>
      </c>
      <c r="E37" s="24">
        <f t="shared" ref="E37" si="2">D37+1</f>
        <v>44573</v>
      </c>
      <c r="F37" s="25"/>
      <c r="G37" s="59">
        <f>E37+1</f>
        <v>44574</v>
      </c>
      <c r="H37" s="24">
        <f>G37+1</f>
        <v>44575</v>
      </c>
      <c r="I37" s="25"/>
      <c r="J37" s="59">
        <f>H37+1</f>
        <v>44576</v>
      </c>
      <c r="K37" s="25"/>
      <c r="L37" s="59">
        <f>J37+1</f>
        <v>44577</v>
      </c>
      <c r="M37" s="26"/>
      <c r="N37" s="19"/>
      <c r="O37" s="20"/>
      <c r="P37" s="21"/>
    </row>
    <row r="38" spans="1:16" ht="22.5" customHeight="1">
      <c r="A38" s="27" t="s">
        <v>18</v>
      </c>
      <c r="B38" s="28" t="s">
        <v>19</v>
      </c>
      <c r="C38" s="29">
        <v>0.375</v>
      </c>
      <c r="D38" s="29"/>
      <c r="E38" s="29">
        <v>0.375</v>
      </c>
      <c r="F38" s="72">
        <v>0.4375</v>
      </c>
      <c r="G38" s="82"/>
      <c r="H38" s="29"/>
      <c r="I38" s="72">
        <v>0.375</v>
      </c>
      <c r="J38" s="82"/>
      <c r="K38" s="72">
        <v>0.39583333333333331</v>
      </c>
      <c r="L38" s="82"/>
      <c r="M38" s="30"/>
      <c r="N38" s="31"/>
      <c r="O38" s="32"/>
      <c r="P38" s="21"/>
    </row>
    <row r="39" spans="1:16" ht="14.25" customHeight="1">
      <c r="A39" s="83" t="s">
        <v>20</v>
      </c>
      <c r="B39" s="33" t="s">
        <v>21</v>
      </c>
      <c r="C39" s="34" t="str">
        <f>IF(C40="oui","00:30",0)</f>
        <v>00:30</v>
      </c>
      <c r="D39" s="34">
        <f>IF(D40="oui","00:30",0)</f>
        <v>0</v>
      </c>
      <c r="E39" s="34" t="str">
        <f>IF(E40="oui","00:30",0)</f>
        <v>00:30</v>
      </c>
      <c r="F39" s="84" t="str">
        <f>IF(F40="oui","00:30",0)</f>
        <v>00:30</v>
      </c>
      <c r="G39" s="85"/>
      <c r="H39" s="34">
        <f>IF(H40="oui","00:30",0)</f>
        <v>0</v>
      </c>
      <c r="I39" s="84" t="str">
        <f>IF(I40="oui","00:30",0)</f>
        <v>00:30</v>
      </c>
      <c r="J39" s="85"/>
      <c r="K39" s="84" t="str">
        <f>IF(K40="oui","00:30",0)</f>
        <v>00:30</v>
      </c>
      <c r="L39" s="85"/>
      <c r="M39" s="35"/>
      <c r="N39" s="31"/>
      <c r="O39" s="32"/>
      <c r="P39" s="21"/>
    </row>
    <row r="40" spans="1:16" ht="14.25" customHeight="1">
      <c r="A40" s="83"/>
      <c r="B40" s="36" t="s">
        <v>22</v>
      </c>
      <c r="C40" s="37" t="str">
        <f>IF(C38&gt;0,"OUI","")</f>
        <v>OUI</v>
      </c>
      <c r="D40" s="37" t="str">
        <f>IF(D38&gt;0,"OUI","")</f>
        <v/>
      </c>
      <c r="E40" s="37" t="str">
        <f>IF(E38&gt;0,"OUI","")</f>
        <v>OUI</v>
      </c>
      <c r="F40" s="84" t="str">
        <f>IF(F38&gt;0,"OUI","")</f>
        <v>OUI</v>
      </c>
      <c r="G40" s="86"/>
      <c r="H40" s="37" t="str">
        <f>IF(H38&gt;0,"OUI","")</f>
        <v/>
      </c>
      <c r="I40" s="84" t="str">
        <f>IF(I38&gt;0,"OUI","")</f>
        <v>OUI</v>
      </c>
      <c r="J40" s="86"/>
      <c r="K40" s="84" t="str">
        <f>IF(K38&gt;0,"OUI","")</f>
        <v>OUI</v>
      </c>
      <c r="L40" s="86"/>
      <c r="M40" s="38"/>
      <c r="N40" s="31"/>
      <c r="O40" s="32"/>
      <c r="P40" s="21"/>
    </row>
    <row r="41" spans="1:16" ht="22.5" customHeight="1">
      <c r="A41" s="39" t="s">
        <v>23</v>
      </c>
      <c r="B41" s="40" t="s">
        <v>24</v>
      </c>
      <c r="C41" s="29">
        <v>0.60416666666666663</v>
      </c>
      <c r="D41" s="29"/>
      <c r="E41" s="29">
        <v>0.60416666666666663</v>
      </c>
      <c r="F41" s="72">
        <v>0.625</v>
      </c>
      <c r="G41" s="82"/>
      <c r="H41" s="29"/>
      <c r="I41" s="72">
        <v>0.60416666666666663</v>
      </c>
      <c r="J41" s="82"/>
      <c r="K41" s="72">
        <v>0.625</v>
      </c>
      <c r="L41" s="82"/>
      <c r="M41" s="41"/>
      <c r="N41" s="31"/>
      <c r="O41" s="32"/>
      <c r="P41" s="21"/>
    </row>
    <row r="42" spans="1:16" ht="9.75" customHeight="1">
      <c r="A42" s="42"/>
      <c r="B42" s="79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1"/>
      <c r="N42" s="31"/>
      <c r="O42" s="32"/>
      <c r="P42" s="21"/>
    </row>
    <row r="43" spans="1:16" ht="22.5" customHeight="1">
      <c r="A43" s="43" t="s">
        <v>18</v>
      </c>
      <c r="B43" s="28" t="s">
        <v>19</v>
      </c>
      <c r="C43" s="29"/>
      <c r="D43" s="29"/>
      <c r="E43" s="29"/>
      <c r="F43" s="72"/>
      <c r="G43" s="82"/>
      <c r="H43" s="29"/>
      <c r="I43" s="72">
        <v>0.79166666666666663</v>
      </c>
      <c r="J43" s="82"/>
      <c r="K43" s="72">
        <v>0.77083333333333337</v>
      </c>
      <c r="L43" s="82"/>
      <c r="M43" s="30"/>
      <c r="N43" s="31"/>
      <c r="O43" s="32"/>
      <c r="P43" s="21"/>
    </row>
    <row r="44" spans="1:16" ht="14.25" customHeight="1">
      <c r="A44" s="83" t="s">
        <v>20</v>
      </c>
      <c r="B44" s="33" t="s">
        <v>21</v>
      </c>
      <c r="C44" s="34">
        <f>IF(C45="oui","00:30",0)</f>
        <v>0</v>
      </c>
      <c r="D44" s="34">
        <f>IF(D45="oui","00:30",0)</f>
        <v>0</v>
      </c>
      <c r="E44" s="34">
        <f>IF(E45="oui","00:30",0)</f>
        <v>0</v>
      </c>
      <c r="F44" s="84">
        <f>IF(F45="oui","00:30",0)</f>
        <v>0</v>
      </c>
      <c r="G44" s="85"/>
      <c r="H44" s="34">
        <f>IF(H45="oui","00:30",0)</f>
        <v>0</v>
      </c>
      <c r="I44" s="84" t="str">
        <f>IF(I45="oui","00:30",0)</f>
        <v>00:30</v>
      </c>
      <c r="J44" s="85"/>
      <c r="K44" s="84" t="str">
        <f>IF(K45="oui","00:30",0)</f>
        <v>00:30</v>
      </c>
      <c r="L44" s="85"/>
      <c r="M44" s="35"/>
      <c r="N44" s="31"/>
      <c r="O44" s="32"/>
      <c r="P44" s="21"/>
    </row>
    <row r="45" spans="1:16" ht="14.25" customHeight="1">
      <c r="A45" s="83"/>
      <c r="B45" s="36" t="s">
        <v>22</v>
      </c>
      <c r="C45" s="37" t="str">
        <f>IF(C43&gt;0,"OUI","")</f>
        <v/>
      </c>
      <c r="D45" s="37" t="str">
        <f>IF(D43&gt;0,"OUI","")</f>
        <v/>
      </c>
      <c r="E45" s="37" t="str">
        <f>IF(E43&gt;0,"OUI","")</f>
        <v/>
      </c>
      <c r="F45" s="84" t="str">
        <f>IF(F43&gt;0,"OUI","")</f>
        <v/>
      </c>
      <c r="G45" s="86"/>
      <c r="H45" s="37" t="str">
        <f>IF(H43&gt;0,"OUI","")</f>
        <v/>
      </c>
      <c r="I45" s="84" t="str">
        <f>IF(I43&gt;0,"OUI","")</f>
        <v>OUI</v>
      </c>
      <c r="J45" s="86"/>
      <c r="K45" s="84" t="str">
        <f>IF(K43&gt;0,"OUI","")</f>
        <v>OUI</v>
      </c>
      <c r="L45" s="86"/>
      <c r="M45" s="38"/>
      <c r="N45" s="31"/>
      <c r="O45" s="32"/>
      <c r="P45" s="21"/>
    </row>
    <row r="46" spans="1:16" ht="22.5" customHeight="1">
      <c r="A46" s="39" t="s">
        <v>25</v>
      </c>
      <c r="B46" s="44" t="s">
        <v>24</v>
      </c>
      <c r="C46" s="29"/>
      <c r="D46" s="29"/>
      <c r="E46" s="29"/>
      <c r="F46" s="72"/>
      <c r="G46" s="82"/>
      <c r="H46" s="29"/>
      <c r="I46" s="72">
        <v>4.1666666666666664E-2</v>
      </c>
      <c r="J46" s="82"/>
      <c r="K46" s="72">
        <v>0.97916666666666663</v>
      </c>
      <c r="L46" s="82"/>
      <c r="M46" s="45"/>
      <c r="N46" s="31"/>
      <c r="O46" s="32"/>
      <c r="P46" s="21"/>
    </row>
    <row r="47" spans="1:16" ht="22.5" customHeight="1">
      <c r="A47" s="46"/>
      <c r="B47" s="17" t="s">
        <v>26</v>
      </c>
      <c r="C47" s="47">
        <f t="shared" ref="C47:L47" si="3">IF(C41&lt;C38,(C41+1-C38)-C39,(C41-C38)-C39)+IF(C46&lt;C43,(C46+1-C43)-C44,(C46-C43)-C44)</f>
        <v>0.20833333333333329</v>
      </c>
      <c r="D47" s="47">
        <f t="shared" si="3"/>
        <v>0</v>
      </c>
      <c r="E47" s="47">
        <f t="shared" si="3"/>
        <v>0.20833333333333329</v>
      </c>
      <c r="F47" s="87">
        <f t="shared" si="3"/>
        <v>0.16666666666666666</v>
      </c>
      <c r="G47" s="88">
        <f t="shared" si="3"/>
        <v>0</v>
      </c>
      <c r="H47" s="47">
        <f t="shared" si="3"/>
        <v>0</v>
      </c>
      <c r="I47" s="87">
        <f t="shared" si="3"/>
        <v>0.43750000000000006</v>
      </c>
      <c r="J47" s="88">
        <f t="shared" si="3"/>
        <v>0</v>
      </c>
      <c r="K47" s="87">
        <f t="shared" si="3"/>
        <v>0.39583333333333326</v>
      </c>
      <c r="L47" s="88">
        <f t="shared" si="3"/>
        <v>0</v>
      </c>
      <c r="M47" s="48"/>
      <c r="N47" s="31"/>
      <c r="O47" s="32"/>
      <c r="P47" s="21"/>
    </row>
    <row r="48" spans="1:16" ht="21" customHeight="1">
      <c r="A48" s="49"/>
      <c r="B48" s="17" t="s">
        <v>27</v>
      </c>
      <c r="C48" s="89">
        <f>C47+D47+E47+F47+H47+I47+K47</f>
        <v>1.4166666666666665</v>
      </c>
      <c r="D48" s="90"/>
      <c r="E48" s="90"/>
      <c r="F48" s="90"/>
      <c r="G48" s="90"/>
      <c r="H48" s="90"/>
      <c r="I48" s="90"/>
      <c r="J48" s="90"/>
      <c r="K48" s="90"/>
      <c r="L48" s="91"/>
      <c r="M48" s="49"/>
      <c r="N48" s="50"/>
      <c r="O48" s="50"/>
    </row>
    <row r="49" spans="1:16" ht="21" customHeight="1">
      <c r="A49" s="49"/>
      <c r="B49" s="58"/>
      <c r="C49" s="57"/>
      <c r="D49" s="58"/>
      <c r="E49" s="58"/>
      <c r="F49" s="58"/>
      <c r="G49" s="58"/>
      <c r="H49" s="58"/>
      <c r="I49" s="58"/>
      <c r="J49" s="58"/>
      <c r="K49" s="58"/>
      <c r="L49" s="54"/>
      <c r="M49" s="55"/>
      <c r="N49" s="63"/>
      <c r="O49" s="64"/>
    </row>
    <row r="50" spans="1:16" ht="21" customHeight="1">
      <c r="A50" s="49"/>
      <c r="B50" s="58"/>
      <c r="C50" s="57"/>
      <c r="D50" s="58"/>
      <c r="E50" s="58"/>
      <c r="F50" s="58"/>
      <c r="G50" s="58"/>
      <c r="H50" s="58"/>
      <c r="I50" s="58"/>
      <c r="J50" s="58"/>
      <c r="K50" s="58"/>
      <c r="L50" s="69" t="s">
        <v>28</v>
      </c>
      <c r="M50" s="70"/>
      <c r="N50" s="65"/>
      <c r="O50" s="66"/>
    </row>
    <row r="51" spans="1:16" ht="21" customHeight="1">
      <c r="A51" s="49"/>
      <c r="B51" s="58"/>
      <c r="C51" s="57"/>
      <c r="D51" s="58"/>
      <c r="E51" s="58"/>
      <c r="F51" s="58"/>
      <c r="G51" s="58"/>
      <c r="H51" s="58"/>
      <c r="I51" s="58"/>
      <c r="J51" s="58"/>
      <c r="K51" s="58"/>
      <c r="L51" s="71"/>
      <c r="M51" s="70"/>
      <c r="N51" s="65"/>
      <c r="O51" s="66"/>
    </row>
    <row r="52" spans="1:16" ht="15.7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N52" s="67"/>
      <c r="O52" s="68"/>
    </row>
    <row r="53" spans="1:16" ht="15.75">
      <c r="A53" s="76" t="s">
        <v>3</v>
      </c>
      <c r="B53" s="76"/>
      <c r="C53" s="76"/>
      <c r="D53" s="76"/>
      <c r="E53" s="13" t="s">
        <v>4</v>
      </c>
      <c r="F53" s="14">
        <v>3</v>
      </c>
      <c r="G53" s="13" t="s">
        <v>5</v>
      </c>
      <c r="H53" s="15">
        <f>7*F53+DATE(B$11,1,3)-WEEKDAY(DATE(B$11,1,3))-5</f>
        <v>44578</v>
      </c>
      <c r="I53" s="13" t="s">
        <v>6</v>
      </c>
      <c r="J53" s="77">
        <f>7*F53+DATE(B$11,1,3)-WEEKDAY(DATE(B$11,1,3))+1</f>
        <v>44584</v>
      </c>
      <c r="K53" s="78"/>
      <c r="L53" s="13"/>
      <c r="M53" s="60"/>
      <c r="N53" s="60"/>
      <c r="O53" s="9"/>
    </row>
    <row r="54" spans="1:16" ht="15.7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60" t="s">
        <v>7</v>
      </c>
      <c r="O54" s="60"/>
    </row>
    <row r="55" spans="1:16" ht="22.5" customHeight="1">
      <c r="A55" s="16"/>
      <c r="B55" s="17" t="s">
        <v>8</v>
      </c>
      <c r="C55" s="18" t="s">
        <v>9</v>
      </c>
      <c r="D55" s="18" t="s">
        <v>10</v>
      </c>
      <c r="E55" s="18" t="s">
        <v>11</v>
      </c>
      <c r="F55" s="61" t="s">
        <v>12</v>
      </c>
      <c r="G55" s="62"/>
      <c r="H55" s="18" t="s">
        <v>13</v>
      </c>
      <c r="I55" s="61" t="s">
        <v>14</v>
      </c>
      <c r="J55" s="62"/>
      <c r="K55" s="61" t="s">
        <v>15</v>
      </c>
      <c r="L55" s="62"/>
      <c r="M55" s="18" t="s">
        <v>16</v>
      </c>
      <c r="N55" s="19"/>
      <c r="O55" s="20"/>
      <c r="P55" s="21"/>
    </row>
    <row r="56" spans="1:16" ht="8.25" customHeight="1">
      <c r="A56" s="22"/>
      <c r="B56" s="23" t="s">
        <v>17</v>
      </c>
      <c r="C56" s="24">
        <f>H53</f>
        <v>44578</v>
      </c>
      <c r="D56" s="24">
        <f>C56+1</f>
        <v>44579</v>
      </c>
      <c r="E56" s="24">
        <f t="shared" ref="E56" si="4">D56+1</f>
        <v>44580</v>
      </c>
      <c r="F56" s="25"/>
      <c r="G56" s="59">
        <f>E56+1</f>
        <v>44581</v>
      </c>
      <c r="H56" s="24">
        <f>G56+1</f>
        <v>44582</v>
      </c>
      <c r="I56" s="25"/>
      <c r="J56" s="59">
        <f>H56+1</f>
        <v>44583</v>
      </c>
      <c r="K56" s="25"/>
      <c r="L56" s="59">
        <f>J56+1</f>
        <v>44584</v>
      </c>
      <c r="M56" s="26"/>
      <c r="N56" s="19"/>
      <c r="O56" s="20"/>
      <c r="P56" s="21"/>
    </row>
    <row r="57" spans="1:16" ht="22.5" customHeight="1">
      <c r="A57" s="27" t="s">
        <v>18</v>
      </c>
      <c r="B57" s="28" t="s">
        <v>19</v>
      </c>
      <c r="C57" s="29"/>
      <c r="D57" s="29"/>
      <c r="E57" s="29"/>
      <c r="F57" s="72"/>
      <c r="G57" s="73"/>
      <c r="H57" s="29"/>
      <c r="I57" s="72"/>
      <c r="J57" s="73"/>
      <c r="K57" s="72"/>
      <c r="L57" s="73"/>
      <c r="M57" s="30"/>
      <c r="N57" s="31"/>
      <c r="O57" s="32"/>
      <c r="P57" s="21"/>
    </row>
    <row r="58" spans="1:16" ht="14.25" customHeight="1">
      <c r="A58" s="83" t="s">
        <v>20</v>
      </c>
      <c r="B58" s="33" t="s">
        <v>21</v>
      </c>
      <c r="C58" s="34">
        <f>IF(C59="oui","00:30",0)</f>
        <v>0</v>
      </c>
      <c r="D58" s="34">
        <f>IF(D59="oui","00:30",0)</f>
        <v>0</v>
      </c>
      <c r="E58" s="34">
        <f>IF(E59="oui","00:30",0)</f>
        <v>0</v>
      </c>
      <c r="F58" s="84">
        <f>IF(F59="oui","00:30",0)</f>
        <v>0</v>
      </c>
      <c r="G58" s="85"/>
      <c r="H58" s="34">
        <f>IF(H59="oui","00:30",0)</f>
        <v>0</v>
      </c>
      <c r="I58" s="84">
        <f>IF(I59="oui","00:30",0)</f>
        <v>0</v>
      </c>
      <c r="J58" s="85"/>
      <c r="K58" s="84">
        <f>IF(K59="oui","00:30",0)</f>
        <v>0</v>
      </c>
      <c r="L58" s="85"/>
      <c r="M58" s="35"/>
      <c r="N58" s="31"/>
      <c r="O58" s="32"/>
      <c r="P58" s="21"/>
    </row>
    <row r="59" spans="1:16" ht="14.25" customHeight="1">
      <c r="A59" s="83"/>
      <c r="B59" s="36" t="s">
        <v>22</v>
      </c>
      <c r="C59" s="37" t="str">
        <f>IF(C57&gt;0,"OUI","")</f>
        <v/>
      </c>
      <c r="D59" s="37" t="str">
        <f>IF(D57&gt;0,"OUI","")</f>
        <v/>
      </c>
      <c r="E59" s="37" t="str">
        <f>IF(E57&gt;0,"OUI","")</f>
        <v/>
      </c>
      <c r="F59" s="84" t="str">
        <f>IF(F57&gt;0,"OUI","")</f>
        <v/>
      </c>
      <c r="G59" s="86"/>
      <c r="H59" s="37" t="str">
        <f>IF(H57&gt;0,"OUI","")</f>
        <v/>
      </c>
      <c r="I59" s="84" t="str">
        <f>IF(I57&gt;0,"OUI","")</f>
        <v/>
      </c>
      <c r="J59" s="86"/>
      <c r="K59" s="84" t="str">
        <f>IF(K57&gt;0,"OUI","")</f>
        <v/>
      </c>
      <c r="L59" s="86"/>
      <c r="M59" s="38"/>
      <c r="N59" s="31"/>
      <c r="O59" s="32"/>
      <c r="P59" s="21"/>
    </row>
    <row r="60" spans="1:16" ht="22.5" customHeight="1">
      <c r="A60" s="39" t="s">
        <v>23</v>
      </c>
      <c r="B60" s="40" t="s">
        <v>24</v>
      </c>
      <c r="C60" s="29"/>
      <c r="D60" s="29"/>
      <c r="E60" s="29"/>
      <c r="F60" s="72"/>
      <c r="G60" s="73"/>
      <c r="H60" s="29"/>
      <c r="I60" s="72"/>
      <c r="J60" s="73"/>
      <c r="K60" s="72"/>
      <c r="L60" s="73"/>
      <c r="M60" s="41"/>
      <c r="N60" s="31"/>
      <c r="O60" s="32"/>
      <c r="P60" s="21"/>
    </row>
    <row r="61" spans="1:16" ht="9.75" customHeight="1">
      <c r="A61" s="42"/>
      <c r="B61" s="79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1"/>
      <c r="N61" s="31"/>
      <c r="O61" s="32"/>
      <c r="P61" s="21"/>
    </row>
    <row r="62" spans="1:16" ht="22.5" customHeight="1">
      <c r="A62" s="43" t="s">
        <v>18</v>
      </c>
      <c r="B62" s="28" t="s">
        <v>19</v>
      </c>
      <c r="C62" s="29"/>
      <c r="D62" s="29"/>
      <c r="E62" s="29"/>
      <c r="F62" s="72"/>
      <c r="G62" s="82"/>
      <c r="H62" s="29"/>
      <c r="I62" s="72"/>
      <c r="J62" s="82"/>
      <c r="K62" s="72"/>
      <c r="L62" s="82"/>
      <c r="M62" s="30"/>
      <c r="N62" s="31"/>
      <c r="O62" s="32"/>
      <c r="P62" s="21"/>
    </row>
    <row r="63" spans="1:16" ht="14.25" customHeight="1">
      <c r="A63" s="83" t="s">
        <v>20</v>
      </c>
      <c r="B63" s="33" t="s">
        <v>21</v>
      </c>
      <c r="C63" s="34">
        <f>IF(C64="oui","00:30",0)</f>
        <v>0</v>
      </c>
      <c r="D63" s="34">
        <f>IF(D64="oui","00:30",0)</f>
        <v>0</v>
      </c>
      <c r="E63" s="34">
        <f>IF(E64="oui","00:30",0)</f>
        <v>0</v>
      </c>
      <c r="F63" s="84">
        <f>IF(F64="oui","00:30",0)</f>
        <v>0</v>
      </c>
      <c r="G63" s="85"/>
      <c r="H63" s="34">
        <f>IF(H64="oui","00:30",0)</f>
        <v>0</v>
      </c>
      <c r="I63" s="84">
        <f>IF(I64="oui","00:30",0)</f>
        <v>0</v>
      </c>
      <c r="J63" s="85"/>
      <c r="K63" s="84">
        <f>IF(K64="oui","00:30",0)</f>
        <v>0</v>
      </c>
      <c r="L63" s="85"/>
      <c r="M63" s="35"/>
      <c r="N63" s="31"/>
      <c r="O63" s="32"/>
      <c r="P63" s="21"/>
    </row>
    <row r="64" spans="1:16" ht="14.25" customHeight="1">
      <c r="A64" s="83"/>
      <c r="B64" s="36" t="s">
        <v>22</v>
      </c>
      <c r="C64" s="37" t="str">
        <f>IF(C62&gt;0,"OUI","")</f>
        <v/>
      </c>
      <c r="D64" s="37" t="str">
        <f>IF(D62&gt;0,"OUI","")</f>
        <v/>
      </c>
      <c r="E64" s="37" t="str">
        <f>IF(E62&gt;0,"OUI","")</f>
        <v/>
      </c>
      <c r="F64" s="84" t="str">
        <f>IF(F62&gt;0,"OUI","")</f>
        <v/>
      </c>
      <c r="G64" s="86"/>
      <c r="H64" s="37" t="str">
        <f>IF(H62&gt;0,"OUI","")</f>
        <v/>
      </c>
      <c r="I64" s="84" t="str">
        <f>IF(I62&gt;0,"OUI","")</f>
        <v/>
      </c>
      <c r="J64" s="86"/>
      <c r="K64" s="84" t="str">
        <f>IF(K62&gt;0,"OUI","")</f>
        <v/>
      </c>
      <c r="L64" s="86"/>
      <c r="M64" s="38"/>
      <c r="N64" s="31"/>
      <c r="O64" s="32"/>
      <c r="P64" s="21"/>
    </row>
    <row r="65" spans="1:16" ht="22.5" customHeight="1">
      <c r="A65" s="39" t="s">
        <v>25</v>
      </c>
      <c r="B65" s="44" t="s">
        <v>24</v>
      </c>
      <c r="C65" s="29"/>
      <c r="D65" s="29"/>
      <c r="E65" s="29"/>
      <c r="F65" s="72"/>
      <c r="G65" s="82"/>
      <c r="H65" s="29"/>
      <c r="I65" s="72"/>
      <c r="J65" s="82"/>
      <c r="K65" s="72"/>
      <c r="L65" s="82"/>
      <c r="M65" s="45"/>
      <c r="N65" s="31"/>
      <c r="O65" s="32"/>
      <c r="P65" s="21"/>
    </row>
    <row r="66" spans="1:16" ht="22.5" customHeight="1">
      <c r="A66" s="46"/>
      <c r="B66" s="17" t="s">
        <v>26</v>
      </c>
      <c r="C66" s="47">
        <f t="shared" ref="C66:L66" si="5">IF(C60&lt;C57,(C60+1-C57)-C58,(C60-C57)-C58)+IF(C65&lt;C62,(C65+1-C62)-C63,(C65-C62)-C63)</f>
        <v>0</v>
      </c>
      <c r="D66" s="47">
        <f t="shared" si="5"/>
        <v>0</v>
      </c>
      <c r="E66" s="47">
        <f t="shared" si="5"/>
        <v>0</v>
      </c>
      <c r="F66" s="87">
        <f t="shared" si="5"/>
        <v>0</v>
      </c>
      <c r="G66" s="88">
        <f t="shared" si="5"/>
        <v>0</v>
      </c>
      <c r="H66" s="47">
        <f t="shared" si="5"/>
        <v>0</v>
      </c>
      <c r="I66" s="87">
        <f t="shared" si="5"/>
        <v>0</v>
      </c>
      <c r="J66" s="88">
        <f t="shared" si="5"/>
        <v>0</v>
      </c>
      <c r="K66" s="87">
        <f t="shared" si="5"/>
        <v>0</v>
      </c>
      <c r="L66" s="88">
        <f t="shared" si="5"/>
        <v>0</v>
      </c>
      <c r="M66" s="48"/>
      <c r="N66" s="31"/>
      <c r="O66" s="32"/>
      <c r="P66" s="21"/>
    </row>
    <row r="67" spans="1:16" ht="21" customHeight="1">
      <c r="A67" s="49"/>
      <c r="B67" s="17" t="s">
        <v>27</v>
      </c>
      <c r="C67" s="89">
        <f>C66+D66+E66+F66+H66+I66+K66</f>
        <v>0</v>
      </c>
      <c r="D67" s="90"/>
      <c r="E67" s="90"/>
      <c r="F67" s="90"/>
      <c r="G67" s="90"/>
      <c r="H67" s="90"/>
      <c r="I67" s="90"/>
      <c r="J67" s="90"/>
      <c r="K67" s="90"/>
      <c r="L67" s="91"/>
      <c r="M67" s="49"/>
      <c r="N67" s="50"/>
      <c r="O67" s="50"/>
    </row>
    <row r="68" spans="1:16" ht="12.75" customHeight="1">
      <c r="A68" s="51"/>
      <c r="C68" s="52"/>
      <c r="D68" s="52"/>
      <c r="E68" s="52"/>
      <c r="F68" s="53"/>
      <c r="G68" s="54"/>
      <c r="H68" s="52"/>
      <c r="I68" s="52"/>
      <c r="J68" s="54"/>
      <c r="K68" s="52"/>
      <c r="L68" s="54"/>
      <c r="M68" s="55"/>
      <c r="N68" s="63"/>
      <c r="O68" s="64"/>
    </row>
    <row r="69" spans="1:16">
      <c r="A69" s="21"/>
      <c r="L69" s="69" t="s">
        <v>28</v>
      </c>
      <c r="M69" s="70"/>
      <c r="N69" s="65"/>
      <c r="O69" s="66"/>
    </row>
    <row r="70" spans="1:16" ht="16.5" customHeight="1">
      <c r="L70" s="71"/>
      <c r="M70" s="70"/>
      <c r="N70" s="65"/>
      <c r="O70" s="66"/>
    </row>
    <row r="71" spans="1:16">
      <c r="N71" s="67"/>
      <c r="O71" s="68"/>
    </row>
    <row r="72" spans="1:16" ht="15.75">
      <c r="A72" s="76" t="s">
        <v>3</v>
      </c>
      <c r="B72" s="76"/>
      <c r="C72" s="76"/>
      <c r="D72" s="76"/>
      <c r="E72" s="13" t="s">
        <v>4</v>
      </c>
      <c r="F72" s="14">
        <v>4</v>
      </c>
      <c r="G72" s="13" t="s">
        <v>5</v>
      </c>
      <c r="H72" s="15">
        <f>7*F72+DATE(B$11,1,3)-WEEKDAY(DATE(B$11,1,3))-5</f>
        <v>44585</v>
      </c>
      <c r="I72" s="13" t="s">
        <v>6</v>
      </c>
      <c r="J72" s="77">
        <f>7*F72+DATE(B$11,1,3)-WEEKDAY(DATE(B$11,1,3))+1</f>
        <v>44591</v>
      </c>
      <c r="K72" s="78"/>
      <c r="L72" s="13"/>
      <c r="M72" s="60"/>
      <c r="N72" s="60"/>
      <c r="O72" s="9"/>
    </row>
    <row r="73" spans="1:16" ht="15.7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60" t="s">
        <v>7</v>
      </c>
      <c r="O73" s="60"/>
    </row>
    <row r="74" spans="1:16" ht="22.5" customHeight="1">
      <c r="A74" s="16"/>
      <c r="B74" s="17" t="s">
        <v>8</v>
      </c>
      <c r="C74" s="18" t="s">
        <v>9</v>
      </c>
      <c r="D74" s="18" t="s">
        <v>10</v>
      </c>
      <c r="E74" s="18" t="s">
        <v>11</v>
      </c>
      <c r="F74" s="61" t="s">
        <v>12</v>
      </c>
      <c r="G74" s="62"/>
      <c r="H74" s="18" t="s">
        <v>13</v>
      </c>
      <c r="I74" s="61" t="s">
        <v>14</v>
      </c>
      <c r="J74" s="62"/>
      <c r="K74" s="61" t="s">
        <v>15</v>
      </c>
      <c r="L74" s="62"/>
      <c r="M74" s="18" t="s">
        <v>16</v>
      </c>
      <c r="N74" s="19"/>
      <c r="O74" s="20"/>
      <c r="P74" s="21"/>
    </row>
    <row r="75" spans="1:16" ht="8.25" customHeight="1">
      <c r="A75" s="22"/>
      <c r="B75" s="23" t="s">
        <v>17</v>
      </c>
      <c r="C75" s="24">
        <f>H72</f>
        <v>44585</v>
      </c>
      <c r="D75" s="24">
        <f>C75+1</f>
        <v>44586</v>
      </c>
      <c r="E75" s="24">
        <f t="shared" ref="E75" si="6">D75+1</f>
        <v>44587</v>
      </c>
      <c r="F75" s="25"/>
      <c r="G75" s="59">
        <f>E75+1</f>
        <v>44588</v>
      </c>
      <c r="H75" s="24">
        <f>G75+1</f>
        <v>44589</v>
      </c>
      <c r="I75" s="25"/>
      <c r="J75" s="59">
        <f>H75+1</f>
        <v>44590</v>
      </c>
      <c r="K75" s="25"/>
      <c r="L75" s="59">
        <f>J75+1</f>
        <v>44591</v>
      </c>
      <c r="M75" s="26"/>
      <c r="N75" s="19"/>
      <c r="O75" s="20"/>
      <c r="P75" s="21"/>
    </row>
    <row r="76" spans="1:16" ht="22.5" customHeight="1">
      <c r="A76" s="27" t="s">
        <v>18</v>
      </c>
      <c r="B76" s="28" t="s">
        <v>19</v>
      </c>
      <c r="C76" s="29"/>
      <c r="D76" s="29"/>
      <c r="E76" s="29"/>
      <c r="F76" s="72"/>
      <c r="G76" s="82"/>
      <c r="H76" s="29"/>
      <c r="I76" s="72">
        <v>0.39583333333333331</v>
      </c>
      <c r="J76" s="82"/>
      <c r="K76" s="72"/>
      <c r="L76" s="82"/>
      <c r="M76" s="30"/>
      <c r="N76" s="31"/>
      <c r="O76" s="32"/>
      <c r="P76" s="21"/>
    </row>
    <row r="77" spans="1:16" ht="14.25" customHeight="1">
      <c r="A77" s="83" t="s">
        <v>20</v>
      </c>
      <c r="B77" s="33" t="s">
        <v>21</v>
      </c>
      <c r="C77" s="34">
        <f>IF(C78="oui","00:30",0)</f>
        <v>0</v>
      </c>
      <c r="D77" s="34">
        <f>IF(D78="oui","00:30",0)</f>
        <v>0</v>
      </c>
      <c r="E77" s="34">
        <f>IF(E78="oui","00:30",0)</f>
        <v>0</v>
      </c>
      <c r="F77" s="84">
        <f>IF(F78="oui","00:30",0)</f>
        <v>0</v>
      </c>
      <c r="G77" s="85"/>
      <c r="H77" s="34">
        <f>IF(H78="oui","00:30",0)</f>
        <v>0</v>
      </c>
      <c r="I77" s="84" t="str">
        <f>IF(I78="oui","00:30",0)</f>
        <v>00:30</v>
      </c>
      <c r="J77" s="85"/>
      <c r="K77" s="84">
        <f>IF(K78="oui","00:30",0)</f>
        <v>0</v>
      </c>
      <c r="L77" s="85"/>
      <c r="M77" s="35"/>
      <c r="N77" s="31"/>
      <c r="O77" s="32"/>
      <c r="P77" s="21"/>
    </row>
    <row r="78" spans="1:16" ht="14.25" customHeight="1">
      <c r="A78" s="83"/>
      <c r="B78" s="36" t="s">
        <v>22</v>
      </c>
      <c r="C78" s="37" t="str">
        <f>IF(C76&gt;0,"OUI","")</f>
        <v/>
      </c>
      <c r="D78" s="37" t="str">
        <f>IF(D76&gt;0,"OUI","")</f>
        <v/>
      </c>
      <c r="E78" s="37" t="str">
        <f>IF(E76&gt;0,"OUI","")</f>
        <v/>
      </c>
      <c r="F78" s="84" t="str">
        <f>IF(F76&gt;0,"OUI","")</f>
        <v/>
      </c>
      <c r="G78" s="86"/>
      <c r="H78" s="37" t="str">
        <f>IF(H76&gt;0,"OUI","")</f>
        <v/>
      </c>
      <c r="I78" s="84" t="str">
        <f>IF(I76&gt;0,"OUI","")</f>
        <v>OUI</v>
      </c>
      <c r="J78" s="86"/>
      <c r="K78" s="84" t="str">
        <f>IF(K76&gt;0,"OUI","")</f>
        <v/>
      </c>
      <c r="L78" s="86"/>
      <c r="M78" s="38"/>
      <c r="N78" s="31"/>
      <c r="O78" s="32"/>
      <c r="P78" s="21"/>
    </row>
    <row r="79" spans="1:16" ht="22.5" customHeight="1">
      <c r="A79" s="39" t="s">
        <v>23</v>
      </c>
      <c r="B79" s="40" t="s">
        <v>24</v>
      </c>
      <c r="C79" s="29"/>
      <c r="D79" s="29"/>
      <c r="E79" s="29"/>
      <c r="F79" s="72"/>
      <c r="G79" s="82"/>
      <c r="H79" s="29"/>
      <c r="I79" s="72">
        <v>0.625</v>
      </c>
      <c r="J79" s="82"/>
      <c r="K79" s="72"/>
      <c r="L79" s="82"/>
      <c r="M79" s="41"/>
      <c r="N79" s="31"/>
      <c r="O79" s="32"/>
      <c r="P79" s="21"/>
    </row>
    <row r="80" spans="1:16" ht="9.75" customHeight="1">
      <c r="A80" s="42"/>
      <c r="B80" s="79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1"/>
      <c r="N80" s="31"/>
      <c r="O80" s="32"/>
      <c r="P80" s="21"/>
    </row>
    <row r="81" spans="1:16" ht="22.5" customHeight="1">
      <c r="A81" s="43" t="s">
        <v>18</v>
      </c>
      <c r="B81" s="28" t="s">
        <v>19</v>
      </c>
      <c r="C81" s="29"/>
      <c r="D81" s="29"/>
      <c r="E81" s="29"/>
      <c r="F81" s="72"/>
      <c r="G81" s="82"/>
      <c r="H81" s="29"/>
      <c r="I81" s="72">
        <v>0.75</v>
      </c>
      <c r="J81" s="82"/>
      <c r="K81" s="72"/>
      <c r="L81" s="82"/>
      <c r="M81" s="30"/>
      <c r="N81" s="31"/>
      <c r="O81" s="32"/>
      <c r="P81" s="21"/>
    </row>
    <row r="82" spans="1:16" ht="14.25" customHeight="1">
      <c r="A82" s="83" t="s">
        <v>20</v>
      </c>
      <c r="B82" s="33" t="s">
        <v>21</v>
      </c>
      <c r="C82" s="34">
        <f>IF(C83="oui","00:30",0)</f>
        <v>0</v>
      </c>
      <c r="D82" s="34">
        <f>IF(D83="oui","00:30",0)</f>
        <v>0</v>
      </c>
      <c r="E82" s="34">
        <f>IF(E83="oui","00:30",0)</f>
        <v>0</v>
      </c>
      <c r="F82" s="84">
        <f>IF(F83="oui","00:30",0)</f>
        <v>0</v>
      </c>
      <c r="G82" s="85"/>
      <c r="H82" s="34">
        <f>IF(H83="oui","00:30",0)</f>
        <v>0</v>
      </c>
      <c r="I82" s="84" t="str">
        <f>IF(I83="oui","00:30",0)</f>
        <v>00:30</v>
      </c>
      <c r="J82" s="85"/>
      <c r="K82" s="84">
        <f>IF(K83="oui","00:30",0)</f>
        <v>0</v>
      </c>
      <c r="L82" s="85"/>
      <c r="M82" s="35"/>
      <c r="N82" s="31"/>
      <c r="O82" s="32"/>
      <c r="P82" s="21"/>
    </row>
    <row r="83" spans="1:16" ht="14.25" customHeight="1">
      <c r="A83" s="83"/>
      <c r="B83" s="36" t="s">
        <v>22</v>
      </c>
      <c r="C83" s="37" t="str">
        <f>IF(C81&gt;0,"OUI","")</f>
        <v/>
      </c>
      <c r="D83" s="37" t="str">
        <f>IF(D81&gt;0,"OUI","")</f>
        <v/>
      </c>
      <c r="E83" s="37" t="str">
        <f>IF(E81&gt;0,"OUI","")</f>
        <v/>
      </c>
      <c r="F83" s="84" t="str">
        <f>IF(F81&gt;0,"OUI","")</f>
        <v/>
      </c>
      <c r="G83" s="86"/>
      <c r="H83" s="37" t="str">
        <f>IF(H81&gt;0,"OUI","")</f>
        <v/>
      </c>
      <c r="I83" s="84" t="str">
        <f>IF(I81&gt;0,"OUI","")</f>
        <v>OUI</v>
      </c>
      <c r="J83" s="86"/>
      <c r="K83" s="84" t="str">
        <f>IF(K81&gt;0,"OUI","")</f>
        <v/>
      </c>
      <c r="L83" s="86"/>
      <c r="M83" s="38"/>
      <c r="N83" s="31"/>
      <c r="O83" s="32"/>
      <c r="P83" s="21"/>
    </row>
    <row r="84" spans="1:16" ht="22.5" customHeight="1">
      <c r="A84" s="39" t="s">
        <v>25</v>
      </c>
      <c r="B84" s="44" t="s">
        <v>24</v>
      </c>
      <c r="C84" s="29"/>
      <c r="D84" s="29"/>
      <c r="E84" s="29"/>
      <c r="F84" s="72"/>
      <c r="G84" s="82"/>
      <c r="H84" s="29"/>
      <c r="I84" s="72">
        <v>0.97916666666666663</v>
      </c>
      <c r="J84" s="82"/>
      <c r="K84" s="72"/>
      <c r="L84" s="82"/>
      <c r="M84" s="45"/>
      <c r="N84" s="31"/>
      <c r="O84" s="32"/>
      <c r="P84" s="21"/>
    </row>
    <row r="85" spans="1:16" ht="22.5" customHeight="1">
      <c r="A85" s="46"/>
      <c r="B85" s="17" t="s">
        <v>26</v>
      </c>
      <c r="C85" s="47">
        <f t="shared" ref="C85:L85" si="7">IF(C79&lt;C76,(C79+1-C76)-C77,(C79-C76)-C77)+IF(C84&lt;C81,(C84+1-C81)-C82,(C84-C81)-C82)</f>
        <v>0</v>
      </c>
      <c r="D85" s="47">
        <f t="shared" si="7"/>
        <v>0</v>
      </c>
      <c r="E85" s="47">
        <f t="shared" si="7"/>
        <v>0</v>
      </c>
      <c r="F85" s="87">
        <f t="shared" si="7"/>
        <v>0</v>
      </c>
      <c r="G85" s="88">
        <f t="shared" si="7"/>
        <v>0</v>
      </c>
      <c r="H85" s="47">
        <f t="shared" si="7"/>
        <v>0</v>
      </c>
      <c r="I85" s="87">
        <f t="shared" si="7"/>
        <v>0.41666666666666663</v>
      </c>
      <c r="J85" s="88">
        <f t="shared" si="7"/>
        <v>0</v>
      </c>
      <c r="K85" s="87">
        <f t="shared" si="7"/>
        <v>0</v>
      </c>
      <c r="L85" s="88">
        <f t="shared" si="7"/>
        <v>0</v>
      </c>
      <c r="M85" s="48"/>
      <c r="N85" s="31"/>
      <c r="O85" s="32"/>
      <c r="P85" s="21"/>
    </row>
    <row r="86" spans="1:16" ht="21" customHeight="1">
      <c r="A86" s="49"/>
      <c r="B86" s="17" t="s">
        <v>27</v>
      </c>
      <c r="C86" s="89">
        <f>C85+D85+E85+F85+H85+I85+K85</f>
        <v>0.41666666666666663</v>
      </c>
      <c r="D86" s="90"/>
      <c r="E86" s="90"/>
      <c r="F86" s="90"/>
      <c r="G86" s="90"/>
      <c r="H86" s="90"/>
      <c r="I86" s="90"/>
      <c r="J86" s="90"/>
      <c r="K86" s="90"/>
      <c r="L86" s="91"/>
      <c r="M86" s="49"/>
      <c r="N86" s="50"/>
      <c r="O86" s="50"/>
    </row>
    <row r="87" spans="1:16" ht="21" customHeight="1">
      <c r="A87" s="49"/>
      <c r="B87" s="58"/>
      <c r="C87" s="57"/>
      <c r="D87" s="58"/>
      <c r="E87" s="58"/>
      <c r="F87" s="58"/>
      <c r="G87" s="58"/>
      <c r="H87" s="58"/>
      <c r="I87" s="58"/>
      <c r="J87" s="58"/>
      <c r="K87" s="58"/>
      <c r="L87" s="54"/>
      <c r="M87" s="55"/>
      <c r="N87" s="63"/>
      <c r="O87" s="64"/>
    </row>
    <row r="88" spans="1:16" ht="21" customHeight="1">
      <c r="A88" s="49"/>
      <c r="B88" s="58"/>
      <c r="C88" s="57"/>
      <c r="D88" s="58"/>
      <c r="E88" s="58"/>
      <c r="F88" s="58"/>
      <c r="G88" s="58"/>
      <c r="H88" s="58"/>
      <c r="I88" s="58"/>
      <c r="J88" s="58"/>
      <c r="K88" s="58"/>
      <c r="L88" s="69" t="s">
        <v>28</v>
      </c>
      <c r="M88" s="70"/>
      <c r="N88" s="65"/>
      <c r="O88" s="66"/>
    </row>
    <row r="89" spans="1:16" ht="21" customHeight="1">
      <c r="A89" s="49"/>
      <c r="B89" s="58"/>
      <c r="C89" s="57"/>
      <c r="D89" s="58"/>
      <c r="E89" s="58"/>
      <c r="F89" s="58"/>
      <c r="G89" s="58"/>
      <c r="H89" s="58"/>
      <c r="I89" s="58"/>
      <c r="J89" s="58"/>
      <c r="K89" s="58"/>
      <c r="L89" s="71"/>
      <c r="M89" s="70"/>
      <c r="N89" s="65"/>
      <c r="O89" s="66"/>
    </row>
    <row r="90" spans="1:16" ht="21" customHeight="1">
      <c r="A90" s="49"/>
      <c r="B90" s="58"/>
      <c r="C90" s="57"/>
      <c r="D90" s="58"/>
      <c r="E90" s="58"/>
      <c r="F90" s="58"/>
      <c r="G90" s="58"/>
      <c r="H90" s="58"/>
      <c r="I90" s="58"/>
      <c r="J90" s="58"/>
      <c r="K90" s="58"/>
      <c r="N90" s="67"/>
      <c r="O90" s="68"/>
    </row>
    <row r="91" spans="1:16" ht="15.75">
      <c r="A91" s="76" t="s">
        <v>3</v>
      </c>
      <c r="B91" s="76"/>
      <c r="C91" s="76"/>
      <c r="D91" s="76"/>
      <c r="E91" s="13" t="s">
        <v>4</v>
      </c>
      <c r="F91" s="14">
        <v>5</v>
      </c>
      <c r="G91" s="13" t="s">
        <v>5</v>
      </c>
      <c r="H91" s="15">
        <f>7*F91+DATE(B$11,1,3)-WEEKDAY(DATE(B$11,1,3))-5</f>
        <v>44592</v>
      </c>
      <c r="I91" s="13" t="s">
        <v>6</v>
      </c>
      <c r="J91" s="77">
        <f>7*F91+DATE(B$11,1,3)-WEEKDAY(DATE(B$11,1,3))+1</f>
        <v>44598</v>
      </c>
      <c r="K91" s="78"/>
      <c r="L91" s="13"/>
      <c r="M91" s="60"/>
      <c r="N91" s="60"/>
      <c r="O91" s="9"/>
    </row>
    <row r="92" spans="1:16" ht="15.7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60" t="s">
        <v>7</v>
      </c>
      <c r="O92" s="60"/>
    </row>
    <row r="93" spans="1:16" ht="22.5" customHeight="1">
      <c r="A93" s="16"/>
      <c r="B93" s="17" t="s">
        <v>8</v>
      </c>
      <c r="C93" s="18" t="s">
        <v>9</v>
      </c>
      <c r="D93" s="18" t="s">
        <v>10</v>
      </c>
      <c r="E93" s="18" t="s">
        <v>11</v>
      </c>
      <c r="F93" s="61" t="s">
        <v>12</v>
      </c>
      <c r="G93" s="62"/>
      <c r="H93" s="18" t="s">
        <v>13</v>
      </c>
      <c r="I93" s="61" t="s">
        <v>14</v>
      </c>
      <c r="J93" s="62"/>
      <c r="K93" s="61" t="s">
        <v>15</v>
      </c>
      <c r="L93" s="62"/>
      <c r="M93" s="18" t="s">
        <v>16</v>
      </c>
      <c r="N93" s="19"/>
      <c r="O93" s="20"/>
      <c r="P93" s="21"/>
    </row>
    <row r="94" spans="1:16" ht="8.25" customHeight="1">
      <c r="A94" s="22"/>
      <c r="B94" s="23" t="s">
        <v>17</v>
      </c>
      <c r="C94" s="24">
        <f>H91</f>
        <v>44592</v>
      </c>
      <c r="D94" s="24">
        <f>C94+1</f>
        <v>44593</v>
      </c>
      <c r="E94" s="24">
        <f t="shared" ref="E94" si="8">D94+1</f>
        <v>44594</v>
      </c>
      <c r="F94" s="25"/>
      <c r="G94" s="59">
        <f>E94+1</f>
        <v>44595</v>
      </c>
      <c r="H94" s="24">
        <f>G94+1</f>
        <v>44596</v>
      </c>
      <c r="I94" s="25"/>
      <c r="J94" s="59">
        <f>H94+1</f>
        <v>44597</v>
      </c>
      <c r="K94" s="25"/>
      <c r="L94" s="59">
        <f>J94+1</f>
        <v>44598</v>
      </c>
      <c r="M94" s="26"/>
      <c r="N94" s="19"/>
      <c r="O94" s="20"/>
      <c r="P94" s="21"/>
    </row>
    <row r="95" spans="1:16" ht="22.5" customHeight="1">
      <c r="A95" s="27" t="s">
        <v>18</v>
      </c>
      <c r="B95" s="28" t="s">
        <v>19</v>
      </c>
      <c r="C95" s="29"/>
      <c r="D95" s="29">
        <v>0.41666666666666669</v>
      </c>
      <c r="E95" s="29"/>
      <c r="F95" s="72"/>
      <c r="G95" s="73"/>
      <c r="H95" s="29"/>
      <c r="I95" s="72"/>
      <c r="J95" s="73"/>
      <c r="K95" s="72"/>
      <c r="L95" s="73"/>
      <c r="M95" s="30"/>
      <c r="N95" s="31"/>
      <c r="O95" s="32"/>
      <c r="P95" s="21"/>
    </row>
    <row r="96" spans="1:16" ht="14.25" customHeight="1">
      <c r="A96" s="83" t="s">
        <v>20</v>
      </c>
      <c r="B96" s="33" t="s">
        <v>21</v>
      </c>
      <c r="C96" s="34">
        <f>IF(C97="oui","00:30",0)</f>
        <v>0</v>
      </c>
      <c r="D96" s="34" t="str">
        <f>IF(D97="oui","00:30",0)</f>
        <v>00:30</v>
      </c>
      <c r="E96" s="34">
        <f>IF(E97="oui","00:30",0)</f>
        <v>0</v>
      </c>
      <c r="F96" s="84">
        <f>IF(F97="oui","00:30",0)</f>
        <v>0</v>
      </c>
      <c r="G96" s="85"/>
      <c r="H96" s="34">
        <f>IF(H97="oui","00:30",0)</f>
        <v>0</v>
      </c>
      <c r="I96" s="84">
        <f>IF(I97="oui","00:30",0)</f>
        <v>0</v>
      </c>
      <c r="J96" s="85"/>
      <c r="K96" s="84">
        <f>IF(K97="oui","00:30",0)</f>
        <v>0</v>
      </c>
      <c r="L96" s="85"/>
      <c r="M96" s="35"/>
      <c r="N96" s="31"/>
      <c r="O96" s="32"/>
      <c r="P96" s="21"/>
    </row>
    <row r="97" spans="1:16" ht="14.25" customHeight="1">
      <c r="A97" s="83"/>
      <c r="B97" s="36" t="s">
        <v>22</v>
      </c>
      <c r="C97" s="37" t="str">
        <f>IF(C95&gt;0,"OUI","")</f>
        <v/>
      </c>
      <c r="D97" s="37" t="str">
        <f>IF(D95&gt;0,"OUI","")</f>
        <v>OUI</v>
      </c>
      <c r="E97" s="37" t="str">
        <f>IF(E95&gt;0,"OUI","")</f>
        <v/>
      </c>
      <c r="F97" s="84" t="str">
        <f>IF(F95&gt;0,"OUI","")</f>
        <v/>
      </c>
      <c r="G97" s="86"/>
      <c r="H97" s="37" t="str">
        <f>IF(H95&gt;0,"OUI","")</f>
        <v/>
      </c>
      <c r="I97" s="84" t="str">
        <f>IF(I95&gt;0,"OUI","")</f>
        <v/>
      </c>
      <c r="J97" s="86"/>
      <c r="K97" s="84" t="str">
        <f>IF(K95&gt;0,"OUI","")</f>
        <v/>
      </c>
      <c r="L97" s="86"/>
      <c r="M97" s="38"/>
      <c r="N97" s="31"/>
      <c r="O97" s="32"/>
      <c r="P97" s="21"/>
    </row>
    <row r="98" spans="1:16" ht="22.5" customHeight="1">
      <c r="A98" s="39" t="s">
        <v>23</v>
      </c>
      <c r="B98" s="40" t="s">
        <v>24</v>
      </c>
      <c r="C98" s="29"/>
      <c r="D98" s="29">
        <v>0.60416666666666663</v>
      </c>
      <c r="E98" s="29"/>
      <c r="F98" s="72"/>
      <c r="G98" s="73"/>
      <c r="H98" s="29"/>
      <c r="I98" s="72"/>
      <c r="J98" s="73"/>
      <c r="K98" s="72"/>
      <c r="L98" s="73"/>
      <c r="M98" s="41"/>
      <c r="N98" s="31"/>
      <c r="O98" s="32"/>
      <c r="P98" s="21"/>
    </row>
    <row r="99" spans="1:16" ht="9.75" customHeight="1">
      <c r="A99" s="42"/>
      <c r="B99" s="79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81"/>
      <c r="N99" s="31"/>
      <c r="O99" s="32"/>
      <c r="P99" s="21"/>
    </row>
    <row r="100" spans="1:16" ht="22.5" customHeight="1">
      <c r="A100" s="43" t="s">
        <v>18</v>
      </c>
      <c r="B100" s="28" t="s">
        <v>19</v>
      </c>
      <c r="C100" s="29"/>
      <c r="D100" s="29"/>
      <c r="E100" s="29"/>
      <c r="F100" s="72"/>
      <c r="G100" s="82"/>
      <c r="H100" s="29"/>
      <c r="I100" s="72"/>
      <c r="J100" s="82"/>
      <c r="K100" s="72"/>
      <c r="L100" s="82"/>
      <c r="M100" s="30"/>
      <c r="N100" s="31"/>
      <c r="O100" s="32"/>
      <c r="P100" s="21"/>
    </row>
    <row r="101" spans="1:16" ht="14.25" customHeight="1">
      <c r="A101" s="83" t="s">
        <v>20</v>
      </c>
      <c r="B101" s="33" t="s">
        <v>21</v>
      </c>
      <c r="C101" s="34">
        <f>IF(C102="oui","00:30",0)</f>
        <v>0</v>
      </c>
      <c r="D101" s="34">
        <f>IF(D102="oui","00:30",0)</f>
        <v>0</v>
      </c>
      <c r="E101" s="34">
        <f>IF(E102="oui","00:30",0)</f>
        <v>0</v>
      </c>
      <c r="F101" s="84">
        <f>IF(F102="oui","00:30",0)</f>
        <v>0</v>
      </c>
      <c r="G101" s="85"/>
      <c r="H101" s="34">
        <f>IF(H102="oui","00:30",0)</f>
        <v>0</v>
      </c>
      <c r="I101" s="84">
        <f>IF(I102="oui","00:30",0)</f>
        <v>0</v>
      </c>
      <c r="J101" s="85"/>
      <c r="K101" s="84">
        <f>IF(K102="oui","00:30",0)</f>
        <v>0</v>
      </c>
      <c r="L101" s="85"/>
      <c r="M101" s="35"/>
      <c r="N101" s="31"/>
      <c r="O101" s="32"/>
      <c r="P101" s="21"/>
    </row>
    <row r="102" spans="1:16" ht="14.25" customHeight="1">
      <c r="A102" s="83"/>
      <c r="B102" s="36" t="s">
        <v>22</v>
      </c>
      <c r="C102" s="37" t="str">
        <f>IF(C100&gt;0,"OUI","")</f>
        <v/>
      </c>
      <c r="D102" s="37" t="str">
        <f>IF(D100&gt;0,"OUI","")</f>
        <v/>
      </c>
      <c r="E102" s="37" t="str">
        <f>IF(E100&gt;0,"OUI","")</f>
        <v/>
      </c>
      <c r="F102" s="84" t="str">
        <f>IF(F100&gt;0,"OUI","")</f>
        <v/>
      </c>
      <c r="G102" s="86"/>
      <c r="H102" s="37" t="str">
        <f>IF(H100&gt;0,"OUI","")</f>
        <v/>
      </c>
      <c r="I102" s="84" t="str">
        <f>IF(I100&gt;0,"OUI","")</f>
        <v/>
      </c>
      <c r="J102" s="86"/>
      <c r="K102" s="84" t="str">
        <f>IF(K100&gt;0,"OUI","")</f>
        <v/>
      </c>
      <c r="L102" s="86"/>
      <c r="M102" s="38"/>
      <c r="N102" s="31"/>
      <c r="O102" s="32"/>
      <c r="P102" s="21"/>
    </row>
    <row r="103" spans="1:16" ht="22.5" customHeight="1">
      <c r="A103" s="39" t="s">
        <v>25</v>
      </c>
      <c r="B103" s="44" t="s">
        <v>24</v>
      </c>
      <c r="C103" s="29"/>
      <c r="D103" s="29"/>
      <c r="E103" s="29"/>
      <c r="F103" s="72"/>
      <c r="G103" s="82"/>
      <c r="H103" s="29"/>
      <c r="I103" s="72"/>
      <c r="J103" s="82"/>
      <c r="K103" s="72"/>
      <c r="L103" s="82"/>
      <c r="M103" s="45"/>
      <c r="N103" s="31"/>
      <c r="O103" s="32"/>
      <c r="P103" s="21"/>
    </row>
    <row r="104" spans="1:16" ht="22.5" customHeight="1">
      <c r="A104" s="46"/>
      <c r="B104" s="17" t="s">
        <v>26</v>
      </c>
      <c r="C104" s="47">
        <f t="shared" ref="C104:L104" si="9">IF(C98&lt;C95,(C98+1-C95)-C96,(C98-C95)-C96)+IF(C103&lt;C100,(C103+1-C100)-C101,(C103-C100)-C101)</f>
        <v>0</v>
      </c>
      <c r="D104" s="47">
        <f t="shared" si="9"/>
        <v>0.1666666666666666</v>
      </c>
      <c r="E104" s="47">
        <f t="shared" si="9"/>
        <v>0</v>
      </c>
      <c r="F104" s="87">
        <f t="shared" si="9"/>
        <v>0</v>
      </c>
      <c r="G104" s="88">
        <f t="shared" si="9"/>
        <v>0</v>
      </c>
      <c r="H104" s="47">
        <f t="shared" si="9"/>
        <v>0</v>
      </c>
      <c r="I104" s="87">
        <f t="shared" si="9"/>
        <v>0</v>
      </c>
      <c r="J104" s="88">
        <f t="shared" si="9"/>
        <v>0</v>
      </c>
      <c r="K104" s="87">
        <f t="shared" si="9"/>
        <v>0</v>
      </c>
      <c r="L104" s="88">
        <f t="shared" si="9"/>
        <v>0</v>
      </c>
      <c r="M104" s="48"/>
      <c r="N104" s="31"/>
      <c r="O104" s="32"/>
      <c r="P104" s="21"/>
    </row>
    <row r="105" spans="1:16" ht="21" customHeight="1">
      <c r="A105" s="49"/>
      <c r="B105" s="17" t="s">
        <v>27</v>
      </c>
      <c r="C105" s="89">
        <f>C104+D104+E104+F104+H104+I104+K104</f>
        <v>0.1666666666666666</v>
      </c>
      <c r="D105" s="90"/>
      <c r="E105" s="90"/>
      <c r="F105" s="90"/>
      <c r="G105" s="90"/>
      <c r="H105" s="90"/>
      <c r="I105" s="90"/>
      <c r="J105" s="90"/>
      <c r="K105" s="90"/>
      <c r="L105" s="91"/>
      <c r="M105" s="49"/>
      <c r="N105" s="50"/>
      <c r="O105" s="50"/>
    </row>
    <row r="106" spans="1:16" ht="15.75">
      <c r="L106" s="54"/>
      <c r="M106" s="55"/>
      <c r="N106" s="63"/>
      <c r="O106" s="64"/>
    </row>
    <row r="107" spans="1:16">
      <c r="L107" s="69" t="s">
        <v>28</v>
      </c>
      <c r="M107" s="70"/>
      <c r="N107" s="65"/>
      <c r="O107" s="66"/>
    </row>
    <row r="108" spans="1:16">
      <c r="L108" s="71"/>
      <c r="M108" s="70"/>
      <c r="N108" s="65"/>
      <c r="O108" s="66"/>
    </row>
    <row r="109" spans="1:16">
      <c r="N109" s="67"/>
      <c r="O109" s="68"/>
    </row>
  </sheetData>
  <mergeCells count="201">
    <mergeCell ref="C105:L105"/>
    <mergeCell ref="F103:G103"/>
    <mergeCell ref="I103:J103"/>
    <mergeCell ref="K103:L103"/>
    <mergeCell ref="F104:G104"/>
    <mergeCell ref="I104:J104"/>
    <mergeCell ref="K104:L104"/>
    <mergeCell ref="A101:A102"/>
    <mergeCell ref="F101:G101"/>
    <mergeCell ref="I101:J101"/>
    <mergeCell ref="K101:L101"/>
    <mergeCell ref="F102:G102"/>
    <mergeCell ref="I102:J102"/>
    <mergeCell ref="K102:L102"/>
    <mergeCell ref="B99:M99"/>
    <mergeCell ref="F100:G100"/>
    <mergeCell ref="I100:J100"/>
    <mergeCell ref="K100:L100"/>
    <mergeCell ref="A96:A97"/>
    <mergeCell ref="F96:G96"/>
    <mergeCell ref="I96:J96"/>
    <mergeCell ref="K96:L96"/>
    <mergeCell ref="F97:G97"/>
    <mergeCell ref="I97:J97"/>
    <mergeCell ref="K97:L97"/>
    <mergeCell ref="F95:G95"/>
    <mergeCell ref="I95:J95"/>
    <mergeCell ref="K95:L95"/>
    <mergeCell ref="C86:L86"/>
    <mergeCell ref="A91:D91"/>
    <mergeCell ref="J91:K91"/>
    <mergeCell ref="F98:G98"/>
    <mergeCell ref="I98:J98"/>
    <mergeCell ref="K98:L98"/>
    <mergeCell ref="M91:N91"/>
    <mergeCell ref="N92:O92"/>
    <mergeCell ref="F93:G93"/>
    <mergeCell ref="I93:J93"/>
    <mergeCell ref="K93:L93"/>
    <mergeCell ref="F84:G84"/>
    <mergeCell ref="I84:J84"/>
    <mergeCell ref="K84:L84"/>
    <mergeCell ref="F85:G85"/>
    <mergeCell ref="I85:J85"/>
    <mergeCell ref="K85:L85"/>
    <mergeCell ref="A82:A83"/>
    <mergeCell ref="F82:G82"/>
    <mergeCell ref="I82:J82"/>
    <mergeCell ref="K82:L82"/>
    <mergeCell ref="F83:G83"/>
    <mergeCell ref="I83:J83"/>
    <mergeCell ref="K83:L83"/>
    <mergeCell ref="F79:G79"/>
    <mergeCell ref="I79:J79"/>
    <mergeCell ref="K79:L79"/>
    <mergeCell ref="B80:M80"/>
    <mergeCell ref="F81:G81"/>
    <mergeCell ref="I81:J81"/>
    <mergeCell ref="K81:L81"/>
    <mergeCell ref="F76:G76"/>
    <mergeCell ref="I76:J76"/>
    <mergeCell ref="K76:L76"/>
    <mergeCell ref="A77:A78"/>
    <mergeCell ref="F77:G77"/>
    <mergeCell ref="I77:J77"/>
    <mergeCell ref="K77:L77"/>
    <mergeCell ref="F78:G78"/>
    <mergeCell ref="I78:J78"/>
    <mergeCell ref="K78:L78"/>
    <mergeCell ref="N73:O73"/>
    <mergeCell ref="F74:G74"/>
    <mergeCell ref="I74:J74"/>
    <mergeCell ref="K74:L74"/>
    <mergeCell ref="C67:L67"/>
    <mergeCell ref="N68:O71"/>
    <mergeCell ref="L69:M70"/>
    <mergeCell ref="A72:D72"/>
    <mergeCell ref="J72:K72"/>
    <mergeCell ref="M72:N72"/>
    <mergeCell ref="F65:G65"/>
    <mergeCell ref="I65:J65"/>
    <mergeCell ref="K65:L65"/>
    <mergeCell ref="F66:G66"/>
    <mergeCell ref="I66:J66"/>
    <mergeCell ref="K66:L66"/>
    <mergeCell ref="A63:A64"/>
    <mergeCell ref="F63:G63"/>
    <mergeCell ref="I63:J63"/>
    <mergeCell ref="K63:L63"/>
    <mergeCell ref="F64:G64"/>
    <mergeCell ref="I64:J64"/>
    <mergeCell ref="K64:L64"/>
    <mergeCell ref="B61:M61"/>
    <mergeCell ref="F62:G62"/>
    <mergeCell ref="I62:J62"/>
    <mergeCell ref="K62:L62"/>
    <mergeCell ref="A58:A59"/>
    <mergeCell ref="F58:G58"/>
    <mergeCell ref="I58:J58"/>
    <mergeCell ref="K58:L58"/>
    <mergeCell ref="F59:G59"/>
    <mergeCell ref="I59:J59"/>
    <mergeCell ref="K59:L59"/>
    <mergeCell ref="F57:G57"/>
    <mergeCell ref="I57:J57"/>
    <mergeCell ref="K57:L57"/>
    <mergeCell ref="C48:L48"/>
    <mergeCell ref="A53:D53"/>
    <mergeCell ref="J53:K53"/>
    <mergeCell ref="F60:G60"/>
    <mergeCell ref="I60:J60"/>
    <mergeCell ref="K60:L60"/>
    <mergeCell ref="N54:O54"/>
    <mergeCell ref="F55:G55"/>
    <mergeCell ref="I55:J55"/>
    <mergeCell ref="K55:L55"/>
    <mergeCell ref="F46:G46"/>
    <mergeCell ref="I46:J46"/>
    <mergeCell ref="K46:L46"/>
    <mergeCell ref="F47:G47"/>
    <mergeCell ref="I47:J47"/>
    <mergeCell ref="K47:L47"/>
    <mergeCell ref="A39:A40"/>
    <mergeCell ref="F39:G39"/>
    <mergeCell ref="I39:J39"/>
    <mergeCell ref="K39:L39"/>
    <mergeCell ref="F40:G40"/>
    <mergeCell ref="I40:J40"/>
    <mergeCell ref="K40:L40"/>
    <mergeCell ref="A44:A45"/>
    <mergeCell ref="F44:G44"/>
    <mergeCell ref="I44:J44"/>
    <mergeCell ref="K44:L44"/>
    <mergeCell ref="F45:G45"/>
    <mergeCell ref="I45:J45"/>
    <mergeCell ref="K45:L45"/>
    <mergeCell ref="F41:G41"/>
    <mergeCell ref="I41:J41"/>
    <mergeCell ref="K41:L41"/>
    <mergeCell ref="B42:M42"/>
    <mergeCell ref="F43:G43"/>
    <mergeCell ref="I43:J43"/>
    <mergeCell ref="K43:L43"/>
    <mergeCell ref="A25:A26"/>
    <mergeCell ref="F25:G25"/>
    <mergeCell ref="I25:J25"/>
    <mergeCell ref="K25:L25"/>
    <mergeCell ref="F26:G26"/>
    <mergeCell ref="I26:J26"/>
    <mergeCell ref="K26:L26"/>
    <mergeCell ref="N35:O35"/>
    <mergeCell ref="F36:G36"/>
    <mergeCell ref="I36:J36"/>
    <mergeCell ref="K36:L36"/>
    <mergeCell ref="C29:L29"/>
    <mergeCell ref="N30:O33"/>
    <mergeCell ref="L31:M32"/>
    <mergeCell ref="A34:D34"/>
    <mergeCell ref="J34:K34"/>
    <mergeCell ref="M34:N34"/>
    <mergeCell ref="B13:C13"/>
    <mergeCell ref="A15:D15"/>
    <mergeCell ref="J15:K15"/>
    <mergeCell ref="F22:G22"/>
    <mergeCell ref="I22:J22"/>
    <mergeCell ref="K22:L22"/>
    <mergeCell ref="B23:M23"/>
    <mergeCell ref="F24:G24"/>
    <mergeCell ref="I24:J24"/>
    <mergeCell ref="K24:L24"/>
    <mergeCell ref="A20:A21"/>
    <mergeCell ref="F20:G20"/>
    <mergeCell ref="I20:J20"/>
    <mergeCell ref="K20:L20"/>
    <mergeCell ref="F21:G21"/>
    <mergeCell ref="I21:J21"/>
    <mergeCell ref="K21:L21"/>
    <mergeCell ref="M15:N15"/>
    <mergeCell ref="N16:O16"/>
    <mergeCell ref="F17:G17"/>
    <mergeCell ref="I17:J17"/>
    <mergeCell ref="K17:L17"/>
    <mergeCell ref="N106:O109"/>
    <mergeCell ref="L107:M108"/>
    <mergeCell ref="N87:O90"/>
    <mergeCell ref="L88:M89"/>
    <mergeCell ref="N49:O52"/>
    <mergeCell ref="L50:M51"/>
    <mergeCell ref="F19:G19"/>
    <mergeCell ref="I19:J19"/>
    <mergeCell ref="K19:L19"/>
    <mergeCell ref="F27:G27"/>
    <mergeCell ref="I27:J27"/>
    <mergeCell ref="K27:L27"/>
    <mergeCell ref="F28:G28"/>
    <mergeCell ref="I28:J28"/>
    <mergeCell ref="K28:L28"/>
    <mergeCell ref="F38:G38"/>
    <mergeCell ref="I38:J38"/>
    <mergeCell ref="K38:L38"/>
    <mergeCell ref="M53:N53"/>
  </mergeCells>
  <pageMargins left="0.70866141732283472" right="0.70866141732283472" top="0.74803149606299213" bottom="0.74803149606299213" header="0.31496062992125984" footer="0.31496062992125984"/>
  <pageSetup paperSize="9" scale="57" orientation="landscape" horizontalDpi="4294967293" verticalDpi="360" r:id="rId1"/>
  <rowBreaks count="1" manualBreakCount="1">
    <brk id="51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90BC8-7484-4E60-88C1-B1D91CC44031}">
  <sheetPr codeName="Feuil2"/>
  <dimension ref="A11:Q109"/>
  <sheetViews>
    <sheetView showZeros="0" topLeftCell="A101" zoomScaleNormal="100" workbookViewId="0">
      <selection activeCell="L106" sqref="L106:O109"/>
    </sheetView>
  </sheetViews>
  <sheetFormatPr defaultColWidth="11.42578125" defaultRowHeight="15"/>
  <cols>
    <col min="2" max="2" width="20.7109375" bestFit="1" customWidth="1"/>
    <col min="3" max="5" width="13.7109375" customWidth="1"/>
    <col min="6" max="6" width="3.7109375" customWidth="1"/>
    <col min="7" max="7" width="10.7109375" customWidth="1"/>
    <col min="8" max="8" width="13.7109375" customWidth="1"/>
    <col min="9" max="9" width="3.7109375" customWidth="1"/>
    <col min="10" max="10" width="10.85546875" customWidth="1"/>
    <col min="11" max="11" width="3.85546875" customWidth="1"/>
    <col min="12" max="12" width="10.7109375" customWidth="1"/>
    <col min="13" max="13" width="13.7109375" customWidth="1"/>
  </cols>
  <sheetData>
    <row r="11" spans="1:17" ht="77.25" customHeight="1">
      <c r="A11" s="1" t="s">
        <v>0</v>
      </c>
      <c r="B11" s="2">
        <v>2022</v>
      </c>
      <c r="E11" s="3"/>
      <c r="L11" s="4"/>
      <c r="M11" s="4"/>
      <c r="N11" s="4"/>
      <c r="O11" s="4"/>
      <c r="P11" s="4"/>
      <c r="Q11" s="4"/>
    </row>
    <row r="12" spans="1:17" s="5" customFormat="1" ht="14.25" customHeight="1">
      <c r="B12" s="6"/>
      <c r="D12" s="7"/>
    </row>
    <row r="13" spans="1:17" ht="17.25">
      <c r="A13" s="8" t="s">
        <v>1</v>
      </c>
      <c r="B13" s="74"/>
      <c r="C13" s="74"/>
      <c r="D13" s="9"/>
      <c r="E13" s="9"/>
      <c r="F13" s="9"/>
      <c r="G13" s="10" t="s">
        <v>2</v>
      </c>
      <c r="H13" s="11" t="s">
        <v>29</v>
      </c>
      <c r="I13" s="12"/>
      <c r="J13" s="12"/>
      <c r="K13" s="9"/>
      <c r="L13" s="9"/>
      <c r="M13" s="9"/>
      <c r="N13" s="9"/>
      <c r="O13" s="9"/>
    </row>
    <row r="14" spans="1:17" ht="15.7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7" ht="15.75">
      <c r="A15" s="75" t="s">
        <v>3</v>
      </c>
      <c r="B15" s="76"/>
      <c r="C15" s="76"/>
      <c r="D15" s="76"/>
      <c r="E15" s="13" t="s">
        <v>4</v>
      </c>
      <c r="F15" s="14">
        <v>1</v>
      </c>
      <c r="G15" s="13" t="s">
        <v>5</v>
      </c>
      <c r="H15" s="15">
        <f>7*F15+DATE(B$11,1,3)-WEEKDAY(DATE(B$11,1,3))-5</f>
        <v>44564</v>
      </c>
      <c r="I15" s="13" t="s">
        <v>6</v>
      </c>
      <c r="J15" s="77">
        <f>7*F15+DATE(B$11,1,3)-WEEKDAY(DATE(B$11,1,3))+1</f>
        <v>44570</v>
      </c>
      <c r="K15" s="78"/>
      <c r="L15" s="13"/>
      <c r="M15" s="60"/>
      <c r="N15" s="60"/>
      <c r="O15" s="9"/>
    </row>
    <row r="16" spans="1:17" ht="15.7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60" t="s">
        <v>7</v>
      </c>
      <c r="O16" s="60"/>
    </row>
    <row r="17" spans="1:16" ht="22.5" customHeight="1">
      <c r="A17" s="16"/>
      <c r="B17" s="17" t="s">
        <v>8</v>
      </c>
      <c r="C17" s="18" t="s">
        <v>9</v>
      </c>
      <c r="D17" s="18" t="s">
        <v>10</v>
      </c>
      <c r="E17" s="18" t="s">
        <v>11</v>
      </c>
      <c r="F17" s="61" t="s">
        <v>12</v>
      </c>
      <c r="G17" s="62"/>
      <c r="H17" s="18" t="s">
        <v>13</v>
      </c>
      <c r="I17" s="61" t="s">
        <v>14</v>
      </c>
      <c r="J17" s="62"/>
      <c r="K17" s="61" t="s">
        <v>15</v>
      </c>
      <c r="L17" s="62"/>
      <c r="M17" s="18" t="s">
        <v>16</v>
      </c>
      <c r="N17" s="19"/>
      <c r="O17" s="20"/>
      <c r="P17" s="21"/>
    </row>
    <row r="18" spans="1:16" ht="8.25" customHeight="1">
      <c r="A18" s="22"/>
      <c r="B18" s="23" t="s">
        <v>17</v>
      </c>
      <c r="C18" s="24">
        <f>7*F15+DATE(B$11,1,3)-WEEKDAY(DATE(B$11,1,3))-5</f>
        <v>44564</v>
      </c>
      <c r="D18" s="24">
        <f>7*F15+DATE(B$11,1,3)-WEEKDAY(DATE(B$11,1,3))-4</f>
        <v>44565</v>
      </c>
      <c r="E18" s="24">
        <f>7*F15+DATE(B$11,1,3)-WEEKDAY(DATE(B$11,1,3))-3</f>
        <v>44566</v>
      </c>
      <c r="F18" s="92">
        <f>7*F15+DATE(B$11,1,3)-WEEKDAY(DATE(B$11,1,3))-2</f>
        <v>44567</v>
      </c>
      <c r="G18" s="93"/>
      <c r="H18" s="24">
        <f>7*F15+DATE(B$11,1,3)-WEEKDAY(DATE(B$11,1,3))-1</f>
        <v>44568</v>
      </c>
      <c r="I18" s="92">
        <f>7*F15+DATE(B$11,1,3)-WEEKDAY(DATE(B$11,1,3))-0</f>
        <v>44569</v>
      </c>
      <c r="J18" s="93"/>
      <c r="K18" s="92">
        <f>7*F15+DATE(B$11,1,3)-WEEKDAY(DATE(B$11,1,3))+1</f>
        <v>44570</v>
      </c>
      <c r="L18" s="93"/>
      <c r="M18" s="26"/>
      <c r="N18" s="19"/>
      <c r="O18" s="20"/>
      <c r="P18" s="21"/>
    </row>
    <row r="19" spans="1:16" ht="22.5" customHeight="1">
      <c r="A19" s="27" t="s">
        <v>18</v>
      </c>
      <c r="B19" s="28" t="s">
        <v>19</v>
      </c>
      <c r="C19" s="29"/>
      <c r="D19" s="29"/>
      <c r="E19" s="29"/>
      <c r="F19" s="72"/>
      <c r="G19" s="73"/>
      <c r="H19" s="29"/>
      <c r="I19" s="72"/>
      <c r="J19" s="73"/>
      <c r="K19" s="72"/>
      <c r="L19" s="73"/>
      <c r="M19" s="30"/>
      <c r="N19" s="31"/>
      <c r="O19" s="32"/>
      <c r="P19" s="21"/>
    </row>
    <row r="20" spans="1:16" ht="14.25" customHeight="1">
      <c r="A20" s="83" t="s">
        <v>20</v>
      </c>
      <c r="B20" s="33" t="s">
        <v>21</v>
      </c>
      <c r="C20" s="34">
        <f>IF(C21="oui","00:30",0)</f>
        <v>0</v>
      </c>
      <c r="D20" s="34">
        <f>IF(D21="oui","00:30",0)</f>
        <v>0</v>
      </c>
      <c r="E20" s="34">
        <f>IF(E21="oui","00:30",0)</f>
        <v>0</v>
      </c>
      <c r="F20" s="84">
        <f>IF(F21="oui","00:30",0)</f>
        <v>0</v>
      </c>
      <c r="G20" s="85"/>
      <c r="H20" s="34">
        <f>IF(H21="oui","00:30",0)</f>
        <v>0</v>
      </c>
      <c r="I20" s="84">
        <f>IF(I21="oui","00:30",0)</f>
        <v>0</v>
      </c>
      <c r="J20" s="85"/>
      <c r="K20" s="84">
        <f>IF(K21="oui","00:30",0)</f>
        <v>0</v>
      </c>
      <c r="L20" s="85"/>
      <c r="M20" s="35"/>
      <c r="N20" s="31"/>
      <c r="O20" s="32"/>
      <c r="P20" s="21"/>
    </row>
    <row r="21" spans="1:16" ht="14.25" customHeight="1">
      <c r="A21" s="83"/>
      <c r="B21" s="36" t="s">
        <v>22</v>
      </c>
      <c r="C21" s="37" t="str">
        <f>IF(C19&gt;0,"OUI","")</f>
        <v/>
      </c>
      <c r="D21" s="37" t="str">
        <f>IF(D19&gt;0,"OUI","")</f>
        <v/>
      </c>
      <c r="E21" s="37" t="str">
        <f>IF(E19&gt;0,"OUI","")</f>
        <v/>
      </c>
      <c r="F21" s="84" t="str">
        <f>IF(F19&gt;0,"OUI","")</f>
        <v/>
      </c>
      <c r="G21" s="86"/>
      <c r="H21" s="37" t="str">
        <f>IF(H19&gt;0,"OUI","")</f>
        <v/>
      </c>
      <c r="I21" s="84" t="str">
        <f>IF(I19&gt;0,"OUI","")</f>
        <v/>
      </c>
      <c r="J21" s="86"/>
      <c r="K21" s="84" t="str">
        <f>IF(K19&gt;0,"OUI","")</f>
        <v/>
      </c>
      <c r="L21" s="86"/>
      <c r="M21" s="38"/>
      <c r="N21" s="31"/>
      <c r="O21" s="32"/>
      <c r="P21" s="21"/>
    </row>
    <row r="22" spans="1:16" ht="22.5" customHeight="1">
      <c r="A22" s="39" t="s">
        <v>23</v>
      </c>
      <c r="B22" s="40" t="s">
        <v>24</v>
      </c>
      <c r="C22" s="29"/>
      <c r="D22" s="29"/>
      <c r="E22" s="29"/>
      <c r="F22" s="72"/>
      <c r="G22" s="73"/>
      <c r="H22" s="29"/>
      <c r="I22" s="72"/>
      <c r="J22" s="73"/>
      <c r="K22" s="72"/>
      <c r="L22" s="73"/>
      <c r="M22" s="41"/>
      <c r="N22" s="31"/>
      <c r="O22" s="32"/>
      <c r="P22" s="21"/>
    </row>
    <row r="23" spans="1:16" ht="9.75" customHeight="1">
      <c r="A23" s="42"/>
      <c r="B23" s="79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1"/>
      <c r="N23" s="31"/>
      <c r="O23" s="32"/>
      <c r="P23" s="21"/>
    </row>
    <row r="24" spans="1:16" ht="22.5" customHeight="1">
      <c r="A24" s="43" t="s">
        <v>18</v>
      </c>
      <c r="B24" s="28" t="s">
        <v>19</v>
      </c>
      <c r="C24" s="29"/>
      <c r="D24" s="29"/>
      <c r="E24" s="29"/>
      <c r="F24" s="72"/>
      <c r="G24" s="82"/>
      <c r="H24" s="29"/>
      <c r="I24" s="72"/>
      <c r="J24" s="82"/>
      <c r="K24" s="72"/>
      <c r="L24" s="82"/>
      <c r="M24" s="30"/>
      <c r="N24" s="31"/>
      <c r="O24" s="32"/>
      <c r="P24" s="21"/>
    </row>
    <row r="25" spans="1:16" ht="14.25" customHeight="1">
      <c r="A25" s="83" t="s">
        <v>20</v>
      </c>
      <c r="B25" s="33" t="s">
        <v>21</v>
      </c>
      <c r="C25" s="34">
        <f>IF(C26="oui","00:30",0)</f>
        <v>0</v>
      </c>
      <c r="D25" s="34">
        <f>IF(D26="oui","00:30",0)</f>
        <v>0</v>
      </c>
      <c r="E25" s="34">
        <f>IF(E26="oui","00:30",0)</f>
        <v>0</v>
      </c>
      <c r="F25" s="84">
        <f>IF(F26="oui","00:30",0)</f>
        <v>0</v>
      </c>
      <c r="G25" s="85"/>
      <c r="H25" s="34">
        <f>IF(H26="oui","00:30",0)</f>
        <v>0</v>
      </c>
      <c r="I25" s="84">
        <f>IF(I26="oui","00:30",0)</f>
        <v>0</v>
      </c>
      <c r="J25" s="85"/>
      <c r="K25" s="84">
        <f>IF(K26="oui","00:30",0)</f>
        <v>0</v>
      </c>
      <c r="L25" s="85"/>
      <c r="M25" s="35"/>
      <c r="N25" s="31"/>
      <c r="O25" s="32"/>
      <c r="P25" s="21"/>
    </row>
    <row r="26" spans="1:16" ht="14.25" customHeight="1">
      <c r="A26" s="83"/>
      <c r="B26" s="36" t="s">
        <v>22</v>
      </c>
      <c r="C26" s="37" t="str">
        <f>IF(C24&gt;0,"OUI","")</f>
        <v/>
      </c>
      <c r="D26" s="37" t="str">
        <f>IF(D24&gt;0,"OUI","")</f>
        <v/>
      </c>
      <c r="E26" s="37" t="str">
        <f>IF(E24&gt;0,"OUI","")</f>
        <v/>
      </c>
      <c r="F26" s="84" t="str">
        <f>IF(F24&gt;0,"OUI","")</f>
        <v/>
      </c>
      <c r="G26" s="86"/>
      <c r="H26" s="37" t="str">
        <f>IF(H24&gt;0,"OUI","")</f>
        <v/>
      </c>
      <c r="I26" s="84" t="str">
        <f>IF(I24&gt;0,"OUI","")</f>
        <v/>
      </c>
      <c r="J26" s="86"/>
      <c r="K26" s="84" t="str">
        <f>IF(K24&gt;0,"OUI","")</f>
        <v/>
      </c>
      <c r="L26" s="86"/>
      <c r="M26" s="38"/>
      <c r="N26" s="31"/>
      <c r="O26" s="32"/>
      <c r="P26" s="21"/>
    </row>
    <row r="27" spans="1:16" ht="22.5" customHeight="1">
      <c r="A27" s="39" t="s">
        <v>25</v>
      </c>
      <c r="B27" s="44" t="s">
        <v>24</v>
      </c>
      <c r="C27" s="29"/>
      <c r="D27" s="29"/>
      <c r="E27" s="29"/>
      <c r="F27" s="72"/>
      <c r="G27" s="82"/>
      <c r="H27" s="29"/>
      <c r="I27" s="72"/>
      <c r="J27" s="82"/>
      <c r="K27" s="72"/>
      <c r="L27" s="82"/>
      <c r="M27" s="45"/>
      <c r="N27" s="31"/>
      <c r="O27" s="32"/>
      <c r="P27" s="21"/>
    </row>
    <row r="28" spans="1:16" ht="22.5" customHeight="1">
      <c r="A28" s="46"/>
      <c r="B28" s="17" t="s">
        <v>26</v>
      </c>
      <c r="C28" s="47">
        <f t="shared" ref="C28:L28" si="0">IF(C22&lt;C19,(C22+1-C19)-C20,(C22-C19)-C20)+IF(C27&lt;C24,(C27+1-C24)-C25,(C27-C24)-C25)</f>
        <v>0</v>
      </c>
      <c r="D28" s="47">
        <f t="shared" si="0"/>
        <v>0</v>
      </c>
      <c r="E28" s="47">
        <f t="shared" si="0"/>
        <v>0</v>
      </c>
      <c r="F28" s="87">
        <f t="shared" si="0"/>
        <v>0</v>
      </c>
      <c r="G28" s="88">
        <f t="shared" si="0"/>
        <v>0</v>
      </c>
      <c r="H28" s="47">
        <f t="shared" si="0"/>
        <v>0</v>
      </c>
      <c r="I28" s="87">
        <f t="shared" si="0"/>
        <v>0</v>
      </c>
      <c r="J28" s="88">
        <f t="shared" si="0"/>
        <v>0</v>
      </c>
      <c r="K28" s="87">
        <f t="shared" si="0"/>
        <v>0</v>
      </c>
      <c r="L28" s="88">
        <f t="shared" si="0"/>
        <v>0</v>
      </c>
      <c r="M28" s="48"/>
      <c r="N28" s="31"/>
      <c r="O28" s="32"/>
      <c r="P28" s="21"/>
    </row>
    <row r="29" spans="1:16" ht="21" customHeight="1">
      <c r="A29" s="49"/>
      <c r="B29" s="17" t="s">
        <v>27</v>
      </c>
      <c r="C29" s="89">
        <f>C28+D28+E28+F28+H28+I28+K28</f>
        <v>0</v>
      </c>
      <c r="D29" s="90"/>
      <c r="E29" s="90"/>
      <c r="F29" s="90"/>
      <c r="G29" s="90"/>
      <c r="H29" s="90"/>
      <c r="I29" s="90"/>
      <c r="J29" s="90"/>
      <c r="K29" s="90"/>
      <c r="L29" s="91"/>
      <c r="M29" s="49"/>
      <c r="N29" s="50"/>
      <c r="O29" s="50"/>
    </row>
    <row r="30" spans="1:16" ht="12.75" customHeight="1">
      <c r="A30" s="51"/>
      <c r="C30" s="52"/>
      <c r="D30" s="52"/>
      <c r="E30" s="52"/>
      <c r="F30" s="53"/>
      <c r="G30" s="54"/>
      <c r="H30" s="52"/>
      <c r="I30" s="52"/>
      <c r="J30" s="54"/>
      <c r="K30" s="52"/>
      <c r="L30" s="54"/>
      <c r="M30" s="55"/>
      <c r="N30" s="63"/>
      <c r="O30" s="64"/>
    </row>
    <row r="31" spans="1:16">
      <c r="A31" s="21"/>
      <c r="L31" s="69" t="s">
        <v>28</v>
      </c>
      <c r="M31" s="70"/>
      <c r="N31" s="65"/>
      <c r="O31" s="66"/>
    </row>
    <row r="32" spans="1:16" ht="16.5" customHeight="1">
      <c r="L32" s="71"/>
      <c r="M32" s="70"/>
      <c r="N32" s="65"/>
      <c r="O32" s="66"/>
    </row>
    <row r="33" spans="1:16">
      <c r="N33" s="67"/>
      <c r="O33" s="68"/>
    </row>
    <row r="34" spans="1:16" ht="15.75">
      <c r="A34" s="76" t="s">
        <v>3</v>
      </c>
      <c r="B34" s="76"/>
      <c r="C34" s="76"/>
      <c r="D34" s="76"/>
      <c r="E34" s="13" t="s">
        <v>4</v>
      </c>
      <c r="F34" s="14">
        <v>2</v>
      </c>
      <c r="G34" s="13" t="s">
        <v>5</v>
      </c>
      <c r="H34" s="15">
        <f>7*F34+DATE(B$11,1,3)-WEEKDAY(DATE(B$11,1,3))-5</f>
        <v>44571</v>
      </c>
      <c r="I34" s="13" t="s">
        <v>6</v>
      </c>
      <c r="J34" s="77">
        <f>7*F34+DATE(B$11,1,3)-WEEKDAY(DATE(B$11,1,3))+1</f>
        <v>44577</v>
      </c>
      <c r="K34" s="78"/>
      <c r="L34" s="13"/>
      <c r="M34" s="60"/>
      <c r="N34" s="60"/>
      <c r="O34" s="9"/>
    </row>
    <row r="35" spans="1:16" ht="15.7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60" t="s">
        <v>7</v>
      </c>
      <c r="O35" s="60"/>
    </row>
    <row r="36" spans="1:16" ht="22.5" customHeight="1">
      <c r="A36" s="16"/>
      <c r="B36" s="17" t="s">
        <v>8</v>
      </c>
      <c r="C36" s="18" t="s">
        <v>9</v>
      </c>
      <c r="D36" s="18" t="s">
        <v>10</v>
      </c>
      <c r="E36" s="18" t="s">
        <v>11</v>
      </c>
      <c r="F36" s="61" t="s">
        <v>12</v>
      </c>
      <c r="G36" s="62"/>
      <c r="H36" s="18" t="s">
        <v>13</v>
      </c>
      <c r="I36" s="61" t="s">
        <v>14</v>
      </c>
      <c r="J36" s="62"/>
      <c r="K36" s="61" t="s">
        <v>15</v>
      </c>
      <c r="L36" s="62"/>
      <c r="M36" s="18" t="s">
        <v>16</v>
      </c>
      <c r="N36" s="19"/>
      <c r="O36" s="20"/>
      <c r="P36" s="21"/>
    </row>
    <row r="37" spans="1:16" ht="8.25" customHeight="1">
      <c r="A37" s="22"/>
      <c r="B37" s="23" t="s">
        <v>17</v>
      </c>
      <c r="C37" s="24">
        <f>7*F34+DATE(B$11,1,3)-WEEKDAY(DATE(B$11,1,3))-5</f>
        <v>44571</v>
      </c>
      <c r="D37" s="24">
        <f>7*F34+DATE(B$11,1,3)-WEEKDAY(DATE(B$11,1,3))-4</f>
        <v>44572</v>
      </c>
      <c r="E37" s="24">
        <f>7*F34+DATE(B$11,1,3)-WEEKDAY(DATE(B$11,1,3))-3</f>
        <v>44573</v>
      </c>
      <c r="F37" s="92">
        <f>7*F34+DATE(B$11,1,3)-WEEKDAY(DATE(B$11,1,3))-2</f>
        <v>44574</v>
      </c>
      <c r="G37" s="93"/>
      <c r="H37" s="24">
        <f>7*F34+DATE(B$11,1,3)-WEEKDAY(DATE(B$11,1,3))-1</f>
        <v>44575</v>
      </c>
      <c r="I37" s="92">
        <f>7*F34+DATE(B$11,1,3)-WEEKDAY(DATE(B$11,1,3))-0</f>
        <v>44576</v>
      </c>
      <c r="J37" s="93"/>
      <c r="K37" s="92">
        <f>7*F34+DATE(B$11,1,3)-WEEKDAY(DATE(B$11,1,3))+1</f>
        <v>44577</v>
      </c>
      <c r="L37" s="93"/>
      <c r="M37" s="26"/>
      <c r="N37" s="19"/>
      <c r="O37" s="20"/>
      <c r="P37" s="21"/>
    </row>
    <row r="38" spans="1:16" ht="22.5" customHeight="1">
      <c r="A38" s="27" t="s">
        <v>18</v>
      </c>
      <c r="B38" s="28" t="s">
        <v>19</v>
      </c>
      <c r="C38" s="29"/>
      <c r="D38" s="29"/>
      <c r="E38" s="29"/>
      <c r="F38" s="72"/>
      <c r="G38" s="82"/>
      <c r="H38" s="29"/>
      <c r="I38" s="72"/>
      <c r="J38" s="82"/>
      <c r="K38" s="72"/>
      <c r="L38" s="82"/>
      <c r="M38" s="30"/>
      <c r="N38" s="31"/>
      <c r="O38" s="32"/>
    </row>
    <row r="39" spans="1:16" ht="14.25" customHeight="1">
      <c r="A39" s="83" t="s">
        <v>20</v>
      </c>
      <c r="B39" s="33" t="s">
        <v>21</v>
      </c>
      <c r="C39" s="34">
        <f>IF(C40="oui","00:30",0)</f>
        <v>0</v>
      </c>
      <c r="D39" s="34">
        <f>IF(D40="oui","00:30",0)</f>
        <v>0</v>
      </c>
      <c r="E39" s="34">
        <f>IF(E40="oui","00:30",0)</f>
        <v>0</v>
      </c>
      <c r="F39" s="84">
        <f>IF(F40="oui","00:30",0)</f>
        <v>0</v>
      </c>
      <c r="G39" s="85"/>
      <c r="H39" s="34">
        <f>IF(H40="oui","00:30",0)</f>
        <v>0</v>
      </c>
      <c r="I39" s="84">
        <f>IF(I40="oui","00:30",0)</f>
        <v>0</v>
      </c>
      <c r="J39" s="85"/>
      <c r="K39" s="84">
        <f>IF(K40="oui","00:30",0)</f>
        <v>0</v>
      </c>
      <c r="L39" s="85"/>
      <c r="M39" s="35"/>
      <c r="N39" s="31"/>
      <c r="O39" s="32"/>
    </row>
    <row r="40" spans="1:16" ht="14.25" customHeight="1">
      <c r="A40" s="83"/>
      <c r="B40" s="36" t="s">
        <v>22</v>
      </c>
      <c r="C40" s="37" t="str">
        <f>IF(C38&gt;0,"OUI","")</f>
        <v/>
      </c>
      <c r="D40" s="37" t="str">
        <f>IF(D38&gt;0,"OUI","")</f>
        <v/>
      </c>
      <c r="E40" s="37" t="str">
        <f>IF(E38&gt;0,"OUI","")</f>
        <v/>
      </c>
      <c r="F40" s="84" t="str">
        <f>IF(F38&gt;0,"OUI","")</f>
        <v/>
      </c>
      <c r="G40" s="86"/>
      <c r="H40" s="37" t="str">
        <f>IF(H38&gt;0,"OUI","")</f>
        <v/>
      </c>
      <c r="I40" s="84" t="str">
        <f>IF(I38&gt;0,"OUI","")</f>
        <v/>
      </c>
      <c r="J40" s="86"/>
      <c r="K40" s="84" t="str">
        <f>IF(K38&gt;0,"OUI","")</f>
        <v/>
      </c>
      <c r="L40" s="86"/>
      <c r="M40" s="38"/>
      <c r="N40" s="31"/>
      <c r="O40" s="32"/>
    </row>
    <row r="41" spans="1:16" ht="22.5" customHeight="1">
      <c r="A41" s="39" t="s">
        <v>23</v>
      </c>
      <c r="B41" s="40" t="s">
        <v>24</v>
      </c>
      <c r="C41" s="29"/>
      <c r="D41" s="29"/>
      <c r="E41" s="29"/>
      <c r="F41" s="72"/>
      <c r="G41" s="82"/>
      <c r="H41" s="29"/>
      <c r="I41" s="72"/>
      <c r="J41" s="82"/>
      <c r="K41" s="72"/>
      <c r="L41" s="82"/>
      <c r="M41" s="41"/>
      <c r="N41" s="31"/>
      <c r="O41" s="32"/>
    </row>
    <row r="42" spans="1:16" ht="9.75" customHeight="1">
      <c r="A42" s="42"/>
      <c r="B42" s="79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1"/>
      <c r="N42" s="31"/>
      <c r="O42" s="32"/>
      <c r="P42" s="21"/>
    </row>
    <row r="43" spans="1:16" ht="22.5" customHeight="1">
      <c r="A43" s="43" t="s">
        <v>18</v>
      </c>
      <c r="B43" s="28" t="s">
        <v>19</v>
      </c>
      <c r="C43" s="29"/>
      <c r="D43" s="29"/>
      <c r="E43" s="29"/>
      <c r="F43" s="72"/>
      <c r="G43" s="82"/>
      <c r="H43" s="29"/>
      <c r="I43" s="72"/>
      <c r="J43" s="82"/>
      <c r="K43" s="72"/>
      <c r="L43" s="82"/>
      <c r="M43" s="30"/>
      <c r="N43" s="31"/>
      <c r="O43" s="32"/>
      <c r="P43" s="21"/>
    </row>
    <row r="44" spans="1:16" ht="14.25" customHeight="1">
      <c r="A44" s="83" t="s">
        <v>20</v>
      </c>
      <c r="B44" s="33" t="s">
        <v>21</v>
      </c>
      <c r="C44" s="34">
        <f>IF(C45="oui","00:30",0)</f>
        <v>0</v>
      </c>
      <c r="D44" s="34">
        <f>IF(D45="oui","00:30",0)</f>
        <v>0</v>
      </c>
      <c r="E44" s="34">
        <f>IF(E45="oui","00:30",0)</f>
        <v>0</v>
      </c>
      <c r="F44" s="84">
        <f>IF(F45="oui","00:30",0)</f>
        <v>0</v>
      </c>
      <c r="G44" s="85"/>
      <c r="H44" s="34">
        <f>IF(H45="oui","00:30",0)</f>
        <v>0</v>
      </c>
      <c r="I44" s="84">
        <f>IF(I45="oui","00:30",0)</f>
        <v>0</v>
      </c>
      <c r="J44" s="85"/>
      <c r="K44" s="84">
        <f>IF(K45="oui","00:30",0)</f>
        <v>0</v>
      </c>
      <c r="L44" s="85"/>
      <c r="M44" s="35"/>
      <c r="N44" s="31"/>
      <c r="O44" s="32"/>
      <c r="P44" s="21"/>
    </row>
    <row r="45" spans="1:16" ht="14.25" customHeight="1">
      <c r="A45" s="83"/>
      <c r="B45" s="36" t="s">
        <v>22</v>
      </c>
      <c r="C45" s="37" t="str">
        <f>IF(C43&gt;0,"OUI","")</f>
        <v/>
      </c>
      <c r="D45" s="37" t="str">
        <f>IF(D43&gt;0,"OUI","")</f>
        <v/>
      </c>
      <c r="E45" s="37" t="str">
        <f>IF(E43&gt;0,"OUI","")</f>
        <v/>
      </c>
      <c r="F45" s="84" t="str">
        <f>IF(F43&gt;0,"OUI","")</f>
        <v/>
      </c>
      <c r="G45" s="86"/>
      <c r="H45" s="37" t="str">
        <f>IF(H43&gt;0,"OUI","")</f>
        <v/>
      </c>
      <c r="I45" s="84" t="str">
        <f>IF(I43&gt;0,"OUI","")</f>
        <v/>
      </c>
      <c r="J45" s="86"/>
      <c r="K45" s="84" t="str">
        <f>IF(K43&gt;0,"OUI","")</f>
        <v/>
      </c>
      <c r="L45" s="86"/>
      <c r="M45" s="38"/>
      <c r="N45" s="31"/>
      <c r="O45" s="32"/>
      <c r="P45" s="21"/>
    </row>
    <row r="46" spans="1:16" ht="22.5" customHeight="1">
      <c r="A46" s="39" t="s">
        <v>25</v>
      </c>
      <c r="B46" s="44" t="s">
        <v>24</v>
      </c>
      <c r="C46" s="29"/>
      <c r="D46" s="29"/>
      <c r="E46" s="29"/>
      <c r="F46" s="72"/>
      <c r="G46" s="82"/>
      <c r="H46" s="29"/>
      <c r="I46" s="72"/>
      <c r="J46" s="82"/>
      <c r="K46" s="72"/>
      <c r="L46" s="82"/>
      <c r="M46" s="45"/>
      <c r="N46" s="31"/>
      <c r="O46" s="32"/>
      <c r="P46" s="21"/>
    </row>
    <row r="47" spans="1:16" ht="22.5" customHeight="1">
      <c r="A47" s="46"/>
      <c r="B47" s="17" t="s">
        <v>26</v>
      </c>
      <c r="C47" s="47">
        <f t="shared" ref="C47:L47" si="1">IF(C41&lt;C38,(C41+1-C38)-C39,(C41-C38)-C39)+IF(C46&lt;C43,(C46+1-C43)-C44,(C46-C43)-C44)</f>
        <v>0</v>
      </c>
      <c r="D47" s="47">
        <f t="shared" si="1"/>
        <v>0</v>
      </c>
      <c r="E47" s="47">
        <f t="shared" si="1"/>
        <v>0</v>
      </c>
      <c r="F47" s="87">
        <f t="shared" si="1"/>
        <v>0</v>
      </c>
      <c r="G47" s="88">
        <f t="shared" si="1"/>
        <v>0</v>
      </c>
      <c r="H47" s="47">
        <f t="shared" si="1"/>
        <v>0</v>
      </c>
      <c r="I47" s="87">
        <f t="shared" si="1"/>
        <v>0</v>
      </c>
      <c r="J47" s="88">
        <f t="shared" si="1"/>
        <v>0</v>
      </c>
      <c r="K47" s="87">
        <f t="shared" si="1"/>
        <v>0</v>
      </c>
      <c r="L47" s="88">
        <f t="shared" si="1"/>
        <v>0</v>
      </c>
      <c r="M47" s="48"/>
      <c r="N47" s="31"/>
      <c r="O47" s="32"/>
      <c r="P47" s="21"/>
    </row>
    <row r="48" spans="1:16" ht="21" customHeight="1">
      <c r="A48" s="49"/>
      <c r="B48" s="17" t="s">
        <v>27</v>
      </c>
      <c r="C48" s="89">
        <f>C47+D47+E47+F47+H47+I47+K47</f>
        <v>0</v>
      </c>
      <c r="D48" s="90"/>
      <c r="E48" s="90"/>
      <c r="F48" s="90"/>
      <c r="G48" s="90"/>
      <c r="H48" s="90"/>
      <c r="I48" s="90"/>
      <c r="J48" s="90"/>
      <c r="K48" s="90"/>
      <c r="L48" s="91"/>
      <c r="M48" s="49"/>
      <c r="N48" s="50"/>
      <c r="O48" s="50"/>
    </row>
    <row r="49" spans="1:17" ht="21" customHeight="1">
      <c r="A49" s="49"/>
      <c r="B49" s="58"/>
      <c r="C49" s="57"/>
      <c r="D49" s="58"/>
      <c r="E49" s="58"/>
      <c r="F49" s="58"/>
      <c r="G49" s="58"/>
      <c r="H49" s="58"/>
      <c r="I49" s="58"/>
      <c r="J49" s="58"/>
      <c r="K49" s="58"/>
      <c r="L49" s="54"/>
      <c r="M49" s="55"/>
      <c r="N49" s="63"/>
      <c r="O49" s="64"/>
    </row>
    <row r="50" spans="1:17" ht="21" customHeight="1">
      <c r="A50" s="49"/>
      <c r="B50" s="58"/>
      <c r="C50" s="57"/>
      <c r="D50" s="58"/>
      <c r="E50" s="58"/>
      <c r="F50" s="58"/>
      <c r="G50" s="58"/>
      <c r="H50" s="58"/>
      <c r="I50" s="58"/>
      <c r="J50" s="58"/>
      <c r="K50" s="58"/>
      <c r="L50" s="69" t="s">
        <v>28</v>
      </c>
      <c r="M50" s="70"/>
      <c r="N50" s="65"/>
      <c r="O50" s="66"/>
    </row>
    <row r="51" spans="1:17" ht="21" customHeight="1">
      <c r="A51" s="49"/>
      <c r="B51" s="58"/>
      <c r="C51" s="57"/>
      <c r="D51" s="58"/>
      <c r="E51" s="58"/>
      <c r="F51" s="58"/>
      <c r="G51" s="58"/>
      <c r="H51" s="58"/>
      <c r="I51" s="58"/>
      <c r="J51" s="58"/>
      <c r="K51" s="58"/>
      <c r="L51" s="71"/>
      <c r="M51" s="70"/>
      <c r="N51" s="65"/>
      <c r="O51" s="66"/>
    </row>
    <row r="52" spans="1:17" ht="15.7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N52" s="67"/>
      <c r="O52" s="68"/>
    </row>
    <row r="53" spans="1:17" ht="15.75">
      <c r="A53" s="76" t="s">
        <v>3</v>
      </c>
      <c r="B53" s="76"/>
      <c r="C53" s="76"/>
      <c r="D53" s="76"/>
      <c r="E53" s="13" t="s">
        <v>4</v>
      </c>
      <c r="F53" s="14">
        <v>3</v>
      </c>
      <c r="G53" s="13" t="s">
        <v>5</v>
      </c>
      <c r="H53" s="15">
        <f>7*F53+DATE(B$11,1,3)-WEEKDAY(DATE(B$11,1,3))-5</f>
        <v>44578</v>
      </c>
      <c r="I53" s="13" t="s">
        <v>6</v>
      </c>
      <c r="J53" s="77">
        <f>7*F53+DATE(B$11,1,3)-WEEKDAY(DATE(B$11,1,3))+1</f>
        <v>44584</v>
      </c>
      <c r="K53" s="78"/>
      <c r="L53" s="13"/>
      <c r="M53" s="60"/>
      <c r="N53" s="60"/>
      <c r="O53" s="9"/>
    </row>
    <row r="54" spans="1:17" ht="15.7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60" t="s">
        <v>7</v>
      </c>
      <c r="O54" s="60"/>
    </row>
    <row r="55" spans="1:17" ht="22.5" customHeight="1">
      <c r="A55" s="16"/>
      <c r="B55" s="17" t="s">
        <v>8</v>
      </c>
      <c r="C55" s="18" t="s">
        <v>9</v>
      </c>
      <c r="D55" s="18" t="s">
        <v>10</v>
      </c>
      <c r="E55" s="18" t="s">
        <v>11</v>
      </c>
      <c r="F55" s="61" t="s">
        <v>12</v>
      </c>
      <c r="G55" s="62"/>
      <c r="H55" s="18" t="s">
        <v>13</v>
      </c>
      <c r="I55" s="61" t="s">
        <v>14</v>
      </c>
      <c r="J55" s="62"/>
      <c r="K55" s="61" t="s">
        <v>15</v>
      </c>
      <c r="L55" s="62"/>
      <c r="M55" s="18" t="s">
        <v>16</v>
      </c>
      <c r="N55" s="19"/>
      <c r="O55" s="20"/>
      <c r="P55" s="21"/>
    </row>
    <row r="56" spans="1:17" ht="8.25" customHeight="1">
      <c r="A56" s="22"/>
      <c r="B56" s="23" t="s">
        <v>17</v>
      </c>
      <c r="C56" s="24">
        <f>7*F53+DATE(B$11,1,3)-WEEKDAY(DATE(B$11,1,3))-5</f>
        <v>44578</v>
      </c>
      <c r="D56" s="24">
        <f>7*F53+DATE(B$11,1,3)-WEEKDAY(DATE(B$11,1,3))-4</f>
        <v>44579</v>
      </c>
      <c r="E56" s="24">
        <f>7*F53+DATE(B$11,1,3)-WEEKDAY(DATE(B$11,1,3))-3</f>
        <v>44580</v>
      </c>
      <c r="F56" s="92">
        <f>7*F53+DATE(B$11,1,3)-WEEKDAY(DATE(B$11,1,3))-2</f>
        <v>44581</v>
      </c>
      <c r="G56" s="93"/>
      <c r="H56" s="24">
        <f>7*F53+DATE(B$11,1,3)-WEEKDAY(DATE(B$11,1,3))-1</f>
        <v>44582</v>
      </c>
      <c r="I56" s="92">
        <f>7*F53+DATE(B$11,1,3)-WEEKDAY(DATE(B$11,1,3))-0</f>
        <v>44583</v>
      </c>
      <c r="J56" s="93"/>
      <c r="K56" s="92">
        <f>7*F53+DATE(B$11,1,3)-WEEKDAY(DATE(B$11,1,3))+1</f>
        <v>44584</v>
      </c>
      <c r="L56" s="93"/>
      <c r="M56" s="26"/>
      <c r="N56" s="19"/>
      <c r="O56" s="20"/>
      <c r="P56" s="21"/>
    </row>
    <row r="57" spans="1:17" ht="22.5" customHeight="1">
      <c r="A57" s="27" t="s">
        <v>18</v>
      </c>
      <c r="B57" s="28" t="s">
        <v>19</v>
      </c>
      <c r="C57" s="29"/>
      <c r="D57" s="29"/>
      <c r="E57" s="29"/>
      <c r="F57" s="72"/>
      <c r="G57" s="73"/>
      <c r="H57" s="29"/>
      <c r="I57" s="72"/>
      <c r="J57" s="73"/>
      <c r="K57" s="72"/>
      <c r="L57" s="73"/>
      <c r="M57" s="30"/>
      <c r="N57" s="31"/>
      <c r="O57" s="32"/>
      <c r="P57" s="21"/>
    </row>
    <row r="58" spans="1:17" ht="14.25" customHeight="1">
      <c r="A58" s="83" t="s">
        <v>20</v>
      </c>
      <c r="B58" s="33" t="s">
        <v>21</v>
      </c>
      <c r="C58" s="34">
        <f>IF(C59="oui","00:30",0)</f>
        <v>0</v>
      </c>
      <c r="D58" s="34">
        <f>IF(D59="oui","00:30",0)</f>
        <v>0</v>
      </c>
      <c r="E58" s="34">
        <f>IF(E59="oui","00:30",0)</f>
        <v>0</v>
      </c>
      <c r="F58" s="84">
        <f>IF(F59="oui","00:30",0)</f>
        <v>0</v>
      </c>
      <c r="G58" s="85"/>
      <c r="H58" s="34">
        <f>IF(H59="oui","00:30",0)</f>
        <v>0</v>
      </c>
      <c r="I58" s="84">
        <f>IF(I59="oui","00:30",0)</f>
        <v>0</v>
      </c>
      <c r="J58" s="85"/>
      <c r="K58" s="84">
        <f>IF(K59="oui","00:30",0)</f>
        <v>0</v>
      </c>
      <c r="L58" s="85"/>
      <c r="M58" s="35"/>
      <c r="N58" s="31"/>
      <c r="O58" s="32"/>
      <c r="P58" s="21"/>
    </row>
    <row r="59" spans="1:17" ht="14.25" customHeight="1">
      <c r="A59" s="83"/>
      <c r="B59" s="36" t="s">
        <v>22</v>
      </c>
      <c r="C59" s="37" t="str">
        <f>IF(C57&gt;0,"OUI","")</f>
        <v/>
      </c>
      <c r="D59" s="37" t="str">
        <f>IF(D57&gt;0,"OUI","")</f>
        <v/>
      </c>
      <c r="E59" s="37" t="str">
        <f>IF(E57&gt;0,"OUI","")</f>
        <v/>
      </c>
      <c r="F59" s="84" t="str">
        <f>IF(F57&gt;0,"OUI","")</f>
        <v/>
      </c>
      <c r="G59" s="86"/>
      <c r="H59" s="37" t="str">
        <f>IF(H57&gt;0,"OUI","")</f>
        <v/>
      </c>
      <c r="I59" s="84" t="str">
        <f>IF(I57&gt;0,"OUI","")</f>
        <v/>
      </c>
      <c r="J59" s="86"/>
      <c r="K59" s="84" t="str">
        <f>IF(K57&gt;0,"OUI","")</f>
        <v/>
      </c>
      <c r="L59" s="86"/>
      <c r="M59" s="38"/>
      <c r="N59" s="31"/>
      <c r="O59" s="32"/>
      <c r="P59" s="21"/>
    </row>
    <row r="60" spans="1:17" ht="22.5" customHeight="1">
      <c r="A60" s="39" t="s">
        <v>23</v>
      </c>
      <c r="B60" s="40" t="s">
        <v>24</v>
      </c>
      <c r="C60" s="29"/>
      <c r="D60" s="29"/>
      <c r="E60" s="29"/>
      <c r="F60" s="72"/>
      <c r="G60" s="73"/>
      <c r="H60" s="29"/>
      <c r="I60" s="72"/>
      <c r="J60" s="73"/>
      <c r="K60" s="72"/>
      <c r="L60" s="73"/>
      <c r="M60" s="41"/>
      <c r="N60" s="31"/>
      <c r="O60" s="32"/>
      <c r="P60" s="21"/>
    </row>
    <row r="61" spans="1:17" ht="9.75" customHeight="1">
      <c r="A61" s="42"/>
      <c r="B61" s="79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1"/>
      <c r="N61" s="31"/>
      <c r="O61" s="32"/>
      <c r="P61" s="21"/>
    </row>
    <row r="62" spans="1:17" ht="22.5" customHeight="1">
      <c r="A62" s="43" t="s">
        <v>18</v>
      </c>
      <c r="B62" s="28" t="s">
        <v>19</v>
      </c>
      <c r="C62" s="29"/>
      <c r="D62" s="29"/>
      <c r="E62" s="29"/>
      <c r="F62" s="72"/>
      <c r="G62" s="82"/>
      <c r="H62" s="29"/>
      <c r="I62" s="72"/>
      <c r="J62" s="82"/>
      <c r="K62" s="72"/>
      <c r="L62" s="82"/>
      <c r="M62" s="30"/>
      <c r="N62" s="31"/>
      <c r="O62" s="32"/>
      <c r="P62" s="21"/>
      <c r="Q62" s="21"/>
    </row>
    <row r="63" spans="1:17" ht="14.25" customHeight="1">
      <c r="A63" s="83" t="s">
        <v>20</v>
      </c>
      <c r="B63" s="33" t="s">
        <v>21</v>
      </c>
      <c r="C63" s="34">
        <f>IF(C64="oui","00:30",0)</f>
        <v>0</v>
      </c>
      <c r="D63" s="34">
        <f>IF(D64="oui","00:30",0)</f>
        <v>0</v>
      </c>
      <c r="E63" s="34">
        <f>IF(E64="oui","00:30",0)</f>
        <v>0</v>
      </c>
      <c r="F63" s="84">
        <f>IF(F64="oui","00:30",0)</f>
        <v>0</v>
      </c>
      <c r="G63" s="85"/>
      <c r="H63" s="34">
        <f>IF(H64="oui","00:30",0)</f>
        <v>0</v>
      </c>
      <c r="I63" s="84">
        <f>IF(I64="oui","00:30",0)</f>
        <v>0</v>
      </c>
      <c r="J63" s="85"/>
      <c r="K63" s="84">
        <f>IF(K64="oui","00:30",0)</f>
        <v>0</v>
      </c>
      <c r="L63" s="85"/>
      <c r="M63" s="35"/>
      <c r="N63" s="31"/>
      <c r="O63" s="32"/>
      <c r="P63" s="21"/>
      <c r="Q63" s="21"/>
    </row>
    <row r="64" spans="1:17" ht="14.25" customHeight="1">
      <c r="A64" s="83"/>
      <c r="B64" s="36" t="s">
        <v>22</v>
      </c>
      <c r="C64" s="37" t="str">
        <f>IF(C62&gt;0,"OUI","")</f>
        <v/>
      </c>
      <c r="D64" s="37" t="str">
        <f>IF(D62&gt;0,"OUI","")</f>
        <v/>
      </c>
      <c r="E64" s="37" t="str">
        <f>IF(E62&gt;0,"OUI","")</f>
        <v/>
      </c>
      <c r="F64" s="84" t="str">
        <f>IF(F62&gt;0,"OUI","")</f>
        <v/>
      </c>
      <c r="G64" s="86"/>
      <c r="H64" s="37" t="str">
        <f>IF(H62&gt;0,"OUI","")</f>
        <v/>
      </c>
      <c r="I64" s="84" t="str">
        <f>IF(I62&gt;0,"OUI","")</f>
        <v/>
      </c>
      <c r="J64" s="86"/>
      <c r="K64" s="84" t="str">
        <f>IF(K62&gt;0,"OUI","")</f>
        <v/>
      </c>
      <c r="L64" s="86"/>
      <c r="M64" s="38"/>
      <c r="N64" s="31"/>
      <c r="O64" s="32"/>
      <c r="P64" s="21"/>
      <c r="Q64" s="21"/>
    </row>
    <row r="65" spans="1:17" ht="22.5" customHeight="1">
      <c r="A65" s="39" t="s">
        <v>25</v>
      </c>
      <c r="B65" s="44" t="s">
        <v>24</v>
      </c>
      <c r="C65" s="29"/>
      <c r="D65" s="29"/>
      <c r="E65" s="29"/>
      <c r="F65" s="72"/>
      <c r="G65" s="82"/>
      <c r="H65" s="29"/>
      <c r="I65" s="72"/>
      <c r="J65" s="82"/>
      <c r="K65" s="72"/>
      <c r="L65" s="82"/>
      <c r="M65" s="45"/>
      <c r="N65" s="31"/>
      <c r="O65" s="32"/>
      <c r="P65" s="21"/>
      <c r="Q65" s="21"/>
    </row>
    <row r="66" spans="1:17" ht="22.5" customHeight="1">
      <c r="A66" s="46"/>
      <c r="B66" s="17" t="s">
        <v>26</v>
      </c>
      <c r="C66" s="47">
        <f t="shared" ref="C66:L66" si="2">IF(C60&lt;C57,(C60+1-C57)-C58,(C60-C57)-C58)+IF(C65&lt;C62,(C65+1-C62)-C63,(C65-C62)-C63)</f>
        <v>0</v>
      </c>
      <c r="D66" s="47">
        <f t="shared" si="2"/>
        <v>0</v>
      </c>
      <c r="E66" s="47">
        <f t="shared" si="2"/>
        <v>0</v>
      </c>
      <c r="F66" s="87">
        <f t="shared" si="2"/>
        <v>0</v>
      </c>
      <c r="G66" s="88">
        <f t="shared" si="2"/>
        <v>0</v>
      </c>
      <c r="H66" s="47">
        <f t="shared" si="2"/>
        <v>0</v>
      </c>
      <c r="I66" s="87">
        <f t="shared" si="2"/>
        <v>0</v>
      </c>
      <c r="J66" s="88">
        <f t="shared" si="2"/>
        <v>0</v>
      </c>
      <c r="K66" s="87">
        <f t="shared" si="2"/>
        <v>0</v>
      </c>
      <c r="L66" s="88">
        <f t="shared" si="2"/>
        <v>0</v>
      </c>
      <c r="M66" s="48"/>
      <c r="N66" s="31"/>
      <c r="O66" s="32"/>
      <c r="P66" s="21"/>
    </row>
    <row r="67" spans="1:17" ht="21" customHeight="1">
      <c r="A67" s="49"/>
      <c r="B67" s="17" t="s">
        <v>27</v>
      </c>
      <c r="C67" s="89">
        <f>C66+D66+E66+F66+H66+I66+K66</f>
        <v>0</v>
      </c>
      <c r="D67" s="90"/>
      <c r="E67" s="90"/>
      <c r="F67" s="90"/>
      <c r="G67" s="90"/>
      <c r="H67" s="90"/>
      <c r="I67" s="90"/>
      <c r="J67" s="90"/>
      <c r="K67" s="90"/>
      <c r="L67" s="91"/>
      <c r="M67" s="49"/>
      <c r="N67" s="50"/>
      <c r="O67" s="50"/>
    </row>
    <row r="68" spans="1:17" ht="12.75" customHeight="1">
      <c r="A68" s="51"/>
      <c r="C68" s="52"/>
      <c r="D68" s="52"/>
      <c r="E68" s="52"/>
      <c r="F68" s="53"/>
      <c r="G68" s="54"/>
      <c r="H68" s="52"/>
      <c r="I68" s="52"/>
      <c r="J68" s="54"/>
      <c r="K68" s="52"/>
      <c r="L68" s="54"/>
      <c r="M68" s="55"/>
      <c r="N68" s="63"/>
      <c r="O68" s="64"/>
    </row>
    <row r="69" spans="1:17">
      <c r="A69" s="21"/>
      <c r="L69" s="69" t="s">
        <v>28</v>
      </c>
      <c r="M69" s="70"/>
      <c r="N69" s="65"/>
      <c r="O69" s="66"/>
    </row>
    <row r="70" spans="1:17" ht="16.5" customHeight="1">
      <c r="L70" s="71"/>
      <c r="M70" s="70"/>
      <c r="N70" s="65"/>
      <c r="O70" s="66"/>
    </row>
    <row r="71" spans="1:17">
      <c r="N71" s="67"/>
      <c r="O71" s="68"/>
    </row>
    <row r="72" spans="1:17" ht="15.75">
      <c r="A72" s="76" t="s">
        <v>3</v>
      </c>
      <c r="B72" s="76"/>
      <c r="C72" s="76"/>
      <c r="D72" s="76"/>
      <c r="E72" s="13" t="s">
        <v>4</v>
      </c>
      <c r="F72" s="14">
        <v>4</v>
      </c>
      <c r="G72" s="13" t="s">
        <v>5</v>
      </c>
      <c r="H72" s="15">
        <f>7*F72+DATE(B$11,1,3)-WEEKDAY(DATE(B$11,1,3))-5</f>
        <v>44585</v>
      </c>
      <c r="I72" s="13" t="s">
        <v>6</v>
      </c>
      <c r="J72" s="77">
        <f>7*F72+DATE(B$11,1,3)-WEEKDAY(DATE(B$11,1,3))+1</f>
        <v>44591</v>
      </c>
      <c r="K72" s="78"/>
      <c r="L72" s="13"/>
      <c r="M72" s="60"/>
      <c r="N72" s="60"/>
      <c r="O72" s="9"/>
    </row>
    <row r="73" spans="1:17" ht="15.7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60" t="s">
        <v>7</v>
      </c>
      <c r="O73" s="60"/>
    </row>
    <row r="74" spans="1:17" ht="22.5" customHeight="1">
      <c r="A74" s="16"/>
      <c r="B74" s="17" t="s">
        <v>8</v>
      </c>
      <c r="C74" s="18" t="s">
        <v>9</v>
      </c>
      <c r="D74" s="18" t="s">
        <v>10</v>
      </c>
      <c r="E74" s="18" t="s">
        <v>11</v>
      </c>
      <c r="F74" s="61" t="s">
        <v>12</v>
      </c>
      <c r="G74" s="62"/>
      <c r="H74" s="18" t="s">
        <v>13</v>
      </c>
      <c r="I74" s="61" t="s">
        <v>14</v>
      </c>
      <c r="J74" s="62"/>
      <c r="K74" s="61" t="s">
        <v>15</v>
      </c>
      <c r="L74" s="62"/>
      <c r="M74" s="18" t="s">
        <v>16</v>
      </c>
      <c r="N74" s="19"/>
      <c r="O74" s="20"/>
      <c r="P74" s="21"/>
    </row>
    <row r="75" spans="1:17" ht="8.25" customHeight="1">
      <c r="A75" s="22"/>
      <c r="B75" s="23" t="s">
        <v>17</v>
      </c>
      <c r="C75" s="24">
        <f>7*F72+DATE(B$11,1,3)-WEEKDAY(DATE(B$11,1,3))-5</f>
        <v>44585</v>
      </c>
      <c r="D75" s="24">
        <f>7*F72+DATE(B$11,1,3)-WEEKDAY(DATE(B$11,1,3))-4</f>
        <v>44586</v>
      </c>
      <c r="E75" s="24">
        <f>7*F72+DATE(B$11,1,3)-WEEKDAY(DATE(B$11,1,3))-3</f>
        <v>44587</v>
      </c>
      <c r="F75" s="92">
        <f>7*F72+DATE(B$11,1,3)-WEEKDAY(DATE(B$11,1,3))-2</f>
        <v>44588</v>
      </c>
      <c r="G75" s="93"/>
      <c r="H75" s="24">
        <f>7*F72+DATE(B$11,1,3)-WEEKDAY(DATE(B$11,1,3))-1</f>
        <v>44589</v>
      </c>
      <c r="I75" s="92">
        <f>7*F72+DATE(B$11,1,3)-WEEKDAY(DATE(B$11,1,3))-0</f>
        <v>44590</v>
      </c>
      <c r="J75" s="93"/>
      <c r="K75" s="92">
        <f>7*F72+DATE(B$11,1,3)-WEEKDAY(DATE(B$11,1,3))+1</f>
        <v>44591</v>
      </c>
      <c r="L75" s="93"/>
      <c r="M75" s="26"/>
      <c r="N75" s="19"/>
      <c r="O75" s="20"/>
      <c r="P75" s="21"/>
    </row>
    <row r="76" spans="1:17" ht="22.5" customHeight="1">
      <c r="A76" s="27" t="s">
        <v>18</v>
      </c>
      <c r="B76" s="28" t="s">
        <v>19</v>
      </c>
      <c r="C76" s="29"/>
      <c r="D76" s="29"/>
      <c r="E76" s="29"/>
      <c r="F76" s="72"/>
      <c r="G76" s="82"/>
      <c r="H76" s="29"/>
      <c r="I76" s="72"/>
      <c r="J76" s="82"/>
      <c r="K76" s="72"/>
      <c r="L76" s="82"/>
      <c r="M76" s="30"/>
      <c r="N76" s="31"/>
      <c r="O76" s="32"/>
      <c r="P76" s="21"/>
    </row>
    <row r="77" spans="1:17" ht="14.25" customHeight="1">
      <c r="A77" s="83" t="s">
        <v>20</v>
      </c>
      <c r="B77" s="33" t="s">
        <v>21</v>
      </c>
      <c r="C77" s="34">
        <f>IF(C78="oui","00:30",0)</f>
        <v>0</v>
      </c>
      <c r="D77" s="34">
        <f>IF(D78="oui","00:30",0)</f>
        <v>0</v>
      </c>
      <c r="E77" s="34">
        <f>IF(E78="oui","00:30",0)</f>
        <v>0</v>
      </c>
      <c r="F77" s="84">
        <f>IF(F78="oui","00:30",0)</f>
        <v>0</v>
      </c>
      <c r="G77" s="85"/>
      <c r="H77" s="34">
        <f>IF(H78="oui","00:30",0)</f>
        <v>0</v>
      </c>
      <c r="I77" s="84">
        <f>IF(I78="oui","00:30",0)</f>
        <v>0</v>
      </c>
      <c r="J77" s="85"/>
      <c r="K77" s="84">
        <f>IF(K78="oui","00:30",0)</f>
        <v>0</v>
      </c>
      <c r="L77" s="85"/>
      <c r="M77" s="35"/>
      <c r="N77" s="31"/>
      <c r="O77" s="32"/>
      <c r="P77" s="21"/>
    </row>
    <row r="78" spans="1:17" ht="14.25" customHeight="1">
      <c r="A78" s="83"/>
      <c r="B78" s="36" t="s">
        <v>22</v>
      </c>
      <c r="C78" s="37" t="str">
        <f>IF(C76&gt;0,"OUI","")</f>
        <v/>
      </c>
      <c r="D78" s="37" t="str">
        <f>IF(D76&gt;0,"OUI","")</f>
        <v/>
      </c>
      <c r="E78" s="37" t="str">
        <f>IF(E76&gt;0,"OUI","")</f>
        <v/>
      </c>
      <c r="F78" s="84" t="str">
        <f>IF(F76&gt;0,"OUI","")</f>
        <v/>
      </c>
      <c r="G78" s="86"/>
      <c r="H78" s="37" t="str">
        <f>IF(H76&gt;0,"OUI","")</f>
        <v/>
      </c>
      <c r="I78" s="84" t="str">
        <f>IF(I76&gt;0,"OUI","")</f>
        <v/>
      </c>
      <c r="J78" s="86"/>
      <c r="K78" s="84" t="str">
        <f>IF(K76&gt;0,"OUI","")</f>
        <v/>
      </c>
      <c r="L78" s="86"/>
      <c r="M78" s="38"/>
      <c r="N78" s="31"/>
      <c r="O78" s="32"/>
      <c r="P78" s="21"/>
    </row>
    <row r="79" spans="1:17" ht="22.5" customHeight="1">
      <c r="A79" s="39" t="s">
        <v>23</v>
      </c>
      <c r="B79" s="40" t="s">
        <v>24</v>
      </c>
      <c r="C79" s="29"/>
      <c r="D79" s="29"/>
      <c r="E79" s="29"/>
      <c r="F79" s="72"/>
      <c r="G79" s="82"/>
      <c r="H79" s="29"/>
      <c r="I79" s="72"/>
      <c r="J79" s="82"/>
      <c r="K79" s="72"/>
      <c r="L79" s="82"/>
      <c r="M79" s="41"/>
      <c r="N79" s="31"/>
      <c r="O79" s="32"/>
      <c r="P79" s="21"/>
    </row>
    <row r="80" spans="1:17" ht="9.75" customHeight="1">
      <c r="A80" s="42"/>
      <c r="B80" s="79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1"/>
      <c r="N80" s="31"/>
      <c r="O80" s="32"/>
      <c r="P80" s="21"/>
    </row>
    <row r="81" spans="1:16" ht="22.5" customHeight="1">
      <c r="A81" s="43" t="s">
        <v>18</v>
      </c>
      <c r="B81" s="28" t="s">
        <v>19</v>
      </c>
      <c r="C81" s="29"/>
      <c r="D81" s="29"/>
      <c r="E81" s="29"/>
      <c r="F81" s="72"/>
      <c r="G81" s="82"/>
      <c r="H81" s="29"/>
      <c r="I81" s="72"/>
      <c r="J81" s="82"/>
      <c r="K81" s="72"/>
      <c r="L81" s="82"/>
      <c r="M81" s="30"/>
      <c r="N81" s="31"/>
      <c r="O81" s="32"/>
      <c r="P81" s="21"/>
    </row>
    <row r="82" spans="1:16" ht="14.25" customHeight="1">
      <c r="A82" s="83" t="s">
        <v>20</v>
      </c>
      <c r="B82" s="33" t="s">
        <v>21</v>
      </c>
      <c r="C82" s="34">
        <f>IF(C83="oui","00:30",0)</f>
        <v>0</v>
      </c>
      <c r="D82" s="34">
        <f>IF(D83="oui","00:30",0)</f>
        <v>0</v>
      </c>
      <c r="E82" s="34">
        <f>IF(E83="oui","00:30",0)</f>
        <v>0</v>
      </c>
      <c r="F82" s="84">
        <f>IF(F83="oui","00:30",0)</f>
        <v>0</v>
      </c>
      <c r="G82" s="85"/>
      <c r="H82" s="34">
        <f>IF(H83="oui","00:30",0)</f>
        <v>0</v>
      </c>
      <c r="I82" s="84">
        <f>IF(I83="oui","00:30",0)</f>
        <v>0</v>
      </c>
      <c r="J82" s="85"/>
      <c r="K82" s="84">
        <f>IF(K83="oui","00:30",0)</f>
        <v>0</v>
      </c>
      <c r="L82" s="85"/>
      <c r="M82" s="35"/>
      <c r="N82" s="31"/>
      <c r="O82" s="32"/>
      <c r="P82" s="21"/>
    </row>
    <row r="83" spans="1:16" ht="14.25" customHeight="1">
      <c r="A83" s="83"/>
      <c r="B83" s="36" t="s">
        <v>22</v>
      </c>
      <c r="C83" s="37" t="str">
        <f>IF(C81&gt;0,"OUI","")</f>
        <v/>
      </c>
      <c r="D83" s="37" t="str">
        <f>IF(D81&gt;0,"OUI","")</f>
        <v/>
      </c>
      <c r="E83" s="37" t="str">
        <f>IF(E81&gt;0,"OUI","")</f>
        <v/>
      </c>
      <c r="F83" s="84" t="str">
        <f>IF(F81&gt;0,"OUI","")</f>
        <v/>
      </c>
      <c r="G83" s="86"/>
      <c r="H83" s="37" t="str">
        <f>IF(H81&gt;0,"OUI","")</f>
        <v/>
      </c>
      <c r="I83" s="84" t="str">
        <f>IF(I81&gt;0,"OUI","")</f>
        <v/>
      </c>
      <c r="J83" s="86"/>
      <c r="K83" s="84" t="str">
        <f>IF(K81&gt;0,"OUI","")</f>
        <v/>
      </c>
      <c r="L83" s="86"/>
      <c r="M83" s="38"/>
      <c r="N83" s="31"/>
      <c r="O83" s="32"/>
      <c r="P83" s="21"/>
    </row>
    <row r="84" spans="1:16" ht="22.5" customHeight="1">
      <c r="A84" s="39" t="s">
        <v>25</v>
      </c>
      <c r="B84" s="44" t="s">
        <v>24</v>
      </c>
      <c r="C84" s="29"/>
      <c r="D84" s="29"/>
      <c r="E84" s="29"/>
      <c r="F84" s="72"/>
      <c r="G84" s="82"/>
      <c r="H84" s="29"/>
      <c r="I84" s="72"/>
      <c r="J84" s="82"/>
      <c r="K84" s="72"/>
      <c r="L84" s="82"/>
      <c r="M84" s="45"/>
      <c r="N84" s="31"/>
      <c r="O84" s="32"/>
      <c r="P84" s="21"/>
    </row>
    <row r="85" spans="1:16" ht="22.5" customHeight="1">
      <c r="A85" s="46"/>
      <c r="B85" s="17" t="s">
        <v>26</v>
      </c>
      <c r="C85" s="47">
        <f t="shared" ref="C85:L85" si="3">IF(C79&lt;C76,(C79+1-C76)-C77,(C79-C76)-C77)+IF(C84&lt;C81,(C84+1-C81)-C82,(C84-C81)-C82)</f>
        <v>0</v>
      </c>
      <c r="D85" s="47">
        <f t="shared" si="3"/>
        <v>0</v>
      </c>
      <c r="E85" s="47">
        <f t="shared" si="3"/>
        <v>0</v>
      </c>
      <c r="F85" s="87">
        <f t="shared" si="3"/>
        <v>0</v>
      </c>
      <c r="G85" s="88">
        <f t="shared" si="3"/>
        <v>0</v>
      </c>
      <c r="H85" s="47">
        <f t="shared" si="3"/>
        <v>0</v>
      </c>
      <c r="I85" s="87">
        <f t="shared" si="3"/>
        <v>0</v>
      </c>
      <c r="J85" s="88">
        <f t="shared" si="3"/>
        <v>0</v>
      </c>
      <c r="K85" s="87">
        <f t="shared" si="3"/>
        <v>0</v>
      </c>
      <c r="L85" s="88">
        <f t="shared" si="3"/>
        <v>0</v>
      </c>
      <c r="M85" s="48"/>
      <c r="N85" s="31"/>
      <c r="O85" s="32"/>
      <c r="P85" s="21"/>
    </row>
    <row r="86" spans="1:16" ht="21" customHeight="1">
      <c r="A86" s="49"/>
      <c r="B86" s="17" t="s">
        <v>27</v>
      </c>
      <c r="C86" s="89">
        <f>C85+D85+E85+F85+H85+I85+K85</f>
        <v>0</v>
      </c>
      <c r="D86" s="90"/>
      <c r="E86" s="90"/>
      <c r="F86" s="90"/>
      <c r="G86" s="90"/>
      <c r="H86" s="90"/>
      <c r="I86" s="90"/>
      <c r="J86" s="90"/>
      <c r="K86" s="90"/>
      <c r="L86" s="91"/>
      <c r="M86" s="49"/>
      <c r="N86" s="50"/>
      <c r="O86" s="50"/>
    </row>
    <row r="87" spans="1:16" ht="21" customHeight="1">
      <c r="A87" s="49"/>
      <c r="B87" s="58"/>
      <c r="C87" s="57"/>
      <c r="D87" s="58"/>
      <c r="E87" s="58"/>
      <c r="F87" s="58"/>
      <c r="G87" s="58"/>
      <c r="H87" s="58"/>
      <c r="I87" s="58"/>
      <c r="J87" s="58"/>
      <c r="K87" s="58"/>
      <c r="L87" s="54"/>
      <c r="M87" s="55"/>
      <c r="N87" s="63"/>
      <c r="O87" s="64"/>
    </row>
    <row r="88" spans="1:16" ht="21" customHeight="1">
      <c r="A88" s="49"/>
      <c r="B88" s="58"/>
      <c r="C88" s="57"/>
      <c r="D88" s="58"/>
      <c r="E88" s="58"/>
      <c r="F88" s="58"/>
      <c r="G88" s="58"/>
      <c r="H88" s="58"/>
      <c r="I88" s="58"/>
      <c r="J88" s="58"/>
      <c r="K88" s="58"/>
      <c r="L88" s="69" t="s">
        <v>28</v>
      </c>
      <c r="M88" s="70"/>
      <c r="N88" s="65"/>
      <c r="O88" s="66"/>
    </row>
    <row r="89" spans="1:16" ht="21" customHeight="1">
      <c r="A89" s="49"/>
      <c r="B89" s="58"/>
      <c r="C89" s="57"/>
      <c r="D89" s="58"/>
      <c r="E89" s="58"/>
      <c r="F89" s="58"/>
      <c r="G89" s="58"/>
      <c r="H89" s="58"/>
      <c r="I89" s="58"/>
      <c r="J89" s="58"/>
      <c r="K89" s="58"/>
      <c r="L89" s="71"/>
      <c r="M89" s="70"/>
      <c r="N89" s="65"/>
      <c r="O89" s="66"/>
    </row>
    <row r="90" spans="1:16" ht="15.7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N90" s="67"/>
      <c r="O90" s="68"/>
    </row>
    <row r="91" spans="1:16" ht="15.75">
      <c r="A91" s="76" t="s">
        <v>3</v>
      </c>
      <c r="B91" s="76"/>
      <c r="C91" s="76"/>
      <c r="D91" s="76"/>
      <c r="E91" s="13" t="s">
        <v>4</v>
      </c>
      <c r="F91" s="14">
        <v>5</v>
      </c>
      <c r="G91" s="13" t="s">
        <v>5</v>
      </c>
      <c r="H91" s="15">
        <f>7*F91+DATE(B$11,1,3)-WEEKDAY(DATE(B$11,1,3))-5</f>
        <v>44592</v>
      </c>
      <c r="I91" s="13" t="s">
        <v>6</v>
      </c>
      <c r="J91" s="77">
        <f>7*F91+DATE(B$11,1,3)-WEEKDAY(DATE(B$11,1,3))+1</f>
        <v>44598</v>
      </c>
      <c r="K91" s="78"/>
      <c r="L91" s="13"/>
      <c r="M91" s="60"/>
      <c r="N91" s="60"/>
      <c r="O91" s="9"/>
    </row>
    <row r="92" spans="1:16" ht="15.7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60" t="s">
        <v>7</v>
      </c>
      <c r="O92" s="60"/>
    </row>
    <row r="93" spans="1:16" ht="22.5" customHeight="1">
      <c r="A93" s="16"/>
      <c r="B93" s="17" t="s">
        <v>8</v>
      </c>
      <c r="C93" s="18" t="s">
        <v>9</v>
      </c>
      <c r="D93" s="18" t="s">
        <v>10</v>
      </c>
      <c r="E93" s="18" t="s">
        <v>11</v>
      </c>
      <c r="F93" s="61" t="s">
        <v>12</v>
      </c>
      <c r="G93" s="62"/>
      <c r="H93" s="18" t="s">
        <v>13</v>
      </c>
      <c r="I93" s="61" t="s">
        <v>14</v>
      </c>
      <c r="J93" s="62"/>
      <c r="K93" s="61" t="s">
        <v>15</v>
      </c>
      <c r="L93" s="62"/>
      <c r="M93" s="18" t="s">
        <v>16</v>
      </c>
      <c r="N93" s="19"/>
      <c r="O93" s="20"/>
      <c r="P93" s="21"/>
    </row>
    <row r="94" spans="1:16" ht="8.25" customHeight="1">
      <c r="A94" s="22"/>
      <c r="B94" s="23" t="s">
        <v>17</v>
      </c>
      <c r="C94" s="24">
        <f>7*F91+DATE(B$11,1,3)-WEEKDAY(DATE(B$11,1,3))-5</f>
        <v>44592</v>
      </c>
      <c r="D94" s="24">
        <f>7*F91+DATE(B$11,1,3)-WEEKDAY(DATE(B$11,1,3))-4</f>
        <v>44593</v>
      </c>
      <c r="E94" s="24">
        <f>7*F91+DATE(B$11,1,3)-WEEKDAY(DATE(B$11,1,3))-3</f>
        <v>44594</v>
      </c>
      <c r="F94" s="92">
        <f>7*F91+DATE(B$11,1,3)-WEEKDAY(DATE(B$11,1,3))-2</f>
        <v>44595</v>
      </c>
      <c r="G94" s="93"/>
      <c r="H94" s="24">
        <f>7*F91+DATE(B$11,1,3)-WEEKDAY(DATE(B$11,1,3))-1</f>
        <v>44596</v>
      </c>
      <c r="I94" s="92">
        <f>7*F91+DATE(B$11,1,3)-WEEKDAY(DATE(B$11,1,3))-0</f>
        <v>44597</v>
      </c>
      <c r="J94" s="93"/>
      <c r="K94" s="92">
        <f>7*F91+DATE(B$11,1,3)-WEEKDAY(DATE(B$11,1,3))+1</f>
        <v>44598</v>
      </c>
      <c r="L94" s="93"/>
      <c r="M94" s="26"/>
      <c r="N94" s="19"/>
      <c r="O94" s="20"/>
      <c r="P94" s="21"/>
    </row>
    <row r="95" spans="1:16" ht="22.5" customHeight="1">
      <c r="A95" s="27" t="s">
        <v>18</v>
      </c>
      <c r="B95" s="28" t="s">
        <v>19</v>
      </c>
      <c r="C95" s="29"/>
      <c r="D95" s="29"/>
      <c r="E95" s="29"/>
      <c r="F95" s="72"/>
      <c r="G95" s="73"/>
      <c r="H95" s="29"/>
      <c r="I95" s="72"/>
      <c r="J95" s="73"/>
      <c r="K95" s="72"/>
      <c r="L95" s="73"/>
      <c r="M95" s="30"/>
      <c r="N95" s="31"/>
      <c r="O95" s="32"/>
      <c r="P95" s="21"/>
    </row>
    <row r="96" spans="1:16" ht="14.25" customHeight="1">
      <c r="A96" s="83" t="s">
        <v>20</v>
      </c>
      <c r="B96" s="33" t="s">
        <v>21</v>
      </c>
      <c r="C96" s="34">
        <f>IF(C97="oui","00:30",0)</f>
        <v>0</v>
      </c>
      <c r="D96" s="34">
        <f>IF(D97="oui","00:30",0)</f>
        <v>0</v>
      </c>
      <c r="E96" s="34">
        <f>IF(E97="oui","00:30",0)</f>
        <v>0</v>
      </c>
      <c r="F96" s="84">
        <f>IF(F97="oui","00:30",0)</f>
        <v>0</v>
      </c>
      <c r="G96" s="85"/>
      <c r="H96" s="34">
        <f>IF(H97="oui","00:30",0)</f>
        <v>0</v>
      </c>
      <c r="I96" s="84">
        <f>IF(I97="oui","00:30",0)</f>
        <v>0</v>
      </c>
      <c r="J96" s="85"/>
      <c r="K96" s="84">
        <f>IF(K97="oui","00:30",0)</f>
        <v>0</v>
      </c>
      <c r="L96" s="85"/>
      <c r="M96" s="35"/>
      <c r="N96" s="31"/>
      <c r="O96" s="32"/>
      <c r="P96" s="21"/>
    </row>
    <row r="97" spans="1:16" ht="14.25" customHeight="1">
      <c r="A97" s="83"/>
      <c r="B97" s="36" t="s">
        <v>22</v>
      </c>
      <c r="C97" s="37" t="str">
        <f>IF(C95&gt;0,"OUI","")</f>
        <v/>
      </c>
      <c r="D97" s="37" t="str">
        <f>IF(D95&gt;0,"OUI","")</f>
        <v/>
      </c>
      <c r="E97" s="37" t="str">
        <f>IF(E95&gt;0,"OUI","")</f>
        <v/>
      </c>
      <c r="F97" s="84" t="str">
        <f>IF(F95&gt;0,"OUI","")</f>
        <v/>
      </c>
      <c r="G97" s="86"/>
      <c r="H97" s="37" t="str">
        <f>IF(H95&gt;0,"OUI","")</f>
        <v/>
      </c>
      <c r="I97" s="84" t="str">
        <f>IF(I95&gt;0,"OUI","")</f>
        <v/>
      </c>
      <c r="J97" s="86"/>
      <c r="K97" s="84" t="str">
        <f>IF(K95&gt;0,"OUI","")</f>
        <v/>
      </c>
      <c r="L97" s="86"/>
      <c r="M97" s="38"/>
      <c r="N97" s="31"/>
      <c r="O97" s="32"/>
      <c r="P97" s="21"/>
    </row>
    <row r="98" spans="1:16" ht="22.5" customHeight="1">
      <c r="A98" s="39" t="s">
        <v>23</v>
      </c>
      <c r="B98" s="40" t="s">
        <v>24</v>
      </c>
      <c r="C98" s="29"/>
      <c r="D98" s="29"/>
      <c r="E98" s="29"/>
      <c r="F98" s="72"/>
      <c r="G98" s="73"/>
      <c r="H98" s="29"/>
      <c r="I98" s="72"/>
      <c r="J98" s="73"/>
      <c r="K98" s="72"/>
      <c r="L98" s="73"/>
      <c r="M98" s="41"/>
      <c r="N98" s="31"/>
      <c r="O98" s="32"/>
      <c r="P98" s="21"/>
    </row>
    <row r="99" spans="1:16" ht="9.75" customHeight="1">
      <c r="A99" s="42"/>
      <c r="B99" s="79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81"/>
      <c r="N99" s="31"/>
      <c r="O99" s="32"/>
      <c r="P99" s="21"/>
    </row>
    <row r="100" spans="1:16" ht="22.5" customHeight="1">
      <c r="A100" s="43" t="s">
        <v>18</v>
      </c>
      <c r="B100" s="28" t="s">
        <v>19</v>
      </c>
      <c r="C100" s="29"/>
      <c r="D100" s="29"/>
      <c r="E100" s="29"/>
      <c r="F100" s="72"/>
      <c r="G100" s="82"/>
      <c r="H100" s="29"/>
      <c r="I100" s="72"/>
      <c r="J100" s="82"/>
      <c r="K100" s="72"/>
      <c r="L100" s="82"/>
      <c r="M100" s="30"/>
      <c r="N100" s="31"/>
      <c r="O100" s="32"/>
      <c r="P100" s="21"/>
    </row>
    <row r="101" spans="1:16" ht="14.25" customHeight="1">
      <c r="A101" s="83" t="s">
        <v>20</v>
      </c>
      <c r="B101" s="33" t="s">
        <v>21</v>
      </c>
      <c r="C101" s="34">
        <f>IF(C102="oui","00:30",0)</f>
        <v>0</v>
      </c>
      <c r="D101" s="34">
        <f>IF(D102="oui","00:30",0)</f>
        <v>0</v>
      </c>
      <c r="E101" s="34">
        <f>IF(E102="oui","00:30",0)</f>
        <v>0</v>
      </c>
      <c r="F101" s="84">
        <f>IF(F102="oui","00:30",0)</f>
        <v>0</v>
      </c>
      <c r="G101" s="85"/>
      <c r="H101" s="34">
        <f>IF(H102="oui","00:30",0)</f>
        <v>0</v>
      </c>
      <c r="I101" s="84">
        <f>IF(I102="oui","00:30",0)</f>
        <v>0</v>
      </c>
      <c r="J101" s="85"/>
      <c r="K101" s="84">
        <f>IF(K102="oui","00:30",0)</f>
        <v>0</v>
      </c>
      <c r="L101" s="85"/>
      <c r="M101" s="35"/>
      <c r="N101" s="31"/>
      <c r="O101" s="32"/>
      <c r="P101" s="21"/>
    </row>
    <row r="102" spans="1:16" ht="14.25" customHeight="1">
      <c r="A102" s="83"/>
      <c r="B102" s="36" t="s">
        <v>22</v>
      </c>
      <c r="C102" s="37" t="str">
        <f>IF(C100&gt;0,"OUI","")</f>
        <v/>
      </c>
      <c r="D102" s="37" t="str">
        <f>IF(D100&gt;0,"OUI","")</f>
        <v/>
      </c>
      <c r="E102" s="37" t="str">
        <f>IF(E100&gt;0,"OUI","")</f>
        <v/>
      </c>
      <c r="F102" s="84" t="str">
        <f>IF(F100&gt;0,"OUI","")</f>
        <v/>
      </c>
      <c r="G102" s="86"/>
      <c r="H102" s="37" t="str">
        <f>IF(H100&gt;0,"OUI","")</f>
        <v/>
      </c>
      <c r="I102" s="84" t="str">
        <f>IF(I100&gt;0,"OUI","")</f>
        <v/>
      </c>
      <c r="J102" s="86"/>
      <c r="K102" s="84" t="str">
        <f>IF(K100&gt;0,"OUI","")</f>
        <v/>
      </c>
      <c r="L102" s="86"/>
      <c r="M102" s="38"/>
      <c r="N102" s="31"/>
      <c r="O102" s="32"/>
      <c r="P102" s="21"/>
    </row>
    <row r="103" spans="1:16" ht="22.5" customHeight="1">
      <c r="A103" s="39" t="s">
        <v>25</v>
      </c>
      <c r="B103" s="44" t="s">
        <v>24</v>
      </c>
      <c r="C103" s="29"/>
      <c r="D103" s="29"/>
      <c r="E103" s="29"/>
      <c r="F103" s="72"/>
      <c r="G103" s="82"/>
      <c r="H103" s="29"/>
      <c r="I103" s="72"/>
      <c r="J103" s="82"/>
      <c r="K103" s="72"/>
      <c r="L103" s="82"/>
      <c r="M103" s="45"/>
      <c r="N103" s="31"/>
      <c r="O103" s="32"/>
      <c r="P103" s="21"/>
    </row>
    <row r="104" spans="1:16" ht="22.5" customHeight="1">
      <c r="A104" s="46"/>
      <c r="B104" s="17" t="s">
        <v>26</v>
      </c>
      <c r="C104" s="47">
        <f t="shared" ref="C104:L104" si="4">IF(C98&lt;C95,(C98+1-C95)-C96,(C98-C95)-C96)+IF(C103&lt;C100,(C103+1-C100)-C101,(C103-C100)-C101)</f>
        <v>0</v>
      </c>
      <c r="D104" s="47">
        <f t="shared" si="4"/>
        <v>0</v>
      </c>
      <c r="E104" s="47">
        <f t="shared" si="4"/>
        <v>0</v>
      </c>
      <c r="F104" s="87">
        <f t="shared" si="4"/>
        <v>0</v>
      </c>
      <c r="G104" s="88">
        <f t="shared" si="4"/>
        <v>0</v>
      </c>
      <c r="H104" s="47">
        <f t="shared" si="4"/>
        <v>0</v>
      </c>
      <c r="I104" s="87">
        <f t="shared" si="4"/>
        <v>0</v>
      </c>
      <c r="J104" s="88">
        <f t="shared" si="4"/>
        <v>0</v>
      </c>
      <c r="K104" s="87">
        <f t="shared" si="4"/>
        <v>0</v>
      </c>
      <c r="L104" s="88">
        <f t="shared" si="4"/>
        <v>0</v>
      </c>
      <c r="M104" s="48"/>
      <c r="N104" s="31"/>
      <c r="O104" s="32"/>
      <c r="P104" s="21"/>
    </row>
    <row r="105" spans="1:16" ht="21" customHeight="1">
      <c r="A105" s="49"/>
      <c r="B105" s="17" t="s">
        <v>27</v>
      </c>
      <c r="C105" s="89">
        <f>C104+D104+E104+F104+H104+I104+K104</f>
        <v>0</v>
      </c>
      <c r="D105" s="90"/>
      <c r="E105" s="90"/>
      <c r="F105" s="90"/>
      <c r="G105" s="90"/>
      <c r="H105" s="90"/>
      <c r="I105" s="90"/>
      <c r="J105" s="90"/>
      <c r="K105" s="90"/>
      <c r="L105" s="91"/>
      <c r="M105" s="49"/>
      <c r="N105" s="50"/>
      <c r="O105" s="50"/>
    </row>
    <row r="106" spans="1:16" ht="15.75">
      <c r="L106" s="54"/>
      <c r="M106" s="55"/>
      <c r="N106" s="63"/>
      <c r="O106" s="64"/>
    </row>
    <row r="107" spans="1:16">
      <c r="L107" s="69" t="s">
        <v>28</v>
      </c>
      <c r="M107" s="70"/>
      <c r="N107" s="65"/>
      <c r="O107" s="66"/>
    </row>
    <row r="108" spans="1:16">
      <c r="L108" s="71"/>
      <c r="M108" s="70"/>
      <c r="N108" s="65"/>
      <c r="O108" s="66"/>
    </row>
    <row r="109" spans="1:16">
      <c r="N109" s="67"/>
      <c r="O109" s="68"/>
    </row>
  </sheetData>
  <mergeCells count="216">
    <mergeCell ref="C105:L105"/>
    <mergeCell ref="F103:G103"/>
    <mergeCell ref="I103:J103"/>
    <mergeCell ref="K103:L103"/>
    <mergeCell ref="F104:G104"/>
    <mergeCell ref="I104:J104"/>
    <mergeCell ref="K104:L104"/>
    <mergeCell ref="A101:A102"/>
    <mergeCell ref="F101:G101"/>
    <mergeCell ref="I101:J101"/>
    <mergeCell ref="K101:L101"/>
    <mergeCell ref="F102:G102"/>
    <mergeCell ref="I102:J102"/>
    <mergeCell ref="K102:L102"/>
    <mergeCell ref="F98:G98"/>
    <mergeCell ref="I98:J98"/>
    <mergeCell ref="K98:L98"/>
    <mergeCell ref="B99:M99"/>
    <mergeCell ref="F100:G100"/>
    <mergeCell ref="I100:J100"/>
    <mergeCell ref="K100:L100"/>
    <mergeCell ref="A96:A97"/>
    <mergeCell ref="F96:G96"/>
    <mergeCell ref="I96:J96"/>
    <mergeCell ref="K96:L96"/>
    <mergeCell ref="F97:G97"/>
    <mergeCell ref="I97:J97"/>
    <mergeCell ref="K97:L97"/>
    <mergeCell ref="F94:G94"/>
    <mergeCell ref="I94:J94"/>
    <mergeCell ref="K94:L94"/>
    <mergeCell ref="F95:G95"/>
    <mergeCell ref="I95:J95"/>
    <mergeCell ref="K95:L95"/>
    <mergeCell ref="C86:L86"/>
    <mergeCell ref="A91:D91"/>
    <mergeCell ref="J91:K91"/>
    <mergeCell ref="M91:N91"/>
    <mergeCell ref="N92:O92"/>
    <mergeCell ref="F93:G93"/>
    <mergeCell ref="I93:J93"/>
    <mergeCell ref="K93:L93"/>
    <mergeCell ref="F84:G84"/>
    <mergeCell ref="I84:J84"/>
    <mergeCell ref="K84:L84"/>
    <mergeCell ref="F85:G85"/>
    <mergeCell ref="I85:J85"/>
    <mergeCell ref="K85:L85"/>
    <mergeCell ref="A82:A83"/>
    <mergeCell ref="F82:G82"/>
    <mergeCell ref="I82:J82"/>
    <mergeCell ref="K82:L82"/>
    <mergeCell ref="F83:G83"/>
    <mergeCell ref="I83:J83"/>
    <mergeCell ref="K83:L83"/>
    <mergeCell ref="F79:G79"/>
    <mergeCell ref="I79:J79"/>
    <mergeCell ref="K79:L79"/>
    <mergeCell ref="B80:M80"/>
    <mergeCell ref="F81:G81"/>
    <mergeCell ref="I81:J81"/>
    <mergeCell ref="K81:L81"/>
    <mergeCell ref="F76:G76"/>
    <mergeCell ref="I76:J76"/>
    <mergeCell ref="K76:L76"/>
    <mergeCell ref="A77:A78"/>
    <mergeCell ref="F77:G77"/>
    <mergeCell ref="I77:J77"/>
    <mergeCell ref="K77:L77"/>
    <mergeCell ref="F78:G78"/>
    <mergeCell ref="I78:J78"/>
    <mergeCell ref="K78:L78"/>
    <mergeCell ref="N73:O73"/>
    <mergeCell ref="F74:G74"/>
    <mergeCell ref="I74:J74"/>
    <mergeCell ref="K74:L74"/>
    <mergeCell ref="F75:G75"/>
    <mergeCell ref="I75:J75"/>
    <mergeCell ref="K75:L75"/>
    <mergeCell ref="C67:L67"/>
    <mergeCell ref="N68:O71"/>
    <mergeCell ref="L69:M70"/>
    <mergeCell ref="A72:D72"/>
    <mergeCell ref="J72:K72"/>
    <mergeCell ref="M72:N72"/>
    <mergeCell ref="F65:G65"/>
    <mergeCell ref="I65:J65"/>
    <mergeCell ref="K65:L65"/>
    <mergeCell ref="F66:G66"/>
    <mergeCell ref="I66:J66"/>
    <mergeCell ref="K66:L66"/>
    <mergeCell ref="A63:A64"/>
    <mergeCell ref="F63:G63"/>
    <mergeCell ref="I63:J63"/>
    <mergeCell ref="K63:L63"/>
    <mergeCell ref="F64:G64"/>
    <mergeCell ref="I64:J64"/>
    <mergeCell ref="K64:L64"/>
    <mergeCell ref="F60:G60"/>
    <mergeCell ref="I60:J60"/>
    <mergeCell ref="K60:L60"/>
    <mergeCell ref="B61:M61"/>
    <mergeCell ref="F62:G62"/>
    <mergeCell ref="I62:J62"/>
    <mergeCell ref="K62:L62"/>
    <mergeCell ref="A58:A59"/>
    <mergeCell ref="F58:G58"/>
    <mergeCell ref="I58:J58"/>
    <mergeCell ref="K58:L58"/>
    <mergeCell ref="F59:G59"/>
    <mergeCell ref="I59:J59"/>
    <mergeCell ref="K59:L59"/>
    <mergeCell ref="F56:G56"/>
    <mergeCell ref="I56:J56"/>
    <mergeCell ref="K56:L56"/>
    <mergeCell ref="F57:G57"/>
    <mergeCell ref="I57:J57"/>
    <mergeCell ref="K57:L57"/>
    <mergeCell ref="C48:L48"/>
    <mergeCell ref="A53:D53"/>
    <mergeCell ref="J53:K53"/>
    <mergeCell ref="M53:N53"/>
    <mergeCell ref="N54:O54"/>
    <mergeCell ref="F55:G55"/>
    <mergeCell ref="I55:J55"/>
    <mergeCell ref="K55:L55"/>
    <mergeCell ref="F46:G46"/>
    <mergeCell ref="I46:J46"/>
    <mergeCell ref="K46:L46"/>
    <mergeCell ref="F47:G47"/>
    <mergeCell ref="I47:J47"/>
    <mergeCell ref="K47:L47"/>
    <mergeCell ref="A39:A40"/>
    <mergeCell ref="F39:G39"/>
    <mergeCell ref="I39:J39"/>
    <mergeCell ref="K39:L39"/>
    <mergeCell ref="F40:G40"/>
    <mergeCell ref="I40:J40"/>
    <mergeCell ref="K40:L40"/>
    <mergeCell ref="A44:A45"/>
    <mergeCell ref="F44:G44"/>
    <mergeCell ref="I44:J44"/>
    <mergeCell ref="K44:L44"/>
    <mergeCell ref="F45:G45"/>
    <mergeCell ref="I45:J45"/>
    <mergeCell ref="K45:L45"/>
    <mergeCell ref="F41:G41"/>
    <mergeCell ref="I41:J41"/>
    <mergeCell ref="K41:L41"/>
    <mergeCell ref="B42:M42"/>
    <mergeCell ref="F43:G43"/>
    <mergeCell ref="I43:J43"/>
    <mergeCell ref="K43:L43"/>
    <mergeCell ref="I37:J37"/>
    <mergeCell ref="K37:L37"/>
    <mergeCell ref="C29:L29"/>
    <mergeCell ref="N30:O33"/>
    <mergeCell ref="L31:M32"/>
    <mergeCell ref="A34:D34"/>
    <mergeCell ref="J34:K34"/>
    <mergeCell ref="M34:N34"/>
    <mergeCell ref="F38:G38"/>
    <mergeCell ref="I38:J38"/>
    <mergeCell ref="K38:L38"/>
    <mergeCell ref="A25:A26"/>
    <mergeCell ref="F25:G25"/>
    <mergeCell ref="I25:J25"/>
    <mergeCell ref="K25:L25"/>
    <mergeCell ref="F26:G26"/>
    <mergeCell ref="I26:J26"/>
    <mergeCell ref="K26:L26"/>
    <mergeCell ref="N35:O35"/>
    <mergeCell ref="F36:G36"/>
    <mergeCell ref="I36:J36"/>
    <mergeCell ref="K36:L36"/>
    <mergeCell ref="B13:C13"/>
    <mergeCell ref="A15:D15"/>
    <mergeCell ref="J15:K15"/>
    <mergeCell ref="F22:G22"/>
    <mergeCell ref="I22:J22"/>
    <mergeCell ref="K22:L22"/>
    <mergeCell ref="B23:M23"/>
    <mergeCell ref="F24:G24"/>
    <mergeCell ref="I24:J24"/>
    <mergeCell ref="K24:L24"/>
    <mergeCell ref="A20:A21"/>
    <mergeCell ref="F20:G20"/>
    <mergeCell ref="I20:J20"/>
    <mergeCell ref="K20:L20"/>
    <mergeCell ref="F21:G21"/>
    <mergeCell ref="I21:J21"/>
    <mergeCell ref="K21:L21"/>
    <mergeCell ref="N106:O109"/>
    <mergeCell ref="L107:M108"/>
    <mergeCell ref="M15:N15"/>
    <mergeCell ref="N16:O16"/>
    <mergeCell ref="F17:G17"/>
    <mergeCell ref="I17:J17"/>
    <mergeCell ref="K17:L17"/>
    <mergeCell ref="N49:O52"/>
    <mergeCell ref="L50:M51"/>
    <mergeCell ref="N87:O90"/>
    <mergeCell ref="L88:M89"/>
    <mergeCell ref="F18:G18"/>
    <mergeCell ref="I18:J18"/>
    <mergeCell ref="K18:L18"/>
    <mergeCell ref="F19:G19"/>
    <mergeCell ref="I19:J19"/>
    <mergeCell ref="K19:L19"/>
    <mergeCell ref="F27:G27"/>
    <mergeCell ref="I27:J27"/>
    <mergeCell ref="K27:L27"/>
    <mergeCell ref="F28:G28"/>
    <mergeCell ref="I28:J28"/>
    <mergeCell ref="K28:L28"/>
    <mergeCell ref="F37:G37"/>
  </mergeCells>
  <pageMargins left="0.70866141732283472" right="0.70866141732283472" top="0.74803149606299213" bottom="0.74803149606299213" header="0.31496062992125984" footer="0.31496062992125984"/>
  <pageSetup paperSize="9" scale="57" orientation="landscape" horizontalDpi="4294967293" verticalDpi="0" r:id="rId1"/>
  <rowBreaks count="2" manualBreakCount="2">
    <brk id="51" max="16383" man="1"/>
    <brk id="89" max="14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RECAP HEURE TRAVAILLÉ</vt:lpstr>
      <vt:lpstr>Riri</vt:lpstr>
      <vt:lpstr>Fifi</vt:lpstr>
      <vt:lpstr>Fifi!Afdrukbereik</vt:lpstr>
      <vt:lpstr>Riri!Afdrukbereik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BSA</cp:lastModifiedBy>
  <dcterms:created xsi:type="dcterms:W3CDTF">2022-06-01T21:42:41Z</dcterms:created>
  <dcterms:modified xsi:type="dcterms:W3CDTF">2022-06-02T08:44:41Z</dcterms:modified>
</cp:coreProperties>
</file>