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23ABAD0-AD49-4FE3-8A61-8DDFA3B92C5C}" xr6:coauthVersionLast="47" xr6:coauthVersionMax="47" xr10:uidLastSave="{00000000-0000-0000-0000-000000000000}"/>
  <bookViews>
    <workbookView xWindow="0" yWindow="0" windowWidth="28800" windowHeight="16200" xr2:uid="{C9B01EAB-8D86-4423-AC91-7CAFD04C6AD4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  <c r="B3" i="1"/>
  <c r="E3" i="1" s="1"/>
  <c r="B4" i="1"/>
  <c r="E4" i="1" s="1"/>
  <c r="B5" i="1"/>
  <c r="E5" i="1" s="1"/>
  <c r="B6" i="1"/>
  <c r="E6" i="1" s="1"/>
  <c r="B7" i="1"/>
  <c r="E7" i="1" s="1"/>
  <c r="B8" i="1"/>
  <c r="E8" i="1" s="1"/>
  <c r="B9" i="1"/>
  <c r="E9" i="1" s="1"/>
  <c r="B10" i="1"/>
  <c r="B11" i="1"/>
  <c r="E11" i="1" s="1"/>
  <c r="B12" i="1"/>
  <c r="E12" i="1" s="1"/>
  <c r="B13" i="1"/>
  <c r="E13" i="1" s="1"/>
  <c r="B14" i="1"/>
  <c r="E14" i="1" s="1"/>
  <c r="B15" i="1"/>
  <c r="E15" i="1" s="1"/>
  <c r="B16" i="1"/>
  <c r="E16" i="1" s="1"/>
  <c r="B17" i="1"/>
  <c r="E17" i="1" s="1"/>
  <c r="B18" i="1"/>
  <c r="E18" i="1" s="1"/>
  <c r="B19" i="1"/>
  <c r="E19" i="1" s="1"/>
  <c r="B20" i="1"/>
  <c r="E20" i="1" s="1"/>
  <c r="C2" i="1"/>
  <c r="E10" i="1"/>
  <c r="D2" i="1" l="1"/>
  <c r="E2" i="1"/>
  <c r="C3" i="1" l="1"/>
  <c r="F2" i="1" s="1"/>
  <c r="G2" i="1"/>
  <c r="D3" i="1" l="1"/>
  <c r="C4" i="1" l="1"/>
  <c r="G3" i="1"/>
  <c r="F3" i="1" l="1"/>
  <c r="D4" i="1"/>
  <c r="C5" i="1" l="1"/>
  <c r="G4" i="1"/>
  <c r="F4" i="1" l="1"/>
  <c r="D5" i="1"/>
  <c r="C6" i="1" l="1"/>
  <c r="G5" i="1"/>
  <c r="F5" i="1" l="1"/>
  <c r="D6" i="1"/>
  <c r="C7" i="1" l="1"/>
  <c r="G6" i="1"/>
  <c r="F6" i="1" l="1"/>
  <c r="D7" i="1"/>
  <c r="C8" i="1" l="1"/>
  <c r="G7" i="1"/>
  <c r="F7" i="1" l="1"/>
  <c r="D8" i="1"/>
  <c r="C9" i="1" l="1"/>
  <c r="G8" i="1"/>
  <c r="F8" i="1" l="1"/>
  <c r="D9" i="1"/>
  <c r="C10" i="1" l="1"/>
  <c r="G9" i="1"/>
  <c r="F9" i="1" l="1"/>
  <c r="D10" i="1"/>
  <c r="C11" i="1" l="1"/>
  <c r="G10" i="1"/>
  <c r="F10" i="1" l="1"/>
  <c r="D11" i="1"/>
  <c r="C12" i="1" l="1"/>
  <c r="G11" i="1"/>
  <c r="F11" i="1" l="1"/>
  <c r="D12" i="1"/>
  <c r="C13" i="1" l="1"/>
  <c r="G12" i="1"/>
  <c r="F12" i="1" l="1"/>
  <c r="D13" i="1"/>
  <c r="C14" i="1" l="1"/>
  <c r="G13" i="1"/>
  <c r="F13" i="1" l="1"/>
  <c r="D14" i="1"/>
  <c r="C15" i="1" l="1"/>
  <c r="G14" i="1"/>
  <c r="F14" i="1" l="1"/>
  <c r="D15" i="1"/>
  <c r="C16" i="1" l="1"/>
  <c r="G15" i="1"/>
  <c r="F15" i="1" l="1"/>
  <c r="D16" i="1"/>
  <c r="C17" i="1" l="1"/>
  <c r="G16" i="1"/>
  <c r="F16" i="1" l="1"/>
  <c r="D17" i="1"/>
  <c r="C18" i="1" l="1"/>
  <c r="G17" i="1"/>
  <c r="F17" i="1" l="1"/>
  <c r="D18" i="1"/>
  <c r="C19" i="1" l="1"/>
  <c r="G18" i="1"/>
  <c r="F18" i="1" l="1"/>
  <c r="D19" i="1"/>
  <c r="C20" i="1" l="1"/>
  <c r="G19" i="1"/>
  <c r="F19" i="1" l="1"/>
  <c r="D20" i="1"/>
  <c r="F20" i="1" l="1"/>
  <c r="G20" i="1"/>
</calcChain>
</file>

<file path=xl/sharedStrings.xml><?xml version="1.0" encoding="utf-8"?>
<sst xmlns="http://schemas.openxmlformats.org/spreadsheetml/2006/main" count="29" uniqueCount="29">
  <si>
    <t>tache</t>
  </si>
  <si>
    <t>tache1</t>
  </si>
  <si>
    <t>tache2</t>
  </si>
  <si>
    <t>tache3</t>
  </si>
  <si>
    <t>tache4</t>
  </si>
  <si>
    <t>tache5</t>
  </si>
  <si>
    <t>tache6</t>
  </si>
  <si>
    <t>tache7</t>
  </si>
  <si>
    <t>tache8</t>
  </si>
  <si>
    <t>tache9</t>
  </si>
  <si>
    <t>tache10</t>
  </si>
  <si>
    <t>tache11</t>
  </si>
  <si>
    <t>tache12</t>
  </si>
  <si>
    <t>tache13</t>
  </si>
  <si>
    <t>tache14</t>
  </si>
  <si>
    <t>tache15</t>
  </si>
  <si>
    <t>tache16</t>
  </si>
  <si>
    <t>tache17</t>
  </si>
  <si>
    <t>tache18</t>
  </si>
  <si>
    <t>tache19</t>
  </si>
  <si>
    <t>demarre</t>
  </si>
  <si>
    <t>fin</t>
  </si>
  <si>
    <t>debut</t>
  </si>
  <si>
    <t>heures par jour</t>
  </si>
  <si>
    <t>durée (heures)</t>
  </si>
  <si>
    <t>periode entre 2 taches</t>
  </si>
  <si>
    <t>jours</t>
  </si>
  <si>
    <t>check1</t>
  </si>
  <si>
    <t>check2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</si>
</sst>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ddd\ dd/mm/yyyy"/>
  </numFmts>
  <fonts count="3" x14ac:knownFonts="1">
    <font>
      <sz val="11"/>
      <color theme="1"/>
      <name val="Georgia"/>
      <family val="2"/>
    </font>
    <font>
      <sz val="8"/>
      <name val="Georgia"/>
      <family val="2"/>
    </font>
    <font>
      <b/>
      <sz val="11"/>
      <color rgb="FFFF0000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2" fillId="2" borderId="0" xfId="0" applyFont="1" applyFill="1"/>
    <xf numFmtId="16" fontId="2" fillId="3" borderId="0" xfId="0" applyNumberFormat="1" applyFont="1" applyFill="1"/>
    <xf numFmtId="0" fontId="2" fillId="3" borderId="0" xfId="0" applyFont="1" applyFill="1"/>
    <xf numFmtId="169" fontId="0" fillId="0" borderId="0" xfId="0" applyNumberFormat="1"/>
  </cellXfs>
  <cellStyles count="1">
    <cellStyle name="Standaard" xfId="0" builtinId="0"/>
  </cellStyles>
  <dxfs count="6">
    <dxf>
      <numFmt numFmtId="169" formatCode="ddd\ dd/mm/yyyy"/>
    </dxf>
    <dxf>
      <numFmt numFmtId="169" formatCode="ddd\ dd/mm/yyyy"/>
    </dxf>
    <dxf>
      <numFmt numFmtId="2" formatCode="0.00"/>
    </dxf>
    <dxf>
      <numFmt numFmtId="0" formatCode="General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3338102887893821E-2"/>
          <c:y val="0.12424438770766733"/>
          <c:w val="0.88440013103376347"/>
          <c:h val="0.87575561229233267"/>
        </c:manualLayout>
      </c:layout>
      <c:bar3DChart>
        <c:barDir val="bar"/>
        <c:grouping val="stacked"/>
        <c:varyColors val="0"/>
        <c:ser>
          <c:idx val="0"/>
          <c:order val="0"/>
          <c:tx>
            <c:strRef>
              <c:f>Blad1!$C$1</c:f>
              <c:strCache>
                <c:ptCount val="1"/>
                <c:pt idx="0">
                  <c:v>demarre</c:v>
                </c:pt>
              </c:strCache>
            </c:strRef>
          </c:tx>
          <c:spPr>
            <a:noFill/>
            <a:ln>
              <a:noFill/>
            </a:ln>
            <a:effectLst/>
            <a:sp3d/>
          </c:spPr>
          <c:invertIfNegative val="0"/>
          <c:cat>
            <c:strRef>
              <c:f>Blad1!$A$2:$A$20</c:f>
              <c:strCache>
                <c:ptCount val="19"/>
                <c:pt idx="0">
                  <c:v>tache1</c:v>
                </c:pt>
                <c:pt idx="1">
                  <c:v>tache2</c:v>
                </c:pt>
                <c:pt idx="2">
                  <c:v>tache3</c:v>
                </c:pt>
                <c:pt idx="3">
                  <c:v>tache4</c:v>
                </c:pt>
                <c:pt idx="4">
                  <c:v>tache5</c:v>
                </c:pt>
                <c:pt idx="5">
                  <c:v>tache6</c:v>
                </c:pt>
                <c:pt idx="6">
                  <c:v>tache7</c:v>
                </c:pt>
                <c:pt idx="7">
                  <c:v>tache8</c:v>
                </c:pt>
                <c:pt idx="8">
                  <c:v>tache9</c:v>
                </c:pt>
                <c:pt idx="9">
                  <c:v>tache10</c:v>
                </c:pt>
                <c:pt idx="10">
                  <c:v>tache11</c:v>
                </c:pt>
                <c:pt idx="11">
                  <c:v>tache12</c:v>
                </c:pt>
                <c:pt idx="12">
                  <c:v>tache13</c:v>
                </c:pt>
                <c:pt idx="13">
                  <c:v>tache14</c:v>
                </c:pt>
                <c:pt idx="14">
                  <c:v>tache15</c:v>
                </c:pt>
                <c:pt idx="15">
                  <c:v>tache16</c:v>
                </c:pt>
                <c:pt idx="16">
                  <c:v>tache17</c:v>
                </c:pt>
                <c:pt idx="17">
                  <c:v>tache18</c:v>
                </c:pt>
                <c:pt idx="18">
                  <c:v>tache19</c:v>
                </c:pt>
              </c:strCache>
            </c:strRef>
          </c:cat>
          <c:val>
            <c:numRef>
              <c:f>Blad1!$C$2:$C$20</c:f>
              <c:numCache>
                <c:formatCode>ddd\ dd/mm/yyyy</c:formatCode>
                <c:ptCount val="19"/>
                <c:pt idx="0">
                  <c:v>44683</c:v>
                </c:pt>
                <c:pt idx="1">
                  <c:v>44683.199999999997</c:v>
                </c:pt>
                <c:pt idx="2">
                  <c:v>44684.2</c:v>
                </c:pt>
                <c:pt idx="3">
                  <c:v>44684.6</c:v>
                </c:pt>
                <c:pt idx="4">
                  <c:v>44685.7</c:v>
                </c:pt>
                <c:pt idx="5">
                  <c:v>44686.299999999996</c:v>
                </c:pt>
                <c:pt idx="6">
                  <c:v>44686.799999999996</c:v>
                </c:pt>
                <c:pt idx="7">
                  <c:v>44687.599999999991</c:v>
                </c:pt>
                <c:pt idx="8">
                  <c:v>44690.69999999999</c:v>
                </c:pt>
                <c:pt idx="9">
                  <c:v>44691.399999999987</c:v>
                </c:pt>
                <c:pt idx="10">
                  <c:v>44691.699999999983</c:v>
                </c:pt>
                <c:pt idx="11">
                  <c:v>44692.599999999984</c:v>
                </c:pt>
                <c:pt idx="12">
                  <c:v>44693.39999999998</c:v>
                </c:pt>
                <c:pt idx="13">
                  <c:v>44693.89999999998</c:v>
                </c:pt>
                <c:pt idx="14">
                  <c:v>44694.999999999978</c:v>
                </c:pt>
                <c:pt idx="15">
                  <c:v>44697.299999999974</c:v>
                </c:pt>
                <c:pt idx="16">
                  <c:v>44698.399999999972</c:v>
                </c:pt>
                <c:pt idx="17">
                  <c:v>44699.499999999971</c:v>
                </c:pt>
                <c:pt idx="18">
                  <c:v>44699.899999999972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55-4F25-9F46-4795B55DD46C}"/>
            </c:ext>
          </c:extLst>
        </c:ser>
        <c:ser>
          <c:idx val="1"/>
          <c:order val="1"/>
          <c:tx>
            <c:strRef>
              <c:f>Blad1!$B$1</c:f>
              <c:strCache>
                <c:ptCount val="1"/>
                <c:pt idx="0">
                  <c:v>durée (heures)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Blad1!$A$2:$A$20</c:f>
              <c:strCache>
                <c:ptCount val="19"/>
                <c:pt idx="0">
                  <c:v>tache1</c:v>
                </c:pt>
                <c:pt idx="1">
                  <c:v>tache2</c:v>
                </c:pt>
                <c:pt idx="2">
                  <c:v>tache3</c:v>
                </c:pt>
                <c:pt idx="3">
                  <c:v>tache4</c:v>
                </c:pt>
                <c:pt idx="4">
                  <c:v>tache5</c:v>
                </c:pt>
                <c:pt idx="5">
                  <c:v>tache6</c:v>
                </c:pt>
                <c:pt idx="6">
                  <c:v>tache7</c:v>
                </c:pt>
                <c:pt idx="7">
                  <c:v>tache8</c:v>
                </c:pt>
                <c:pt idx="8">
                  <c:v>tache9</c:v>
                </c:pt>
                <c:pt idx="9">
                  <c:v>tache10</c:v>
                </c:pt>
                <c:pt idx="10">
                  <c:v>tache11</c:v>
                </c:pt>
                <c:pt idx="11">
                  <c:v>tache12</c:v>
                </c:pt>
                <c:pt idx="12">
                  <c:v>tache13</c:v>
                </c:pt>
                <c:pt idx="13">
                  <c:v>tache14</c:v>
                </c:pt>
                <c:pt idx="14">
                  <c:v>tache15</c:v>
                </c:pt>
                <c:pt idx="15">
                  <c:v>tache16</c:v>
                </c:pt>
                <c:pt idx="16">
                  <c:v>tache17</c:v>
                </c:pt>
                <c:pt idx="17">
                  <c:v>tache18</c:v>
                </c:pt>
                <c:pt idx="18">
                  <c:v>tache19</c:v>
                </c:pt>
              </c:strCache>
            </c:strRef>
          </c:cat>
          <c:val>
            <c:numRef>
              <c:f>Blad1!$E$2:$E$20</c:f>
              <c:numCache>
                <c:formatCode>0.00</c:formatCode>
                <c:ptCount val="19"/>
                <c:pt idx="0">
                  <c:v>0.1</c:v>
                </c:pt>
                <c:pt idx="1">
                  <c:v>0.9</c:v>
                </c:pt>
                <c:pt idx="2">
                  <c:v>0.3</c:v>
                </c:pt>
                <c:pt idx="3">
                  <c:v>1</c:v>
                </c:pt>
                <c:pt idx="4">
                  <c:v>0.5</c:v>
                </c:pt>
                <c:pt idx="5">
                  <c:v>0.4</c:v>
                </c:pt>
                <c:pt idx="6">
                  <c:v>0.7</c:v>
                </c:pt>
                <c:pt idx="7">
                  <c:v>1</c:v>
                </c:pt>
                <c:pt idx="8">
                  <c:v>0.6</c:v>
                </c:pt>
                <c:pt idx="9">
                  <c:v>0.2</c:v>
                </c:pt>
                <c:pt idx="10">
                  <c:v>0.8</c:v>
                </c:pt>
                <c:pt idx="11">
                  <c:v>0.7</c:v>
                </c:pt>
                <c:pt idx="12">
                  <c:v>0.4</c:v>
                </c:pt>
                <c:pt idx="13">
                  <c:v>1</c:v>
                </c:pt>
                <c:pt idx="14">
                  <c:v>0.2</c:v>
                </c:pt>
                <c:pt idx="15">
                  <c:v>1</c:v>
                </c:pt>
                <c:pt idx="16">
                  <c:v>1</c:v>
                </c:pt>
                <c:pt idx="17">
                  <c:v>0.3</c:v>
                </c:pt>
                <c:pt idx="18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C55-4F25-9F46-4795B55DD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82020496"/>
        <c:axId val="682017216"/>
        <c:axId val="0"/>
      </c:bar3DChart>
      <c:catAx>
        <c:axId val="68202049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82017216"/>
        <c:crosses val="autoZero"/>
        <c:auto val="1"/>
        <c:lblAlgn val="ctr"/>
        <c:lblOffset val="100"/>
        <c:noMultiLvlLbl val="0"/>
      </c:catAx>
      <c:valAx>
        <c:axId val="682017216"/>
        <c:scaling>
          <c:orientation val="minMax"/>
          <c:min val="44682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d\ dd/mm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8202049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233361</xdr:colOff>
      <xdr:row>6</xdr:row>
      <xdr:rowOff>180974</xdr:rowOff>
    </xdr:from>
    <xdr:to>
      <xdr:col>29</xdr:col>
      <xdr:colOff>466725</xdr:colOff>
      <xdr:row>34</xdr:row>
      <xdr:rowOff>152400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717D5595-1B78-718D-211C-89F833488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B73C36-1A27-42A4-A60A-567D246258B2}" name="Tabel1" displayName="Tabel1" ref="A1:G20" totalsRowShown="0">
  <autoFilter ref="A1:G20" xr:uid="{25B73C36-1A27-42A4-A60A-567D246258B2}"/>
  <tableColumns count="7">
    <tableColumn id="1" xr3:uid="{E170F40B-448C-4AD5-A9C6-3215D77F9D1F}" name="tache"/>
    <tableColumn id="2" xr3:uid="{2834538B-7D03-4DEA-954F-6AA88DA306BB}" name="durée (heures)" dataDxfId="3">
      <calculatedColumnFormula>RANDBETWEEN(1,10)</calculatedColumnFormula>
    </tableColumn>
    <tableColumn id="3" xr3:uid="{60740AEF-2944-4D1A-8407-0EA781206D90}" name="demarre" dataDxfId="1">
      <calculatedColumnFormula>IF(ROWS($A$1:A1)=1,$J$1,WORKDAY.INTL(D1,TRUNC($J$3+MOD(D1,1)))+MOD($J$3+MOD(D1,1),1))</calculatedColumnFormula>
    </tableColumn>
    <tableColumn id="4" xr3:uid="{25F4CD40-F3A4-4CF0-9307-1BF0D950BDB7}" name="fin" dataDxfId="0">
      <calculatedColumnFormula>WORKDAY.INTL(Tabel1[[#This Row],[demarre]],TRUNC(Tabel1[[#This Row],[durée (heures)]]/$J$2+MOD(Tabel1[[#This Row],[demarre]],1)))+MOD(Tabel1[[#This Row],[durée (heures)]]/$J$2+Tabel1[[#This Row],[demarre]],1)</calculatedColumnFormula>
    </tableColumn>
    <tableColumn id="7" xr3:uid="{DBD9694F-31FC-4A22-8DA5-6D93A15B16D5}" name="jours" dataDxfId="5">
      <calculatedColumnFormula>+Tabel1[[#This Row],[durée (heures)]]/$J$2</calculatedColumnFormula>
    </tableColumn>
    <tableColumn id="8" xr3:uid="{9DE70526-23B4-485C-B687-840D2D013F92}" name="check1" dataDxfId="4">
      <calculatedColumnFormula>+C3-Tabel1[[#This Row],[fin]]</calculatedColumnFormula>
    </tableColumn>
    <tableColumn id="9" xr3:uid="{22F56306-7D8B-4952-A8E7-358B62B1FE0B}" name="check2" dataDxfId="2">
      <calculatedColumnFormula>+Tabel1[[#This Row],[fin]]-Tabel1[[#This Row],[demarre]]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73D81-53E7-4B93-BD9A-7DB5F8175C4D}">
  <sheetPr codeName="Blad1"/>
  <dimension ref="A1:J20"/>
  <sheetViews>
    <sheetView tabSelected="1" workbookViewId="0">
      <selection activeCell="C32" sqref="C32"/>
    </sheetView>
  </sheetViews>
  <sheetFormatPr defaultRowHeight="14.25" x14ac:dyDescent="0.2"/>
  <cols>
    <col min="2" max="2" width="13.21875" customWidth="1"/>
    <col min="3" max="3" width="16.109375" style="5" bestFit="1" customWidth="1"/>
    <col min="4" max="4" width="15.109375" style="5" bestFit="1" customWidth="1"/>
    <col min="5" max="8" width="15.109375" style="1" customWidth="1"/>
    <col min="9" max="9" width="17.21875" bestFit="1" customWidth="1"/>
    <col min="10" max="10" width="5.88671875" bestFit="1" customWidth="1"/>
  </cols>
  <sheetData>
    <row r="1" spans="1:10" x14ac:dyDescent="0.2">
      <c r="A1" t="s">
        <v>0</v>
      </c>
      <c r="B1" t="s">
        <v>24</v>
      </c>
      <c r="C1" s="5" t="s">
        <v>20</v>
      </c>
      <c r="D1" s="5" t="s">
        <v>21</v>
      </c>
      <c r="E1" s="1" t="s">
        <v>26</v>
      </c>
      <c r="F1" s="1" t="s">
        <v>27</v>
      </c>
      <c r="G1" s="1" t="s">
        <v>28</v>
      </c>
      <c r="I1" s="2" t="s">
        <v>22</v>
      </c>
      <c r="J1" s="3">
        <v>44683</v>
      </c>
    </row>
    <row r="2" spans="1:10" x14ac:dyDescent="0.2">
      <c r="A2" t="s">
        <v>1</v>
      </c>
      <c r="B2">
        <f t="shared" ref="B2:B20" ca="1" si="0">RANDBETWEEN(1,10)</f>
        <v>1</v>
      </c>
      <c r="C2" s="5">
        <f>IF(ROWS($A$1:A1)=1,$J$1,WORKDAY.INTL(D1,TRUNC($J$3+MOD(D1,1)))+MOD($J$3+MOD(D1,1),1))</f>
        <v>44683</v>
      </c>
      <c r="D2" s="5">
        <f ca="1">WORKDAY.INTL(Tabel1[[#This Row],[demarre]],TRUNC(Tabel1[[#This Row],[durée (heures)]]/$J$2+MOD(Tabel1[[#This Row],[demarre]],1)))+MOD(Tabel1[[#This Row],[durée (heures)]]/$J$2+Tabel1[[#This Row],[demarre]],1)</f>
        <v>44683.1</v>
      </c>
      <c r="E2" s="1">
        <f ca="1">+Tabel1[[#This Row],[durée (heures)]]/$J$2</f>
        <v>0.1</v>
      </c>
      <c r="F2" s="1">
        <f ca="1">+C3-Tabel1[[#This Row],[fin]]</f>
        <v>9.9999999998544808E-2</v>
      </c>
      <c r="G2" s="1">
        <f ca="1">+Tabel1[[#This Row],[fin]]-Tabel1[[#This Row],[demarre]]</f>
        <v>9.9999999998544808E-2</v>
      </c>
      <c r="I2" s="2" t="s">
        <v>23</v>
      </c>
      <c r="J2" s="4">
        <v>10</v>
      </c>
    </row>
    <row r="3" spans="1:10" x14ac:dyDescent="0.2">
      <c r="A3" t="s">
        <v>2</v>
      </c>
      <c r="B3">
        <f t="shared" ca="1" si="0"/>
        <v>9</v>
      </c>
      <c r="C3" s="5">
        <f ca="1">IF(ROWS($A$1:A2)=1,$J$1,WORKDAY.INTL(D2,TRUNC($J$3+MOD(D2,1)))+MOD($J$3+MOD(D2,1),1))</f>
        <v>44683.199999999997</v>
      </c>
      <c r="D3" s="5">
        <f ca="1">WORKDAY.INTL(Tabel1[[#This Row],[demarre]],TRUNC(Tabel1[[#This Row],[durée (heures)]]/$J$2+MOD(Tabel1[[#This Row],[demarre]],1)))+MOD(Tabel1[[#This Row],[durée (heures)]]/$J$2+Tabel1[[#This Row],[demarre]],1)</f>
        <v>44684.1</v>
      </c>
      <c r="E3" s="1">
        <f ca="1">+Tabel1[[#This Row],[durée (heures)]]/$J$2</f>
        <v>0.9</v>
      </c>
      <c r="F3" s="1">
        <f ca="1">+C4-Tabel1[[#This Row],[fin]]</f>
        <v>9.9999999998544808E-2</v>
      </c>
      <c r="G3" s="1">
        <f ca="1">+Tabel1[[#This Row],[fin]]-Tabel1[[#This Row],[demarre]]</f>
        <v>0.90000000000145519</v>
      </c>
      <c r="I3" s="2" t="s">
        <v>25</v>
      </c>
      <c r="J3" s="4">
        <v>0.1</v>
      </c>
    </row>
    <row r="4" spans="1:10" x14ac:dyDescent="0.2">
      <c r="A4" t="s">
        <v>3</v>
      </c>
      <c r="B4">
        <f t="shared" ca="1" si="0"/>
        <v>3</v>
      </c>
      <c r="C4" s="5">
        <f ca="1">IF(ROWS($A$1:A3)=1,$J$1,WORKDAY.INTL(D3,TRUNC($J$3+MOD(D3,1)))+MOD($J$3+MOD(D3,1),1))</f>
        <v>44684.2</v>
      </c>
      <c r="D4" s="5">
        <f ca="1">WORKDAY.INTL(Tabel1[[#This Row],[demarre]],TRUNC(Tabel1[[#This Row],[durée (heures)]]/$J$2+MOD(Tabel1[[#This Row],[demarre]],1)))+MOD(Tabel1[[#This Row],[durée (heures)]]/$J$2+Tabel1[[#This Row],[demarre]],1)</f>
        <v>44684.5</v>
      </c>
      <c r="E4" s="1">
        <f ca="1">+Tabel1[[#This Row],[durée (heures)]]/$J$2</f>
        <v>0.3</v>
      </c>
      <c r="F4" s="1">
        <f ca="1">+C5-Tabel1[[#This Row],[fin]]</f>
        <v>9.9999999998544808E-2</v>
      </c>
      <c r="G4" s="1">
        <f ca="1">+Tabel1[[#This Row],[fin]]-Tabel1[[#This Row],[demarre]]</f>
        <v>0.30000000000291038</v>
      </c>
    </row>
    <row r="5" spans="1:10" x14ac:dyDescent="0.2">
      <c r="A5" t="s">
        <v>4</v>
      </c>
      <c r="B5">
        <f t="shared" ca="1" si="0"/>
        <v>10</v>
      </c>
      <c r="C5" s="5">
        <f ca="1">IF(ROWS($A$1:A4)=1,$J$1,WORKDAY.INTL(D4,TRUNC($J$3+MOD(D4,1)))+MOD($J$3+MOD(D4,1),1))</f>
        <v>44684.6</v>
      </c>
      <c r="D5" s="5">
        <f ca="1">WORKDAY.INTL(Tabel1[[#This Row],[demarre]],TRUNC(Tabel1[[#This Row],[durée (heures)]]/$J$2+MOD(Tabel1[[#This Row],[demarre]],1)))+MOD(Tabel1[[#This Row],[durée (heures)]]/$J$2+Tabel1[[#This Row],[demarre]],1)</f>
        <v>44685.599999999999</v>
      </c>
      <c r="E5" s="1">
        <f ca="1">+Tabel1[[#This Row],[durée (heures)]]/$J$2</f>
        <v>1</v>
      </c>
      <c r="F5" s="1">
        <f ca="1">+C6-Tabel1[[#This Row],[fin]]</f>
        <v>9.9999999998544808E-2</v>
      </c>
      <c r="G5" s="1">
        <f ca="1">+Tabel1[[#This Row],[fin]]-Tabel1[[#This Row],[demarre]]</f>
        <v>1</v>
      </c>
    </row>
    <row r="6" spans="1:10" x14ac:dyDescent="0.2">
      <c r="A6" t="s">
        <v>5</v>
      </c>
      <c r="B6">
        <f t="shared" ca="1" si="0"/>
        <v>5</v>
      </c>
      <c r="C6" s="5">
        <f ca="1">IF(ROWS($A$1:A5)=1,$J$1,WORKDAY.INTL(D5,TRUNC($J$3+MOD(D5,1)))+MOD($J$3+MOD(D5,1),1))</f>
        <v>44685.7</v>
      </c>
      <c r="D6" s="5">
        <f ca="1">WORKDAY.INTL(Tabel1[[#This Row],[demarre]],TRUNC(Tabel1[[#This Row],[durée (heures)]]/$J$2+MOD(Tabel1[[#This Row],[demarre]],1)))+MOD(Tabel1[[#This Row],[durée (heures)]]/$J$2+Tabel1[[#This Row],[demarre]],1)</f>
        <v>44686.2</v>
      </c>
      <c r="E6" s="1">
        <f ca="1">+Tabel1[[#This Row],[durée (heures)]]/$J$2</f>
        <v>0.5</v>
      </c>
      <c r="F6" s="1">
        <f ca="1">+C7-Tabel1[[#This Row],[fin]]</f>
        <v>9.9999999998544808E-2</v>
      </c>
      <c r="G6" s="1">
        <f ca="1">+Tabel1[[#This Row],[fin]]-Tabel1[[#This Row],[demarre]]</f>
        <v>0.5</v>
      </c>
    </row>
    <row r="7" spans="1:10" x14ac:dyDescent="0.2">
      <c r="A7" t="s">
        <v>6</v>
      </c>
      <c r="B7">
        <f t="shared" ca="1" si="0"/>
        <v>4</v>
      </c>
      <c r="C7" s="5">
        <f ca="1">IF(ROWS($A$1:A6)=1,$J$1,WORKDAY.INTL(D6,TRUNC($J$3+MOD(D6,1)))+MOD($J$3+MOD(D6,1),1))</f>
        <v>44686.299999999996</v>
      </c>
      <c r="D7" s="5">
        <f ca="1">WORKDAY.INTL(Tabel1[[#This Row],[demarre]],TRUNC(Tabel1[[#This Row],[durée (heures)]]/$J$2+MOD(Tabel1[[#This Row],[demarre]],1)))+MOD(Tabel1[[#This Row],[durée (heures)]]/$J$2+Tabel1[[#This Row],[demarre]],1)</f>
        <v>44686.7</v>
      </c>
      <c r="E7" s="1">
        <f ca="1">+Tabel1[[#This Row],[durée (heures)]]/$J$2</f>
        <v>0.4</v>
      </c>
      <c r="F7" s="1">
        <f ca="1">+C8-Tabel1[[#This Row],[fin]]</f>
        <v>9.9999999998544808E-2</v>
      </c>
      <c r="G7" s="1">
        <f ca="1">+Tabel1[[#This Row],[fin]]-Tabel1[[#This Row],[demarre]]</f>
        <v>0.40000000000145519</v>
      </c>
    </row>
    <row r="8" spans="1:10" x14ac:dyDescent="0.2">
      <c r="A8" t="s">
        <v>7</v>
      </c>
      <c r="B8">
        <f t="shared" ca="1" si="0"/>
        <v>7</v>
      </c>
      <c r="C8" s="5">
        <f ca="1">IF(ROWS($A$1:A7)=1,$J$1,WORKDAY.INTL(D7,TRUNC($J$3+MOD(D7,1)))+MOD($J$3+MOD(D7,1),1))</f>
        <v>44686.799999999996</v>
      </c>
      <c r="D8" s="5">
        <f ca="1">WORKDAY.INTL(Tabel1[[#This Row],[demarre]],TRUNC(Tabel1[[#This Row],[durée (heures)]]/$J$2+MOD(Tabel1[[#This Row],[demarre]],1)))+MOD(Tabel1[[#This Row],[durée (heures)]]/$J$2+Tabel1[[#This Row],[demarre]],1)</f>
        <v>44687.499999999993</v>
      </c>
      <c r="E8" s="1">
        <f ca="1">+Tabel1[[#This Row],[durée (heures)]]/$J$2</f>
        <v>0.7</v>
      </c>
      <c r="F8" s="1">
        <f ca="1">+C9-Tabel1[[#This Row],[fin]]</f>
        <v>9.9999999998544808E-2</v>
      </c>
      <c r="G8" s="1">
        <f ca="1">+Tabel1[[#This Row],[fin]]-Tabel1[[#This Row],[demarre]]</f>
        <v>0.69999999999708962</v>
      </c>
    </row>
    <row r="9" spans="1:10" x14ac:dyDescent="0.2">
      <c r="A9" t="s">
        <v>8</v>
      </c>
      <c r="B9">
        <f t="shared" ca="1" si="0"/>
        <v>10</v>
      </c>
      <c r="C9" s="5">
        <f ca="1">IF(ROWS($A$1:A8)=1,$J$1,WORKDAY.INTL(D8,TRUNC($J$3+MOD(D8,1)))+MOD($J$3+MOD(D8,1),1))</f>
        <v>44687.599999999991</v>
      </c>
      <c r="D9" s="5">
        <f ca="1">WORKDAY.INTL(Tabel1[[#This Row],[demarre]],TRUNC(Tabel1[[#This Row],[durée (heures)]]/$J$2+MOD(Tabel1[[#This Row],[demarre]],1)))+MOD(Tabel1[[#This Row],[durée (heures)]]/$J$2+Tabel1[[#This Row],[demarre]],1)</f>
        <v>44690.599999999991</v>
      </c>
      <c r="E9" s="1">
        <f ca="1">+Tabel1[[#This Row],[durée (heures)]]/$J$2</f>
        <v>1</v>
      </c>
      <c r="F9" s="1">
        <f ca="1">+C10-Tabel1[[#This Row],[fin]]</f>
        <v>9.9999999998544808E-2</v>
      </c>
      <c r="G9" s="1">
        <f ca="1">+Tabel1[[#This Row],[fin]]-Tabel1[[#This Row],[demarre]]</f>
        <v>3</v>
      </c>
    </row>
    <row r="10" spans="1:10" x14ac:dyDescent="0.2">
      <c r="A10" t="s">
        <v>9</v>
      </c>
      <c r="B10">
        <f t="shared" ca="1" si="0"/>
        <v>6</v>
      </c>
      <c r="C10" s="5">
        <f ca="1">IF(ROWS($A$1:A9)=1,$J$1,WORKDAY.INTL(D9,TRUNC($J$3+MOD(D9,1)))+MOD($J$3+MOD(D9,1),1))</f>
        <v>44690.69999999999</v>
      </c>
      <c r="D10" s="5">
        <f ca="1">WORKDAY.INTL(Tabel1[[#This Row],[demarre]],TRUNC(Tabel1[[#This Row],[durée (heures)]]/$J$2+MOD(Tabel1[[#This Row],[demarre]],1)))+MOD(Tabel1[[#This Row],[durée (heures)]]/$J$2+Tabel1[[#This Row],[demarre]],1)</f>
        <v>44691.299999999988</v>
      </c>
      <c r="E10" s="1">
        <f ca="1">+Tabel1[[#This Row],[durée (heures)]]/$J$2</f>
        <v>0.6</v>
      </c>
      <c r="F10" s="1">
        <f ca="1">+C11-Tabel1[[#This Row],[fin]]</f>
        <v>9.9999999998544808E-2</v>
      </c>
      <c r="G10" s="1">
        <f ca="1">+Tabel1[[#This Row],[fin]]-Tabel1[[#This Row],[demarre]]</f>
        <v>0.59999999999854481</v>
      </c>
    </row>
    <row r="11" spans="1:10" x14ac:dyDescent="0.2">
      <c r="A11" t="s">
        <v>10</v>
      </c>
      <c r="B11">
        <f t="shared" ca="1" si="0"/>
        <v>2</v>
      </c>
      <c r="C11" s="5">
        <f ca="1">IF(ROWS($A$1:A10)=1,$J$1,WORKDAY.INTL(D10,TRUNC($J$3+MOD(D10,1)))+MOD($J$3+MOD(D10,1),1))</f>
        <v>44691.399999999987</v>
      </c>
      <c r="D11" s="5">
        <f ca="1">WORKDAY.INTL(Tabel1[[#This Row],[demarre]],TRUNC(Tabel1[[#This Row],[durée (heures)]]/$J$2+MOD(Tabel1[[#This Row],[demarre]],1)))+MOD(Tabel1[[#This Row],[durée (heures)]]/$J$2+Tabel1[[#This Row],[demarre]],1)</f>
        <v>44691.599999999984</v>
      </c>
      <c r="E11" s="1">
        <f ca="1">+Tabel1[[#This Row],[durée (heures)]]/$J$2</f>
        <v>0.2</v>
      </c>
      <c r="F11" s="1">
        <f ca="1">+C12-Tabel1[[#This Row],[fin]]</f>
        <v>9.9999999998544808E-2</v>
      </c>
      <c r="G11" s="1">
        <f ca="1">+Tabel1[[#This Row],[fin]]-Tabel1[[#This Row],[demarre]]</f>
        <v>0.19999999999708962</v>
      </c>
    </row>
    <row r="12" spans="1:10" x14ac:dyDescent="0.2">
      <c r="A12" t="s">
        <v>11</v>
      </c>
      <c r="B12">
        <f t="shared" ca="1" si="0"/>
        <v>8</v>
      </c>
      <c r="C12" s="5">
        <f ca="1">IF(ROWS($A$1:A11)=1,$J$1,WORKDAY.INTL(D11,TRUNC($J$3+MOD(D11,1)))+MOD($J$3+MOD(D11,1),1))</f>
        <v>44691.699999999983</v>
      </c>
      <c r="D12" s="5">
        <f ca="1">WORKDAY.INTL(Tabel1[[#This Row],[demarre]],TRUNC(Tabel1[[#This Row],[durée (heures)]]/$J$2+MOD(Tabel1[[#This Row],[demarre]],1)))+MOD(Tabel1[[#This Row],[durée (heures)]]/$J$2+Tabel1[[#This Row],[demarre]],1)</f>
        <v>44692.499999999985</v>
      </c>
      <c r="E12" s="1">
        <f ca="1">+Tabel1[[#This Row],[durée (heures)]]/$J$2</f>
        <v>0.8</v>
      </c>
      <c r="F12" s="1">
        <f ca="1">+C13-Tabel1[[#This Row],[fin]]</f>
        <v>9.9999999998544808E-2</v>
      </c>
      <c r="G12" s="1">
        <f ca="1">+Tabel1[[#This Row],[fin]]-Tabel1[[#This Row],[demarre]]</f>
        <v>0.80000000000291038</v>
      </c>
    </row>
    <row r="13" spans="1:10" x14ac:dyDescent="0.2">
      <c r="A13" t="s">
        <v>12</v>
      </c>
      <c r="B13">
        <f t="shared" ca="1" si="0"/>
        <v>7</v>
      </c>
      <c r="C13" s="5">
        <f ca="1">IF(ROWS($A$1:A12)=1,$J$1,WORKDAY.INTL(D12,TRUNC($J$3+MOD(D12,1)))+MOD($J$3+MOD(D12,1),1))</f>
        <v>44692.599999999984</v>
      </c>
      <c r="D13" s="5">
        <f ca="1">WORKDAY.INTL(Tabel1[[#This Row],[demarre]],TRUNC(Tabel1[[#This Row],[durée (heures)]]/$J$2+MOD(Tabel1[[#This Row],[demarre]],1)))+MOD(Tabel1[[#This Row],[durée (heures)]]/$J$2+Tabel1[[#This Row],[demarre]],1)</f>
        <v>44693.299999999981</v>
      </c>
      <c r="E13" s="1">
        <f ca="1">+Tabel1[[#This Row],[durée (heures)]]/$J$2</f>
        <v>0.7</v>
      </c>
      <c r="F13" s="1">
        <f ca="1">+C14-Tabel1[[#This Row],[fin]]</f>
        <v>9.9999999998544808E-2</v>
      </c>
      <c r="G13" s="1">
        <f ca="1">+Tabel1[[#This Row],[fin]]-Tabel1[[#This Row],[demarre]]</f>
        <v>0.69999999999708962</v>
      </c>
    </row>
    <row r="14" spans="1:10" x14ac:dyDescent="0.2">
      <c r="A14" t="s">
        <v>13</v>
      </c>
      <c r="B14">
        <f t="shared" ca="1" si="0"/>
        <v>4</v>
      </c>
      <c r="C14" s="5">
        <f ca="1">IF(ROWS($A$1:A13)=1,$J$1,WORKDAY.INTL(D13,TRUNC($J$3+MOD(D13,1)))+MOD($J$3+MOD(D13,1),1))</f>
        <v>44693.39999999998</v>
      </c>
      <c r="D14" s="5">
        <f ca="1">WORKDAY.INTL(Tabel1[[#This Row],[demarre]],TRUNC(Tabel1[[#This Row],[durée (heures)]]/$J$2+MOD(Tabel1[[#This Row],[demarre]],1)))+MOD(Tabel1[[#This Row],[durée (heures)]]/$J$2+Tabel1[[#This Row],[demarre]],1)</f>
        <v>44693.799999999981</v>
      </c>
      <c r="E14" s="1">
        <f ca="1">+Tabel1[[#This Row],[durée (heures)]]/$J$2</f>
        <v>0.4</v>
      </c>
      <c r="F14" s="1">
        <f ca="1">+C15-Tabel1[[#This Row],[fin]]</f>
        <v>9.9999999998544808E-2</v>
      </c>
      <c r="G14" s="1">
        <f ca="1">+Tabel1[[#This Row],[fin]]-Tabel1[[#This Row],[demarre]]</f>
        <v>0.40000000000145519</v>
      </c>
    </row>
    <row r="15" spans="1:10" x14ac:dyDescent="0.2">
      <c r="A15" t="s">
        <v>14</v>
      </c>
      <c r="B15">
        <f t="shared" ca="1" si="0"/>
        <v>10</v>
      </c>
      <c r="C15" s="5">
        <f ca="1">IF(ROWS($A$1:A14)=1,$J$1,WORKDAY.INTL(D14,TRUNC($J$3+MOD(D14,1)))+MOD($J$3+MOD(D14,1),1))</f>
        <v>44693.89999999998</v>
      </c>
      <c r="D15" s="5">
        <f ca="1">WORKDAY.INTL(Tabel1[[#This Row],[demarre]],TRUNC(Tabel1[[#This Row],[durée (heures)]]/$J$2+MOD(Tabel1[[#This Row],[demarre]],1)))+MOD(Tabel1[[#This Row],[durée (heures)]]/$J$2+Tabel1[[#This Row],[demarre]],1)</f>
        <v>44694.89999999998</v>
      </c>
      <c r="E15" s="1">
        <f ca="1">+Tabel1[[#This Row],[durée (heures)]]/$J$2</f>
        <v>1</v>
      </c>
      <c r="F15" s="1">
        <f ca="1">+C16-Tabel1[[#This Row],[fin]]</f>
        <v>9.9999999998544808E-2</v>
      </c>
      <c r="G15" s="1">
        <f ca="1">+Tabel1[[#This Row],[fin]]-Tabel1[[#This Row],[demarre]]</f>
        <v>1</v>
      </c>
    </row>
    <row r="16" spans="1:10" x14ac:dyDescent="0.2">
      <c r="A16" t="s">
        <v>15</v>
      </c>
      <c r="B16">
        <f t="shared" ca="1" si="0"/>
        <v>2</v>
      </c>
      <c r="C16" s="5">
        <f ca="1">IF(ROWS($A$1:A15)=1,$J$1,WORKDAY.INTL(D15,TRUNC($J$3+MOD(D15,1)))+MOD($J$3+MOD(D15,1),1))</f>
        <v>44694.999999999978</v>
      </c>
      <c r="D16" s="5">
        <f ca="1">WORKDAY.INTL(Tabel1[[#This Row],[demarre]],TRUNC(Tabel1[[#This Row],[durée (heures)]]/$J$2+MOD(Tabel1[[#This Row],[demarre]],1)))+MOD(Tabel1[[#This Row],[durée (heures)]]/$J$2+Tabel1[[#This Row],[demarre]],1)</f>
        <v>44697.199999999975</v>
      </c>
      <c r="E16" s="1">
        <f ca="1">+Tabel1[[#This Row],[durée (heures)]]/$J$2</f>
        <v>0.2</v>
      </c>
      <c r="F16" s="1">
        <f ca="1">+C17-Tabel1[[#This Row],[fin]]</f>
        <v>9.9999999998544808E-2</v>
      </c>
      <c r="G16" s="1">
        <f ca="1">+Tabel1[[#This Row],[fin]]-Tabel1[[#This Row],[demarre]]</f>
        <v>2.1999999999970896</v>
      </c>
    </row>
    <row r="17" spans="1:7" x14ac:dyDescent="0.2">
      <c r="A17" t="s">
        <v>16</v>
      </c>
      <c r="B17">
        <f t="shared" ca="1" si="0"/>
        <v>10</v>
      </c>
      <c r="C17" s="5">
        <f ca="1">IF(ROWS($A$1:A16)=1,$J$1,WORKDAY.INTL(D16,TRUNC($J$3+MOD(D16,1)))+MOD($J$3+MOD(D16,1),1))</f>
        <v>44697.299999999974</v>
      </c>
      <c r="D17" s="5">
        <f ca="1">WORKDAY.INTL(Tabel1[[#This Row],[demarre]],TRUNC(Tabel1[[#This Row],[durée (heures)]]/$J$2+MOD(Tabel1[[#This Row],[demarre]],1)))+MOD(Tabel1[[#This Row],[durée (heures)]]/$J$2+Tabel1[[#This Row],[demarre]],1)</f>
        <v>44698.299999999974</v>
      </c>
      <c r="E17" s="1">
        <f ca="1">+Tabel1[[#This Row],[durée (heures)]]/$J$2</f>
        <v>1</v>
      </c>
      <c r="F17" s="1">
        <f ca="1">+C18-Tabel1[[#This Row],[fin]]</f>
        <v>9.9999999998544808E-2</v>
      </c>
      <c r="G17" s="1">
        <f ca="1">+Tabel1[[#This Row],[fin]]-Tabel1[[#This Row],[demarre]]</f>
        <v>1</v>
      </c>
    </row>
    <row r="18" spans="1:7" x14ac:dyDescent="0.2">
      <c r="A18" t="s">
        <v>17</v>
      </c>
      <c r="B18">
        <f t="shared" ca="1" si="0"/>
        <v>10</v>
      </c>
      <c r="C18" s="5">
        <f ca="1">IF(ROWS($A$1:A17)=1,$J$1,WORKDAY.INTL(D17,TRUNC($J$3+MOD(D17,1)))+MOD($J$3+MOD(D17,1),1))</f>
        <v>44698.399999999972</v>
      </c>
      <c r="D18" s="5">
        <f ca="1">WORKDAY.INTL(Tabel1[[#This Row],[demarre]],TRUNC(Tabel1[[#This Row],[durée (heures)]]/$J$2+MOD(Tabel1[[#This Row],[demarre]],1)))+MOD(Tabel1[[#This Row],[durée (heures)]]/$J$2+Tabel1[[#This Row],[demarre]],1)</f>
        <v>44699.399999999972</v>
      </c>
      <c r="E18" s="1">
        <f ca="1">+Tabel1[[#This Row],[durée (heures)]]/$J$2</f>
        <v>1</v>
      </c>
      <c r="F18" s="1">
        <f ca="1">+C19-Tabel1[[#This Row],[fin]]</f>
        <v>9.9999999998544808E-2</v>
      </c>
      <c r="G18" s="1">
        <f ca="1">+Tabel1[[#This Row],[fin]]-Tabel1[[#This Row],[demarre]]</f>
        <v>1</v>
      </c>
    </row>
    <row r="19" spans="1:7" x14ac:dyDescent="0.2">
      <c r="A19" t="s">
        <v>18</v>
      </c>
      <c r="B19">
        <f t="shared" ca="1" si="0"/>
        <v>3</v>
      </c>
      <c r="C19" s="5">
        <f ca="1">IF(ROWS($A$1:A18)=1,$J$1,WORKDAY.INTL(D18,TRUNC($J$3+MOD(D18,1)))+MOD($J$3+MOD(D18,1),1))</f>
        <v>44699.499999999971</v>
      </c>
      <c r="D19" s="5">
        <f ca="1">WORKDAY.INTL(Tabel1[[#This Row],[demarre]],TRUNC(Tabel1[[#This Row],[durée (heures)]]/$J$2+MOD(Tabel1[[#This Row],[demarre]],1)))+MOD(Tabel1[[#This Row],[durée (heures)]]/$J$2+Tabel1[[#This Row],[demarre]],1)</f>
        <v>44699.799999999974</v>
      </c>
      <c r="E19" s="1">
        <f ca="1">+Tabel1[[#This Row],[durée (heures)]]/$J$2</f>
        <v>0.3</v>
      </c>
      <c r="F19" s="1">
        <f ca="1">+C20-Tabel1[[#This Row],[fin]]</f>
        <v>9.9999999998544808E-2</v>
      </c>
      <c r="G19" s="1">
        <f ca="1">+Tabel1[[#This Row],[fin]]-Tabel1[[#This Row],[demarre]]</f>
        <v>0.30000000000291038</v>
      </c>
    </row>
    <row r="20" spans="1:7" x14ac:dyDescent="0.2">
      <c r="A20" t="s">
        <v>19</v>
      </c>
      <c r="B20">
        <f t="shared" ca="1" si="0"/>
        <v>2</v>
      </c>
      <c r="C20" s="5">
        <f ca="1">IF(ROWS($A$1:A19)=1,$J$1,WORKDAY.INTL(D19,TRUNC($J$3+MOD(D19,1)))+MOD($J$3+MOD(D19,1),1))</f>
        <v>44699.899999999972</v>
      </c>
      <c r="D20" s="5">
        <f ca="1">WORKDAY.INTL(Tabel1[[#This Row],[demarre]],TRUNC(Tabel1[[#This Row],[durée (heures)]]/$J$2+MOD(Tabel1[[#This Row],[demarre]],1)))+MOD(Tabel1[[#This Row],[durée (heures)]]/$J$2+Tabel1[[#This Row],[demarre]],1)</f>
        <v>44700.099999999969</v>
      </c>
      <c r="E20" s="1">
        <f ca="1">+Tabel1[[#This Row],[durée (heures)]]/$J$2</f>
        <v>0.2</v>
      </c>
      <c r="F20" s="1">
        <f ca="1">+C21-Tabel1[[#This Row],[fin]]</f>
        <v>-44700.099999999969</v>
      </c>
      <c r="G20" s="1">
        <f ca="1">+Tabel1[[#This Row],[fin]]-Tabel1[[#This Row],[demarre]]</f>
        <v>0.19999999999708962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2022-05-26T12:07:36Z</dcterms:created>
  <dcterms:modified xsi:type="dcterms:W3CDTF">2022-05-26T13:35:56Z</dcterms:modified>
</cp:coreProperties>
</file>