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D2A0804A-82AC-48B0-82E3-15759496C335}" xr6:coauthVersionLast="47" xr6:coauthVersionMax="47" xr10:uidLastSave="{00000000-0000-0000-0000-000000000000}"/>
  <bookViews>
    <workbookView xWindow="0" yWindow="0" windowWidth="28800" windowHeight="16200" xr2:uid="{00000000-000D-0000-FFFF-FFFF00000000}"/>
  </bookViews>
  <sheets>
    <sheet name="May-2022" sheetId="1" r:id="rId1"/>
    <sheet name="Listes" sheetId="2" r:id="rId2"/>
    <sheet name="Statistique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M18" i="1" l="1" a="1"/>
  <c r="M18" i="1" s="1"/>
  <c r="M19" i="1" a="1"/>
  <c r="M19" i="1" s="1"/>
  <c r="M20" i="1" a="1"/>
  <c r="M20" i="1" s="1"/>
  <c r="M21" i="1" a="1"/>
  <c r="M21" i="1" s="1"/>
  <c r="M22" i="1" a="1"/>
  <c r="M22" i="1" s="1"/>
  <c r="M23" i="1" a="1"/>
  <c r="M23" i="1" s="1"/>
  <c r="M24" i="1" a="1"/>
  <c r="M24" i="1" s="1"/>
  <c r="M25" i="1" a="1"/>
  <c r="M25" i="1"/>
  <c r="M26" i="1" a="1"/>
  <c r="M26" i="1" s="1"/>
  <c r="M27" i="1" a="1"/>
  <c r="M27" i="1" s="1"/>
  <c r="M28" i="1" a="1"/>
  <c r="M28" i="1" s="1"/>
  <c r="M29" i="1" a="1"/>
  <c r="M29" i="1"/>
  <c r="M30" i="1" a="1"/>
  <c r="M30" i="1" s="1"/>
  <c r="M31" i="1" a="1"/>
  <c r="M31" i="1" s="1"/>
  <c r="M32" i="1" a="1"/>
  <c r="M32" i="1" s="1"/>
  <c r="M33" i="1" a="1"/>
  <c r="M33" i="1"/>
  <c r="M34" i="1" a="1"/>
  <c r="M34" i="1" s="1"/>
  <c r="M35" i="1" a="1"/>
  <c r="M35" i="1" s="1"/>
  <c r="M36" i="1" a="1"/>
  <c r="M36" i="1" s="1"/>
  <c r="M37" i="1" a="1"/>
  <c r="M37" i="1"/>
  <c r="M38" i="1" a="1"/>
  <c r="M38" i="1" s="1"/>
  <c r="M8" i="1" a="1"/>
  <c r="M8" i="1" s="1"/>
  <c r="M9" i="1" a="1"/>
  <c r="M9" i="1"/>
  <c r="M10" i="1" a="1"/>
  <c r="M10" i="1" s="1"/>
  <c r="M11" i="1" a="1"/>
  <c r="M11" i="1" s="1"/>
  <c r="M12" i="1" a="1"/>
  <c r="M12" i="1" s="1"/>
  <c r="M13" i="1" a="1"/>
  <c r="M13" i="1"/>
  <c r="M14" i="1" a="1"/>
  <c r="M14" i="1" s="1"/>
  <c r="M15" i="1" a="1"/>
  <c r="M15" i="1" s="1"/>
  <c r="M16" i="1" a="1"/>
  <c r="M16" i="1" s="1"/>
  <c r="M17" i="1" a="1"/>
  <c r="M17" i="1" s="1"/>
  <c r="L35" i="1" l="1"/>
  <c r="D7" i="3"/>
  <c r="L14" i="1"/>
  <c r="D8" i="3" s="1"/>
  <c r="L17" i="1"/>
  <c r="L19" i="1"/>
  <c r="L21" i="1"/>
  <c r="L23" i="1"/>
  <c r="L24" i="1"/>
  <c r="L25" i="1"/>
  <c r="L28" i="1"/>
  <c r="L30" i="1"/>
  <c r="L31" i="1"/>
  <c r="L32" i="1"/>
  <c r="L34" i="1"/>
  <c r="L37" i="1"/>
  <c r="L38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<sst xmlns="http://schemas.openxmlformats.org/spreadsheetml/2006/main" count="69" uniqueCount="50">
  <si>
    <t>Date</t>
  </si>
  <si>
    <t>Date+Heure
Fin</t>
  </si>
  <si>
    <t>Description</t>
  </si>
  <si>
    <t>Distance</t>
  </si>
  <si>
    <t>Heures</t>
  </si>
  <si>
    <t>WorkoutType</t>
  </si>
  <si>
    <t>Endurance</t>
  </si>
  <si>
    <t>Tempo</t>
  </si>
  <si>
    <t>TempoBurst</t>
  </si>
  <si>
    <t>Weekend Ride</t>
  </si>
  <si>
    <t>Kinomap</t>
  </si>
  <si>
    <t>Zwift</t>
  </si>
  <si>
    <t>FTP Test</t>
  </si>
  <si>
    <t>MuscleTensionIntervals</t>
  </si>
  <si>
    <t>Yoga</t>
  </si>
  <si>
    <t>Strength</t>
  </si>
  <si>
    <t>Walk</t>
  </si>
  <si>
    <t>Run</t>
  </si>
  <si>
    <t>SprintIntervals</t>
  </si>
  <si>
    <t>SportType</t>
  </si>
  <si>
    <t>Ride</t>
  </si>
  <si>
    <t>Hike</t>
  </si>
  <si>
    <t>Recovery</t>
  </si>
  <si>
    <t>FreeRide</t>
  </si>
  <si>
    <t>SweetSpot</t>
  </si>
  <si>
    <t>Recovery Ride</t>
  </si>
  <si>
    <t>SoftwareType</t>
  </si>
  <si>
    <t>Garmin</t>
  </si>
  <si>
    <t>CYCLING TRAINING PLAN ONLY</t>
  </si>
  <si>
    <t>1x 50" Z2</t>
  </si>
  <si>
    <t>2x 12" Z3</t>
  </si>
  <si>
    <t>FTP Test 20 min</t>
  </si>
  <si>
    <t>3x 10" SS</t>
  </si>
  <si>
    <t>1 x 50" Z2</t>
  </si>
  <si>
    <t>3x (3" Z3 + 10" Z2)</t>
  </si>
  <si>
    <t>2x (30" Z2 + 15" Z1R)</t>
  </si>
  <si>
    <t>3x (30" Z2 + 15" Z1R)</t>
  </si>
  <si>
    <t>3x 4(2" Z3+BURST)+5" Z2</t>
  </si>
  <si>
    <t>3x 12"</t>
  </si>
  <si>
    <t>3x 9" SS</t>
  </si>
  <si>
    <t>100 TSS</t>
  </si>
  <si>
    <t>4x 8" Z3</t>
  </si>
  <si>
    <t>Duration</t>
  </si>
  <si>
    <t>Start Time</t>
  </si>
  <si>
    <t>End Time</t>
  </si>
  <si>
    <t>Planned</t>
  </si>
  <si>
    <t>PREVIOUS WORKOUT TIME</t>
  </si>
  <si>
    <t>% Completed</t>
  </si>
  <si>
    <t>Durationx100/Planned</t>
  </si>
  <si>
    <t>Date+Heure
Début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</si>
</sst>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/m/yy\ h:mm;@"/>
    <numFmt numFmtId="165" formatCode="[$-40C]dd\-mmm\-yy;@"/>
    <numFmt numFmtId="166" formatCode="[h]:mm"/>
  </numFmts>
  <fonts count="2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5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vertical="center"/>
    </xf>
    <xf numFmtId="20" fontId="0" fillId="0" borderId="0" xfId="0" applyNumberFormat="1"/>
    <xf numFmtId="0" fontId="0" fillId="2" borderId="0" xfId="0" applyFill="1"/>
    <xf numFmtId="0" fontId="0" fillId="3" borderId="1" xfId="0" applyFill="1" applyBorder="1"/>
    <xf numFmtId="0" fontId="0" fillId="0" borderId="1" xfId="0" applyBorder="1"/>
    <xf numFmtId="0" fontId="0" fillId="0" borderId="0" xfId="0" applyAlignment="1">
      <alignment horizontal="center" vertical="center"/>
    </xf>
    <xf numFmtId="165" fontId="0" fillId="0" borderId="0" xfId="0" applyNumberFormat="1" applyAlignment="1">
      <alignment vertical="center"/>
    </xf>
    <xf numFmtId="20" fontId="0" fillId="0" borderId="0" xfId="0" applyNumberFormat="1" applyAlignment="1">
      <alignment vertical="center"/>
    </xf>
    <xf numFmtId="164" fontId="0" fillId="0" borderId="0" xfId="0" applyNumberFormat="1" applyAlignment="1">
      <alignment vertical="center"/>
    </xf>
    <xf numFmtId="17" fontId="0" fillId="0" borderId="0" xfId="0" applyNumberFormat="1" applyAlignment="1">
      <alignment vertical="center"/>
    </xf>
    <xf numFmtId="0" fontId="0" fillId="0" borderId="0" xfId="0" applyAlignment="1">
      <alignment horizontal="center" vertical="center" wrapText="1"/>
    </xf>
    <xf numFmtId="0" fontId="0" fillId="4" borderId="0" xfId="0" applyFill="1" applyAlignment="1">
      <alignment horizontal="center" vertical="center" wrapText="1"/>
    </xf>
    <xf numFmtId="0" fontId="0" fillId="5" borderId="0" xfId="0" applyFill="1" applyAlignment="1">
      <alignment vertical="center"/>
    </xf>
    <xf numFmtId="17" fontId="0" fillId="5" borderId="0" xfId="0" applyNumberFormat="1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7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166" fontId="0" fillId="0" borderId="0" xfId="0" applyNumberFormat="1" applyAlignment="1">
      <alignment vertical="center"/>
    </xf>
    <xf numFmtId="166" fontId="0" fillId="0" borderId="0" xfId="0" applyNumberFormat="1" applyAlignment="1">
      <alignment horizontal="center" vertical="center" wrapText="1"/>
    </xf>
    <xf numFmtId="20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 vertical="center"/>
    </xf>
  </cellXfs>
  <cellStyles count="1">
    <cellStyle name="Standaard" xfId="0" builtinId="0"/>
  </cellStyles>
  <dxfs count="2">
    <dxf>
      <numFmt numFmtId="25" formatCode="h:mm"/>
    </dxf>
    <dxf>
      <fill>
        <patternFill patternType="solid">
          <fgColor indexed="64"/>
          <bgColor theme="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F27E384-AB3D-476E-85C3-B06D6F59AA48}" name="Table1" displayName="Table1" ref="B4:B101" totalsRowShown="0" headerRowDxfId="1">
  <autoFilter ref="B4:B101" xr:uid="{BF27E384-AB3D-476E-85C3-B06D6F59AA48}"/>
  <tableColumns count="1">
    <tableColumn id="1" xr3:uid="{AEE00F20-F583-45E4-B7B8-48777A8620F7}" name="Heures" dataDxfId="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6CAE96B-A7A1-45B3-83F9-BDBDF09DB3C6}" name="Table2" displayName="Table2" ref="D4:D16" totalsRowShown="0">
  <autoFilter ref="D4:D16" xr:uid="{36CAE96B-A7A1-45B3-83F9-BDBDF09DB3C6}"/>
  <tableColumns count="1">
    <tableColumn id="1" xr3:uid="{C0866D26-325B-48D4-B5A6-55545F556F8D}" name="WorkoutTyp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72ADB082-8832-43F1-B489-BCBF2CC2D99B}" name="Table3" displayName="Table3" ref="F4:F12" totalsRowShown="0">
  <autoFilter ref="F4:F12" xr:uid="{72ADB082-8832-43F1-B489-BCBF2CC2D99B}"/>
  <tableColumns count="1">
    <tableColumn id="1" xr3:uid="{A8029405-6A30-45A5-B2F1-4DF3808AE430}" name="SportType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CBAC53C-1E5B-427C-9437-E26EBC48DABD}" name="Table4" displayName="Table4" ref="H4:H7" totalsRowShown="0">
  <autoFilter ref="H4:H7" xr:uid="{3CBAC53C-1E5B-427C-9437-E26EBC48DABD}"/>
  <tableColumns count="1">
    <tableColumn id="1" xr3:uid="{8403BD80-29D6-4095-8D2F-00F0EF1D6281}" name="SoftwareTyp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2:O38"/>
  <sheetViews>
    <sheetView tabSelected="1" workbookViewId="0">
      <selection activeCell="A44" sqref="A44:XFD61"/>
    </sheetView>
  </sheetViews>
  <sheetFormatPr defaultRowHeight="15" x14ac:dyDescent="0.25"/>
  <cols>
    <col min="1" max="3" width="9.140625" style="1"/>
    <col min="4" max="6" width="10.7109375" style="1" customWidth="1"/>
    <col min="7" max="8" width="13.7109375" style="1" customWidth="1"/>
    <col min="9" max="9" width="22.42578125" style="1" bestFit="1" customWidth="1"/>
    <col min="10" max="10" width="15.7109375" style="1" customWidth="1"/>
    <col min="11" max="12" width="10.7109375" style="1" customWidth="1"/>
    <col min="13" max="13" width="10.7109375" style="15" customWidth="1"/>
    <col min="14" max="14" width="13.7109375" style="1" customWidth="1"/>
    <col min="15" max="15" width="13.7109375" style="19" customWidth="1"/>
    <col min="16" max="16" width="13.7109375" style="1" customWidth="1"/>
    <col min="17" max="16384" width="9.140625" style="1"/>
  </cols>
  <sheetData>
    <row r="2" spans="4:15" x14ac:dyDescent="0.25">
      <c r="D2" s="16" t="s">
        <v>28</v>
      </c>
      <c r="E2" s="16"/>
      <c r="F2" s="16"/>
    </row>
    <row r="3" spans="4:15" x14ac:dyDescent="0.25">
      <c r="D3" s="16"/>
      <c r="E3" s="16"/>
      <c r="F3" s="16"/>
    </row>
    <row r="4" spans="4:15" x14ac:dyDescent="0.25">
      <c r="D4" s="17">
        <v>44682</v>
      </c>
      <c r="E4" s="18"/>
    </row>
    <row r="5" spans="4:15" x14ac:dyDescent="0.25">
      <c r="D5" s="18"/>
      <c r="E5" s="18"/>
    </row>
    <row r="6" spans="4:15" x14ac:dyDescent="0.25">
      <c r="L6" s="8"/>
      <c r="M6" s="21"/>
    </row>
    <row r="7" spans="4:15" s="6" customFormat="1" ht="45" x14ac:dyDescent="0.25">
      <c r="D7" s="6" t="s">
        <v>0</v>
      </c>
      <c r="E7" s="11" t="s">
        <v>43</v>
      </c>
      <c r="F7" s="11" t="s">
        <v>44</v>
      </c>
      <c r="G7" s="12" t="s">
        <v>49</v>
      </c>
      <c r="H7" s="12" t="s">
        <v>1</v>
      </c>
      <c r="I7" s="6" t="s">
        <v>5</v>
      </c>
      <c r="J7" s="6" t="s">
        <v>2</v>
      </c>
      <c r="K7" s="6" t="s">
        <v>45</v>
      </c>
      <c r="L7" s="11" t="s">
        <v>42</v>
      </c>
      <c r="M7" s="12" t="s">
        <v>46</v>
      </c>
      <c r="N7" s="11" t="s">
        <v>3</v>
      </c>
      <c r="O7" s="20"/>
    </row>
    <row r="8" spans="4:15" x14ac:dyDescent="0.25">
      <c r="D8" s="7">
        <v>44682</v>
      </c>
      <c r="E8" s="8"/>
      <c r="F8" s="8"/>
      <c r="L8" s="8"/>
      <c r="M8" s="22" t="str" cm="1">
        <f t="array" ref="M8">IF(AND(COUNT($F$7:$F7)&gt;=1,$E8&lt;&gt;""),+D8+$E8-MAX(IF($F7:$F$8&gt;0,$F7:$F$8+$D7:$D$8,0)),"-")</f>
        <v>-</v>
      </c>
    </row>
    <row r="9" spans="4:15" x14ac:dyDescent="0.25">
      <c r="D9" s="7">
        <v>44683</v>
      </c>
      <c r="E9" s="8"/>
      <c r="F9" s="8"/>
      <c r="G9" s="9"/>
      <c r="L9" s="8"/>
      <c r="M9" s="22" t="str" cm="1">
        <f t="array" ref="M9">IF(AND(COUNT($F$7:$F8)&gt;=1,$E9&lt;&gt;""),+D9+$E9-MAX(IF($F$8:$F8&gt;0,$F$8:$F8+$D$8:$D8,0)),"-")</f>
        <v>-</v>
      </c>
    </row>
    <row r="10" spans="4:15" x14ac:dyDescent="0.25">
      <c r="D10" s="7">
        <v>44684</v>
      </c>
      <c r="E10" s="8"/>
      <c r="F10" s="8"/>
      <c r="L10" s="8"/>
      <c r="M10" s="22" t="str" cm="1">
        <f t="array" ref="M10">IF(AND(COUNT($F$7:$F9)&gt;=1,$E10&lt;&gt;""),+D10+$E10-MAX(IF($F$8:$F9&gt;0,$F$8:$F9+$D$8:$D9,0)),"-")</f>
        <v>-</v>
      </c>
    </row>
    <row r="11" spans="4:15" x14ac:dyDescent="0.25">
      <c r="D11" s="7">
        <v>44685</v>
      </c>
      <c r="E11" s="8"/>
      <c r="F11" s="8"/>
      <c r="L11" s="8"/>
      <c r="M11" s="22" t="str" cm="1">
        <f t="array" ref="M11">IF(AND(COUNT($F$7:$F10)&gt;=1,$E11&lt;&gt;""),+D11+$E11-MAX(IF($F$8:$F10&gt;0,$F$8:$F10+$D$8:$D10,0)),"-")</f>
        <v>-</v>
      </c>
    </row>
    <row r="12" spans="4:15" x14ac:dyDescent="0.25">
      <c r="D12" s="7">
        <v>44686</v>
      </c>
      <c r="E12" s="8"/>
      <c r="F12" s="8"/>
      <c r="L12" s="8"/>
      <c r="M12" s="22" t="str" cm="1">
        <f t="array" ref="M12">IF(AND(COUNT($F$7:$F11)&gt;=1,$E12&lt;&gt;""),+D12+$E12-MAX(IF($F$8:$F11&gt;0,$F$8:$F11+$D$8:$D11,0)),"-")</f>
        <v>-</v>
      </c>
    </row>
    <row r="13" spans="4:15" x14ac:dyDescent="0.25">
      <c r="D13" s="7">
        <v>44687</v>
      </c>
      <c r="E13" s="8"/>
      <c r="F13" s="8"/>
      <c r="L13" s="8"/>
      <c r="M13" s="22" t="str" cm="1">
        <f t="array" ref="M13">IF(AND(COUNT($F$7:$F12)&gt;=1,$E13&lt;&gt;""),+D13+$E13-MAX(IF($F$8:$F12&gt;0,$F$8:$F12+$D$8:$D12,0)),"-")</f>
        <v>-</v>
      </c>
    </row>
    <row r="14" spans="4:15" x14ac:dyDescent="0.25">
      <c r="D14" s="7">
        <v>44688</v>
      </c>
      <c r="E14" s="8">
        <v>0.36458333333333298</v>
      </c>
      <c r="F14" s="8">
        <v>0.406249999999999</v>
      </c>
      <c r="I14" s="1" t="s">
        <v>7</v>
      </c>
      <c r="J14" s="1" t="s">
        <v>34</v>
      </c>
      <c r="K14" s="1">
        <v>1</v>
      </c>
      <c r="L14" s="8">
        <f>F14-E14</f>
        <v>4.1666666666666019E-2</v>
      </c>
      <c r="M14" s="22" t="str" cm="1">
        <f t="array" ref="M14">IF(AND(COUNT($F$7:$F13)&gt;=1,$E14&lt;&gt;""),+D14+$E14-MAX(IF($F$8:$F13&gt;0,$F$8:$F13+$D$8:$D13,0)),"-")</f>
        <v>-</v>
      </c>
    </row>
    <row r="15" spans="4:15" x14ac:dyDescent="0.25">
      <c r="D15" s="7">
        <v>44689</v>
      </c>
      <c r="E15" s="8"/>
      <c r="F15" s="8"/>
      <c r="L15" s="8"/>
      <c r="M15" s="22" t="str" cm="1">
        <f t="array" ref="M15">IF(AND(COUNT($F$7:$F14)&gt;=1,$E15&lt;&gt;""),+D15+$E15-MAX(IF($F$8:$F14&gt;0,$F$8:$F14+$D$8:$D14,0)),"-")</f>
        <v>-</v>
      </c>
    </row>
    <row r="16" spans="4:15" x14ac:dyDescent="0.25">
      <c r="D16" s="7">
        <v>44690</v>
      </c>
      <c r="E16" s="8"/>
      <c r="F16" s="8"/>
      <c r="L16" s="8"/>
      <c r="M16" s="22" t="str" cm="1">
        <f t="array" ref="M16">IF(AND(COUNT($F$7:$F15)&gt;=1,$E16&lt;&gt;""),+D16+$E16-MAX(IF($F$8:$F15&gt;0,$F$8:$F15+$D$8:$D15,0)),"-")</f>
        <v>-</v>
      </c>
    </row>
    <row r="17" spans="4:13" x14ac:dyDescent="0.25">
      <c r="D17" s="7">
        <v>44691</v>
      </c>
      <c r="E17" s="8">
        <v>0.63541666666666596</v>
      </c>
      <c r="F17" s="8">
        <v>0.67708333333333304</v>
      </c>
      <c r="I17" s="1" t="s">
        <v>6</v>
      </c>
      <c r="J17" s="1" t="s">
        <v>29</v>
      </c>
      <c r="K17" s="1">
        <v>1</v>
      </c>
      <c r="L17" s="8">
        <f>F17-E17</f>
        <v>4.1666666666667074E-2</v>
      </c>
      <c r="M17" s="22" cm="1">
        <f t="array" ref="M17">IF(AND(COUNT($F$7:$F16)&gt;=1,$E17&lt;&gt;""),+D17+$E17-MAX(IF($F$8:$F16&gt;0,$F$8:$F16+$D$8:$D16,0)),"-")</f>
        <v>3.2291666666642413</v>
      </c>
    </row>
    <row r="18" spans="4:13" x14ac:dyDescent="0.25">
      <c r="D18" s="7">
        <v>44692</v>
      </c>
      <c r="E18" s="8"/>
      <c r="F18" s="8"/>
      <c r="L18" s="8"/>
      <c r="M18" s="22" t="str" cm="1">
        <f t="array" ref="M18">IF(AND(COUNT($F$7:$F17)&gt;=1,$E18&lt;&gt;""),+D18+$E18-MAX(IF($F$8:$F17&gt;0,$F$8:$F17+$D$8:$D17,0)),"-")</f>
        <v>-</v>
      </c>
    </row>
    <row r="19" spans="4:13" x14ac:dyDescent="0.25">
      <c r="D19" s="7">
        <v>44693</v>
      </c>
      <c r="E19" s="8">
        <v>0.73958333333333304</v>
      </c>
      <c r="F19" s="8">
        <v>0.781249999999999</v>
      </c>
      <c r="I19" s="1" t="s">
        <v>7</v>
      </c>
      <c r="J19" s="1" t="s">
        <v>30</v>
      </c>
      <c r="K19" s="1">
        <v>1</v>
      </c>
      <c r="L19" s="8">
        <f>F19-E19</f>
        <v>4.1666666666665964E-2</v>
      </c>
      <c r="M19" s="22" cm="1">
        <f t="array" ref="M19">IF(AND(COUNT($F$7:$F18)&gt;=1,$E19&lt;&gt;""),+D19+$E19-MAX(IF($F$8:$F18&gt;0,$F$8:$F18+$D$8:$D18,0)),"-")</f>
        <v>2.0625</v>
      </c>
    </row>
    <row r="20" spans="4:13" x14ac:dyDescent="0.25">
      <c r="D20" s="7">
        <v>44694</v>
      </c>
      <c r="E20" s="8"/>
      <c r="F20" s="8"/>
      <c r="L20" s="8"/>
      <c r="M20" s="22" t="str" cm="1">
        <f t="array" ref="M20">IF(AND(COUNT($F$7:$F19)&gt;=1,$E20&lt;&gt;""),+D20+$E20-MAX(IF($F$8:$F19&gt;0,$F$8:$F19+$D$8:$D19,0)),"-")</f>
        <v>-</v>
      </c>
    </row>
    <row r="21" spans="4:13" x14ac:dyDescent="0.25">
      <c r="D21" s="7">
        <v>44695</v>
      </c>
      <c r="E21" s="8">
        <v>0.34375</v>
      </c>
      <c r="F21" s="8">
        <v>0.38541666666666602</v>
      </c>
      <c r="I21" s="1" t="s">
        <v>12</v>
      </c>
      <c r="J21" s="1" t="s">
        <v>31</v>
      </c>
      <c r="L21" s="8">
        <f>F21-E21</f>
        <v>4.1666666666666019E-2</v>
      </c>
      <c r="M21" s="22" cm="1">
        <f t="array" ref="M21">IF(AND(COUNT($F$7:$F20)&gt;=1,$E21&lt;&gt;""),+D21+$E21-MAX(IF($F$8:$F20&gt;0,$F$8:$F20+$D$8:$D20,0)),"-")</f>
        <v>1.5625</v>
      </c>
    </row>
    <row r="22" spans="4:13" x14ac:dyDescent="0.25">
      <c r="D22" s="7">
        <v>44696</v>
      </c>
      <c r="E22" s="8"/>
      <c r="F22" s="8"/>
      <c r="L22" s="8"/>
      <c r="M22" s="22" t="str" cm="1">
        <f t="array" ref="M22">IF(AND(COUNT($F$7:$F21)&gt;=1,$E22&lt;&gt;""),+D22+$E22-MAX(IF($F$8:$F21&gt;0,$F$8:$F21+$D$8:$D21,0)),"-")</f>
        <v>-</v>
      </c>
    </row>
    <row r="23" spans="4:13" x14ac:dyDescent="0.25">
      <c r="D23" s="7">
        <v>44697</v>
      </c>
      <c r="E23" s="8">
        <v>0.624999999999999</v>
      </c>
      <c r="F23" s="8">
        <v>0.66666666666666596</v>
      </c>
      <c r="I23" s="1" t="s">
        <v>7</v>
      </c>
      <c r="J23" s="1" t="s">
        <v>30</v>
      </c>
      <c r="K23" s="1">
        <v>1</v>
      </c>
      <c r="L23" s="8">
        <f>F23-E23</f>
        <v>4.1666666666666963E-2</v>
      </c>
      <c r="M23" s="22" cm="1">
        <f t="array" ref="M23">IF(AND(COUNT($F$7:$F22)&gt;=1,$E23&lt;&gt;""),+D23+$E23-MAX(IF($F$8:$F22&gt;0,$F$8:$F22+$D$8:$D22,0)),"-")</f>
        <v>2.2395833333357587</v>
      </c>
    </row>
    <row r="24" spans="4:13" x14ac:dyDescent="0.25">
      <c r="D24" s="7">
        <v>44698</v>
      </c>
      <c r="E24" s="8">
        <v>0.32291666666666602</v>
      </c>
      <c r="F24" s="8">
        <v>0.38541666666666602</v>
      </c>
      <c r="I24" s="1" t="s">
        <v>24</v>
      </c>
      <c r="J24" s="1" t="s">
        <v>32</v>
      </c>
      <c r="K24" s="1">
        <v>1.5</v>
      </c>
      <c r="L24" s="8">
        <f>F24-E24</f>
        <v>6.25E-2</v>
      </c>
      <c r="M24" s="22" cm="1">
        <f t="array" ref="M24">IF(AND(COUNT($F$7:$F23)&gt;=1,$E24&lt;&gt;""),+D24+$E24-MAX(IF($F$8:$F23&gt;0,$F$8:$F23+$D$8:$D23,0)),"-")</f>
        <v>0.65625</v>
      </c>
    </row>
    <row r="25" spans="4:13" x14ac:dyDescent="0.25">
      <c r="D25" s="7">
        <v>44699</v>
      </c>
      <c r="E25" s="8">
        <v>0.781249999999999</v>
      </c>
      <c r="F25" s="8">
        <v>0.82291666666666596</v>
      </c>
      <c r="I25" s="1" t="s">
        <v>6</v>
      </c>
      <c r="J25" s="1" t="s">
        <v>33</v>
      </c>
      <c r="K25" s="1">
        <v>1</v>
      </c>
      <c r="L25" s="8">
        <f>F25-E25</f>
        <v>4.1666666666666963E-2</v>
      </c>
      <c r="M25" s="22" cm="1">
        <f t="array" ref="M25">IF(AND(COUNT($F$7:$F24)&gt;=1,$E25&lt;&gt;""),+D25+$E25-MAX(IF($F$8:$F24&gt;0,$F$8:$F24+$D$8:$D24,0)),"-")</f>
        <v>1.3958333333357587</v>
      </c>
    </row>
    <row r="26" spans="4:13" x14ac:dyDescent="0.25">
      <c r="D26" s="7">
        <v>44700</v>
      </c>
      <c r="E26" s="8"/>
      <c r="F26" s="8"/>
      <c r="L26" s="8"/>
      <c r="M26" s="22" t="str" cm="1">
        <f t="array" ref="M26">IF(AND(COUNT($F$7:$F25)&gt;=1,$E26&lt;&gt;""),+D26+$E26-MAX(IF($F$8:$F25&gt;0,$F$8:$F25+$D$8:$D25,0)),"-")</f>
        <v>-</v>
      </c>
    </row>
    <row r="27" spans="4:13" x14ac:dyDescent="0.25">
      <c r="D27" s="7">
        <v>44701</v>
      </c>
      <c r="E27" s="8"/>
      <c r="F27" s="8"/>
      <c r="L27" s="8"/>
      <c r="M27" s="22" t="str" cm="1">
        <f t="array" ref="M27">IF(AND(COUNT($F$7:$F26)&gt;=1,$E27&lt;&gt;""),+D27+$E27-MAX(IF($F$8:$F26&gt;0,$F$8:$F26+$D$8:$D26,0)),"-")</f>
        <v>-</v>
      </c>
    </row>
    <row r="28" spans="4:13" x14ac:dyDescent="0.25">
      <c r="D28" s="7">
        <v>44702</v>
      </c>
      <c r="E28" s="8">
        <v>0.406249999999999</v>
      </c>
      <c r="F28" s="8">
        <v>0.47916666666666602</v>
      </c>
      <c r="I28" s="1" t="s">
        <v>9</v>
      </c>
      <c r="J28" s="1" t="s">
        <v>35</v>
      </c>
      <c r="K28" s="1">
        <v>1.75</v>
      </c>
      <c r="L28" s="8">
        <f>F28-E28</f>
        <v>7.2916666666667018E-2</v>
      </c>
      <c r="M28" s="22" cm="1">
        <f t="array" ref="M28">IF(AND(COUNT($F$7:$F27)&gt;=1,$E28&lt;&gt;""),+D28+$E28-MAX(IF($F$8:$F27&gt;0,$F$8:$F27+$D$8:$D27,0)),"-")</f>
        <v>2.5833333333357587</v>
      </c>
    </row>
    <row r="29" spans="4:13" x14ac:dyDescent="0.25">
      <c r="D29" s="7">
        <v>44703</v>
      </c>
      <c r="E29" s="8"/>
      <c r="F29" s="8"/>
      <c r="L29" s="8"/>
      <c r="M29" s="22" t="str" cm="1">
        <f t="array" ref="M29">IF(AND(COUNT($F$7:$F28)&gt;=1,$E29&lt;&gt;""),+D29+$E29-MAX(IF($F$8:$F28&gt;0,$F$8:$F28+$D$8:$D28,0)),"-")</f>
        <v>-</v>
      </c>
    </row>
    <row r="30" spans="4:13" x14ac:dyDescent="0.25">
      <c r="D30" s="7">
        <v>44704</v>
      </c>
      <c r="E30" s="8"/>
      <c r="F30" s="8"/>
      <c r="I30" s="1" t="s">
        <v>6</v>
      </c>
      <c r="J30" s="1" t="s">
        <v>36</v>
      </c>
      <c r="K30" s="1">
        <v>2.5</v>
      </c>
      <c r="L30" s="8">
        <f>F30-E30</f>
        <v>0</v>
      </c>
      <c r="M30" s="22" t="str" cm="1">
        <f t="array" ref="M30">IF(AND(COUNT($F$7:$F29)&gt;=1,$E30&lt;&gt;""),+D30+$E30-MAX(IF($F$8:$F29&gt;0,$F$8:$F29+$D$8:$D29,0)),"-")</f>
        <v>-</v>
      </c>
    </row>
    <row r="31" spans="4:13" x14ac:dyDescent="0.25">
      <c r="D31" s="7">
        <v>44705</v>
      </c>
      <c r="E31" s="8"/>
      <c r="F31" s="8"/>
      <c r="I31" s="1" t="s">
        <v>8</v>
      </c>
      <c r="J31" s="1" t="s">
        <v>37</v>
      </c>
      <c r="K31" s="1">
        <v>1</v>
      </c>
      <c r="L31" s="8">
        <f>F31-E31</f>
        <v>0</v>
      </c>
      <c r="M31" s="22" t="str" cm="1">
        <f t="array" ref="M31">IF(AND(COUNT($F$7:$F30)&gt;=1,$E31&lt;&gt;""),+D31+$E31-MAX(IF($F$8:$F30&gt;0,$F$8:$F30+$D$8:$D30,0)),"-")</f>
        <v>-</v>
      </c>
    </row>
    <row r="32" spans="4:13" x14ac:dyDescent="0.25">
      <c r="D32" s="7">
        <v>44706</v>
      </c>
      <c r="E32" s="8"/>
      <c r="F32" s="8"/>
      <c r="I32" s="1" t="s">
        <v>13</v>
      </c>
      <c r="J32" s="1" t="s">
        <v>38</v>
      </c>
      <c r="K32" s="1">
        <v>1.5</v>
      </c>
      <c r="L32" s="8">
        <f>F32-E32</f>
        <v>0</v>
      </c>
      <c r="M32" s="22" t="str" cm="1">
        <f t="array" ref="M32">IF(AND(COUNT($F$7:$F31)&gt;=1,$E32&lt;&gt;""),+D32+$E32-MAX(IF($F$8:$F31&gt;0,$F$8:$F31+$D$8:$D31,0)),"-")</f>
        <v>-</v>
      </c>
    </row>
    <row r="33" spans="4:13" x14ac:dyDescent="0.25">
      <c r="D33" s="7">
        <v>44707</v>
      </c>
      <c r="E33" s="8"/>
      <c r="F33" s="8"/>
      <c r="L33" s="8"/>
      <c r="M33" s="22" t="str" cm="1">
        <f t="array" ref="M33">IF(AND(COUNT($F$7:$F32)&gt;=1,$E33&lt;&gt;""),+D33+$E33-MAX(IF($F$8:$F32&gt;0,$F$8:$F32+$D$8:$D32,0)),"-")</f>
        <v>-</v>
      </c>
    </row>
    <row r="34" spans="4:13" x14ac:dyDescent="0.25">
      <c r="D34" s="7">
        <v>44708</v>
      </c>
      <c r="E34" s="8"/>
      <c r="F34" s="8"/>
      <c r="I34" s="1" t="s">
        <v>9</v>
      </c>
      <c r="J34" s="1" t="s">
        <v>40</v>
      </c>
      <c r="K34" s="1">
        <v>2</v>
      </c>
      <c r="L34" s="8">
        <f>F34-E34</f>
        <v>0</v>
      </c>
      <c r="M34" s="22" t="str" cm="1">
        <f t="array" ref="M34">IF(AND(COUNT($F$7:$F33)&gt;=1,$E34&lt;&gt;""),+D34+$E34-MAX(IF($F$8:$F33&gt;0,$F$8:$F33+$D$8:$D33,0)),"-")</f>
        <v>-</v>
      </c>
    </row>
    <row r="35" spans="4:13" x14ac:dyDescent="0.25">
      <c r="D35" s="7">
        <v>44709</v>
      </c>
      <c r="E35" s="8"/>
      <c r="F35" s="8"/>
      <c r="I35" s="1" t="s">
        <v>13</v>
      </c>
      <c r="K35" s="1">
        <v>1.5</v>
      </c>
      <c r="L35" s="8">
        <f>F35-E35</f>
        <v>0</v>
      </c>
      <c r="M35" s="22" t="str" cm="1">
        <f t="array" ref="M35">IF(AND(COUNT($F$7:$F34)&gt;=1,$E35&lt;&gt;""),+D35+$E35-MAX(IF($F$8:$F34&gt;0,$F$8:$F34+$D$8:$D34,0)),"-")</f>
        <v>-</v>
      </c>
    </row>
    <row r="36" spans="4:13" x14ac:dyDescent="0.25">
      <c r="D36" s="7">
        <v>44710</v>
      </c>
      <c r="E36" s="8"/>
      <c r="F36" s="8"/>
      <c r="L36" s="8"/>
      <c r="M36" s="22" t="str" cm="1">
        <f t="array" ref="M36">IF(AND(COUNT($F$7:$F35)&gt;=1,$E36&lt;&gt;""),+D36+$E36-MAX(IF($F$8:$F35&gt;0,$F$8:$F35+$D$8:$D35,0)),"-")</f>
        <v>-</v>
      </c>
    </row>
    <row r="37" spans="4:13" x14ac:dyDescent="0.25">
      <c r="D37" s="7">
        <v>44711</v>
      </c>
      <c r="E37" s="8"/>
      <c r="F37" s="8"/>
      <c r="I37" s="1" t="s">
        <v>24</v>
      </c>
      <c r="J37" s="1" t="s">
        <v>39</v>
      </c>
      <c r="K37" s="1">
        <v>1.25</v>
      </c>
      <c r="L37" s="8">
        <f>F37-E37</f>
        <v>0</v>
      </c>
      <c r="M37" s="22" t="str" cm="1">
        <f t="array" ref="M37">IF(AND(COUNT($F$7:$F36)&gt;=1,$E37&lt;&gt;""),+D37+$E37-MAX(IF($F$8:$F36&gt;0,$F$8:$F36+$D$8:$D36,0)),"-")</f>
        <v>-</v>
      </c>
    </row>
    <row r="38" spans="4:13" x14ac:dyDescent="0.25">
      <c r="D38" s="7">
        <v>44712</v>
      </c>
      <c r="E38" s="8"/>
      <c r="F38" s="8"/>
      <c r="I38" s="1" t="s">
        <v>7</v>
      </c>
      <c r="J38" s="1" t="s">
        <v>41</v>
      </c>
      <c r="K38" s="1">
        <v>1.5</v>
      </c>
      <c r="L38" s="8">
        <f>F38-E38</f>
        <v>0</v>
      </c>
      <c r="M38" s="22" t="str" cm="1">
        <f t="array" ref="M38">IF(AND(COUNT($F$7:$F37)&gt;=1,$E38&lt;&gt;""),+D38+$E38-MAX(IF($F$8:$F37&gt;0,$F$8:$F37+$D$8:$D37,0)),"-")</f>
        <v>-</v>
      </c>
    </row>
  </sheetData>
  <mergeCells count="2">
    <mergeCell ref="D2:F3"/>
    <mergeCell ref="D4:E5"/>
  </mergeCells>
  <pageMargins left="0.7" right="0.7" top="0.75" bottom="0.75" header="0.3" footer="0.3"/>
  <pageSetup paperSize="9" orientation="portrait" horizontalDpi="300" verticalDpi="3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12B2174-716A-46BA-B178-2BAA940CEBDB}">
          <x14:formula1>
            <xm:f>Listes!$B$5:$B$101</xm:f>
          </x14:formula1>
          <xm:sqref>E8:F38</xm:sqref>
        </x14:dataValidation>
        <x14:dataValidation type="list" allowBlank="1" showInputMessage="1" showErrorMessage="1" xr:uid="{F75F3117-F2C0-4354-AC9D-0133EDC995D1}">
          <x14:formula1>
            <xm:f>Listes!$D$5:$D$14</xm:f>
          </x14:formula1>
          <xm:sqref>I8:I38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57B97-E8F4-49E5-AC76-1D7B7784C7B9}">
  <dimension ref="B4:H101"/>
  <sheetViews>
    <sheetView workbookViewId="0">
      <selection activeCell="J6" sqref="J6"/>
    </sheetView>
  </sheetViews>
  <sheetFormatPr defaultRowHeight="15" x14ac:dyDescent="0.25"/>
  <cols>
    <col min="2" max="2" width="9.42578125" customWidth="1"/>
    <col min="4" max="4" width="22.42578125" bestFit="1" customWidth="1"/>
    <col min="6" max="6" width="11" customWidth="1"/>
    <col min="8" max="8" width="15.42578125" customWidth="1"/>
  </cols>
  <sheetData>
    <row r="4" spans="2:8" x14ac:dyDescent="0.25">
      <c r="B4" s="3" t="s">
        <v>4</v>
      </c>
      <c r="D4" t="s">
        <v>5</v>
      </c>
      <c r="F4" t="s">
        <v>19</v>
      </c>
      <c r="H4" t="s">
        <v>26</v>
      </c>
    </row>
    <row r="5" spans="2:8" x14ac:dyDescent="0.25">
      <c r="B5" s="2">
        <v>0.20833333333333334</v>
      </c>
      <c r="D5" t="s">
        <v>6</v>
      </c>
      <c r="F5" t="s">
        <v>20</v>
      </c>
      <c r="H5" s="5" t="s">
        <v>10</v>
      </c>
    </row>
    <row r="6" spans="2:8" x14ac:dyDescent="0.25">
      <c r="B6" s="2">
        <v>0.21875</v>
      </c>
      <c r="D6" t="s">
        <v>7</v>
      </c>
      <c r="F6" t="s">
        <v>17</v>
      </c>
      <c r="H6" s="4" t="s">
        <v>11</v>
      </c>
    </row>
    <row r="7" spans="2:8" x14ac:dyDescent="0.25">
      <c r="B7" s="2">
        <v>0.22916666666666699</v>
      </c>
      <c r="D7" t="s">
        <v>8</v>
      </c>
      <c r="F7" t="s">
        <v>16</v>
      </c>
      <c r="H7" t="s">
        <v>27</v>
      </c>
    </row>
    <row r="8" spans="2:8" x14ac:dyDescent="0.25">
      <c r="B8" s="2">
        <v>0.23958333333333301</v>
      </c>
      <c r="D8" t="s">
        <v>24</v>
      </c>
      <c r="F8" t="s">
        <v>21</v>
      </c>
    </row>
    <row r="9" spans="2:8" x14ac:dyDescent="0.25">
      <c r="B9" s="2">
        <v>0.25</v>
      </c>
      <c r="D9" t="s">
        <v>9</v>
      </c>
      <c r="F9" t="s">
        <v>14</v>
      </c>
    </row>
    <row r="10" spans="2:8" x14ac:dyDescent="0.25">
      <c r="B10" s="2">
        <v>0.26041666666666702</v>
      </c>
      <c r="D10" t="s">
        <v>13</v>
      </c>
      <c r="F10" t="s">
        <v>15</v>
      </c>
    </row>
    <row r="11" spans="2:8" x14ac:dyDescent="0.25">
      <c r="B11" s="2">
        <v>0.27083333333333298</v>
      </c>
      <c r="D11" t="s">
        <v>18</v>
      </c>
      <c r="F11" t="s">
        <v>22</v>
      </c>
    </row>
    <row r="12" spans="2:8" x14ac:dyDescent="0.25">
      <c r="B12" s="2">
        <v>0.28125</v>
      </c>
      <c r="D12" t="s">
        <v>23</v>
      </c>
    </row>
    <row r="13" spans="2:8" x14ac:dyDescent="0.25">
      <c r="B13" s="2">
        <v>0.29166666666666702</v>
      </c>
      <c r="D13" t="s">
        <v>25</v>
      </c>
    </row>
    <row r="14" spans="2:8" x14ac:dyDescent="0.25">
      <c r="B14" s="2">
        <v>0.30208333333333298</v>
      </c>
      <c r="D14" t="s">
        <v>12</v>
      </c>
    </row>
    <row r="15" spans="2:8" x14ac:dyDescent="0.25">
      <c r="B15" s="2">
        <v>0.3125</v>
      </c>
    </row>
    <row r="16" spans="2:8" x14ac:dyDescent="0.25">
      <c r="B16" s="2">
        <v>0.32291666666666602</v>
      </c>
    </row>
    <row r="17" spans="2:2" x14ac:dyDescent="0.25">
      <c r="B17" s="2">
        <v>0.33333333333333298</v>
      </c>
    </row>
    <row r="18" spans="2:2" x14ac:dyDescent="0.25">
      <c r="B18" s="2">
        <v>0.34375</v>
      </c>
    </row>
    <row r="19" spans="2:2" x14ac:dyDescent="0.25">
      <c r="B19" s="2">
        <v>0.35416666666666602</v>
      </c>
    </row>
    <row r="20" spans="2:2" x14ac:dyDescent="0.25">
      <c r="B20" s="2">
        <v>0.36458333333333298</v>
      </c>
    </row>
    <row r="21" spans="2:2" x14ac:dyDescent="0.25">
      <c r="B21" s="2">
        <v>0.375</v>
      </c>
    </row>
    <row r="22" spans="2:2" x14ac:dyDescent="0.25">
      <c r="B22" s="2">
        <v>0.38541666666666602</v>
      </c>
    </row>
    <row r="23" spans="2:2" x14ac:dyDescent="0.25">
      <c r="B23" s="2">
        <v>0.39583333333333298</v>
      </c>
    </row>
    <row r="24" spans="2:2" x14ac:dyDescent="0.25">
      <c r="B24" s="2">
        <v>0.406249999999999</v>
      </c>
    </row>
    <row r="25" spans="2:2" x14ac:dyDescent="0.25">
      <c r="B25" s="2">
        <v>0.41666666666666602</v>
      </c>
    </row>
    <row r="26" spans="2:2" x14ac:dyDescent="0.25">
      <c r="B26" s="2">
        <v>0.42708333333333298</v>
      </c>
    </row>
    <row r="27" spans="2:2" x14ac:dyDescent="0.25">
      <c r="B27" s="2">
        <v>0.437499999999999</v>
      </c>
    </row>
    <row r="28" spans="2:2" x14ac:dyDescent="0.25">
      <c r="B28" s="2">
        <v>0.44791666666666602</v>
      </c>
    </row>
    <row r="29" spans="2:2" x14ac:dyDescent="0.25">
      <c r="B29" s="2">
        <v>0.45833333333333298</v>
      </c>
    </row>
    <row r="30" spans="2:2" x14ac:dyDescent="0.25">
      <c r="B30" s="2">
        <v>0.468749999999999</v>
      </c>
    </row>
    <row r="31" spans="2:2" x14ac:dyDescent="0.25">
      <c r="B31" s="2">
        <v>0.47916666666666602</v>
      </c>
    </row>
    <row r="32" spans="2:2" x14ac:dyDescent="0.25">
      <c r="B32" s="2">
        <v>0.48958333333333298</v>
      </c>
    </row>
    <row r="33" spans="2:2" x14ac:dyDescent="0.25">
      <c r="B33" s="2">
        <v>0.499999999999999</v>
      </c>
    </row>
    <row r="34" spans="2:2" x14ac:dyDescent="0.25">
      <c r="B34" s="2">
        <v>0.51041666666666596</v>
      </c>
    </row>
    <row r="35" spans="2:2" x14ac:dyDescent="0.25">
      <c r="B35" s="2">
        <v>0.52083333333333304</v>
      </c>
    </row>
    <row r="36" spans="2:2" x14ac:dyDescent="0.25">
      <c r="B36" s="2">
        <v>0.531249999999999</v>
      </c>
    </row>
    <row r="37" spans="2:2" x14ac:dyDescent="0.25">
      <c r="B37" s="2">
        <v>0.54166666666666596</v>
      </c>
    </row>
    <row r="38" spans="2:2" x14ac:dyDescent="0.25">
      <c r="B38" s="2">
        <v>0.55208333333333304</v>
      </c>
    </row>
    <row r="39" spans="2:2" x14ac:dyDescent="0.25">
      <c r="B39" s="2">
        <v>0.562499999999999</v>
      </c>
    </row>
    <row r="40" spans="2:2" x14ac:dyDescent="0.25">
      <c r="B40" s="2">
        <v>0.57291666666666596</v>
      </c>
    </row>
    <row r="41" spans="2:2" x14ac:dyDescent="0.25">
      <c r="B41" s="2">
        <v>0.58333333333333304</v>
      </c>
    </row>
    <row r="42" spans="2:2" x14ac:dyDescent="0.25">
      <c r="B42" s="2">
        <v>0.593749999999999</v>
      </c>
    </row>
    <row r="43" spans="2:2" x14ac:dyDescent="0.25">
      <c r="B43" s="2">
        <v>0.60416666666666596</v>
      </c>
    </row>
    <row r="44" spans="2:2" x14ac:dyDescent="0.25">
      <c r="B44" s="2">
        <v>0.61458333333333304</v>
      </c>
    </row>
    <row r="45" spans="2:2" x14ac:dyDescent="0.25">
      <c r="B45" s="2">
        <v>0.624999999999999</v>
      </c>
    </row>
    <row r="46" spans="2:2" x14ac:dyDescent="0.25">
      <c r="B46" s="2">
        <v>0.63541666666666596</v>
      </c>
    </row>
    <row r="47" spans="2:2" x14ac:dyDescent="0.25">
      <c r="B47" s="2">
        <v>0.64583333333333304</v>
      </c>
    </row>
    <row r="48" spans="2:2" x14ac:dyDescent="0.25">
      <c r="B48" s="2">
        <v>0.656249999999999</v>
      </c>
    </row>
    <row r="49" spans="2:2" x14ac:dyDescent="0.25">
      <c r="B49" s="2">
        <v>0.66666666666666596</v>
      </c>
    </row>
    <row r="50" spans="2:2" x14ac:dyDescent="0.25">
      <c r="B50" s="2">
        <v>0.67708333333333304</v>
      </c>
    </row>
    <row r="51" spans="2:2" x14ac:dyDescent="0.25">
      <c r="B51" s="2">
        <v>0.687499999999999</v>
      </c>
    </row>
    <row r="52" spans="2:2" x14ac:dyDescent="0.25">
      <c r="B52" s="2">
        <v>0.69791666666666596</v>
      </c>
    </row>
    <row r="53" spans="2:2" x14ac:dyDescent="0.25">
      <c r="B53" s="2">
        <v>0.70833333333333304</v>
      </c>
    </row>
    <row r="54" spans="2:2" x14ac:dyDescent="0.25">
      <c r="B54" s="2">
        <v>0.718749999999999</v>
      </c>
    </row>
    <row r="55" spans="2:2" x14ac:dyDescent="0.25">
      <c r="B55" s="2">
        <v>0.72916666666666596</v>
      </c>
    </row>
    <row r="56" spans="2:2" x14ac:dyDescent="0.25">
      <c r="B56" s="2">
        <v>0.73958333333333304</v>
      </c>
    </row>
    <row r="57" spans="2:2" x14ac:dyDescent="0.25">
      <c r="B57" s="2">
        <v>0.749999999999999</v>
      </c>
    </row>
    <row r="58" spans="2:2" x14ac:dyDescent="0.25">
      <c r="B58" s="2">
        <v>0.76041666666666596</v>
      </c>
    </row>
    <row r="59" spans="2:2" x14ac:dyDescent="0.25">
      <c r="B59" s="2">
        <v>0.77083333333333304</v>
      </c>
    </row>
    <row r="60" spans="2:2" x14ac:dyDescent="0.25">
      <c r="B60" s="2">
        <v>0.781249999999999</v>
      </c>
    </row>
    <row r="61" spans="2:2" x14ac:dyDescent="0.25">
      <c r="B61" s="2">
        <v>0.79166666666666596</v>
      </c>
    </row>
    <row r="62" spans="2:2" x14ac:dyDescent="0.25">
      <c r="B62" s="2">
        <v>0.80208333333333204</v>
      </c>
    </row>
    <row r="63" spans="2:2" x14ac:dyDescent="0.25">
      <c r="B63" s="2">
        <v>0.812499999999999</v>
      </c>
    </row>
    <row r="64" spans="2:2" x14ac:dyDescent="0.25">
      <c r="B64" s="2">
        <v>0.82291666666666596</v>
      </c>
    </row>
    <row r="65" spans="2:2" x14ac:dyDescent="0.25">
      <c r="B65" s="2">
        <v>0.83333333333333204</v>
      </c>
    </row>
    <row r="66" spans="2:2" x14ac:dyDescent="0.25">
      <c r="B66" s="2">
        <v>0.843749999999999</v>
      </c>
    </row>
    <row r="67" spans="2:2" x14ac:dyDescent="0.25">
      <c r="B67" s="2">
        <v>0.85416666666666596</v>
      </c>
    </row>
    <row r="68" spans="2:2" x14ac:dyDescent="0.25">
      <c r="B68" s="2">
        <v>0.86458333333333204</v>
      </c>
    </row>
    <row r="69" spans="2:2" x14ac:dyDescent="0.25">
      <c r="B69" s="2">
        <v>0.874999999999999</v>
      </c>
    </row>
    <row r="70" spans="2:2" x14ac:dyDescent="0.25">
      <c r="B70" s="2">
        <v>0.88541666666666596</v>
      </c>
    </row>
    <row r="71" spans="2:2" x14ac:dyDescent="0.25">
      <c r="B71" s="2">
        <v>0.89583333333333204</v>
      </c>
    </row>
    <row r="72" spans="2:2" x14ac:dyDescent="0.25">
      <c r="B72" s="2">
        <v>0.906249999999999</v>
      </c>
    </row>
    <row r="73" spans="2:2" x14ac:dyDescent="0.25">
      <c r="B73" s="2">
        <v>0.91666666666666596</v>
      </c>
    </row>
    <row r="74" spans="2:2" x14ac:dyDescent="0.25">
      <c r="B74" s="2">
        <v>0.92708333333333204</v>
      </c>
    </row>
    <row r="75" spans="2:2" x14ac:dyDescent="0.25">
      <c r="B75" s="2">
        <v>0.937499999999999</v>
      </c>
    </row>
    <row r="76" spans="2:2" x14ac:dyDescent="0.25">
      <c r="B76" s="2">
        <v>0.94791666666666596</v>
      </c>
    </row>
    <row r="77" spans="2:2" x14ac:dyDescent="0.25">
      <c r="B77" s="2">
        <v>0.95833333333333204</v>
      </c>
    </row>
    <row r="78" spans="2:2" x14ac:dyDescent="0.25">
      <c r="B78" s="2">
        <v>0.968749999999999</v>
      </c>
    </row>
    <row r="79" spans="2:2" x14ac:dyDescent="0.25">
      <c r="B79" s="2">
        <v>0.97916666666666596</v>
      </c>
    </row>
    <row r="80" spans="2:2" x14ac:dyDescent="0.25">
      <c r="B80" s="2">
        <v>0.98958333333333204</v>
      </c>
    </row>
    <row r="81" spans="2:2" x14ac:dyDescent="0.25">
      <c r="B81" s="2">
        <v>0.999999999999999</v>
      </c>
    </row>
    <row r="82" spans="2:2" x14ac:dyDescent="0.25">
      <c r="B82" s="2">
        <v>1.0104166666666701</v>
      </c>
    </row>
    <row r="83" spans="2:2" x14ac:dyDescent="0.25">
      <c r="B83" s="2">
        <v>1.0208333333333299</v>
      </c>
    </row>
    <row r="84" spans="2:2" x14ac:dyDescent="0.25">
      <c r="B84" s="2">
        <v>1.03125</v>
      </c>
    </row>
    <row r="85" spans="2:2" x14ac:dyDescent="0.25">
      <c r="B85" s="2">
        <v>1.0416666666666701</v>
      </c>
    </row>
    <row r="86" spans="2:2" x14ac:dyDescent="0.25">
      <c r="B86" s="2">
        <v>1.0520833333333299</v>
      </c>
    </row>
    <row r="87" spans="2:2" x14ac:dyDescent="0.25">
      <c r="B87" s="2">
        <v>1.0625</v>
      </c>
    </row>
    <row r="88" spans="2:2" x14ac:dyDescent="0.25">
      <c r="B88" s="2">
        <v>1.0729166666666701</v>
      </c>
    </row>
    <row r="89" spans="2:2" x14ac:dyDescent="0.25">
      <c r="B89" s="2">
        <v>1.0833333333333299</v>
      </c>
    </row>
    <row r="90" spans="2:2" x14ac:dyDescent="0.25">
      <c r="B90" s="2">
        <v>1.09375</v>
      </c>
    </row>
    <row r="91" spans="2:2" x14ac:dyDescent="0.25">
      <c r="B91" s="2">
        <v>1.1041666666666701</v>
      </c>
    </row>
    <row r="92" spans="2:2" x14ac:dyDescent="0.25">
      <c r="B92" s="2">
        <v>1.1145833333333299</v>
      </c>
    </row>
    <row r="93" spans="2:2" x14ac:dyDescent="0.25">
      <c r="B93" s="2">
        <v>1.125</v>
      </c>
    </row>
    <row r="94" spans="2:2" x14ac:dyDescent="0.25">
      <c r="B94" s="2">
        <v>1.1354166666666701</v>
      </c>
    </row>
    <row r="95" spans="2:2" x14ac:dyDescent="0.25">
      <c r="B95" s="2">
        <v>1.1458333333333299</v>
      </c>
    </row>
    <row r="96" spans="2:2" x14ac:dyDescent="0.25">
      <c r="B96" s="2">
        <v>1.15625</v>
      </c>
    </row>
    <row r="97" spans="2:2" x14ac:dyDescent="0.25">
      <c r="B97" s="2">
        <v>1.1666666666666701</v>
      </c>
    </row>
    <row r="98" spans="2:2" x14ac:dyDescent="0.25">
      <c r="B98" s="2">
        <v>1.1770833333333299</v>
      </c>
    </row>
    <row r="99" spans="2:2" x14ac:dyDescent="0.25">
      <c r="B99" s="2">
        <v>1.1875</v>
      </c>
    </row>
    <row r="100" spans="2:2" x14ac:dyDescent="0.25">
      <c r="B100" s="2">
        <v>1.1979166666666701</v>
      </c>
    </row>
    <row r="101" spans="2:2" x14ac:dyDescent="0.25">
      <c r="B101" s="2">
        <v>1.2083333333333299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10F2B-3471-4CE1-9360-6944BFF99AA6}">
  <dimension ref="A6:M10"/>
  <sheetViews>
    <sheetView workbookViewId="0">
      <selection activeCell="D10" sqref="D10"/>
    </sheetView>
  </sheetViews>
  <sheetFormatPr defaultRowHeight="15" x14ac:dyDescent="0.25"/>
  <cols>
    <col min="1" max="2" width="9.140625" style="1"/>
    <col min="3" max="3" width="12.85546875" style="1" bestFit="1" customWidth="1"/>
    <col min="4" max="16384" width="9.140625" style="1"/>
  </cols>
  <sheetData>
    <row r="6" spans="1:13" x14ac:dyDescent="0.25">
      <c r="D6" s="14">
        <v>44682</v>
      </c>
      <c r="E6" s="14">
        <v>44713</v>
      </c>
      <c r="F6" s="14">
        <v>44743</v>
      </c>
      <c r="G6" s="14">
        <v>44774</v>
      </c>
      <c r="H6" s="14">
        <v>44805</v>
      </c>
      <c r="I6" s="14">
        <v>44835</v>
      </c>
      <c r="J6" s="14">
        <v>44866</v>
      </c>
      <c r="K6" s="14">
        <v>44896</v>
      </c>
    </row>
    <row r="7" spans="1:13" x14ac:dyDescent="0.25">
      <c r="A7" s="16"/>
      <c r="B7" s="16"/>
      <c r="C7" s="13" t="s">
        <v>45</v>
      </c>
      <c r="D7" s="8">
        <f>SUM('May-2022'!K8:K38)/24</f>
        <v>0.8125</v>
      </c>
      <c r="E7" s="10"/>
      <c r="F7" s="10"/>
      <c r="G7" s="10"/>
      <c r="H7" s="10"/>
      <c r="I7" s="10"/>
      <c r="J7" s="10"/>
      <c r="K7" s="10"/>
    </row>
    <row r="8" spans="1:13" x14ac:dyDescent="0.25">
      <c r="C8" s="13" t="s">
        <v>42</v>
      </c>
      <c r="D8" s="8">
        <f>SUM('May-2022'!L8:L38)</f>
        <v>0.38541666666666602</v>
      </c>
      <c r="M8" s="8"/>
    </row>
    <row r="10" spans="1:13" x14ac:dyDescent="0.25">
      <c r="C10" s="1" t="s">
        <v>47</v>
      </c>
      <c r="D10" s="1" t="s">
        <v>48</v>
      </c>
    </row>
  </sheetData>
  <mergeCells count="1">
    <mergeCell ref="A7:B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May-2022</vt:lpstr>
      <vt:lpstr>Listes</vt:lpstr>
      <vt:lpstr>Statistique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Vinet Sebastien</dc:creator>
  <cp:lastModifiedBy>BSA</cp:lastModifiedBy>
  <dcterms:created xsi:type="dcterms:W3CDTF">2015-06-05T18:17:20Z</dcterms:created>
  <dcterms:modified xsi:type="dcterms:W3CDTF">2022-05-24T03:35:41Z</dcterms:modified>
</cp:coreProperties>
</file>