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4191362\Desktop\"/>
    </mc:Choice>
  </mc:AlternateContent>
  <bookViews>
    <workbookView xWindow="0" yWindow="0" windowWidth="25140" windowHeight="11820"/>
  </bookViews>
  <sheets>
    <sheet name="1" sheetId="1" r:id="rId1"/>
    <sheet name="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D6" i="2"/>
  <c r="E6" i="2"/>
  <c r="F6" i="2"/>
  <c r="G6" i="2"/>
  <c r="H6" i="2"/>
  <c r="I6" i="2"/>
  <c r="J6" i="2"/>
  <c r="K6" i="2"/>
  <c r="L6" i="2"/>
  <c r="M6" i="2"/>
  <c r="C7" i="2"/>
  <c r="D7" i="2"/>
  <c r="E7" i="2"/>
  <c r="F7" i="2"/>
  <c r="G7" i="2"/>
  <c r="H7" i="2"/>
  <c r="I7" i="2"/>
  <c r="J7" i="2"/>
  <c r="K7" i="2"/>
  <c r="L7" i="2"/>
  <c r="M7" i="2"/>
  <c r="C8" i="2"/>
  <c r="D8" i="2"/>
  <c r="E8" i="2"/>
  <c r="F8" i="2"/>
  <c r="G8" i="2"/>
  <c r="H8" i="2"/>
  <c r="I8" i="2"/>
  <c r="J8" i="2"/>
  <c r="K8" i="2"/>
  <c r="L8" i="2"/>
  <c r="M8" i="2"/>
  <c r="C9" i="2"/>
  <c r="D9" i="2"/>
  <c r="E9" i="2"/>
  <c r="F9" i="2"/>
  <c r="G9" i="2"/>
  <c r="H9" i="2"/>
  <c r="I9" i="2"/>
  <c r="J9" i="2"/>
  <c r="K9" i="2"/>
  <c r="L9" i="2"/>
  <c r="M9" i="2"/>
  <c r="C10" i="2"/>
  <c r="D10" i="2"/>
  <c r="E10" i="2"/>
  <c r="F10" i="2"/>
  <c r="G10" i="2"/>
  <c r="H10" i="2"/>
  <c r="I10" i="2"/>
  <c r="J10" i="2"/>
  <c r="K10" i="2"/>
  <c r="L10" i="2"/>
  <c r="M10" i="2"/>
  <c r="C11" i="2"/>
  <c r="D11" i="2"/>
  <c r="E11" i="2"/>
  <c r="F11" i="2"/>
  <c r="G11" i="2"/>
  <c r="H11" i="2"/>
  <c r="I11" i="2"/>
  <c r="J11" i="2"/>
  <c r="K11" i="2"/>
  <c r="L11" i="2"/>
  <c r="M11" i="2"/>
  <c r="C12" i="2"/>
  <c r="D12" i="2"/>
  <c r="E12" i="2"/>
  <c r="F12" i="2"/>
  <c r="G12" i="2"/>
  <c r="H12" i="2"/>
  <c r="I12" i="2"/>
  <c r="J12" i="2"/>
  <c r="K12" i="2"/>
  <c r="L12" i="2"/>
  <c r="M12" i="2"/>
  <c r="C13" i="2"/>
  <c r="D13" i="2"/>
  <c r="E13" i="2"/>
  <c r="G13" i="2"/>
  <c r="H13" i="2"/>
  <c r="I13" i="2"/>
  <c r="J13" i="2"/>
  <c r="K13" i="2"/>
  <c r="L13" i="2"/>
  <c r="M13" i="2"/>
  <c r="B7" i="2"/>
  <c r="B8" i="2"/>
  <c r="B9" i="2"/>
  <c r="B10" i="2"/>
  <c r="B11" i="2"/>
  <c r="B12" i="2"/>
  <c r="B13" i="2"/>
  <c r="B6" i="2"/>
  <c r="C37" i="1" l="1"/>
  <c r="F53" i="1" s="1"/>
  <c r="E15" i="2" l="1"/>
  <c r="E18" i="1" l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14" i="1"/>
  <c r="E14" i="1" s="1"/>
  <c r="B53" i="1" l="1"/>
  <c r="F13" i="2" s="1"/>
  <c r="C41" i="1" l="1"/>
  <c r="B39" i="1"/>
  <c r="B46" i="1" s="1"/>
  <c r="C45" i="1" l="1"/>
  <c r="C40" i="1"/>
  <c r="C39" i="1"/>
  <c r="C44" i="1"/>
  <c r="C42" i="1"/>
  <c r="B7" i="1"/>
  <c r="F54" i="1" l="1"/>
  <c r="F55" i="1"/>
</calcChain>
</file>

<file path=xl/comments1.xml><?xml version="1.0" encoding="utf-8"?>
<comments xmlns="http://schemas.openxmlformats.org/spreadsheetml/2006/main">
  <authors>
    <author>LAFITTE Philippe</author>
  </authors>
  <commentList>
    <comment ref="C13" authorId="0" shapeId="0">
      <text>
        <r>
          <rPr>
            <b/>
            <sz val="8"/>
            <color indexed="10"/>
            <rFont val="Tahoma"/>
            <family val="2"/>
          </rPr>
          <t>Si  bl, rentrer "NA"</t>
        </r>
      </text>
    </comment>
  </commentList>
</comments>
</file>

<file path=xl/sharedStrings.xml><?xml version="1.0" encoding="utf-8"?>
<sst xmlns="http://schemas.openxmlformats.org/spreadsheetml/2006/main" count="81" uniqueCount="72">
  <si>
    <t>N°</t>
  </si>
  <si>
    <t>n=</t>
  </si>
  <si>
    <t xml:space="preserve">Poste de travail : </t>
  </si>
  <si>
    <t>volume final</t>
  </si>
  <si>
    <t xml:space="preserve">Date : </t>
  </si>
  <si>
    <t>Programme</t>
  </si>
  <si>
    <t xml:space="preserve">Operateur : </t>
  </si>
  <si>
    <t>Poste de travail :</t>
  </si>
  <si>
    <t xml:space="preserve">Opérateur : </t>
  </si>
  <si>
    <t>Date :</t>
  </si>
  <si>
    <t>cf plan de plaque au verso</t>
  </si>
  <si>
    <t>cf liste ci-dessous</t>
  </si>
  <si>
    <t>NA</t>
  </si>
  <si>
    <t>A</t>
  </si>
  <si>
    <t>B</t>
  </si>
  <si>
    <t>C</t>
  </si>
  <si>
    <t>D</t>
  </si>
  <si>
    <t>E</t>
  </si>
  <si>
    <t>F</t>
  </si>
  <si>
    <t>G</t>
  </si>
  <si>
    <t>H</t>
  </si>
  <si>
    <t xml:space="preserve">Vérification de la plaque </t>
  </si>
  <si>
    <t>Nom du fichier :</t>
  </si>
  <si>
    <t xml:space="preserve">Gel </t>
  </si>
  <si>
    <t xml:space="preserve">Opérateur: </t>
  </si>
  <si>
    <t>Robot / Nom du robot:</t>
  </si>
  <si>
    <t xml:space="preserve">Plan </t>
  </si>
  <si>
    <t xml:space="preserve">Méthode </t>
  </si>
  <si>
    <t xml:space="preserve">Feuille de Traçabilité </t>
  </si>
  <si>
    <t>bl</t>
  </si>
  <si>
    <t>Programme:</t>
  </si>
  <si>
    <t>temps2</t>
  </si>
  <si>
    <t xml:space="preserve">temps1 </t>
  </si>
  <si>
    <t>temps3</t>
  </si>
  <si>
    <t>temps4</t>
  </si>
  <si>
    <t>temps5</t>
  </si>
  <si>
    <t>temps6</t>
  </si>
  <si>
    <t>température 1</t>
  </si>
  <si>
    <t>température 2</t>
  </si>
  <si>
    <t>température 3</t>
  </si>
  <si>
    <t>température 4</t>
  </si>
  <si>
    <t>température 5</t>
  </si>
  <si>
    <t>température 6</t>
  </si>
  <si>
    <t xml:space="preserve">Machine : </t>
  </si>
  <si>
    <t>Technique Manuelle</t>
  </si>
  <si>
    <t xml:space="preserve">pour 1 </t>
  </si>
  <si>
    <t xml:space="preserve"> pour n  </t>
  </si>
  <si>
    <t xml:space="preserve">Préparation </t>
  </si>
  <si>
    <t>produit 1</t>
  </si>
  <si>
    <t>produit 2</t>
  </si>
  <si>
    <t>mélanger</t>
  </si>
  <si>
    <t>produit 3</t>
  </si>
  <si>
    <t>produit 4</t>
  </si>
  <si>
    <t>produit 5</t>
  </si>
  <si>
    <t>produit 6</t>
  </si>
  <si>
    <t>melange1</t>
  </si>
  <si>
    <t>melange2</t>
  </si>
  <si>
    <t xml:space="preserve">ref : </t>
  </si>
  <si>
    <t>ref</t>
  </si>
  <si>
    <t>Machine</t>
  </si>
  <si>
    <t xml:space="preserve">Liste  : </t>
  </si>
  <si>
    <t>quantité</t>
  </si>
  <si>
    <t>quantité 1</t>
  </si>
  <si>
    <t>quantité 2</t>
  </si>
  <si>
    <t>outils</t>
  </si>
  <si>
    <t>produit final</t>
  </si>
  <si>
    <t>depart</t>
  </si>
  <si>
    <t>technique 2</t>
  </si>
  <si>
    <r>
      <t>Nom de la machine :</t>
    </r>
    <r>
      <rPr>
        <b/>
        <sz val="11"/>
        <color rgb="FFFF0000"/>
        <rFont val="Arial"/>
        <family val="2"/>
      </rPr>
      <t xml:space="preserve"> </t>
    </r>
  </si>
  <si>
    <t>ID</t>
  </si>
  <si>
    <t>plan excel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</si>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</sst>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u/>
      <sz val="10"/>
      <name val="Arial"/>
      <family val="2"/>
    </font>
    <font>
      <b/>
      <sz val="11"/>
      <color rgb="FFFF0000"/>
      <name val="Arial"/>
      <family val="2"/>
    </font>
    <font>
      <b/>
      <sz val="10"/>
      <color rgb="FFCC99FF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b/>
      <sz val="9"/>
      <color rgb="FFFF0000"/>
      <name val="Arial"/>
      <family val="2"/>
    </font>
    <font>
      <b/>
      <sz val="10"/>
      <color rgb="FF0070C0"/>
      <name val="Arial"/>
      <family val="2"/>
    </font>
    <font>
      <b/>
      <sz val="12"/>
      <color theme="4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indexed="10"/>
      <name val="Tahoma"/>
      <family val="2"/>
    </font>
    <font>
      <b/>
      <sz val="16"/>
      <color theme="4"/>
      <name val="Arial"/>
      <family val="2"/>
    </font>
    <font>
      <sz val="11"/>
      <color theme="1"/>
      <name val="Calibri"/>
      <family val="2"/>
      <scheme val="minor"/>
    </font>
    <font>
      <sz val="10"/>
      <color theme="4"/>
      <name val="Arial"/>
      <family val="2"/>
    </font>
    <font>
      <b/>
      <sz val="12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5" tint="0.79998168889431442"/>
        <bgColor rgb="FF000000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21" fillId="0" borderId="0"/>
  </cellStyleXfs>
  <cellXfs count="162">
    <xf numFmtId="0" fontId="0" fillId="0" borderId="0" xfId="0"/>
    <xf numFmtId="0" fontId="9" fillId="0" borderId="9" xfId="0" applyNumberFormat="1" applyFont="1" applyFill="1" applyBorder="1" applyAlignment="1" applyProtection="1">
      <alignment horizontal="center" vertical="center"/>
      <protection locked="0"/>
    </xf>
    <xf numFmtId="0" fontId="14" fillId="0" borderId="9" xfId="0" applyNumberFormat="1" applyFont="1" applyFill="1" applyBorder="1" applyAlignment="1" applyProtection="1">
      <alignment horizontal="center" vertical="center"/>
      <protection locked="0"/>
    </xf>
    <xf numFmtId="0" fontId="14" fillId="0" borderId="11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  <xf numFmtId="0" fontId="9" fillId="0" borderId="11" xfId="0" applyNumberFormat="1" applyFont="1" applyFill="1" applyBorder="1" applyAlignment="1" applyProtection="1">
      <alignment horizontal="center" vertical="center"/>
      <protection locked="0"/>
    </xf>
    <xf numFmtId="0" fontId="14" fillId="0" borderId="19" xfId="0" applyNumberFormat="1" applyFont="1" applyFill="1" applyBorder="1" applyAlignment="1" applyProtection="1">
      <alignment horizontal="center" vertical="center"/>
      <protection locked="0"/>
    </xf>
    <xf numFmtId="0" fontId="14" fillId="0" borderId="2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</xf>
    <xf numFmtId="0" fontId="13" fillId="0" borderId="18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13" fillId="0" borderId="14" xfId="0" applyFont="1" applyFill="1" applyBorder="1" applyAlignment="1" applyProtection="1">
      <alignment horizontal="center" vertical="center"/>
    </xf>
    <xf numFmtId="0" fontId="10" fillId="0" borderId="14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left" vertical="top"/>
      <protection locked="0"/>
    </xf>
    <xf numFmtId="0" fontId="4" fillId="7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vertical="center"/>
    </xf>
    <xf numFmtId="0" fontId="1" fillId="0" borderId="1" xfId="0" applyFont="1" applyFill="1" applyBorder="1" applyAlignment="1" applyProtection="1">
      <alignment horizontal="right" vertical="center"/>
    </xf>
    <xf numFmtId="0" fontId="3" fillId="0" borderId="2" xfId="0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center" vertical="top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4" fillId="0" borderId="5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14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2" fontId="14" fillId="0" borderId="19" xfId="0" applyNumberFormat="1" applyFont="1" applyFill="1" applyBorder="1" applyAlignment="1" applyProtection="1">
      <alignment horizontal="center" vertical="center"/>
    </xf>
    <xf numFmtId="2" fontId="14" fillId="0" borderId="20" xfId="0" applyNumberFormat="1" applyFont="1" applyFill="1" applyBorder="1" applyAlignment="1" applyProtection="1">
      <alignment horizontal="center" vertical="center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9" xfId="0" applyFont="1" applyFill="1" applyBorder="1" applyAlignment="1" applyProtection="1">
      <alignment horizontal="center" vertical="center"/>
    </xf>
    <xf numFmtId="0" fontId="6" fillId="3" borderId="11" xfId="0" applyFont="1" applyFill="1" applyBorder="1" applyAlignment="1" applyProtection="1">
      <alignment horizontal="center" vertical="center"/>
    </xf>
    <xf numFmtId="0" fontId="4" fillId="3" borderId="24" xfId="0" applyFont="1" applyFill="1" applyBorder="1" applyAlignment="1" applyProtection="1">
      <alignment horizontal="center" vertical="center" wrapText="1"/>
    </xf>
    <xf numFmtId="0" fontId="13" fillId="3" borderId="26" xfId="0" applyFont="1" applyFill="1" applyBorder="1" applyAlignment="1" applyProtection="1">
      <alignment horizontal="center" vertical="center"/>
    </xf>
    <xf numFmtId="0" fontId="4" fillId="3" borderId="27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9" xfId="0" applyFont="1" applyFill="1" applyBorder="1" applyAlignment="1" applyProtection="1">
      <alignment horizontal="center" vertical="center"/>
    </xf>
    <xf numFmtId="0" fontId="4" fillId="3" borderId="20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 wrapText="1"/>
    </xf>
    <xf numFmtId="0" fontId="7" fillId="0" borderId="25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 wrapText="1"/>
    </xf>
    <xf numFmtId="0" fontId="5" fillId="0" borderId="19" xfId="0" applyFont="1" applyFill="1" applyBorder="1" applyAlignment="1" applyProtection="1">
      <alignment horizontal="center" vertical="center" wrapText="1"/>
    </xf>
    <xf numFmtId="0" fontId="5" fillId="0" borderId="20" xfId="0" applyFont="1" applyFill="1" applyBorder="1" applyAlignment="1" applyProtection="1">
      <alignment horizontal="center" vertical="center" wrapText="1"/>
    </xf>
    <xf numFmtId="0" fontId="15" fillId="0" borderId="8" xfId="0" applyFont="1" applyFill="1" applyBorder="1" applyAlignment="1" applyProtection="1">
      <alignment horizontal="center" vertical="center" wrapText="1"/>
    </xf>
    <xf numFmtId="0" fontId="15" fillId="0" borderId="19" xfId="0" applyFont="1" applyFill="1" applyBorder="1" applyAlignment="1" applyProtection="1">
      <alignment horizontal="center" vertical="center" wrapText="1"/>
    </xf>
    <xf numFmtId="0" fontId="15" fillId="0" borderId="20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0" xfId="1" applyProtection="1"/>
    <xf numFmtId="0" fontId="4" fillId="0" borderId="0" xfId="1" applyFont="1" applyProtection="1"/>
    <xf numFmtId="0" fontId="17" fillId="0" borderId="0" xfId="1" applyFont="1" applyBorder="1" applyAlignment="1" applyProtection="1">
      <alignment horizontal="center" vertical="center"/>
    </xf>
    <xf numFmtId="0" fontId="17" fillId="0" borderId="0" xfId="1" applyFont="1" applyBorder="1" applyAlignment="1" applyProtection="1">
      <alignment vertical="center"/>
    </xf>
    <xf numFmtId="0" fontId="14" fillId="0" borderId="7" xfId="0" applyNumberFormat="1" applyFont="1" applyFill="1" applyBorder="1" applyAlignment="1" applyProtection="1">
      <alignment horizontal="center" vertical="center"/>
      <protection locked="0"/>
    </xf>
    <xf numFmtId="0" fontId="14" fillId="0" borderId="8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0" borderId="32" xfId="0" applyFont="1" applyFill="1" applyBorder="1" applyAlignment="1" applyProtection="1">
      <alignment horizontal="center" vertical="center" wrapText="1"/>
    </xf>
    <xf numFmtId="0" fontId="5" fillId="0" borderId="13" xfId="0" applyFont="1" applyFill="1" applyBorder="1" applyAlignment="1" applyProtection="1">
      <alignment horizontal="center" vertical="center" wrapText="1"/>
    </xf>
    <xf numFmtId="0" fontId="5" fillId="0" borderId="25" xfId="0" applyFont="1" applyFill="1" applyBorder="1" applyAlignment="1" applyProtection="1">
      <alignment horizontal="center" vertical="center" wrapText="1"/>
    </xf>
    <xf numFmtId="0" fontId="5" fillId="0" borderId="33" xfId="0" applyFont="1" applyFill="1" applyBorder="1" applyAlignment="1" applyProtection="1">
      <alignment horizontal="center" vertical="center" wrapText="1"/>
    </xf>
    <xf numFmtId="0" fontId="5" fillId="0" borderId="34" xfId="0" applyFont="1" applyFill="1" applyBorder="1" applyAlignment="1" applyProtection="1">
      <alignment horizontal="center" vertical="center" wrapText="1"/>
    </xf>
    <xf numFmtId="0" fontId="5" fillId="0" borderId="32" xfId="0" applyFont="1" applyFill="1" applyBorder="1" applyAlignment="1" applyProtection="1">
      <alignment horizontal="center" vertical="center" wrapText="1"/>
    </xf>
    <xf numFmtId="0" fontId="14" fillId="0" borderId="35" xfId="0" applyNumberFormat="1" applyFont="1" applyFill="1" applyBorder="1" applyAlignment="1" applyProtection="1">
      <alignment horizontal="center" vertical="center"/>
      <protection locked="0"/>
    </xf>
    <xf numFmtId="0" fontId="14" fillId="0" borderId="29" xfId="0" applyNumberFormat="1" applyFont="1" applyFill="1" applyBorder="1" applyAlignment="1" applyProtection="1">
      <alignment horizontal="center" vertical="center"/>
      <protection locked="0"/>
    </xf>
    <xf numFmtId="0" fontId="9" fillId="0" borderId="35" xfId="0" applyNumberFormat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 applyProtection="1">
      <alignment horizontal="center" vertical="center"/>
      <protection locked="0"/>
    </xf>
    <xf numFmtId="0" fontId="18" fillId="0" borderId="0" xfId="0" applyFont="1"/>
    <xf numFmtId="2" fontId="14" fillId="0" borderId="8" xfId="0" applyNumberFormat="1" applyFont="1" applyFill="1" applyBorder="1" applyAlignment="1" applyProtection="1">
      <alignment horizontal="center" vertical="center"/>
    </xf>
    <xf numFmtId="0" fontId="14" fillId="0" borderId="26" xfId="0" applyNumberFormat="1" applyFont="1" applyFill="1" applyBorder="1" applyAlignment="1" applyProtection="1">
      <alignment horizontal="center" vertical="center"/>
      <protection locked="0"/>
    </xf>
    <xf numFmtId="0" fontId="14" fillId="0" borderId="36" xfId="0" applyNumberFormat="1" applyFont="1" applyFill="1" applyBorder="1" applyAlignment="1" applyProtection="1">
      <alignment horizontal="center" vertical="center"/>
      <protection locked="0"/>
    </xf>
    <xf numFmtId="0" fontId="14" fillId="0" borderId="27" xfId="0" applyNumberFormat="1" applyFont="1" applyFill="1" applyBorder="1" applyAlignment="1" applyProtection="1">
      <alignment horizontal="center" vertical="center"/>
      <protection locked="0"/>
    </xf>
    <xf numFmtId="0" fontId="7" fillId="0" borderId="25" xfId="0" applyFont="1" applyFill="1" applyBorder="1" applyAlignment="1" applyProtection="1">
      <alignment horizontal="center" vertical="center" wrapText="1"/>
    </xf>
    <xf numFmtId="0" fontId="20" fillId="0" borderId="0" xfId="1" applyFont="1" applyBorder="1" applyAlignment="1" applyProtection="1">
      <alignment vertical="center"/>
    </xf>
    <xf numFmtId="0" fontId="0" fillId="0" borderId="0" xfId="0" applyBorder="1" applyProtection="1"/>
    <xf numFmtId="0" fontId="22" fillId="0" borderId="0" xfId="0" applyFont="1" applyBorder="1" applyProtection="1"/>
    <xf numFmtId="0" fontId="18" fillId="0" borderId="6" xfId="2" applyFont="1" applyBorder="1" applyAlignment="1" applyProtection="1">
      <alignment horizontal="center" vertical="center"/>
    </xf>
    <xf numFmtId="0" fontId="18" fillId="0" borderId="14" xfId="2" applyFont="1" applyBorder="1" applyAlignment="1" applyProtection="1">
      <alignment horizontal="center" vertical="center"/>
    </xf>
    <xf numFmtId="0" fontId="18" fillId="0" borderId="25" xfId="2" applyFont="1" applyBorder="1" applyAlignment="1" applyProtection="1">
      <alignment horizontal="center" vertical="center"/>
    </xf>
    <xf numFmtId="0" fontId="18" fillId="0" borderId="31" xfId="2" applyFont="1" applyBorder="1" applyAlignment="1" applyProtection="1">
      <alignment horizontal="center" vertical="center"/>
    </xf>
    <xf numFmtId="0" fontId="18" fillId="0" borderId="0" xfId="2" applyFont="1" applyBorder="1" applyAlignment="1" applyProtection="1">
      <alignment vertical="center"/>
    </xf>
    <xf numFmtId="0" fontId="23" fillId="0" borderId="15" xfId="2" applyFont="1" applyBorder="1" applyAlignment="1" applyProtection="1">
      <alignment horizontal="center" vertical="center"/>
    </xf>
    <xf numFmtId="0" fontId="24" fillId="0" borderId="0" xfId="2" applyFont="1" applyBorder="1" applyAlignment="1" applyProtection="1">
      <alignment vertical="top"/>
    </xf>
    <xf numFmtId="0" fontId="21" fillId="0" borderId="0" xfId="2" applyBorder="1" applyProtection="1"/>
    <xf numFmtId="0" fontId="23" fillId="0" borderId="2" xfId="2" applyFont="1" applyBorder="1" applyAlignment="1" applyProtection="1">
      <alignment horizontal="center" vertical="center"/>
    </xf>
    <xf numFmtId="0" fontId="21" fillId="0" borderId="0" xfId="2" applyBorder="1" applyAlignment="1" applyProtection="1"/>
    <xf numFmtId="0" fontId="0" fillId="0" borderId="0" xfId="0" applyBorder="1" applyAlignment="1" applyProtection="1">
      <alignment vertical="center"/>
    </xf>
    <xf numFmtId="0" fontId="25" fillId="0" borderId="0" xfId="0" applyFont="1" applyBorder="1" applyProtection="1"/>
    <xf numFmtId="0" fontId="3" fillId="0" borderId="0" xfId="0" applyFont="1" applyBorder="1" applyProtection="1"/>
    <xf numFmtId="14" fontId="3" fillId="0" borderId="0" xfId="0" applyNumberFormat="1" applyFont="1" applyBorder="1" applyProtection="1"/>
    <xf numFmtId="0" fontId="3" fillId="0" borderId="0" xfId="0" applyFont="1" applyBorder="1" applyAlignment="1" applyProtection="1">
      <alignment horizontal="right"/>
    </xf>
    <xf numFmtId="0" fontId="0" fillId="0" borderId="0" xfId="0" applyFont="1" applyBorder="1" applyProtection="1"/>
    <xf numFmtId="0" fontId="0" fillId="4" borderId="0" xfId="0" applyFont="1" applyFill="1" applyBorder="1" applyProtection="1">
      <protection locked="0"/>
    </xf>
    <xf numFmtId="0" fontId="0" fillId="0" borderId="0" xfId="0" applyFont="1" applyBorder="1" applyAlignment="1" applyProtection="1">
      <alignment horizontal="right" vertical="center"/>
    </xf>
    <xf numFmtId="14" fontId="1" fillId="0" borderId="1" xfId="0" applyNumberFormat="1" applyFont="1" applyFill="1" applyBorder="1" applyAlignment="1" applyProtection="1">
      <alignment horizontal="center" vertical="center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0" fontId="6" fillId="0" borderId="25" xfId="0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20" fillId="0" borderId="0" xfId="1" applyFont="1" applyBorder="1" applyAlignment="1" applyProtection="1">
      <alignment horizontal="center" vertical="center"/>
    </xf>
    <xf numFmtId="0" fontId="4" fillId="7" borderId="0" xfId="0" applyFont="1" applyFill="1" applyBorder="1" applyAlignment="1" applyProtection="1">
      <alignment horizontal="center" vertical="center"/>
      <protection locked="0"/>
    </xf>
    <xf numFmtId="0" fontId="6" fillId="5" borderId="2" xfId="0" applyFont="1" applyFill="1" applyBorder="1" applyAlignment="1" applyProtection="1">
      <alignment horizontal="center" vertical="center"/>
    </xf>
    <xf numFmtId="0" fontId="6" fillId="5" borderId="4" xfId="0" applyFont="1" applyFill="1" applyBorder="1" applyAlignment="1" applyProtection="1">
      <alignment horizontal="center" vertical="center"/>
    </xf>
    <xf numFmtId="0" fontId="3" fillId="0" borderId="13" xfId="0" applyFont="1" applyFill="1" applyBorder="1" applyAlignment="1" applyProtection="1">
      <alignment horizontal="center" vertical="center"/>
    </xf>
    <xf numFmtId="0" fontId="3" fillId="0" borderId="26" xfId="0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center" vertical="center"/>
    </xf>
    <xf numFmtId="0" fontId="3" fillId="0" borderId="27" xfId="0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28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/>
    </xf>
    <xf numFmtId="0" fontId="10" fillId="3" borderId="4" xfId="0" applyFont="1" applyFill="1" applyBorder="1" applyAlignment="1" applyProtection="1">
      <alignment horizontal="center" vertical="center"/>
    </xf>
    <xf numFmtId="0" fontId="4" fillId="6" borderId="29" xfId="0" applyFont="1" applyFill="1" applyBorder="1" applyAlignment="1" applyProtection="1">
      <alignment horizontal="center" vertical="center"/>
    </xf>
    <xf numFmtId="0" fontId="4" fillId="6" borderId="30" xfId="0" applyFont="1" applyFill="1" applyBorder="1" applyAlignment="1" applyProtection="1">
      <alignment horizontal="center" vertical="center"/>
    </xf>
    <xf numFmtId="0" fontId="4" fillId="6" borderId="10" xfId="0" applyFont="1" applyFill="1" applyBorder="1" applyAlignment="1" applyProtection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4" borderId="0" xfId="0" applyFill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0" fontId="3" fillId="0" borderId="0" xfId="0" applyFont="1" applyAlignment="1" applyProtection="1">
      <alignment horizontal="center"/>
    </xf>
    <xf numFmtId="0" fontId="26" fillId="4" borderId="37" xfId="0" applyFont="1" applyFill="1" applyBorder="1" applyAlignment="1" applyProtection="1">
      <alignment horizontal="center" vertical="center" wrapText="1"/>
      <protection locked="0"/>
    </xf>
    <xf numFmtId="14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26" fillId="4" borderId="41" xfId="0" applyFont="1" applyFill="1" applyBorder="1" applyAlignment="1" applyProtection="1">
      <alignment horizontal="center" vertical="center" wrapText="1"/>
      <protection locked="0"/>
    </xf>
    <xf numFmtId="0" fontId="26" fillId="4" borderId="38" xfId="0" applyFont="1" applyFill="1" applyBorder="1" applyAlignment="1" applyProtection="1">
      <alignment horizontal="center" vertical="center" wrapText="1"/>
      <protection locked="0"/>
    </xf>
    <xf numFmtId="0" fontId="26" fillId="4" borderId="39" xfId="0" applyFont="1" applyFill="1" applyBorder="1" applyAlignment="1" applyProtection="1">
      <alignment horizontal="center" vertical="center" wrapText="1"/>
      <protection locked="0"/>
    </xf>
    <xf numFmtId="0" fontId="26" fillId="4" borderId="40" xfId="0" applyFont="1" applyFill="1" applyBorder="1" applyAlignment="1" applyProtection="1">
      <alignment horizontal="center" vertical="center" wrapText="1"/>
      <protection locked="0"/>
    </xf>
    <xf numFmtId="0" fontId="26" fillId="4" borderId="42" xfId="0" applyFont="1" applyFill="1" applyBorder="1" applyAlignment="1" applyProtection="1">
      <alignment horizontal="center" vertical="center" wrapText="1"/>
      <protection locked="0"/>
    </xf>
    <xf numFmtId="0" fontId="26" fillId="4" borderId="22" xfId="0" applyFont="1" applyFill="1" applyBorder="1" applyAlignment="1" applyProtection="1">
      <alignment horizontal="center" vertical="center" wrapText="1"/>
      <protection locked="0"/>
    </xf>
    <xf numFmtId="0" fontId="26" fillId="4" borderId="43" xfId="0" applyFont="1" applyFill="1" applyBorder="1" applyAlignment="1" applyProtection="1">
      <alignment horizontal="center" vertical="center" wrapText="1"/>
      <protection locked="0"/>
    </xf>
    <xf numFmtId="0" fontId="26" fillId="4" borderId="23" xfId="0" applyFont="1" applyFill="1" applyBorder="1" applyAlignment="1" applyProtection="1">
      <alignment horizontal="center" vertical="center" wrapText="1"/>
      <protection locked="0"/>
    </xf>
    <xf numFmtId="0" fontId="3" fillId="7" borderId="4" xfId="0" applyFont="1" applyFill="1" applyBorder="1" applyAlignment="1" applyProtection="1">
      <alignment horizontal="left" vertical="center"/>
      <protection locked="0"/>
    </xf>
    <xf numFmtId="0" fontId="3" fillId="4" borderId="3" xfId="0" applyFont="1" applyFill="1" applyBorder="1" applyAlignment="1" applyProtection="1">
      <alignment horizontal="left" vertical="center"/>
      <protection locked="0"/>
    </xf>
  </cellXfs>
  <cellStyles count="3">
    <cellStyle name="Normal" xfId="0" builtinId="0"/>
    <cellStyle name="Normal 4" xfId="2"/>
    <cellStyle name="Normal 6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952500</xdr:colOff>
          <xdr:row>8</xdr:row>
          <xdr:rowOff>161925</xdr:rowOff>
        </xdr:from>
        <xdr:to>
          <xdr:col>3</xdr:col>
          <xdr:colOff>66675</xdr:colOff>
          <xdr:row>10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1476375</xdr:colOff>
          <xdr:row>8</xdr:row>
          <xdr:rowOff>171450</xdr:rowOff>
        </xdr:from>
        <xdr:to>
          <xdr:col>1</xdr:col>
          <xdr:colOff>76200</xdr:colOff>
          <xdr:row>10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13</xdr:row>
          <xdr:rowOff>95250</xdr:rowOff>
        </xdr:from>
        <xdr:to>
          <xdr:col>9</xdr:col>
          <xdr:colOff>47625</xdr:colOff>
          <xdr:row>15</xdr:row>
          <xdr:rowOff>28575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14</xdr:row>
          <xdr:rowOff>152400</xdr:rowOff>
        </xdr:from>
        <xdr:to>
          <xdr:col>9</xdr:col>
          <xdr:colOff>47625</xdr:colOff>
          <xdr:row>16</xdr:row>
          <xdr:rowOff>28575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57"/>
  <sheetViews>
    <sheetView tabSelected="1" workbookViewId="0">
      <selection activeCell="E10" sqref="E10"/>
    </sheetView>
  </sheetViews>
  <sheetFormatPr baseColWidth="10" defaultRowHeight="15" x14ac:dyDescent="0.25"/>
  <cols>
    <col min="1" max="1" width="25.140625" style="14" customWidth="1"/>
    <col min="2" max="2" width="15.85546875" style="14" customWidth="1"/>
    <col min="3" max="5" width="17.42578125" style="14" customWidth="1"/>
    <col min="6" max="6" width="18.5703125" style="14" customWidth="1"/>
    <col min="7" max="7" width="28.42578125" style="14" customWidth="1"/>
    <col min="8" max="8" width="15.7109375" style="14" customWidth="1"/>
    <col min="9" max="16384" width="11.42578125" style="14"/>
  </cols>
  <sheetData>
    <row r="1" spans="1:11" x14ac:dyDescent="0.2">
      <c r="A1" s="75"/>
      <c r="B1" s="75"/>
      <c r="C1" s="75"/>
      <c r="D1" s="75"/>
      <c r="E1" s="75"/>
      <c r="F1" s="75"/>
      <c r="H1" s="75"/>
      <c r="J1" s="75"/>
      <c r="K1" s="75"/>
    </row>
    <row r="2" spans="1:11" x14ac:dyDescent="0.25">
      <c r="A2" s="75"/>
      <c r="B2" s="75"/>
      <c r="C2" s="75"/>
      <c r="D2" s="75"/>
      <c r="E2" s="75"/>
      <c r="F2" s="75"/>
      <c r="G2" s="125"/>
      <c r="H2" s="125"/>
      <c r="J2" s="76"/>
      <c r="K2" s="75"/>
    </row>
    <row r="3" spans="1:11" x14ac:dyDescent="0.2">
      <c r="A3" s="75"/>
      <c r="B3" s="75"/>
      <c r="C3" s="75"/>
      <c r="D3" s="126" t="s">
        <v>28</v>
      </c>
      <c r="E3" s="126"/>
      <c r="F3" s="126"/>
      <c r="G3" s="75"/>
      <c r="H3" s="75"/>
      <c r="I3" s="75"/>
      <c r="J3" s="75"/>
      <c r="K3" s="75"/>
    </row>
    <row r="4" spans="1:11" ht="15.75" customHeight="1" x14ac:dyDescent="0.2">
      <c r="A4" s="75"/>
      <c r="B4" s="75"/>
      <c r="C4" s="75"/>
      <c r="D4" s="126"/>
      <c r="E4" s="126"/>
      <c r="F4" s="126"/>
      <c r="G4" s="75"/>
      <c r="H4" s="77"/>
      <c r="I4" s="77"/>
      <c r="J4" s="75"/>
      <c r="K4" s="75"/>
    </row>
    <row r="5" spans="1:11" ht="18" customHeight="1" x14ac:dyDescent="0.25">
      <c r="A5" s="75"/>
      <c r="B5" s="75"/>
      <c r="C5" s="17"/>
      <c r="D5" s="100"/>
      <c r="E5" s="100"/>
      <c r="F5" s="100"/>
      <c r="G5" s="78"/>
      <c r="H5" s="78"/>
      <c r="I5" s="94"/>
      <c r="J5" s="78"/>
      <c r="K5" s="78"/>
    </row>
    <row r="6" spans="1:11" x14ac:dyDescent="0.2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</row>
    <row r="7" spans="1:11" ht="16.5" thickBot="1" x14ac:dyDescent="0.3">
      <c r="A7" s="32" t="s">
        <v>9</v>
      </c>
      <c r="B7" s="121">
        <f ca="1">TODAY()</f>
        <v>44804</v>
      </c>
      <c r="C7" s="17"/>
      <c r="D7" s="34" t="s">
        <v>8</v>
      </c>
      <c r="E7" s="29" t="s">
        <v>71</v>
      </c>
      <c r="F7" s="41"/>
      <c r="G7" s="41"/>
      <c r="H7" s="22"/>
      <c r="I7" s="6"/>
      <c r="J7" s="12"/>
    </row>
    <row r="8" spans="1:11" ht="15.75" thickBot="1" x14ac:dyDescent="0.3">
      <c r="A8" s="33" t="s">
        <v>68</v>
      </c>
      <c r="B8" s="161" t="s">
        <v>70</v>
      </c>
      <c r="C8" s="161"/>
      <c r="D8" s="42"/>
      <c r="E8" s="42"/>
      <c r="F8" s="43"/>
      <c r="G8" s="35" t="s">
        <v>27</v>
      </c>
      <c r="H8" s="160">
        <v>738</v>
      </c>
      <c r="I8" s="15"/>
      <c r="J8" s="15"/>
    </row>
    <row r="9" spans="1:11" x14ac:dyDescent="0.25">
      <c r="A9" s="21"/>
      <c r="B9" s="44"/>
      <c r="C9" s="21"/>
      <c r="D9" s="21"/>
      <c r="E9" s="21"/>
      <c r="F9" s="21"/>
      <c r="G9" s="21"/>
      <c r="H9" s="21"/>
      <c r="I9" s="4"/>
      <c r="J9" s="4"/>
    </row>
    <row r="10" spans="1:11" x14ac:dyDescent="0.25">
      <c r="A10" s="36" t="s">
        <v>60</v>
      </c>
      <c r="B10" s="37" t="s">
        <v>10</v>
      </c>
      <c r="D10" s="37" t="s">
        <v>11</v>
      </c>
      <c r="E10" s="21"/>
      <c r="F10" s="21"/>
      <c r="G10" s="21"/>
      <c r="H10" s="21"/>
      <c r="I10" s="4"/>
      <c r="J10" s="4"/>
    </row>
    <row r="11" spans="1:11" x14ac:dyDescent="0.25">
      <c r="E11" s="36"/>
      <c r="H11" s="17"/>
      <c r="I11" s="13"/>
      <c r="J11" s="7"/>
    </row>
    <row r="12" spans="1:11" ht="15.75" thickBot="1" x14ac:dyDescent="0.3">
      <c r="A12" s="16"/>
      <c r="B12" s="40"/>
      <c r="C12" s="16"/>
      <c r="D12" s="16"/>
      <c r="E12" s="16"/>
      <c r="F12" s="21"/>
      <c r="G12" s="21"/>
      <c r="H12" s="21"/>
    </row>
    <row r="13" spans="1:11" ht="15.75" thickBot="1" x14ac:dyDescent="0.3">
      <c r="A13" s="25" t="s">
        <v>0</v>
      </c>
      <c r="B13" s="26" t="s">
        <v>69</v>
      </c>
      <c r="C13" s="27" t="s">
        <v>61</v>
      </c>
      <c r="D13" s="99" t="s">
        <v>62</v>
      </c>
      <c r="E13" s="27" t="s">
        <v>63</v>
      </c>
      <c r="F13" s="28" t="s">
        <v>66</v>
      </c>
      <c r="G13" s="26" t="s">
        <v>64</v>
      </c>
      <c r="H13" s="28" t="s">
        <v>65</v>
      </c>
    </row>
    <row r="14" spans="1:11" x14ac:dyDescent="0.25">
      <c r="A14" s="79">
        <v>1</v>
      </c>
      <c r="B14" s="80" t="s">
        <v>29</v>
      </c>
      <c r="C14" s="79" t="s">
        <v>12</v>
      </c>
      <c r="D14" s="95" t="str">
        <f>IF(ISNUMBER(SEARCH("bl",B14)),"NA",IF(ISBLANK(C14)," ",IF(C14&lt;21,"0",400/C14)))</f>
        <v>NA</v>
      </c>
      <c r="E14" s="95" t="str">
        <f>IF(ISNUMBER(SEARCH("bl",B14)),"NA",IF(ISBLANK(C14)," ",IF(C14&lt;21,"0",20-D14)))</f>
        <v>NA</v>
      </c>
      <c r="F14" s="2"/>
      <c r="G14" s="122"/>
      <c r="H14" s="123"/>
    </row>
    <row r="15" spans="1:11" x14ac:dyDescent="0.25">
      <c r="A15" s="2">
        <v>2</v>
      </c>
      <c r="B15" s="2">
        <v>1</v>
      </c>
      <c r="C15" s="2"/>
      <c r="D15" s="50"/>
      <c r="E15" s="50"/>
      <c r="F15" s="2"/>
      <c r="G15" s="122"/>
      <c r="H15" s="72"/>
    </row>
    <row r="16" spans="1:11" x14ac:dyDescent="0.25">
      <c r="A16" s="2">
        <v>3</v>
      </c>
      <c r="B16" s="2">
        <v>2</v>
      </c>
      <c r="C16" s="2"/>
      <c r="D16" s="50"/>
      <c r="E16" s="50"/>
      <c r="F16" s="2"/>
      <c r="G16" s="122"/>
      <c r="H16" s="72"/>
    </row>
    <row r="17" spans="1:10" x14ac:dyDescent="0.25">
      <c r="A17" s="2">
        <v>4</v>
      </c>
      <c r="B17" s="2">
        <v>3</v>
      </c>
      <c r="C17" s="2"/>
      <c r="D17" s="50"/>
      <c r="E17" s="50"/>
      <c r="F17" s="2"/>
      <c r="G17" s="122"/>
      <c r="H17" s="72"/>
    </row>
    <row r="18" spans="1:10" x14ac:dyDescent="0.25">
      <c r="A18" s="2">
        <v>5</v>
      </c>
      <c r="B18" s="2">
        <v>4</v>
      </c>
      <c r="C18" s="2"/>
      <c r="D18" s="50" t="str">
        <f t="shared" ref="D18:D32" si="0">IF(ISNUMBER(SEARCH("bl",B18)),"NA",IF(ISBLANK(C18)," ",IF(C18&lt;21,"0",400/C18)))</f>
        <v xml:space="preserve"> </v>
      </c>
      <c r="E18" s="50" t="str">
        <f t="shared" ref="E18:E32" si="1">IF(ISNUMBER(SEARCH("bl",B18)),"NA",IF(ISBLANK(C18)," ",IF(C18&lt;21,"0",20-D18)))</f>
        <v xml:space="preserve"> </v>
      </c>
      <c r="F18" s="96"/>
      <c r="G18" s="1"/>
      <c r="H18" s="10"/>
    </row>
    <row r="19" spans="1:10" x14ac:dyDescent="0.25">
      <c r="A19" s="2">
        <v>6</v>
      </c>
      <c r="B19" s="2">
        <v>5</v>
      </c>
      <c r="C19" s="2"/>
      <c r="D19" s="50" t="str">
        <f t="shared" si="0"/>
        <v xml:space="preserve"> </v>
      </c>
      <c r="E19" s="50" t="str">
        <f t="shared" si="1"/>
        <v xml:space="preserve"> </v>
      </c>
      <c r="F19" s="96"/>
      <c r="G19" s="1"/>
      <c r="H19" s="10"/>
    </row>
    <row r="20" spans="1:10" x14ac:dyDescent="0.25">
      <c r="A20" s="2">
        <v>7</v>
      </c>
      <c r="B20" s="2">
        <v>6</v>
      </c>
      <c r="C20" s="2"/>
      <c r="D20" s="50" t="str">
        <f t="shared" si="0"/>
        <v xml:space="preserve"> </v>
      </c>
      <c r="E20" s="50" t="str">
        <f t="shared" si="1"/>
        <v xml:space="preserve"> </v>
      </c>
      <c r="F20" s="96"/>
      <c r="G20" s="1"/>
      <c r="H20" s="10"/>
    </row>
    <row r="21" spans="1:10" x14ac:dyDescent="0.25">
      <c r="A21" s="2">
        <v>8</v>
      </c>
      <c r="B21" s="2">
        <v>7</v>
      </c>
      <c r="C21" s="2"/>
      <c r="D21" s="50" t="str">
        <f t="shared" si="0"/>
        <v xml:space="preserve"> </v>
      </c>
      <c r="E21" s="50" t="str">
        <f t="shared" si="1"/>
        <v xml:space="preserve"> </v>
      </c>
      <c r="F21" s="96"/>
      <c r="G21" s="1"/>
      <c r="H21" s="10"/>
    </row>
    <row r="22" spans="1:10" x14ac:dyDescent="0.25">
      <c r="A22" s="2">
        <v>9</v>
      </c>
      <c r="B22" s="2">
        <v>8</v>
      </c>
      <c r="C22" s="2"/>
      <c r="D22" s="50" t="str">
        <f t="shared" si="0"/>
        <v xml:space="preserve"> </v>
      </c>
      <c r="E22" s="50" t="str">
        <f t="shared" si="1"/>
        <v xml:space="preserve"> </v>
      </c>
      <c r="F22" s="96"/>
      <c r="G22" s="1"/>
      <c r="H22" s="10"/>
    </row>
    <row r="23" spans="1:10" x14ac:dyDescent="0.25">
      <c r="A23" s="2">
        <v>10</v>
      </c>
      <c r="B23" s="2">
        <v>9</v>
      </c>
      <c r="C23" s="2"/>
      <c r="D23" s="50" t="str">
        <f t="shared" si="0"/>
        <v xml:space="preserve"> </v>
      </c>
      <c r="E23" s="50" t="str">
        <f t="shared" si="1"/>
        <v xml:space="preserve"> </v>
      </c>
      <c r="F23" s="96"/>
      <c r="G23" s="1"/>
      <c r="H23" s="10"/>
    </row>
    <row r="24" spans="1:10" x14ac:dyDescent="0.25">
      <c r="A24" s="2">
        <v>11</v>
      </c>
      <c r="B24" s="2">
        <v>10</v>
      </c>
      <c r="C24" s="2"/>
      <c r="D24" s="50" t="str">
        <f t="shared" si="0"/>
        <v xml:space="preserve"> </v>
      </c>
      <c r="E24" s="50" t="str">
        <f t="shared" si="1"/>
        <v xml:space="preserve"> </v>
      </c>
      <c r="F24" s="96"/>
      <c r="G24" s="1"/>
      <c r="H24" s="10"/>
    </row>
    <row r="25" spans="1:10" x14ac:dyDescent="0.25">
      <c r="A25" s="2">
        <v>12</v>
      </c>
      <c r="B25" s="2">
        <v>11</v>
      </c>
      <c r="C25" s="2"/>
      <c r="D25" s="50" t="str">
        <f t="shared" si="0"/>
        <v xml:space="preserve"> </v>
      </c>
      <c r="E25" s="50" t="str">
        <f t="shared" si="1"/>
        <v xml:space="preserve"> </v>
      </c>
      <c r="F25" s="96"/>
      <c r="G25" s="1"/>
      <c r="H25" s="10"/>
    </row>
    <row r="26" spans="1:10" x14ac:dyDescent="0.25">
      <c r="A26" s="2">
        <v>13</v>
      </c>
      <c r="B26" s="2">
        <v>12</v>
      </c>
      <c r="C26" s="2"/>
      <c r="D26" s="50" t="str">
        <f t="shared" si="0"/>
        <v xml:space="preserve"> </v>
      </c>
      <c r="E26" s="50" t="str">
        <f t="shared" si="1"/>
        <v xml:space="preserve"> </v>
      </c>
      <c r="F26" s="96"/>
      <c r="G26" s="1"/>
      <c r="H26" s="10"/>
    </row>
    <row r="27" spans="1:10" x14ac:dyDescent="0.25">
      <c r="A27" s="2">
        <v>14</v>
      </c>
      <c r="B27" s="2">
        <v>13</v>
      </c>
      <c r="C27" s="2"/>
      <c r="D27" s="50" t="str">
        <f t="shared" si="0"/>
        <v xml:space="preserve"> </v>
      </c>
      <c r="E27" s="50" t="str">
        <f t="shared" si="1"/>
        <v xml:space="preserve"> </v>
      </c>
      <c r="F27" s="96"/>
      <c r="G27" s="1"/>
      <c r="H27" s="10"/>
    </row>
    <row r="28" spans="1:10" x14ac:dyDescent="0.25">
      <c r="A28" s="2">
        <v>15</v>
      </c>
      <c r="B28" s="2">
        <v>14</v>
      </c>
      <c r="C28" s="2"/>
      <c r="D28" s="50" t="str">
        <f t="shared" si="0"/>
        <v xml:space="preserve"> </v>
      </c>
      <c r="E28" s="50" t="str">
        <f t="shared" si="1"/>
        <v xml:space="preserve"> </v>
      </c>
      <c r="F28" s="96"/>
      <c r="G28" s="1"/>
      <c r="H28" s="10"/>
    </row>
    <row r="29" spans="1:10" x14ac:dyDescent="0.25">
      <c r="A29" s="2">
        <v>16</v>
      </c>
      <c r="B29" s="2">
        <v>15</v>
      </c>
      <c r="C29" s="90"/>
      <c r="D29" s="50" t="str">
        <f t="shared" si="0"/>
        <v xml:space="preserve"> </v>
      </c>
      <c r="E29" s="50" t="str">
        <f t="shared" si="1"/>
        <v xml:space="preserve"> </v>
      </c>
      <c r="F29" s="97"/>
      <c r="G29" s="92"/>
      <c r="H29" s="91"/>
    </row>
    <row r="30" spans="1:10" x14ac:dyDescent="0.25">
      <c r="A30" s="2">
        <v>17</v>
      </c>
      <c r="B30" s="2">
        <v>16</v>
      </c>
      <c r="C30" s="90"/>
      <c r="D30" s="50" t="str">
        <f t="shared" si="0"/>
        <v xml:space="preserve"> </v>
      </c>
      <c r="E30" s="50" t="str">
        <f t="shared" si="1"/>
        <v xml:space="preserve"> </v>
      </c>
      <c r="F30" s="97"/>
      <c r="G30" s="92"/>
      <c r="H30" s="91"/>
    </row>
    <row r="31" spans="1:10" x14ac:dyDescent="0.25">
      <c r="A31" s="2">
        <v>18</v>
      </c>
      <c r="B31" s="2">
        <v>17</v>
      </c>
      <c r="C31" s="90"/>
      <c r="D31" s="50" t="str">
        <f t="shared" si="0"/>
        <v xml:space="preserve"> </v>
      </c>
      <c r="E31" s="50" t="str">
        <f t="shared" si="1"/>
        <v xml:space="preserve"> </v>
      </c>
      <c r="F31" s="97"/>
      <c r="G31" s="92"/>
      <c r="H31" s="91"/>
    </row>
    <row r="32" spans="1:10" ht="15.75" thickBot="1" x14ac:dyDescent="0.3">
      <c r="A32" s="3">
        <v>19</v>
      </c>
      <c r="B32" s="3">
        <v>18</v>
      </c>
      <c r="C32" s="3"/>
      <c r="D32" s="51" t="str">
        <f t="shared" si="0"/>
        <v xml:space="preserve"> </v>
      </c>
      <c r="E32" s="51" t="str">
        <f t="shared" si="1"/>
        <v xml:space="preserve"> </v>
      </c>
      <c r="F32" s="98"/>
      <c r="G32" s="9"/>
      <c r="H32" s="11"/>
      <c r="I32" s="4"/>
      <c r="J32" s="5"/>
    </row>
    <row r="33" spans="1:10" x14ac:dyDescent="0.25">
      <c r="A33" s="16"/>
      <c r="B33" s="16"/>
      <c r="C33" s="16"/>
      <c r="D33" s="16"/>
      <c r="E33" s="16"/>
      <c r="F33" s="16"/>
      <c r="G33" s="16"/>
      <c r="H33" s="16"/>
      <c r="I33" s="5"/>
      <c r="J33" s="5"/>
    </row>
    <row r="34" spans="1:10" x14ac:dyDescent="0.25">
      <c r="A34" s="16"/>
      <c r="B34" s="16"/>
      <c r="C34" s="16"/>
      <c r="D34" s="16"/>
      <c r="E34" s="16"/>
      <c r="F34" s="16"/>
      <c r="G34" s="16"/>
      <c r="H34" s="16"/>
      <c r="I34" s="5"/>
      <c r="J34" s="5"/>
    </row>
    <row r="35" spans="1:10" x14ac:dyDescent="0.25">
      <c r="A35" s="16"/>
      <c r="B35" s="39"/>
      <c r="C35" s="39"/>
      <c r="D35" s="17"/>
      <c r="E35" s="45"/>
      <c r="F35" s="46"/>
      <c r="G35" s="16"/>
      <c r="H35" s="16"/>
    </row>
    <row r="36" spans="1:10" ht="15.75" thickBot="1" x14ac:dyDescent="0.3">
      <c r="A36" s="39"/>
      <c r="D36" s="17"/>
      <c r="E36" s="45"/>
      <c r="F36" s="21" t="s">
        <v>2</v>
      </c>
      <c r="G36" s="30">
        <v>1</v>
      </c>
      <c r="H36" s="17"/>
    </row>
    <row r="37" spans="1:10" ht="29.25" customHeight="1" thickBot="1" x14ac:dyDescent="0.3">
      <c r="A37" s="61" t="s">
        <v>47</v>
      </c>
      <c r="B37" s="63" t="s">
        <v>1</v>
      </c>
      <c r="C37" s="63">
        <f>COUNTA(B14:B32)+IF(COUNTA(B14:B32)&lt;17,1,2)</f>
        <v>21</v>
      </c>
      <c r="D37" s="17"/>
      <c r="E37" s="17"/>
      <c r="F37" s="16"/>
      <c r="G37" s="16"/>
      <c r="H37" s="16"/>
    </row>
    <row r="38" spans="1:10" ht="28.5" customHeight="1" thickBot="1" x14ac:dyDescent="0.3">
      <c r="A38" s="62" t="s">
        <v>44</v>
      </c>
      <c r="B38" s="64" t="s">
        <v>45</v>
      </c>
      <c r="C38" s="64" t="s">
        <v>46</v>
      </c>
      <c r="D38" s="17"/>
      <c r="E38" s="16"/>
      <c r="F38" s="136" t="s">
        <v>30</v>
      </c>
      <c r="G38" s="137"/>
      <c r="H38" s="138"/>
      <c r="J38" s="31"/>
    </row>
    <row r="39" spans="1:10" x14ac:dyDescent="0.25">
      <c r="A39" s="67" t="s">
        <v>48</v>
      </c>
      <c r="B39" s="87">
        <f>B48-B47-SUM(B40:B45)</f>
        <v>7.25</v>
      </c>
      <c r="C39" s="86">
        <f>$C$37*B39</f>
        <v>152.25</v>
      </c>
      <c r="D39" s="17"/>
      <c r="E39" s="16"/>
      <c r="F39" s="52" t="s">
        <v>32</v>
      </c>
      <c r="G39" s="58" t="s">
        <v>37</v>
      </c>
      <c r="H39" s="55"/>
    </row>
    <row r="40" spans="1:10" x14ac:dyDescent="0.25">
      <c r="A40" s="68" t="s">
        <v>49</v>
      </c>
      <c r="B40" s="85">
        <v>2.5</v>
      </c>
      <c r="C40" s="65">
        <f>$C$37*B40</f>
        <v>52.5</v>
      </c>
      <c r="D40" s="17"/>
      <c r="E40" s="16"/>
      <c r="F40" s="53" t="s">
        <v>31</v>
      </c>
      <c r="G40" s="59" t="s">
        <v>38</v>
      </c>
      <c r="H40" s="139">
        <v>4</v>
      </c>
    </row>
    <row r="41" spans="1:10" ht="15" customHeight="1" x14ac:dyDescent="0.25">
      <c r="A41" s="68" t="s">
        <v>51</v>
      </c>
      <c r="B41" s="85">
        <v>1</v>
      </c>
      <c r="C41" s="65">
        <f>$C$37*B41</f>
        <v>21</v>
      </c>
      <c r="D41" s="17"/>
      <c r="E41" s="16"/>
      <c r="F41" s="53" t="s">
        <v>33</v>
      </c>
      <c r="G41" s="59" t="s">
        <v>39</v>
      </c>
      <c r="H41" s="140"/>
    </row>
    <row r="42" spans="1:10" ht="15" customHeight="1" thickBot="1" x14ac:dyDescent="0.3">
      <c r="A42" s="68" t="s">
        <v>52</v>
      </c>
      <c r="B42" s="88">
        <v>1</v>
      </c>
      <c r="C42" s="89">
        <f>$C$37*B42</f>
        <v>21</v>
      </c>
      <c r="D42" s="17"/>
      <c r="E42" s="16"/>
      <c r="F42" s="53" t="s">
        <v>34</v>
      </c>
      <c r="G42" s="59" t="s">
        <v>40</v>
      </c>
      <c r="H42" s="141"/>
    </row>
    <row r="43" spans="1:10" ht="15" customHeight="1" thickBot="1" x14ac:dyDescent="0.3">
      <c r="A43" s="142" t="s">
        <v>50</v>
      </c>
      <c r="B43" s="143"/>
      <c r="C43" s="144"/>
      <c r="D43" s="17"/>
      <c r="E43" s="16"/>
      <c r="F43" s="53" t="s">
        <v>35</v>
      </c>
      <c r="G43" s="59" t="s">
        <v>41</v>
      </c>
      <c r="H43" s="56"/>
    </row>
    <row r="44" spans="1:10" ht="15.75" thickBot="1" x14ac:dyDescent="0.3">
      <c r="A44" s="67" t="s">
        <v>53</v>
      </c>
      <c r="B44" s="81">
        <v>0.25</v>
      </c>
      <c r="C44" s="70">
        <f>$C$37*B44</f>
        <v>5.25</v>
      </c>
      <c r="D44" s="17"/>
      <c r="E44" s="16"/>
      <c r="F44" s="54" t="s">
        <v>36</v>
      </c>
      <c r="G44" s="60" t="s">
        <v>42</v>
      </c>
      <c r="H44" s="57"/>
    </row>
    <row r="45" spans="1:10" ht="15.75" thickBot="1" x14ac:dyDescent="0.3">
      <c r="A45" s="84" t="s">
        <v>54</v>
      </c>
      <c r="B45" s="82">
        <v>8</v>
      </c>
      <c r="C45" s="66">
        <f>$C$37*B45</f>
        <v>168</v>
      </c>
      <c r="D45" s="17"/>
      <c r="E45" s="16"/>
      <c r="F45" s="8"/>
      <c r="G45" s="21"/>
      <c r="H45" s="21"/>
    </row>
    <row r="46" spans="1:10" ht="15" customHeight="1" x14ac:dyDescent="0.25">
      <c r="A46" s="83" t="s">
        <v>55</v>
      </c>
      <c r="B46" s="134">
        <f>SUM(B39:B45)</f>
        <v>20</v>
      </c>
      <c r="C46" s="135"/>
      <c r="D46" s="16"/>
      <c r="H46" s="17"/>
    </row>
    <row r="47" spans="1:10" ht="15" customHeight="1" x14ac:dyDescent="0.25">
      <c r="A47" s="68" t="s">
        <v>56</v>
      </c>
      <c r="B47" s="130">
        <v>5</v>
      </c>
      <c r="C47" s="131"/>
      <c r="D47" s="16"/>
      <c r="E47" s="16"/>
      <c r="F47" s="16"/>
      <c r="G47" s="16"/>
      <c r="H47" s="17"/>
    </row>
    <row r="48" spans="1:10" ht="15" customHeight="1" thickBot="1" x14ac:dyDescent="0.3">
      <c r="A48" s="69" t="s">
        <v>3</v>
      </c>
      <c r="B48" s="132">
        <v>25</v>
      </c>
      <c r="C48" s="133"/>
      <c r="D48" s="16"/>
      <c r="E48" s="16"/>
      <c r="F48" s="16"/>
      <c r="G48" s="16"/>
      <c r="H48" s="17"/>
      <c r="I48" s="4"/>
    </row>
    <row r="49" spans="1:10" x14ac:dyDescent="0.25">
      <c r="A49" s="16"/>
      <c r="B49" s="16"/>
      <c r="C49" s="16"/>
      <c r="D49" s="16"/>
      <c r="E49" s="16"/>
      <c r="F49" s="16"/>
      <c r="G49" s="16"/>
      <c r="H49" s="16"/>
      <c r="I49" s="4"/>
      <c r="J49" s="4"/>
    </row>
    <row r="50" spans="1:10" x14ac:dyDescent="0.25">
      <c r="A50" s="21" t="s">
        <v>58</v>
      </c>
      <c r="B50" s="127">
        <v>124638</v>
      </c>
      <c r="C50" s="127"/>
      <c r="D50" s="47"/>
      <c r="E50" s="47"/>
      <c r="F50" s="21" t="s">
        <v>59</v>
      </c>
      <c r="G50" s="30">
        <v>1</v>
      </c>
      <c r="H50" s="17"/>
    </row>
    <row r="51" spans="1:10" ht="15.75" thickBot="1" x14ac:dyDescent="0.3">
      <c r="A51" s="16"/>
      <c r="B51" s="16"/>
      <c r="C51" s="16"/>
      <c r="D51" s="16"/>
      <c r="E51" s="16"/>
      <c r="F51" s="16"/>
      <c r="G51" s="16"/>
      <c r="H51" s="47"/>
    </row>
    <row r="52" spans="1:10" ht="15.75" thickBot="1" x14ac:dyDescent="0.3">
      <c r="A52" s="38" t="s">
        <v>4</v>
      </c>
      <c r="B52" s="150">
        <v>44804</v>
      </c>
      <c r="C52" s="23"/>
      <c r="D52" s="23"/>
      <c r="E52" s="24" t="s">
        <v>67</v>
      </c>
      <c r="F52" s="23"/>
      <c r="G52" s="128" t="s">
        <v>5</v>
      </c>
      <c r="H52" s="129"/>
    </row>
    <row r="53" spans="1:10" x14ac:dyDescent="0.25">
      <c r="A53" s="18" t="s">
        <v>6</v>
      </c>
      <c r="B53" s="21" t="str">
        <f>IF(ISBLANK(E7),"",E7)</f>
        <v>moi</v>
      </c>
      <c r="C53" s="48"/>
      <c r="D53" s="8" t="s">
        <v>1</v>
      </c>
      <c r="E53" s="8">
        <v>1</v>
      </c>
      <c r="F53" s="71">
        <f>C37+IF(C37&lt;11,0,1)</f>
        <v>22</v>
      </c>
      <c r="G53" s="52" t="s">
        <v>32</v>
      </c>
      <c r="H53" s="58" t="s">
        <v>37</v>
      </c>
    </row>
    <row r="54" spans="1:10" ht="15.75" thickBot="1" x14ac:dyDescent="0.3">
      <c r="A54" s="18" t="s">
        <v>7</v>
      </c>
      <c r="B54" s="93">
        <v>1</v>
      </c>
      <c r="C54" s="48"/>
      <c r="D54" s="8" t="s">
        <v>48</v>
      </c>
      <c r="E54" s="16">
        <v>2</v>
      </c>
      <c r="F54" s="16">
        <f>$F$53*E54</f>
        <v>44</v>
      </c>
      <c r="G54" s="54" t="s">
        <v>31</v>
      </c>
      <c r="H54" s="60" t="s">
        <v>38</v>
      </c>
    </row>
    <row r="55" spans="1:10" x14ac:dyDescent="0.25">
      <c r="A55" s="18" t="s">
        <v>43</v>
      </c>
      <c r="B55" s="93">
        <v>1</v>
      </c>
      <c r="C55" s="48"/>
      <c r="D55" s="73" t="s">
        <v>49</v>
      </c>
      <c r="E55" s="73">
        <v>10</v>
      </c>
      <c r="F55" s="73">
        <f>$F$53*E55</f>
        <v>220</v>
      </c>
      <c r="G55" s="48"/>
      <c r="H55" s="49"/>
    </row>
    <row r="56" spans="1:10" ht="15.75" thickBot="1" x14ac:dyDescent="0.3">
      <c r="A56" s="124" t="s">
        <v>57</v>
      </c>
      <c r="B56" s="151">
        <v>124638</v>
      </c>
      <c r="C56" s="19"/>
      <c r="D56" s="74"/>
      <c r="E56" s="74">
        <v>12</v>
      </c>
      <c r="F56" s="74">
        <v>12</v>
      </c>
      <c r="G56" s="19"/>
      <c r="H56" s="20"/>
      <c r="I56" s="16"/>
    </row>
    <row r="57" spans="1:10" x14ac:dyDescent="0.25">
      <c r="C57" s="16"/>
      <c r="D57" s="16"/>
      <c r="E57" s="16"/>
      <c r="F57" s="16"/>
      <c r="G57" s="16"/>
      <c r="H57" s="16"/>
    </row>
  </sheetData>
  <mergeCells count="11">
    <mergeCell ref="G2:H2"/>
    <mergeCell ref="D3:F4"/>
    <mergeCell ref="B50:C50"/>
    <mergeCell ref="G52:H52"/>
    <mergeCell ref="B47:C47"/>
    <mergeCell ref="B48:C48"/>
    <mergeCell ref="B46:C46"/>
    <mergeCell ref="B8:C8"/>
    <mergeCell ref="F38:H38"/>
    <mergeCell ref="H40:H42"/>
    <mergeCell ref="A43:C43"/>
  </mergeCells>
  <pageMargins left="0.7" right="0.7" top="0.75" bottom="0.75" header="0.3" footer="0.3"/>
  <pageSetup paperSize="9" scale="5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952500</xdr:colOff>
                    <xdr:row>8</xdr:row>
                    <xdr:rowOff>161925</xdr:rowOff>
                  </from>
                  <to>
                    <xdr:col>3</xdr:col>
                    <xdr:colOff>66675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0</xdr:col>
                    <xdr:colOff>1476375</xdr:colOff>
                    <xdr:row>8</xdr:row>
                    <xdr:rowOff>171450</xdr:rowOff>
                  </from>
                  <to>
                    <xdr:col>1</xdr:col>
                    <xdr:colOff>76200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Y18"/>
  <sheetViews>
    <sheetView workbookViewId="0">
      <selection activeCell="E18" sqref="E18"/>
    </sheetView>
  </sheetViews>
  <sheetFormatPr baseColWidth="10" defaultRowHeight="15" x14ac:dyDescent="0.25"/>
  <cols>
    <col min="1" max="1" width="3.5703125" style="101" customWidth="1"/>
    <col min="2" max="13" width="11.42578125" style="101" customWidth="1"/>
    <col min="14" max="25" width="5.7109375" style="101" customWidth="1"/>
    <col min="26" max="256" width="11.42578125" style="101"/>
    <col min="257" max="257" width="3.5703125" style="101" customWidth="1"/>
    <col min="258" max="269" width="11.42578125" style="101" customWidth="1"/>
    <col min="270" max="281" width="5.7109375" style="101" customWidth="1"/>
    <col min="282" max="512" width="11.42578125" style="101"/>
    <col min="513" max="513" width="3.5703125" style="101" customWidth="1"/>
    <col min="514" max="525" width="11.42578125" style="101" customWidth="1"/>
    <col min="526" max="537" width="5.7109375" style="101" customWidth="1"/>
    <col min="538" max="768" width="11.42578125" style="101"/>
    <col min="769" max="769" width="3.5703125" style="101" customWidth="1"/>
    <col min="770" max="781" width="11.42578125" style="101" customWidth="1"/>
    <col min="782" max="793" width="5.7109375" style="101" customWidth="1"/>
    <col min="794" max="1024" width="11.42578125" style="101"/>
    <col min="1025" max="1025" width="3.5703125" style="101" customWidth="1"/>
    <col min="1026" max="1037" width="11.42578125" style="101" customWidth="1"/>
    <col min="1038" max="1049" width="5.7109375" style="101" customWidth="1"/>
    <col min="1050" max="1280" width="11.42578125" style="101"/>
    <col min="1281" max="1281" width="3.5703125" style="101" customWidth="1"/>
    <col min="1282" max="1293" width="11.42578125" style="101" customWidth="1"/>
    <col min="1294" max="1305" width="5.7109375" style="101" customWidth="1"/>
    <col min="1306" max="1536" width="11.42578125" style="101"/>
    <col min="1537" max="1537" width="3.5703125" style="101" customWidth="1"/>
    <col min="1538" max="1549" width="11.42578125" style="101" customWidth="1"/>
    <col min="1550" max="1561" width="5.7109375" style="101" customWidth="1"/>
    <col min="1562" max="1792" width="11.42578125" style="101"/>
    <col min="1793" max="1793" width="3.5703125" style="101" customWidth="1"/>
    <col min="1794" max="1805" width="11.42578125" style="101" customWidth="1"/>
    <col min="1806" max="1817" width="5.7109375" style="101" customWidth="1"/>
    <col min="1818" max="2048" width="11.42578125" style="101"/>
    <col min="2049" max="2049" width="3.5703125" style="101" customWidth="1"/>
    <col min="2050" max="2061" width="11.42578125" style="101" customWidth="1"/>
    <col min="2062" max="2073" width="5.7109375" style="101" customWidth="1"/>
    <col min="2074" max="2304" width="11.42578125" style="101"/>
    <col min="2305" max="2305" width="3.5703125" style="101" customWidth="1"/>
    <col min="2306" max="2317" width="11.42578125" style="101" customWidth="1"/>
    <col min="2318" max="2329" width="5.7109375" style="101" customWidth="1"/>
    <col min="2330" max="2560" width="11.42578125" style="101"/>
    <col min="2561" max="2561" width="3.5703125" style="101" customWidth="1"/>
    <col min="2562" max="2573" width="11.42578125" style="101" customWidth="1"/>
    <col min="2574" max="2585" width="5.7109375" style="101" customWidth="1"/>
    <col min="2586" max="2816" width="11.42578125" style="101"/>
    <col min="2817" max="2817" width="3.5703125" style="101" customWidth="1"/>
    <col min="2818" max="2829" width="11.42578125" style="101" customWidth="1"/>
    <col min="2830" max="2841" width="5.7109375" style="101" customWidth="1"/>
    <col min="2842" max="3072" width="11.42578125" style="101"/>
    <col min="3073" max="3073" width="3.5703125" style="101" customWidth="1"/>
    <col min="3074" max="3085" width="11.42578125" style="101" customWidth="1"/>
    <col min="3086" max="3097" width="5.7109375" style="101" customWidth="1"/>
    <col min="3098" max="3328" width="11.42578125" style="101"/>
    <col min="3329" max="3329" width="3.5703125" style="101" customWidth="1"/>
    <col min="3330" max="3341" width="11.42578125" style="101" customWidth="1"/>
    <col min="3342" max="3353" width="5.7109375" style="101" customWidth="1"/>
    <col min="3354" max="3584" width="11.42578125" style="101"/>
    <col min="3585" max="3585" width="3.5703125" style="101" customWidth="1"/>
    <col min="3586" max="3597" width="11.42578125" style="101" customWidth="1"/>
    <col min="3598" max="3609" width="5.7109375" style="101" customWidth="1"/>
    <col min="3610" max="3840" width="11.42578125" style="101"/>
    <col min="3841" max="3841" width="3.5703125" style="101" customWidth="1"/>
    <col min="3842" max="3853" width="11.42578125" style="101" customWidth="1"/>
    <col min="3854" max="3865" width="5.7109375" style="101" customWidth="1"/>
    <col min="3866" max="4096" width="11.42578125" style="101"/>
    <col min="4097" max="4097" width="3.5703125" style="101" customWidth="1"/>
    <col min="4098" max="4109" width="11.42578125" style="101" customWidth="1"/>
    <col min="4110" max="4121" width="5.7109375" style="101" customWidth="1"/>
    <col min="4122" max="4352" width="11.42578125" style="101"/>
    <col min="4353" max="4353" width="3.5703125" style="101" customWidth="1"/>
    <col min="4354" max="4365" width="11.42578125" style="101" customWidth="1"/>
    <col min="4366" max="4377" width="5.7109375" style="101" customWidth="1"/>
    <col min="4378" max="4608" width="11.42578125" style="101"/>
    <col min="4609" max="4609" width="3.5703125" style="101" customWidth="1"/>
    <col min="4610" max="4621" width="11.42578125" style="101" customWidth="1"/>
    <col min="4622" max="4633" width="5.7109375" style="101" customWidth="1"/>
    <col min="4634" max="4864" width="11.42578125" style="101"/>
    <col min="4865" max="4865" width="3.5703125" style="101" customWidth="1"/>
    <col min="4866" max="4877" width="11.42578125" style="101" customWidth="1"/>
    <col min="4878" max="4889" width="5.7109375" style="101" customWidth="1"/>
    <col min="4890" max="5120" width="11.42578125" style="101"/>
    <col min="5121" max="5121" width="3.5703125" style="101" customWidth="1"/>
    <col min="5122" max="5133" width="11.42578125" style="101" customWidth="1"/>
    <col min="5134" max="5145" width="5.7109375" style="101" customWidth="1"/>
    <col min="5146" max="5376" width="11.42578125" style="101"/>
    <col min="5377" max="5377" width="3.5703125" style="101" customWidth="1"/>
    <col min="5378" max="5389" width="11.42578125" style="101" customWidth="1"/>
    <col min="5390" max="5401" width="5.7109375" style="101" customWidth="1"/>
    <col min="5402" max="5632" width="11.42578125" style="101"/>
    <col min="5633" max="5633" width="3.5703125" style="101" customWidth="1"/>
    <col min="5634" max="5645" width="11.42578125" style="101" customWidth="1"/>
    <col min="5646" max="5657" width="5.7109375" style="101" customWidth="1"/>
    <col min="5658" max="5888" width="11.42578125" style="101"/>
    <col min="5889" max="5889" width="3.5703125" style="101" customWidth="1"/>
    <col min="5890" max="5901" width="11.42578125" style="101" customWidth="1"/>
    <col min="5902" max="5913" width="5.7109375" style="101" customWidth="1"/>
    <col min="5914" max="6144" width="11.42578125" style="101"/>
    <col min="6145" max="6145" width="3.5703125" style="101" customWidth="1"/>
    <col min="6146" max="6157" width="11.42578125" style="101" customWidth="1"/>
    <col min="6158" max="6169" width="5.7109375" style="101" customWidth="1"/>
    <col min="6170" max="6400" width="11.42578125" style="101"/>
    <col min="6401" max="6401" width="3.5703125" style="101" customWidth="1"/>
    <col min="6402" max="6413" width="11.42578125" style="101" customWidth="1"/>
    <col min="6414" max="6425" width="5.7109375" style="101" customWidth="1"/>
    <col min="6426" max="6656" width="11.42578125" style="101"/>
    <col min="6657" max="6657" width="3.5703125" style="101" customWidth="1"/>
    <col min="6658" max="6669" width="11.42578125" style="101" customWidth="1"/>
    <col min="6670" max="6681" width="5.7109375" style="101" customWidth="1"/>
    <col min="6682" max="6912" width="11.42578125" style="101"/>
    <col min="6913" max="6913" width="3.5703125" style="101" customWidth="1"/>
    <col min="6914" max="6925" width="11.42578125" style="101" customWidth="1"/>
    <col min="6926" max="6937" width="5.7109375" style="101" customWidth="1"/>
    <col min="6938" max="7168" width="11.42578125" style="101"/>
    <col min="7169" max="7169" width="3.5703125" style="101" customWidth="1"/>
    <col min="7170" max="7181" width="11.42578125" style="101" customWidth="1"/>
    <col min="7182" max="7193" width="5.7109375" style="101" customWidth="1"/>
    <col min="7194" max="7424" width="11.42578125" style="101"/>
    <col min="7425" max="7425" width="3.5703125" style="101" customWidth="1"/>
    <col min="7426" max="7437" width="11.42578125" style="101" customWidth="1"/>
    <col min="7438" max="7449" width="5.7109375" style="101" customWidth="1"/>
    <col min="7450" max="7680" width="11.42578125" style="101"/>
    <col min="7681" max="7681" width="3.5703125" style="101" customWidth="1"/>
    <col min="7682" max="7693" width="11.42578125" style="101" customWidth="1"/>
    <col min="7694" max="7705" width="5.7109375" style="101" customWidth="1"/>
    <col min="7706" max="7936" width="11.42578125" style="101"/>
    <col min="7937" max="7937" width="3.5703125" style="101" customWidth="1"/>
    <col min="7938" max="7949" width="11.42578125" style="101" customWidth="1"/>
    <col min="7950" max="7961" width="5.7109375" style="101" customWidth="1"/>
    <col min="7962" max="8192" width="11.42578125" style="101"/>
    <col min="8193" max="8193" width="3.5703125" style="101" customWidth="1"/>
    <col min="8194" max="8205" width="11.42578125" style="101" customWidth="1"/>
    <col min="8206" max="8217" width="5.7109375" style="101" customWidth="1"/>
    <col min="8218" max="8448" width="11.42578125" style="101"/>
    <col min="8449" max="8449" width="3.5703125" style="101" customWidth="1"/>
    <col min="8450" max="8461" width="11.42578125" style="101" customWidth="1"/>
    <col min="8462" max="8473" width="5.7109375" style="101" customWidth="1"/>
    <col min="8474" max="8704" width="11.42578125" style="101"/>
    <col min="8705" max="8705" width="3.5703125" style="101" customWidth="1"/>
    <col min="8706" max="8717" width="11.42578125" style="101" customWidth="1"/>
    <col min="8718" max="8729" width="5.7109375" style="101" customWidth="1"/>
    <col min="8730" max="8960" width="11.42578125" style="101"/>
    <col min="8961" max="8961" width="3.5703125" style="101" customWidth="1"/>
    <col min="8962" max="8973" width="11.42578125" style="101" customWidth="1"/>
    <col min="8974" max="8985" width="5.7109375" style="101" customWidth="1"/>
    <col min="8986" max="9216" width="11.42578125" style="101"/>
    <col min="9217" max="9217" width="3.5703125" style="101" customWidth="1"/>
    <col min="9218" max="9229" width="11.42578125" style="101" customWidth="1"/>
    <col min="9230" max="9241" width="5.7109375" style="101" customWidth="1"/>
    <col min="9242" max="9472" width="11.42578125" style="101"/>
    <col min="9473" max="9473" width="3.5703125" style="101" customWidth="1"/>
    <col min="9474" max="9485" width="11.42578125" style="101" customWidth="1"/>
    <col min="9486" max="9497" width="5.7109375" style="101" customWidth="1"/>
    <col min="9498" max="9728" width="11.42578125" style="101"/>
    <col min="9729" max="9729" width="3.5703125" style="101" customWidth="1"/>
    <col min="9730" max="9741" width="11.42578125" style="101" customWidth="1"/>
    <col min="9742" max="9753" width="5.7109375" style="101" customWidth="1"/>
    <col min="9754" max="9984" width="11.42578125" style="101"/>
    <col min="9985" max="9985" width="3.5703125" style="101" customWidth="1"/>
    <col min="9986" max="9997" width="11.42578125" style="101" customWidth="1"/>
    <col min="9998" max="10009" width="5.7109375" style="101" customWidth="1"/>
    <col min="10010" max="10240" width="11.42578125" style="101"/>
    <col min="10241" max="10241" width="3.5703125" style="101" customWidth="1"/>
    <col min="10242" max="10253" width="11.42578125" style="101" customWidth="1"/>
    <col min="10254" max="10265" width="5.7109375" style="101" customWidth="1"/>
    <col min="10266" max="10496" width="11.42578125" style="101"/>
    <col min="10497" max="10497" width="3.5703125" style="101" customWidth="1"/>
    <col min="10498" max="10509" width="11.42578125" style="101" customWidth="1"/>
    <col min="10510" max="10521" width="5.7109375" style="101" customWidth="1"/>
    <col min="10522" max="10752" width="11.42578125" style="101"/>
    <col min="10753" max="10753" width="3.5703125" style="101" customWidth="1"/>
    <col min="10754" max="10765" width="11.42578125" style="101" customWidth="1"/>
    <col min="10766" max="10777" width="5.7109375" style="101" customWidth="1"/>
    <col min="10778" max="11008" width="11.42578125" style="101"/>
    <col min="11009" max="11009" width="3.5703125" style="101" customWidth="1"/>
    <col min="11010" max="11021" width="11.42578125" style="101" customWidth="1"/>
    <col min="11022" max="11033" width="5.7109375" style="101" customWidth="1"/>
    <col min="11034" max="11264" width="11.42578125" style="101"/>
    <col min="11265" max="11265" width="3.5703125" style="101" customWidth="1"/>
    <col min="11266" max="11277" width="11.42578125" style="101" customWidth="1"/>
    <col min="11278" max="11289" width="5.7109375" style="101" customWidth="1"/>
    <col min="11290" max="11520" width="11.42578125" style="101"/>
    <col min="11521" max="11521" width="3.5703125" style="101" customWidth="1"/>
    <col min="11522" max="11533" width="11.42578125" style="101" customWidth="1"/>
    <col min="11534" max="11545" width="5.7109375" style="101" customWidth="1"/>
    <col min="11546" max="11776" width="11.42578125" style="101"/>
    <col min="11777" max="11777" width="3.5703125" style="101" customWidth="1"/>
    <col min="11778" max="11789" width="11.42578125" style="101" customWidth="1"/>
    <col min="11790" max="11801" width="5.7109375" style="101" customWidth="1"/>
    <col min="11802" max="12032" width="11.42578125" style="101"/>
    <col min="12033" max="12033" width="3.5703125" style="101" customWidth="1"/>
    <col min="12034" max="12045" width="11.42578125" style="101" customWidth="1"/>
    <col min="12046" max="12057" width="5.7109375" style="101" customWidth="1"/>
    <col min="12058" max="12288" width="11.42578125" style="101"/>
    <col min="12289" max="12289" width="3.5703125" style="101" customWidth="1"/>
    <col min="12290" max="12301" width="11.42578125" style="101" customWidth="1"/>
    <col min="12302" max="12313" width="5.7109375" style="101" customWidth="1"/>
    <col min="12314" max="12544" width="11.42578125" style="101"/>
    <col min="12545" max="12545" width="3.5703125" style="101" customWidth="1"/>
    <col min="12546" max="12557" width="11.42578125" style="101" customWidth="1"/>
    <col min="12558" max="12569" width="5.7109375" style="101" customWidth="1"/>
    <col min="12570" max="12800" width="11.42578125" style="101"/>
    <col min="12801" max="12801" width="3.5703125" style="101" customWidth="1"/>
    <col min="12802" max="12813" width="11.42578125" style="101" customWidth="1"/>
    <col min="12814" max="12825" width="5.7109375" style="101" customWidth="1"/>
    <col min="12826" max="13056" width="11.42578125" style="101"/>
    <col min="13057" max="13057" width="3.5703125" style="101" customWidth="1"/>
    <col min="13058" max="13069" width="11.42578125" style="101" customWidth="1"/>
    <col min="13070" max="13081" width="5.7109375" style="101" customWidth="1"/>
    <col min="13082" max="13312" width="11.42578125" style="101"/>
    <col min="13313" max="13313" width="3.5703125" style="101" customWidth="1"/>
    <col min="13314" max="13325" width="11.42578125" style="101" customWidth="1"/>
    <col min="13326" max="13337" width="5.7109375" style="101" customWidth="1"/>
    <col min="13338" max="13568" width="11.42578125" style="101"/>
    <col min="13569" max="13569" width="3.5703125" style="101" customWidth="1"/>
    <col min="13570" max="13581" width="11.42578125" style="101" customWidth="1"/>
    <col min="13582" max="13593" width="5.7109375" style="101" customWidth="1"/>
    <col min="13594" max="13824" width="11.42578125" style="101"/>
    <col min="13825" max="13825" width="3.5703125" style="101" customWidth="1"/>
    <col min="13826" max="13837" width="11.42578125" style="101" customWidth="1"/>
    <col min="13838" max="13849" width="5.7109375" style="101" customWidth="1"/>
    <col min="13850" max="14080" width="11.42578125" style="101"/>
    <col min="14081" max="14081" width="3.5703125" style="101" customWidth="1"/>
    <col min="14082" max="14093" width="11.42578125" style="101" customWidth="1"/>
    <col min="14094" max="14105" width="5.7109375" style="101" customWidth="1"/>
    <col min="14106" max="14336" width="11.42578125" style="101"/>
    <col min="14337" max="14337" width="3.5703125" style="101" customWidth="1"/>
    <col min="14338" max="14349" width="11.42578125" style="101" customWidth="1"/>
    <col min="14350" max="14361" width="5.7109375" style="101" customWidth="1"/>
    <col min="14362" max="14592" width="11.42578125" style="101"/>
    <col min="14593" max="14593" width="3.5703125" style="101" customWidth="1"/>
    <col min="14594" max="14605" width="11.42578125" style="101" customWidth="1"/>
    <col min="14606" max="14617" width="5.7109375" style="101" customWidth="1"/>
    <col min="14618" max="14848" width="11.42578125" style="101"/>
    <col min="14849" max="14849" width="3.5703125" style="101" customWidth="1"/>
    <col min="14850" max="14861" width="11.42578125" style="101" customWidth="1"/>
    <col min="14862" max="14873" width="5.7109375" style="101" customWidth="1"/>
    <col min="14874" max="15104" width="11.42578125" style="101"/>
    <col min="15105" max="15105" width="3.5703125" style="101" customWidth="1"/>
    <col min="15106" max="15117" width="11.42578125" style="101" customWidth="1"/>
    <col min="15118" max="15129" width="5.7109375" style="101" customWidth="1"/>
    <col min="15130" max="15360" width="11.42578125" style="101"/>
    <col min="15361" max="15361" width="3.5703125" style="101" customWidth="1"/>
    <col min="15362" max="15373" width="11.42578125" style="101" customWidth="1"/>
    <col min="15374" max="15385" width="5.7109375" style="101" customWidth="1"/>
    <col min="15386" max="15616" width="11.42578125" style="101"/>
    <col min="15617" max="15617" width="3.5703125" style="101" customWidth="1"/>
    <col min="15618" max="15629" width="11.42578125" style="101" customWidth="1"/>
    <col min="15630" max="15641" width="5.7109375" style="101" customWidth="1"/>
    <col min="15642" max="15872" width="11.42578125" style="101"/>
    <col min="15873" max="15873" width="3.5703125" style="101" customWidth="1"/>
    <col min="15874" max="15885" width="11.42578125" style="101" customWidth="1"/>
    <col min="15886" max="15897" width="5.7109375" style="101" customWidth="1"/>
    <col min="15898" max="16128" width="11.42578125" style="101"/>
    <col min="16129" max="16129" width="3.5703125" style="101" customWidth="1"/>
    <col min="16130" max="16141" width="11.42578125" style="101" customWidth="1"/>
    <col min="16142" max="16153" width="5.7109375" style="101" customWidth="1"/>
    <col min="16154" max="16384" width="11.42578125" style="101"/>
  </cols>
  <sheetData>
    <row r="2" spans="1:25" x14ac:dyDescent="0.25">
      <c r="G2" s="126" t="s">
        <v>26</v>
      </c>
      <c r="H2" s="126"/>
      <c r="J2" s="148"/>
      <c r="K2" s="148"/>
      <c r="L2" s="148"/>
      <c r="M2" s="148"/>
    </row>
    <row r="3" spans="1:25" x14ac:dyDescent="0.25">
      <c r="G3" s="126"/>
      <c r="H3" s="126"/>
      <c r="K3" s="102"/>
    </row>
    <row r="4" spans="1:25" ht="15.75" thickBot="1" x14ac:dyDescent="0.3"/>
    <row r="5" spans="1:25" ht="15" customHeight="1" thickBot="1" x14ac:dyDescent="0.3">
      <c r="A5" s="103"/>
      <c r="B5" s="104">
        <v>1</v>
      </c>
      <c r="C5" s="105">
        <v>2</v>
      </c>
      <c r="D5" s="104">
        <v>3</v>
      </c>
      <c r="E5" s="105">
        <v>4</v>
      </c>
      <c r="F5" s="104">
        <v>5</v>
      </c>
      <c r="G5" s="105">
        <v>6</v>
      </c>
      <c r="H5" s="104">
        <v>7</v>
      </c>
      <c r="I5" s="105">
        <v>8</v>
      </c>
      <c r="J5" s="104">
        <v>9</v>
      </c>
      <c r="K5" s="105">
        <v>10</v>
      </c>
      <c r="L5" s="105">
        <v>11</v>
      </c>
      <c r="M5" s="106">
        <v>12</v>
      </c>
      <c r="O5" s="107"/>
      <c r="Q5" s="107"/>
      <c r="S5" s="107"/>
      <c r="U5" s="107"/>
      <c r="W5" s="107"/>
      <c r="Y5" s="107"/>
    </row>
    <row r="6" spans="1:25" ht="16.5" thickBot="1" x14ac:dyDescent="0.3">
      <c r="A6" s="108" t="s">
        <v>13</v>
      </c>
      <c r="B6" s="149" t="str">
        <f>IFERROR(INDEX('1'!$B$14:$B$110,ROWS($1:1)+(COLUMNS($A:A)-1)*8),"")</f>
        <v>bl</v>
      </c>
      <c r="C6" s="153">
        <f>IFERROR(INDEX('1'!$B$14:$B$110,ROWS($1:1)+(COLUMNS($A:B)-1)*8),"")</f>
        <v>8</v>
      </c>
      <c r="D6" s="153">
        <f>IFERROR(INDEX('1'!$B$14:$B$110,ROWS($1:1)+(COLUMNS($A:C)-1)*8),"")</f>
        <v>16</v>
      </c>
      <c r="E6" s="153" t="str">
        <f>IFERROR(INDEX('1'!$B$14:$B$110,ROWS($1:1)+(COLUMNS($A:D)-1)*8),"")</f>
        <v xml:space="preserve">pour 1 </v>
      </c>
      <c r="F6" s="153">
        <f>IFERROR(INDEX('1'!$B$14:$B$110,ROWS($1:1)+(COLUMNS($A:E)-1)*8),"")</f>
        <v>20</v>
      </c>
      <c r="G6" s="153">
        <f>IFERROR(INDEX('1'!$B$14:$B$110,ROWS($1:1)+(COLUMNS($A:F)-1)*8),"")</f>
        <v>1</v>
      </c>
      <c r="H6" s="153">
        <f>IFERROR(INDEX('1'!$B$14:$B$110,ROWS($1:1)+(COLUMNS($A:G)-1)*8),"")</f>
        <v>0</v>
      </c>
      <c r="I6" s="153">
        <f>IFERROR(INDEX('1'!$B$14:$B$110,ROWS($1:1)+(COLUMNS($A:H)-1)*8),"")</f>
        <v>0</v>
      </c>
      <c r="J6" s="153">
        <f>IFERROR(INDEX('1'!$B$14:$B$110,ROWS($1:1)+(COLUMNS($A:I)-1)*8),"")</f>
        <v>0</v>
      </c>
      <c r="K6" s="153">
        <f>IFERROR(INDEX('1'!$B$14:$B$110,ROWS($1:1)+(COLUMNS($A:J)-1)*8),"")</f>
        <v>0</v>
      </c>
      <c r="L6" s="153">
        <f>IFERROR(INDEX('1'!$B$14:$B$110,ROWS($1:1)+(COLUMNS($A:K)-1)*8),"")</f>
        <v>0</v>
      </c>
      <c r="M6" s="154">
        <f>IFERROR(INDEX('1'!$B$14:$B$110,ROWS($1:1)+(COLUMNS($A:L)-1)*8),"")</f>
        <v>0</v>
      </c>
      <c r="N6" s="109"/>
      <c r="O6" s="110"/>
      <c r="P6" s="109"/>
      <c r="Q6" s="110"/>
      <c r="R6" s="109"/>
      <c r="S6" s="110"/>
      <c r="T6" s="109"/>
      <c r="U6" s="110"/>
      <c r="V6" s="109"/>
      <c r="W6" s="110"/>
      <c r="X6" s="109"/>
      <c r="Y6" s="110"/>
    </row>
    <row r="7" spans="1:25" s="113" customFormat="1" ht="16.5" thickBot="1" x14ac:dyDescent="0.3">
      <c r="A7" s="111" t="s">
        <v>14</v>
      </c>
      <c r="B7" s="155">
        <f>IFERROR(INDEX('1'!$B$14:$B$110,ROWS($1:2)+(COLUMNS($A:A)-1)*8),"")</f>
        <v>1</v>
      </c>
      <c r="C7" s="152">
        <f>IFERROR(INDEX('1'!$B$14:$B$110,ROWS($1:2)+(COLUMNS($A:B)-1)*8),"")</f>
        <v>9</v>
      </c>
      <c r="D7" s="152">
        <f>IFERROR(INDEX('1'!$B$14:$B$110,ROWS($1:2)+(COLUMNS($A:C)-1)*8),"")</f>
        <v>17</v>
      </c>
      <c r="E7" s="152">
        <f>IFERROR(INDEX('1'!$B$14:$B$110,ROWS($1:2)+(COLUMNS($A:D)-1)*8),"")</f>
        <v>7.25</v>
      </c>
      <c r="F7" s="152">
        <f>IFERROR(INDEX('1'!$B$14:$B$110,ROWS($1:2)+(COLUMNS($A:E)-1)*8),"")</f>
        <v>5</v>
      </c>
      <c r="G7" s="152">
        <f>IFERROR(INDEX('1'!$B$14:$B$110,ROWS($1:2)+(COLUMNS($A:F)-1)*8),"")</f>
        <v>1</v>
      </c>
      <c r="H7" s="152">
        <f>IFERROR(INDEX('1'!$B$14:$B$110,ROWS($1:2)+(COLUMNS($A:G)-1)*8),"")</f>
        <v>0</v>
      </c>
      <c r="I7" s="152">
        <f>IFERROR(INDEX('1'!$B$14:$B$110,ROWS($1:2)+(COLUMNS($A:H)-1)*8),"")</f>
        <v>0</v>
      </c>
      <c r="J7" s="152">
        <f>IFERROR(INDEX('1'!$B$14:$B$110,ROWS($1:2)+(COLUMNS($A:I)-1)*8),"")</f>
        <v>0</v>
      </c>
      <c r="K7" s="152">
        <f>IFERROR(INDEX('1'!$B$14:$B$110,ROWS($1:2)+(COLUMNS($A:J)-1)*8),"")</f>
        <v>0</v>
      </c>
      <c r="L7" s="152">
        <f>IFERROR(INDEX('1'!$B$14:$B$110,ROWS($1:2)+(COLUMNS($A:K)-1)*8),"")</f>
        <v>0</v>
      </c>
      <c r="M7" s="156">
        <f>IFERROR(INDEX('1'!$B$14:$B$110,ROWS($1:2)+(COLUMNS($A:L)-1)*8),"")</f>
        <v>0</v>
      </c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</row>
    <row r="8" spans="1:25" ht="16.5" thickBot="1" x14ac:dyDescent="0.3">
      <c r="A8" s="108" t="s">
        <v>15</v>
      </c>
      <c r="B8" s="155">
        <f>IFERROR(INDEX('1'!$B$14:$B$110,ROWS($1:3)+(COLUMNS($A:A)-1)*8),"")</f>
        <v>2</v>
      </c>
      <c r="C8" s="152">
        <f>IFERROR(INDEX('1'!$B$14:$B$110,ROWS($1:3)+(COLUMNS($A:B)-1)*8),"")</f>
        <v>10</v>
      </c>
      <c r="D8" s="152">
        <f>IFERROR(INDEX('1'!$B$14:$B$110,ROWS($1:3)+(COLUMNS($A:C)-1)*8),"")</f>
        <v>18</v>
      </c>
      <c r="E8" s="152">
        <f>IFERROR(INDEX('1'!$B$14:$B$110,ROWS($1:3)+(COLUMNS($A:D)-1)*8),"")</f>
        <v>2.5</v>
      </c>
      <c r="F8" s="152">
        <f>IFERROR(INDEX('1'!$B$14:$B$110,ROWS($1:3)+(COLUMNS($A:E)-1)*8),"")</f>
        <v>25</v>
      </c>
      <c r="G8" s="152">
        <f>IFERROR(INDEX('1'!$B$14:$B$110,ROWS($1:3)+(COLUMNS($A:F)-1)*8),"")</f>
        <v>124638</v>
      </c>
      <c r="H8" s="152">
        <f>IFERROR(INDEX('1'!$B$14:$B$110,ROWS($1:3)+(COLUMNS($A:G)-1)*8),"")</f>
        <v>0</v>
      </c>
      <c r="I8" s="152">
        <f>IFERROR(INDEX('1'!$B$14:$B$110,ROWS($1:3)+(COLUMNS($A:H)-1)*8),"")</f>
        <v>0</v>
      </c>
      <c r="J8" s="152">
        <f>IFERROR(INDEX('1'!$B$14:$B$110,ROWS($1:3)+(COLUMNS($A:I)-1)*8),"")</f>
        <v>0</v>
      </c>
      <c r="K8" s="152">
        <f>IFERROR(INDEX('1'!$B$14:$B$110,ROWS($1:3)+(COLUMNS($A:J)-1)*8),"")</f>
        <v>0</v>
      </c>
      <c r="L8" s="152">
        <f>IFERROR(INDEX('1'!$B$14:$B$110,ROWS($1:3)+(COLUMNS($A:K)-1)*8),"")</f>
        <v>0</v>
      </c>
      <c r="M8" s="156">
        <f>IFERROR(INDEX('1'!$B$14:$B$110,ROWS($1:3)+(COLUMNS($A:L)-1)*8),"")</f>
        <v>0</v>
      </c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</row>
    <row r="9" spans="1:25" ht="16.5" thickBot="1" x14ac:dyDescent="0.3">
      <c r="A9" s="111" t="s">
        <v>16</v>
      </c>
      <c r="B9" s="155">
        <f>IFERROR(INDEX('1'!$B$14:$B$110,ROWS($1:4)+(COLUMNS($A:A)-1)*8),"")</f>
        <v>3</v>
      </c>
      <c r="C9" s="152">
        <f>IFERROR(INDEX('1'!$B$14:$B$110,ROWS($1:4)+(COLUMNS($A:B)-1)*8),"")</f>
        <v>11</v>
      </c>
      <c r="D9" s="152">
        <f>IFERROR(INDEX('1'!$B$14:$B$110,ROWS($1:4)+(COLUMNS($A:C)-1)*8),"")</f>
        <v>0</v>
      </c>
      <c r="E9" s="152">
        <f>IFERROR(INDEX('1'!$B$14:$B$110,ROWS($1:4)+(COLUMNS($A:D)-1)*8),"")</f>
        <v>1</v>
      </c>
      <c r="F9" s="152">
        <f>IFERROR(INDEX('1'!$B$14:$B$110,ROWS($1:4)+(COLUMNS($A:E)-1)*8),"")</f>
        <v>0</v>
      </c>
      <c r="G9" s="152">
        <f>IFERROR(INDEX('1'!$B$14:$B$110,ROWS($1:4)+(COLUMNS($A:F)-1)*8),"")</f>
        <v>0</v>
      </c>
      <c r="H9" s="152">
        <f>IFERROR(INDEX('1'!$B$14:$B$110,ROWS($1:4)+(COLUMNS($A:G)-1)*8),"")</f>
        <v>0</v>
      </c>
      <c r="I9" s="152">
        <f>IFERROR(INDEX('1'!$B$14:$B$110,ROWS($1:4)+(COLUMNS($A:H)-1)*8),"")</f>
        <v>0</v>
      </c>
      <c r="J9" s="152">
        <f>IFERROR(INDEX('1'!$B$14:$B$110,ROWS($1:4)+(COLUMNS($A:I)-1)*8),"")</f>
        <v>0</v>
      </c>
      <c r="K9" s="152">
        <f>IFERROR(INDEX('1'!$B$14:$B$110,ROWS($1:4)+(COLUMNS($A:J)-1)*8),"")</f>
        <v>0</v>
      </c>
      <c r="L9" s="152">
        <f>IFERROR(INDEX('1'!$B$14:$B$110,ROWS($1:4)+(COLUMNS($A:K)-1)*8),"")</f>
        <v>0</v>
      </c>
      <c r="M9" s="156">
        <f>IFERROR(INDEX('1'!$B$14:$B$110,ROWS($1:4)+(COLUMNS($A:L)-1)*8),"")</f>
        <v>0</v>
      </c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</row>
    <row r="10" spans="1:25" s="113" customFormat="1" ht="16.5" thickBot="1" x14ac:dyDescent="0.3">
      <c r="A10" s="108" t="s">
        <v>17</v>
      </c>
      <c r="B10" s="155">
        <f>IFERROR(INDEX('1'!$B$14:$B$110,ROWS($1:5)+(COLUMNS($A:A)-1)*8),"")</f>
        <v>4</v>
      </c>
      <c r="C10" s="152">
        <f>IFERROR(INDEX('1'!$B$14:$B$110,ROWS($1:5)+(COLUMNS($A:B)-1)*8),"")</f>
        <v>12</v>
      </c>
      <c r="D10" s="152">
        <f>IFERROR(INDEX('1'!$B$14:$B$110,ROWS($1:5)+(COLUMNS($A:C)-1)*8),"")</f>
        <v>0</v>
      </c>
      <c r="E10" s="152">
        <f>IFERROR(INDEX('1'!$B$14:$B$110,ROWS($1:5)+(COLUMNS($A:D)-1)*8),"")</f>
        <v>1</v>
      </c>
      <c r="F10" s="152">
        <f>IFERROR(INDEX('1'!$B$14:$B$110,ROWS($1:5)+(COLUMNS($A:E)-1)*8),"")</f>
        <v>124638</v>
      </c>
      <c r="G10" s="152">
        <f>IFERROR(INDEX('1'!$B$14:$B$110,ROWS($1:5)+(COLUMNS($A:F)-1)*8),"")</f>
        <v>0</v>
      </c>
      <c r="H10" s="152">
        <f>IFERROR(INDEX('1'!$B$14:$B$110,ROWS($1:5)+(COLUMNS($A:G)-1)*8),"")</f>
        <v>0</v>
      </c>
      <c r="I10" s="152">
        <f>IFERROR(INDEX('1'!$B$14:$B$110,ROWS($1:5)+(COLUMNS($A:H)-1)*8),"")</f>
        <v>0</v>
      </c>
      <c r="J10" s="152">
        <f>IFERROR(INDEX('1'!$B$14:$B$110,ROWS($1:5)+(COLUMNS($A:I)-1)*8),"")</f>
        <v>0</v>
      </c>
      <c r="K10" s="152">
        <f>IFERROR(INDEX('1'!$B$14:$B$110,ROWS($1:5)+(COLUMNS($A:J)-1)*8),"")</f>
        <v>0</v>
      </c>
      <c r="L10" s="152">
        <f>IFERROR(INDEX('1'!$B$14:$B$110,ROWS($1:5)+(COLUMNS($A:K)-1)*8),"")</f>
        <v>0</v>
      </c>
      <c r="M10" s="156">
        <f>IFERROR(INDEX('1'!$B$14:$B$110,ROWS($1:5)+(COLUMNS($A:L)-1)*8),"")</f>
        <v>0</v>
      </c>
      <c r="N10" s="109"/>
      <c r="O10" s="110"/>
      <c r="P10" s="109"/>
      <c r="Q10" s="110"/>
      <c r="R10" s="109"/>
      <c r="S10" s="110"/>
      <c r="T10" s="109"/>
      <c r="U10" s="110"/>
      <c r="V10" s="109"/>
      <c r="W10" s="110"/>
      <c r="X10" s="109"/>
      <c r="Y10" s="110"/>
    </row>
    <row r="11" spans="1:25" ht="16.5" thickBot="1" x14ac:dyDescent="0.3">
      <c r="A11" s="111" t="s">
        <v>18</v>
      </c>
      <c r="B11" s="155">
        <f>IFERROR(INDEX('1'!$B$14:$B$110,ROWS($1:6)+(COLUMNS($A:A)-1)*8),"")</f>
        <v>5</v>
      </c>
      <c r="C11" s="152">
        <f>IFERROR(INDEX('1'!$B$14:$B$110,ROWS($1:6)+(COLUMNS($A:B)-1)*8),"")</f>
        <v>13</v>
      </c>
      <c r="D11" s="152">
        <f>IFERROR(INDEX('1'!$B$14:$B$110,ROWS($1:6)+(COLUMNS($A:C)-1)*8),"")</f>
        <v>0</v>
      </c>
      <c r="E11" s="152">
        <f>IFERROR(INDEX('1'!$B$14:$B$110,ROWS($1:6)+(COLUMNS($A:D)-1)*8),"")</f>
        <v>0</v>
      </c>
      <c r="F11" s="152">
        <f>IFERROR(INDEX('1'!$B$14:$B$110,ROWS($1:6)+(COLUMNS($A:E)-1)*8),"")</f>
        <v>0</v>
      </c>
      <c r="G11" s="152">
        <f>IFERROR(INDEX('1'!$B$14:$B$110,ROWS($1:6)+(COLUMNS($A:F)-1)*8),"")</f>
        <v>0</v>
      </c>
      <c r="H11" s="152">
        <f>IFERROR(INDEX('1'!$B$14:$B$110,ROWS($1:6)+(COLUMNS($A:G)-1)*8),"")</f>
        <v>0</v>
      </c>
      <c r="I11" s="152">
        <f>IFERROR(INDEX('1'!$B$14:$B$110,ROWS($1:6)+(COLUMNS($A:H)-1)*8),"")</f>
        <v>0</v>
      </c>
      <c r="J11" s="152">
        <f>IFERROR(INDEX('1'!$B$14:$B$110,ROWS($1:6)+(COLUMNS($A:I)-1)*8),"")</f>
        <v>0</v>
      </c>
      <c r="K11" s="152">
        <f>IFERROR(INDEX('1'!$B$14:$B$110,ROWS($1:6)+(COLUMNS($A:J)-1)*8),"")</f>
        <v>0</v>
      </c>
      <c r="L11" s="152">
        <f>IFERROR(INDEX('1'!$B$14:$B$110,ROWS($1:6)+(COLUMNS($A:K)-1)*8),"")</f>
        <v>0</v>
      </c>
      <c r="M11" s="156">
        <f>IFERROR(INDEX('1'!$B$14:$B$110,ROWS($1:6)+(COLUMNS($A:L)-1)*8),"")</f>
        <v>0</v>
      </c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</row>
    <row r="12" spans="1:25" ht="16.5" thickBot="1" x14ac:dyDescent="0.3">
      <c r="A12" s="108" t="s">
        <v>19</v>
      </c>
      <c r="B12" s="155">
        <f>IFERROR(INDEX('1'!$B$14:$B$110,ROWS($1:7)+(COLUMNS($A:A)-1)*8),"")</f>
        <v>6</v>
      </c>
      <c r="C12" s="152">
        <f>IFERROR(INDEX('1'!$B$14:$B$110,ROWS($1:7)+(COLUMNS($A:B)-1)*8),"")</f>
        <v>14</v>
      </c>
      <c r="D12" s="152">
        <f>IFERROR(INDEX('1'!$B$14:$B$110,ROWS($1:7)+(COLUMNS($A:C)-1)*8),"")</f>
        <v>0</v>
      </c>
      <c r="E12" s="152">
        <f>IFERROR(INDEX('1'!$B$14:$B$110,ROWS($1:7)+(COLUMNS($A:D)-1)*8),"")</f>
        <v>0.25</v>
      </c>
      <c r="F12" s="152">
        <f>IFERROR(INDEX('1'!$B$14:$B$110,ROWS($1:7)+(COLUMNS($A:E)-1)*8),"")</f>
        <v>44804</v>
      </c>
      <c r="G12" s="152">
        <f>IFERROR(INDEX('1'!$B$14:$B$110,ROWS($1:7)+(COLUMNS($A:F)-1)*8),"")</f>
        <v>0</v>
      </c>
      <c r="H12" s="152">
        <f>IFERROR(INDEX('1'!$B$14:$B$110,ROWS($1:7)+(COLUMNS($A:G)-1)*8),"")</f>
        <v>0</v>
      </c>
      <c r="I12" s="152">
        <f>IFERROR(INDEX('1'!$B$14:$B$110,ROWS($1:7)+(COLUMNS($A:H)-1)*8),"")</f>
        <v>0</v>
      </c>
      <c r="J12" s="152">
        <f>IFERROR(INDEX('1'!$B$14:$B$110,ROWS($1:7)+(COLUMNS($A:I)-1)*8),"")</f>
        <v>0</v>
      </c>
      <c r="K12" s="152">
        <f>IFERROR(INDEX('1'!$B$14:$B$110,ROWS($1:7)+(COLUMNS($A:J)-1)*8),"")</f>
        <v>0</v>
      </c>
      <c r="L12" s="152">
        <f>IFERROR(INDEX('1'!$B$14:$B$110,ROWS($1:7)+(COLUMNS($A:K)-1)*8),"")</f>
        <v>0</v>
      </c>
      <c r="M12" s="156">
        <f>IFERROR(INDEX('1'!$B$14:$B$110,ROWS($1:7)+(COLUMNS($A:L)-1)*8),"")</f>
        <v>0</v>
      </c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</row>
    <row r="13" spans="1:25" ht="16.5" thickBot="1" x14ac:dyDescent="0.3">
      <c r="A13" s="111" t="s">
        <v>20</v>
      </c>
      <c r="B13" s="157">
        <f>IFERROR(INDEX('1'!$B$14:$B$110,ROWS($1:8)+(COLUMNS($A:A)-1)*8),"")</f>
        <v>7</v>
      </c>
      <c r="C13" s="158">
        <f>IFERROR(INDEX('1'!$B$14:$B$110,ROWS($1:8)+(COLUMNS($A:B)-1)*8),"")</f>
        <v>15</v>
      </c>
      <c r="D13" s="158" t="str">
        <f>IFERROR(INDEX('1'!$B$14:$B$110,ROWS($1:8)+(COLUMNS($A:C)-1)*8),"")</f>
        <v>n=</v>
      </c>
      <c r="E13" s="158">
        <f>IFERROR(INDEX('1'!$B$14:$B$110,ROWS($1:8)+(COLUMNS($A:D)-1)*8),"")</f>
        <v>8</v>
      </c>
      <c r="F13" s="158" t="str">
        <f>IFERROR(INDEX('1'!$B$14:$B$110,ROWS($1:8)+(COLUMNS($A:E)-1)*8),"")</f>
        <v>moi</v>
      </c>
      <c r="G13" s="158">
        <f>IFERROR(INDEX('1'!$B$14:$B$110,ROWS($1:8)+(COLUMNS($A:F)-1)*8),"")</f>
        <v>0</v>
      </c>
      <c r="H13" s="158">
        <f>IFERROR(INDEX('1'!$B$14:$B$110,ROWS($1:8)+(COLUMNS($A:G)-1)*8),"")</f>
        <v>0</v>
      </c>
      <c r="I13" s="158">
        <f>IFERROR(INDEX('1'!$B$14:$B$110,ROWS($1:8)+(COLUMNS($A:H)-1)*8),"")</f>
        <v>0</v>
      </c>
      <c r="J13" s="158">
        <f>IFERROR(INDEX('1'!$B$14:$B$110,ROWS($1:8)+(COLUMNS($A:I)-1)*8),"")</f>
        <v>0</v>
      </c>
      <c r="K13" s="158">
        <f>IFERROR(INDEX('1'!$B$14:$B$110,ROWS($1:8)+(COLUMNS($A:J)-1)*8),"")</f>
        <v>0</v>
      </c>
      <c r="L13" s="158">
        <f>IFERROR(INDEX('1'!$B$14:$B$110,ROWS($1:8)+(COLUMNS($A:K)-1)*8),"")</f>
        <v>0</v>
      </c>
      <c r="M13" s="159">
        <f>IFERROR(INDEX('1'!$B$14:$B$110,ROWS($1:8)+(COLUMNS($A:L)-1)*8),"")</f>
        <v>0</v>
      </c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</row>
    <row r="14" spans="1:25" ht="10.5" customHeight="1" x14ac:dyDescent="0.25">
      <c r="B14" s="109"/>
      <c r="C14" s="110"/>
      <c r="D14" s="109"/>
      <c r="E14" s="110"/>
      <c r="F14" s="109"/>
      <c r="G14" s="110"/>
      <c r="H14" s="109"/>
      <c r="I14" s="110"/>
      <c r="J14" s="109"/>
      <c r="K14" s="110"/>
      <c r="L14" s="109"/>
      <c r="M14" s="110"/>
      <c r="N14" s="109"/>
      <c r="O14" s="110"/>
      <c r="P14" s="109"/>
      <c r="Q14" s="110"/>
      <c r="R14" s="109"/>
      <c r="S14" s="110"/>
      <c r="T14" s="109"/>
      <c r="U14" s="110"/>
      <c r="V14" s="109"/>
      <c r="W14" s="110"/>
      <c r="X14" s="109"/>
      <c r="Y14" s="110"/>
    </row>
    <row r="15" spans="1:25" x14ac:dyDescent="0.25">
      <c r="A15" s="114" t="s">
        <v>21</v>
      </c>
      <c r="B15" s="118"/>
      <c r="C15" s="118"/>
      <c r="D15" s="117" t="s">
        <v>4</v>
      </c>
      <c r="E15" s="116">
        <f ca="1">TODAY()</f>
        <v>44804</v>
      </c>
      <c r="F15" s="118"/>
      <c r="G15" s="115" t="s">
        <v>24</v>
      </c>
      <c r="H15" s="119" t="s">
        <v>71</v>
      </c>
      <c r="I15" s="118"/>
      <c r="J15" s="115" t="s">
        <v>23</v>
      </c>
      <c r="K15" s="118"/>
    </row>
    <row r="16" spans="1:25" x14ac:dyDescent="0.25">
      <c r="A16" s="118"/>
      <c r="B16" s="118"/>
      <c r="C16" s="118"/>
      <c r="D16" s="118"/>
      <c r="E16" s="118"/>
      <c r="F16" s="118"/>
      <c r="G16" s="118"/>
      <c r="H16" s="118"/>
      <c r="I16" s="118"/>
      <c r="J16" s="146" t="s">
        <v>25</v>
      </c>
      <c r="K16" s="146"/>
      <c r="L16" s="145"/>
      <c r="M16" s="145"/>
    </row>
    <row r="17" spans="1:13" x14ac:dyDescent="0.25">
      <c r="A17" s="118"/>
      <c r="B17" s="118"/>
      <c r="C17" s="118"/>
      <c r="D17" s="118"/>
      <c r="E17" s="118"/>
      <c r="F17" s="118"/>
      <c r="G17" s="120"/>
      <c r="H17" s="118"/>
      <c r="I17" s="118"/>
      <c r="J17" s="147" t="s">
        <v>22</v>
      </c>
      <c r="K17" s="147"/>
      <c r="L17" s="145"/>
      <c r="M17" s="145"/>
    </row>
    <row r="18" spans="1:13" x14ac:dyDescent="0.25">
      <c r="A18" s="118"/>
      <c r="B18" s="118"/>
      <c r="C18" s="118"/>
      <c r="D18" s="118"/>
      <c r="E18" s="118"/>
      <c r="F18" s="118"/>
      <c r="G18" s="118"/>
      <c r="H18" s="118"/>
      <c r="I18" s="118"/>
      <c r="J18" s="115"/>
      <c r="K18" s="118"/>
    </row>
  </sheetData>
  <mergeCells count="6">
    <mergeCell ref="G2:H3"/>
    <mergeCell ref="L16:M16"/>
    <mergeCell ref="L17:M17"/>
    <mergeCell ref="J16:K16"/>
    <mergeCell ref="J17:K17"/>
    <mergeCell ref="J2:M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8</xdr:col>
                    <xdr:colOff>571500</xdr:colOff>
                    <xdr:row>13</xdr:row>
                    <xdr:rowOff>95250</xdr:rowOff>
                  </from>
                  <to>
                    <xdr:col>9</xdr:col>
                    <xdr:colOff>47625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8</xdr:col>
                    <xdr:colOff>571500</xdr:colOff>
                    <xdr:row>14</xdr:row>
                    <xdr:rowOff>152400</xdr:rowOff>
                  </from>
                  <to>
                    <xdr:col>9</xdr:col>
                    <xdr:colOff>47625</xdr:colOff>
                    <xdr:row>16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Philippe</dc:creator>
  <cp:lastModifiedBy>LAFITTE Philippe</cp:lastModifiedBy>
  <cp:lastPrinted>2022-07-11T13:06:27Z</cp:lastPrinted>
  <dcterms:created xsi:type="dcterms:W3CDTF">2022-04-12T07:25:28Z</dcterms:created>
  <dcterms:modified xsi:type="dcterms:W3CDTF">2022-08-31T08:21:37Z</dcterms:modified>
</cp:coreProperties>
</file>