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barthelay\Desktop\"/>
    </mc:Choice>
  </mc:AlternateContent>
  <bookViews>
    <workbookView xWindow="336" yWindow="420" windowWidth="19824" windowHeight="7836" activeTab="4"/>
  </bookViews>
  <sheets>
    <sheet name="Feuil13" sheetId="13" r:id="rId1"/>
    <sheet name="Feuil1" sheetId="1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</sheets>
  <definedNames>
    <definedName name="_xlnm._FilterDatabase" localSheetId="2" hidden="1">Feuil2!$A$1:$F$876</definedName>
    <definedName name="Lancer_la_requête_à_partir_de_CEGID" localSheetId="1" hidden="1">Feuil1!$A$1:$J$379</definedName>
  </definedNames>
  <calcPr calcId="162913"/>
  <pivotCaches>
    <pivotCache cacheId="0" r:id="rId1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66" i="1" l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F5" i="2" l="1"/>
  <c r="I5" i="2" s="1"/>
  <c r="F2" i="2"/>
  <c r="I2" i="2" s="1"/>
  <c r="X3" i="1" l="1"/>
  <c r="U370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2" i="1"/>
  <c r="V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2" i="1"/>
  <c r="U371" i="1" l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F8" i="2"/>
  <c r="I8" i="2" s="1"/>
  <c r="F9" i="2"/>
  <c r="I9" i="2" s="1"/>
  <c r="F10" i="2"/>
  <c r="I10" i="2" s="1"/>
  <c r="F11" i="2"/>
  <c r="I11" i="2" s="1"/>
  <c r="F12" i="2"/>
  <c r="I12" i="2" s="1"/>
  <c r="F13" i="2"/>
  <c r="I13" i="2" s="1"/>
  <c r="F14" i="2"/>
  <c r="I14" i="2" s="1"/>
  <c r="F15" i="2"/>
  <c r="I15" i="2" s="1"/>
  <c r="F16" i="2"/>
  <c r="I16" i="2" s="1"/>
  <c r="F17" i="2"/>
  <c r="I17" i="2" s="1"/>
  <c r="F18" i="2"/>
  <c r="I18" i="2" s="1"/>
  <c r="F19" i="2"/>
  <c r="I19" i="2" s="1"/>
  <c r="F20" i="2"/>
  <c r="I20" i="2" s="1"/>
  <c r="F21" i="2"/>
  <c r="I21" i="2" s="1"/>
  <c r="F22" i="2"/>
  <c r="I22" i="2" s="1"/>
  <c r="F23" i="2"/>
  <c r="I23" i="2" s="1"/>
  <c r="F24" i="2"/>
  <c r="I24" i="2" s="1"/>
  <c r="F25" i="2"/>
  <c r="I25" i="2" s="1"/>
  <c r="F26" i="2"/>
  <c r="I26" i="2" s="1"/>
  <c r="F27" i="2"/>
  <c r="I27" i="2" s="1"/>
  <c r="F28" i="2"/>
  <c r="I28" i="2" s="1"/>
  <c r="F29" i="2"/>
  <c r="I29" i="2" s="1"/>
  <c r="F30" i="2"/>
  <c r="I30" i="2" s="1"/>
  <c r="F31" i="2"/>
  <c r="I31" i="2" s="1"/>
  <c r="F32" i="2"/>
  <c r="I32" i="2" s="1"/>
  <c r="F33" i="2"/>
  <c r="I33" i="2" s="1"/>
  <c r="F34" i="2"/>
  <c r="I34" i="2" s="1"/>
  <c r="F35" i="2"/>
  <c r="I35" i="2" s="1"/>
  <c r="F36" i="2"/>
  <c r="I36" i="2" s="1"/>
  <c r="F37" i="2"/>
  <c r="I37" i="2" s="1"/>
  <c r="F38" i="2"/>
  <c r="I38" i="2" s="1"/>
  <c r="F39" i="2"/>
  <c r="I39" i="2" s="1"/>
  <c r="F40" i="2"/>
  <c r="I40" i="2" s="1"/>
  <c r="F41" i="2"/>
  <c r="I41" i="2" s="1"/>
  <c r="F42" i="2"/>
  <c r="I42" i="2" s="1"/>
  <c r="F43" i="2"/>
  <c r="I43" i="2" s="1"/>
  <c r="F44" i="2"/>
  <c r="I44" i="2" s="1"/>
  <c r="F45" i="2"/>
  <c r="I45" i="2" s="1"/>
  <c r="F46" i="2"/>
  <c r="I46" i="2" s="1"/>
  <c r="F47" i="2"/>
  <c r="I47" i="2" s="1"/>
  <c r="F48" i="2"/>
  <c r="I48" i="2" s="1"/>
  <c r="F49" i="2"/>
  <c r="I49" i="2" s="1"/>
  <c r="F50" i="2"/>
  <c r="I50" i="2" s="1"/>
  <c r="F51" i="2"/>
  <c r="I51" i="2" s="1"/>
  <c r="F52" i="2"/>
  <c r="I52" i="2" s="1"/>
  <c r="F53" i="2"/>
  <c r="I53" i="2" s="1"/>
  <c r="F54" i="2"/>
  <c r="I54" i="2" s="1"/>
  <c r="F55" i="2"/>
  <c r="I55" i="2" s="1"/>
  <c r="F56" i="2"/>
  <c r="I56" i="2" s="1"/>
  <c r="F57" i="2"/>
  <c r="I57" i="2" s="1"/>
  <c r="F58" i="2"/>
  <c r="I58" i="2" s="1"/>
  <c r="F59" i="2"/>
  <c r="I59" i="2" s="1"/>
  <c r="F60" i="2"/>
  <c r="I60" i="2" s="1"/>
  <c r="F61" i="2"/>
  <c r="I61" i="2" s="1"/>
  <c r="F62" i="2"/>
  <c r="I62" i="2" s="1"/>
  <c r="F63" i="2"/>
  <c r="I63" i="2" s="1"/>
  <c r="F64" i="2"/>
  <c r="I64" i="2" s="1"/>
  <c r="F65" i="2"/>
  <c r="I65" i="2" s="1"/>
  <c r="F66" i="2"/>
  <c r="I66" i="2" s="1"/>
  <c r="F67" i="2"/>
  <c r="I67" i="2" s="1"/>
  <c r="F68" i="2"/>
  <c r="I68" i="2" s="1"/>
  <c r="F69" i="2"/>
  <c r="I69" i="2" s="1"/>
  <c r="F70" i="2"/>
  <c r="I70" i="2" s="1"/>
  <c r="F71" i="2"/>
  <c r="I71" i="2" s="1"/>
  <c r="F72" i="2"/>
  <c r="I72" i="2" s="1"/>
  <c r="F73" i="2"/>
  <c r="I73" i="2" s="1"/>
  <c r="F74" i="2"/>
  <c r="I74" i="2" s="1"/>
  <c r="F75" i="2"/>
  <c r="I75" i="2" s="1"/>
  <c r="F76" i="2"/>
  <c r="I76" i="2" s="1"/>
  <c r="F77" i="2"/>
  <c r="I77" i="2" s="1"/>
  <c r="F78" i="2"/>
  <c r="I78" i="2" s="1"/>
  <c r="F79" i="2"/>
  <c r="I79" i="2" s="1"/>
  <c r="F80" i="2"/>
  <c r="I80" i="2" s="1"/>
  <c r="F81" i="2"/>
  <c r="I81" i="2" s="1"/>
  <c r="F82" i="2"/>
  <c r="I82" i="2" s="1"/>
  <c r="F83" i="2"/>
  <c r="I83" i="2" s="1"/>
  <c r="F84" i="2"/>
  <c r="I84" i="2" s="1"/>
  <c r="F85" i="2"/>
  <c r="I85" i="2" s="1"/>
  <c r="F86" i="2"/>
  <c r="I86" i="2" s="1"/>
  <c r="F87" i="2"/>
  <c r="I87" i="2" s="1"/>
  <c r="F88" i="2"/>
  <c r="I88" i="2" s="1"/>
  <c r="F89" i="2"/>
  <c r="I89" i="2" s="1"/>
  <c r="F90" i="2"/>
  <c r="I90" i="2" s="1"/>
  <c r="F91" i="2"/>
  <c r="I91" i="2" s="1"/>
  <c r="F92" i="2"/>
  <c r="I92" i="2" s="1"/>
  <c r="F93" i="2"/>
  <c r="I93" i="2" s="1"/>
  <c r="F94" i="2"/>
  <c r="I94" i="2" s="1"/>
  <c r="F95" i="2"/>
  <c r="I95" i="2" s="1"/>
  <c r="F96" i="2"/>
  <c r="I96" i="2" s="1"/>
  <c r="F97" i="2"/>
  <c r="I97" i="2" s="1"/>
  <c r="F98" i="2"/>
  <c r="I98" i="2" s="1"/>
  <c r="F99" i="2"/>
  <c r="I99" i="2" s="1"/>
  <c r="F100" i="2"/>
  <c r="I100" i="2" s="1"/>
  <c r="F101" i="2"/>
  <c r="I101" i="2" s="1"/>
  <c r="F102" i="2"/>
  <c r="I102" i="2" s="1"/>
  <c r="F103" i="2"/>
  <c r="I103" i="2" s="1"/>
  <c r="F104" i="2"/>
  <c r="I104" i="2" s="1"/>
  <c r="F105" i="2"/>
  <c r="I105" i="2" s="1"/>
  <c r="F106" i="2"/>
  <c r="I106" i="2" s="1"/>
  <c r="F107" i="2"/>
  <c r="I107" i="2" s="1"/>
  <c r="F108" i="2"/>
  <c r="I108" i="2" s="1"/>
  <c r="F109" i="2"/>
  <c r="I109" i="2" s="1"/>
  <c r="F110" i="2"/>
  <c r="I110" i="2" s="1"/>
  <c r="F111" i="2"/>
  <c r="I111" i="2" s="1"/>
  <c r="F112" i="2"/>
  <c r="I112" i="2" s="1"/>
  <c r="F113" i="2"/>
  <c r="I113" i="2" s="1"/>
  <c r="F114" i="2"/>
  <c r="I114" i="2" s="1"/>
  <c r="F115" i="2"/>
  <c r="I115" i="2" s="1"/>
  <c r="F116" i="2"/>
  <c r="I116" i="2" s="1"/>
  <c r="F117" i="2"/>
  <c r="I117" i="2" s="1"/>
  <c r="F118" i="2"/>
  <c r="I118" i="2" s="1"/>
  <c r="F119" i="2"/>
  <c r="I119" i="2" s="1"/>
  <c r="F120" i="2"/>
  <c r="I120" i="2" s="1"/>
  <c r="F121" i="2"/>
  <c r="I121" i="2" s="1"/>
  <c r="F122" i="2"/>
  <c r="I122" i="2" s="1"/>
  <c r="F123" i="2"/>
  <c r="I123" i="2" s="1"/>
  <c r="F124" i="2"/>
  <c r="I124" i="2" s="1"/>
  <c r="F125" i="2"/>
  <c r="I125" i="2" s="1"/>
  <c r="F126" i="2"/>
  <c r="I126" i="2" s="1"/>
  <c r="F127" i="2"/>
  <c r="I127" i="2" s="1"/>
  <c r="F128" i="2"/>
  <c r="I128" i="2" s="1"/>
  <c r="F129" i="2"/>
  <c r="I129" i="2" s="1"/>
  <c r="F130" i="2"/>
  <c r="I130" i="2" s="1"/>
  <c r="F131" i="2"/>
  <c r="I131" i="2" s="1"/>
  <c r="F132" i="2"/>
  <c r="I132" i="2" s="1"/>
  <c r="F133" i="2"/>
  <c r="I133" i="2" s="1"/>
  <c r="F134" i="2"/>
  <c r="I134" i="2" s="1"/>
  <c r="F135" i="2"/>
  <c r="I135" i="2" s="1"/>
  <c r="F136" i="2"/>
  <c r="I136" i="2" s="1"/>
  <c r="F137" i="2"/>
  <c r="I137" i="2" s="1"/>
  <c r="F138" i="2"/>
  <c r="I138" i="2" s="1"/>
  <c r="F139" i="2"/>
  <c r="I139" i="2" s="1"/>
  <c r="F140" i="2"/>
  <c r="I140" i="2" s="1"/>
  <c r="F141" i="2"/>
  <c r="I141" i="2" s="1"/>
  <c r="F142" i="2"/>
  <c r="I142" i="2" s="1"/>
  <c r="F143" i="2"/>
  <c r="I143" i="2" s="1"/>
  <c r="F144" i="2"/>
  <c r="I144" i="2" s="1"/>
  <c r="F145" i="2"/>
  <c r="I145" i="2" s="1"/>
  <c r="F146" i="2"/>
  <c r="I146" i="2" s="1"/>
  <c r="F147" i="2"/>
  <c r="I147" i="2" s="1"/>
  <c r="F148" i="2"/>
  <c r="I148" i="2" s="1"/>
  <c r="F149" i="2"/>
  <c r="I149" i="2" s="1"/>
  <c r="F150" i="2"/>
  <c r="I150" i="2" s="1"/>
  <c r="F151" i="2"/>
  <c r="I151" i="2" s="1"/>
  <c r="F152" i="2"/>
  <c r="I152" i="2" s="1"/>
  <c r="F153" i="2"/>
  <c r="I153" i="2" s="1"/>
  <c r="F154" i="2"/>
  <c r="I154" i="2" s="1"/>
  <c r="F155" i="2"/>
  <c r="I155" i="2" s="1"/>
  <c r="F156" i="2"/>
  <c r="I156" i="2" s="1"/>
  <c r="F157" i="2"/>
  <c r="I157" i="2" s="1"/>
  <c r="F158" i="2"/>
  <c r="I158" i="2" s="1"/>
  <c r="F159" i="2"/>
  <c r="I159" i="2" s="1"/>
  <c r="F160" i="2"/>
  <c r="I160" i="2" s="1"/>
  <c r="F161" i="2"/>
  <c r="I161" i="2" s="1"/>
  <c r="F162" i="2"/>
  <c r="I162" i="2" s="1"/>
  <c r="F163" i="2"/>
  <c r="I163" i="2" s="1"/>
  <c r="F164" i="2"/>
  <c r="I164" i="2" s="1"/>
  <c r="F165" i="2"/>
  <c r="I165" i="2" s="1"/>
  <c r="F166" i="2"/>
  <c r="I166" i="2" s="1"/>
  <c r="F167" i="2"/>
  <c r="I167" i="2" s="1"/>
  <c r="F168" i="2"/>
  <c r="I168" i="2" s="1"/>
  <c r="F169" i="2"/>
  <c r="I169" i="2" s="1"/>
  <c r="F170" i="2"/>
  <c r="I170" i="2" s="1"/>
  <c r="F171" i="2"/>
  <c r="I171" i="2" s="1"/>
  <c r="F172" i="2"/>
  <c r="I172" i="2" s="1"/>
  <c r="F173" i="2"/>
  <c r="I173" i="2" s="1"/>
  <c r="F174" i="2"/>
  <c r="I174" i="2" s="1"/>
  <c r="F175" i="2"/>
  <c r="I175" i="2" s="1"/>
  <c r="F176" i="2"/>
  <c r="I176" i="2" s="1"/>
  <c r="F177" i="2"/>
  <c r="I177" i="2" s="1"/>
  <c r="F178" i="2"/>
  <c r="I178" i="2" s="1"/>
  <c r="F179" i="2"/>
  <c r="I179" i="2" s="1"/>
  <c r="F180" i="2"/>
  <c r="I180" i="2" s="1"/>
  <c r="F181" i="2"/>
  <c r="I181" i="2" s="1"/>
  <c r="F182" i="2"/>
  <c r="I182" i="2" s="1"/>
  <c r="F183" i="2"/>
  <c r="I183" i="2" s="1"/>
  <c r="F184" i="2"/>
  <c r="I184" i="2" s="1"/>
  <c r="F185" i="2"/>
  <c r="I185" i="2" s="1"/>
  <c r="F186" i="2"/>
  <c r="I186" i="2" s="1"/>
  <c r="F187" i="2"/>
  <c r="I187" i="2" s="1"/>
  <c r="F188" i="2"/>
  <c r="I188" i="2" s="1"/>
  <c r="F189" i="2"/>
  <c r="I189" i="2" s="1"/>
  <c r="F190" i="2"/>
  <c r="I190" i="2" s="1"/>
  <c r="F191" i="2"/>
  <c r="I191" i="2" s="1"/>
  <c r="F192" i="2"/>
  <c r="I192" i="2" s="1"/>
  <c r="F193" i="2"/>
  <c r="I193" i="2" s="1"/>
  <c r="F194" i="2"/>
  <c r="I194" i="2" s="1"/>
  <c r="F195" i="2"/>
  <c r="I195" i="2" s="1"/>
  <c r="F196" i="2"/>
  <c r="I196" i="2" s="1"/>
  <c r="F197" i="2"/>
  <c r="I197" i="2" s="1"/>
  <c r="F198" i="2"/>
  <c r="I198" i="2" s="1"/>
  <c r="F199" i="2"/>
  <c r="I199" i="2" s="1"/>
  <c r="F200" i="2"/>
  <c r="I200" i="2" s="1"/>
  <c r="F201" i="2"/>
  <c r="I201" i="2" s="1"/>
  <c r="F202" i="2"/>
  <c r="I202" i="2" s="1"/>
  <c r="F203" i="2"/>
  <c r="I203" i="2" s="1"/>
  <c r="F204" i="2"/>
  <c r="I204" i="2" s="1"/>
  <c r="F205" i="2"/>
  <c r="I205" i="2" s="1"/>
  <c r="F206" i="2"/>
  <c r="I206" i="2" s="1"/>
  <c r="F207" i="2"/>
  <c r="I207" i="2" s="1"/>
  <c r="F208" i="2"/>
  <c r="I208" i="2" s="1"/>
  <c r="F209" i="2"/>
  <c r="I209" i="2" s="1"/>
  <c r="F210" i="2"/>
  <c r="I210" i="2" s="1"/>
  <c r="F211" i="2"/>
  <c r="I211" i="2" s="1"/>
  <c r="F212" i="2"/>
  <c r="I212" i="2" s="1"/>
  <c r="F213" i="2"/>
  <c r="I213" i="2" s="1"/>
  <c r="F214" i="2"/>
  <c r="I214" i="2" s="1"/>
  <c r="F215" i="2"/>
  <c r="I215" i="2" s="1"/>
  <c r="F216" i="2"/>
  <c r="I216" i="2" s="1"/>
  <c r="F217" i="2"/>
  <c r="I217" i="2" s="1"/>
  <c r="F218" i="2"/>
  <c r="I218" i="2" s="1"/>
  <c r="F219" i="2"/>
  <c r="I219" i="2" s="1"/>
  <c r="F220" i="2"/>
  <c r="I220" i="2" s="1"/>
  <c r="F221" i="2"/>
  <c r="I221" i="2" s="1"/>
  <c r="F222" i="2"/>
  <c r="I222" i="2" s="1"/>
  <c r="F223" i="2"/>
  <c r="I223" i="2" s="1"/>
  <c r="F224" i="2"/>
  <c r="I224" i="2" s="1"/>
  <c r="F225" i="2"/>
  <c r="I225" i="2" s="1"/>
  <c r="F226" i="2"/>
  <c r="I226" i="2" s="1"/>
  <c r="F227" i="2"/>
  <c r="I227" i="2" s="1"/>
  <c r="F228" i="2"/>
  <c r="I228" i="2" s="1"/>
  <c r="F229" i="2"/>
  <c r="I229" i="2" s="1"/>
  <c r="F230" i="2"/>
  <c r="I230" i="2" s="1"/>
  <c r="F231" i="2"/>
  <c r="I231" i="2" s="1"/>
  <c r="F232" i="2"/>
  <c r="I232" i="2" s="1"/>
  <c r="F233" i="2"/>
  <c r="I233" i="2" s="1"/>
  <c r="F234" i="2"/>
  <c r="I234" i="2" s="1"/>
  <c r="F235" i="2"/>
  <c r="I235" i="2" s="1"/>
  <c r="F236" i="2"/>
  <c r="I236" i="2" s="1"/>
  <c r="F237" i="2"/>
  <c r="I237" i="2" s="1"/>
  <c r="F238" i="2"/>
  <c r="I238" i="2" s="1"/>
  <c r="F239" i="2"/>
  <c r="I239" i="2" s="1"/>
  <c r="F240" i="2"/>
  <c r="I240" i="2" s="1"/>
  <c r="F241" i="2"/>
  <c r="I241" i="2" s="1"/>
  <c r="F242" i="2"/>
  <c r="I242" i="2" s="1"/>
  <c r="F243" i="2"/>
  <c r="I243" i="2" s="1"/>
  <c r="F244" i="2"/>
  <c r="I244" i="2" s="1"/>
  <c r="F245" i="2"/>
  <c r="I245" i="2" s="1"/>
  <c r="F246" i="2"/>
  <c r="I246" i="2" s="1"/>
  <c r="F247" i="2"/>
  <c r="I247" i="2" s="1"/>
  <c r="F248" i="2"/>
  <c r="I248" i="2" s="1"/>
  <c r="F249" i="2"/>
  <c r="I249" i="2" s="1"/>
  <c r="F250" i="2"/>
  <c r="I250" i="2" s="1"/>
  <c r="F251" i="2"/>
  <c r="I251" i="2" s="1"/>
  <c r="F252" i="2"/>
  <c r="I252" i="2" s="1"/>
  <c r="F253" i="2"/>
  <c r="I253" i="2" s="1"/>
  <c r="F254" i="2"/>
  <c r="I254" i="2" s="1"/>
  <c r="F255" i="2"/>
  <c r="I255" i="2" s="1"/>
  <c r="F256" i="2"/>
  <c r="I256" i="2" s="1"/>
  <c r="F257" i="2"/>
  <c r="I257" i="2" s="1"/>
  <c r="F258" i="2"/>
  <c r="I258" i="2" s="1"/>
  <c r="F259" i="2"/>
  <c r="I259" i="2" s="1"/>
  <c r="F260" i="2"/>
  <c r="I260" i="2" s="1"/>
  <c r="F261" i="2"/>
  <c r="I261" i="2" s="1"/>
  <c r="F262" i="2"/>
  <c r="I262" i="2" s="1"/>
  <c r="F263" i="2"/>
  <c r="I263" i="2" s="1"/>
  <c r="F264" i="2"/>
  <c r="I264" i="2" s="1"/>
  <c r="F265" i="2"/>
  <c r="I265" i="2" s="1"/>
  <c r="F266" i="2"/>
  <c r="I266" i="2" s="1"/>
  <c r="F267" i="2"/>
  <c r="I267" i="2" s="1"/>
  <c r="F268" i="2"/>
  <c r="I268" i="2" s="1"/>
  <c r="F269" i="2"/>
  <c r="I269" i="2" s="1"/>
  <c r="F270" i="2"/>
  <c r="I270" i="2" s="1"/>
  <c r="F271" i="2"/>
  <c r="I271" i="2" s="1"/>
  <c r="F272" i="2"/>
  <c r="I272" i="2" s="1"/>
  <c r="F273" i="2"/>
  <c r="I273" i="2" s="1"/>
  <c r="F274" i="2"/>
  <c r="I274" i="2" s="1"/>
  <c r="F275" i="2"/>
  <c r="I275" i="2" s="1"/>
  <c r="F276" i="2"/>
  <c r="I276" i="2" s="1"/>
  <c r="F277" i="2"/>
  <c r="I277" i="2" s="1"/>
  <c r="F278" i="2"/>
  <c r="I278" i="2" s="1"/>
  <c r="F279" i="2"/>
  <c r="I279" i="2" s="1"/>
  <c r="F280" i="2"/>
  <c r="I280" i="2" s="1"/>
  <c r="F281" i="2"/>
  <c r="I281" i="2" s="1"/>
  <c r="F282" i="2"/>
  <c r="I282" i="2" s="1"/>
  <c r="F283" i="2"/>
  <c r="I283" i="2" s="1"/>
  <c r="F284" i="2"/>
  <c r="I284" i="2" s="1"/>
  <c r="F285" i="2"/>
  <c r="I285" i="2" s="1"/>
  <c r="F286" i="2"/>
  <c r="I286" i="2" s="1"/>
  <c r="F287" i="2"/>
  <c r="I287" i="2" s="1"/>
  <c r="F288" i="2"/>
  <c r="I288" i="2" s="1"/>
  <c r="F289" i="2"/>
  <c r="I289" i="2" s="1"/>
  <c r="F290" i="2"/>
  <c r="I290" i="2" s="1"/>
  <c r="F291" i="2"/>
  <c r="I291" i="2" s="1"/>
  <c r="F292" i="2"/>
  <c r="I292" i="2" s="1"/>
  <c r="F293" i="2"/>
  <c r="I293" i="2" s="1"/>
  <c r="F294" i="2"/>
  <c r="I294" i="2" s="1"/>
  <c r="F295" i="2"/>
  <c r="I295" i="2" s="1"/>
  <c r="F296" i="2"/>
  <c r="I296" i="2" s="1"/>
  <c r="F297" i="2"/>
  <c r="I297" i="2" s="1"/>
  <c r="F298" i="2"/>
  <c r="I298" i="2" s="1"/>
  <c r="F299" i="2"/>
  <c r="I299" i="2" s="1"/>
  <c r="F300" i="2"/>
  <c r="I300" i="2" s="1"/>
  <c r="F301" i="2"/>
  <c r="I301" i="2" s="1"/>
  <c r="F302" i="2"/>
  <c r="I302" i="2" s="1"/>
  <c r="F303" i="2"/>
  <c r="I303" i="2" s="1"/>
  <c r="F304" i="2"/>
  <c r="I304" i="2" s="1"/>
  <c r="F305" i="2"/>
  <c r="I305" i="2" s="1"/>
  <c r="F306" i="2"/>
  <c r="I306" i="2" s="1"/>
  <c r="F307" i="2"/>
  <c r="I307" i="2" s="1"/>
  <c r="F308" i="2"/>
  <c r="I308" i="2" s="1"/>
  <c r="F309" i="2"/>
  <c r="I309" i="2" s="1"/>
  <c r="F310" i="2"/>
  <c r="I310" i="2" s="1"/>
  <c r="F311" i="2"/>
  <c r="I311" i="2" s="1"/>
  <c r="F312" i="2"/>
  <c r="I312" i="2" s="1"/>
  <c r="F313" i="2"/>
  <c r="I313" i="2" s="1"/>
  <c r="F314" i="2"/>
  <c r="I314" i="2" s="1"/>
  <c r="F315" i="2"/>
  <c r="I315" i="2" s="1"/>
  <c r="F316" i="2"/>
  <c r="I316" i="2" s="1"/>
  <c r="F317" i="2"/>
  <c r="I317" i="2" s="1"/>
  <c r="F318" i="2"/>
  <c r="I318" i="2" s="1"/>
  <c r="F319" i="2"/>
  <c r="I319" i="2" s="1"/>
  <c r="F320" i="2"/>
  <c r="I320" i="2" s="1"/>
  <c r="F321" i="2"/>
  <c r="I321" i="2" s="1"/>
  <c r="F322" i="2"/>
  <c r="I322" i="2" s="1"/>
  <c r="F323" i="2"/>
  <c r="I323" i="2" s="1"/>
  <c r="F324" i="2"/>
  <c r="I324" i="2" s="1"/>
  <c r="F325" i="2"/>
  <c r="I325" i="2" s="1"/>
  <c r="F326" i="2"/>
  <c r="I326" i="2" s="1"/>
  <c r="F327" i="2"/>
  <c r="I327" i="2" s="1"/>
  <c r="F328" i="2"/>
  <c r="I328" i="2" s="1"/>
  <c r="F329" i="2"/>
  <c r="I329" i="2" s="1"/>
  <c r="F330" i="2"/>
  <c r="I330" i="2" s="1"/>
  <c r="F331" i="2"/>
  <c r="I331" i="2" s="1"/>
  <c r="F332" i="2"/>
  <c r="I332" i="2" s="1"/>
  <c r="F333" i="2"/>
  <c r="I333" i="2" s="1"/>
  <c r="F334" i="2"/>
  <c r="I334" i="2" s="1"/>
  <c r="F335" i="2"/>
  <c r="I335" i="2" s="1"/>
  <c r="F336" i="2"/>
  <c r="I336" i="2" s="1"/>
  <c r="F337" i="2"/>
  <c r="I337" i="2" s="1"/>
  <c r="F338" i="2"/>
  <c r="F339" i="2"/>
  <c r="I339" i="2" s="1"/>
  <c r="F340" i="2"/>
  <c r="I340" i="2" s="1"/>
  <c r="F341" i="2"/>
  <c r="I341" i="2" s="1"/>
  <c r="F342" i="2"/>
  <c r="I342" i="2" s="1"/>
  <c r="F343" i="2"/>
  <c r="I343" i="2" s="1"/>
  <c r="F344" i="2"/>
  <c r="I344" i="2" s="1"/>
  <c r="F345" i="2"/>
  <c r="I345" i="2" s="1"/>
  <c r="F346" i="2"/>
  <c r="I346" i="2" s="1"/>
  <c r="F347" i="2"/>
  <c r="I347" i="2" s="1"/>
  <c r="F348" i="2"/>
  <c r="I348" i="2" s="1"/>
  <c r="F349" i="2"/>
  <c r="I349" i="2" s="1"/>
  <c r="F350" i="2"/>
  <c r="I350" i="2" s="1"/>
  <c r="F351" i="2"/>
  <c r="I351" i="2" s="1"/>
  <c r="F352" i="2"/>
  <c r="I352" i="2" s="1"/>
  <c r="F353" i="2"/>
  <c r="I353" i="2" s="1"/>
  <c r="F354" i="2"/>
  <c r="I354" i="2" s="1"/>
  <c r="F355" i="2"/>
  <c r="I355" i="2" s="1"/>
  <c r="F356" i="2"/>
  <c r="I356" i="2" s="1"/>
  <c r="F357" i="2"/>
  <c r="I357" i="2" s="1"/>
  <c r="F358" i="2"/>
  <c r="I358" i="2" s="1"/>
  <c r="F359" i="2"/>
  <c r="I359" i="2" s="1"/>
  <c r="F360" i="2"/>
  <c r="I360" i="2" s="1"/>
  <c r="F361" i="2"/>
  <c r="I361" i="2" s="1"/>
  <c r="F362" i="2"/>
  <c r="I362" i="2" s="1"/>
  <c r="F363" i="2"/>
  <c r="I363" i="2" s="1"/>
  <c r="F364" i="2"/>
  <c r="I364" i="2" s="1"/>
  <c r="F365" i="2"/>
  <c r="I365" i="2" s="1"/>
  <c r="F366" i="2"/>
  <c r="I366" i="2" s="1"/>
  <c r="F367" i="2"/>
  <c r="I367" i="2" s="1"/>
  <c r="F368" i="2"/>
  <c r="I368" i="2" s="1"/>
  <c r="F369" i="2"/>
  <c r="I369" i="2" s="1"/>
  <c r="F370" i="2"/>
  <c r="I370" i="2" s="1"/>
  <c r="F371" i="2"/>
  <c r="I371" i="2" s="1"/>
  <c r="F372" i="2"/>
  <c r="I372" i="2" s="1"/>
  <c r="F373" i="2"/>
  <c r="I373" i="2" s="1"/>
  <c r="F374" i="2"/>
  <c r="I374" i="2" s="1"/>
  <c r="F375" i="2"/>
  <c r="I375" i="2" s="1"/>
  <c r="F376" i="2"/>
  <c r="I376" i="2" s="1"/>
  <c r="F377" i="2"/>
  <c r="I377" i="2" s="1"/>
  <c r="F378" i="2"/>
  <c r="I378" i="2" s="1"/>
  <c r="F379" i="2"/>
  <c r="I379" i="2" s="1"/>
  <c r="F380" i="2"/>
  <c r="I380" i="2" s="1"/>
  <c r="F381" i="2"/>
  <c r="I381" i="2" s="1"/>
  <c r="F382" i="2"/>
  <c r="I382" i="2" s="1"/>
  <c r="F383" i="2"/>
  <c r="I383" i="2" s="1"/>
  <c r="F384" i="2"/>
  <c r="I384" i="2" s="1"/>
  <c r="F385" i="2"/>
  <c r="I385" i="2" s="1"/>
  <c r="F386" i="2"/>
  <c r="I386" i="2" s="1"/>
  <c r="F387" i="2"/>
  <c r="I387" i="2" s="1"/>
  <c r="F388" i="2"/>
  <c r="I388" i="2" s="1"/>
  <c r="F389" i="2"/>
  <c r="I389" i="2" s="1"/>
  <c r="F390" i="2"/>
  <c r="I390" i="2" s="1"/>
  <c r="F391" i="2"/>
  <c r="I391" i="2" s="1"/>
  <c r="F392" i="2"/>
  <c r="I392" i="2" s="1"/>
  <c r="F393" i="2"/>
  <c r="I393" i="2" s="1"/>
  <c r="F394" i="2"/>
  <c r="I394" i="2" s="1"/>
  <c r="F395" i="2"/>
  <c r="I395" i="2" s="1"/>
  <c r="F396" i="2"/>
  <c r="I396" i="2" s="1"/>
  <c r="F397" i="2"/>
  <c r="I397" i="2" s="1"/>
  <c r="F398" i="2"/>
  <c r="I398" i="2" s="1"/>
  <c r="F399" i="2"/>
  <c r="I399" i="2" s="1"/>
  <c r="F400" i="2"/>
  <c r="I400" i="2" s="1"/>
  <c r="F401" i="2"/>
  <c r="I401" i="2" s="1"/>
  <c r="F402" i="2"/>
  <c r="I402" i="2" s="1"/>
  <c r="F403" i="2"/>
  <c r="I403" i="2" s="1"/>
  <c r="F404" i="2"/>
  <c r="I404" i="2" s="1"/>
  <c r="F405" i="2"/>
  <c r="I405" i="2" s="1"/>
  <c r="F406" i="2"/>
  <c r="I406" i="2" s="1"/>
  <c r="F407" i="2"/>
  <c r="I407" i="2" s="1"/>
  <c r="F408" i="2"/>
  <c r="I408" i="2" s="1"/>
  <c r="F409" i="2"/>
  <c r="I409" i="2" s="1"/>
  <c r="F410" i="2"/>
  <c r="I410" i="2" s="1"/>
  <c r="F411" i="2"/>
  <c r="I411" i="2" s="1"/>
  <c r="F412" i="2"/>
  <c r="I412" i="2" s="1"/>
  <c r="F413" i="2"/>
  <c r="I413" i="2" s="1"/>
  <c r="F414" i="2"/>
  <c r="I414" i="2" s="1"/>
  <c r="F415" i="2"/>
  <c r="I415" i="2" s="1"/>
  <c r="F416" i="2"/>
  <c r="I416" i="2" s="1"/>
  <c r="F417" i="2"/>
  <c r="I417" i="2" s="1"/>
  <c r="F418" i="2"/>
  <c r="I418" i="2" s="1"/>
  <c r="F419" i="2"/>
  <c r="I419" i="2" s="1"/>
  <c r="F420" i="2"/>
  <c r="I420" i="2" s="1"/>
  <c r="F421" i="2"/>
  <c r="I421" i="2" s="1"/>
  <c r="F422" i="2"/>
  <c r="I422" i="2" s="1"/>
  <c r="F423" i="2"/>
  <c r="I423" i="2" s="1"/>
  <c r="F424" i="2"/>
  <c r="I424" i="2" s="1"/>
  <c r="F425" i="2"/>
  <c r="I425" i="2" s="1"/>
  <c r="F426" i="2"/>
  <c r="I426" i="2" s="1"/>
  <c r="F427" i="2"/>
  <c r="I427" i="2" s="1"/>
  <c r="F428" i="2"/>
  <c r="I428" i="2" s="1"/>
  <c r="F429" i="2"/>
  <c r="I429" i="2" s="1"/>
  <c r="F430" i="2"/>
  <c r="I430" i="2" s="1"/>
  <c r="F431" i="2"/>
  <c r="I431" i="2" s="1"/>
  <c r="F432" i="2"/>
  <c r="I432" i="2" s="1"/>
  <c r="F433" i="2"/>
  <c r="I433" i="2" s="1"/>
  <c r="F434" i="2"/>
  <c r="I434" i="2" s="1"/>
  <c r="F435" i="2"/>
  <c r="I435" i="2" s="1"/>
  <c r="F436" i="2"/>
  <c r="I436" i="2" s="1"/>
  <c r="F437" i="2"/>
  <c r="I437" i="2" s="1"/>
  <c r="F438" i="2"/>
  <c r="I438" i="2" s="1"/>
  <c r="F439" i="2"/>
  <c r="I439" i="2" s="1"/>
  <c r="F440" i="2"/>
  <c r="I440" i="2" s="1"/>
  <c r="F441" i="2"/>
  <c r="I441" i="2" s="1"/>
  <c r="F442" i="2"/>
  <c r="I442" i="2" s="1"/>
  <c r="F443" i="2"/>
  <c r="I443" i="2" s="1"/>
  <c r="F444" i="2"/>
  <c r="I444" i="2" s="1"/>
  <c r="F445" i="2"/>
  <c r="I445" i="2" s="1"/>
  <c r="F446" i="2"/>
  <c r="I446" i="2" s="1"/>
  <c r="F447" i="2"/>
  <c r="I447" i="2" s="1"/>
  <c r="F448" i="2"/>
  <c r="I448" i="2" s="1"/>
  <c r="F449" i="2"/>
  <c r="I449" i="2" s="1"/>
  <c r="F450" i="2"/>
  <c r="I450" i="2" s="1"/>
  <c r="F451" i="2"/>
  <c r="I451" i="2" s="1"/>
  <c r="F452" i="2"/>
  <c r="I452" i="2" s="1"/>
  <c r="F453" i="2"/>
  <c r="I453" i="2" s="1"/>
  <c r="F454" i="2"/>
  <c r="I454" i="2" s="1"/>
  <c r="F455" i="2"/>
  <c r="I455" i="2" s="1"/>
  <c r="F456" i="2"/>
  <c r="I456" i="2" s="1"/>
  <c r="F457" i="2"/>
  <c r="I457" i="2" s="1"/>
  <c r="F458" i="2"/>
  <c r="I458" i="2" s="1"/>
  <c r="F459" i="2"/>
  <c r="I459" i="2" s="1"/>
  <c r="F460" i="2"/>
  <c r="I460" i="2" s="1"/>
  <c r="F461" i="2"/>
  <c r="I461" i="2" s="1"/>
  <c r="F462" i="2"/>
  <c r="I462" i="2" s="1"/>
  <c r="F463" i="2"/>
  <c r="I463" i="2" s="1"/>
  <c r="F464" i="2"/>
  <c r="I464" i="2" s="1"/>
  <c r="F465" i="2"/>
  <c r="I465" i="2" s="1"/>
  <c r="F466" i="2"/>
  <c r="I466" i="2" s="1"/>
  <c r="F467" i="2"/>
  <c r="I467" i="2" s="1"/>
  <c r="F468" i="2"/>
  <c r="I468" i="2" s="1"/>
  <c r="F469" i="2"/>
  <c r="I469" i="2" s="1"/>
  <c r="F470" i="2"/>
  <c r="I470" i="2" s="1"/>
  <c r="F471" i="2"/>
  <c r="I471" i="2" s="1"/>
  <c r="F472" i="2"/>
  <c r="I472" i="2" s="1"/>
  <c r="F473" i="2"/>
  <c r="I473" i="2" s="1"/>
  <c r="F474" i="2"/>
  <c r="I474" i="2" s="1"/>
  <c r="F475" i="2"/>
  <c r="I475" i="2" s="1"/>
  <c r="F476" i="2"/>
  <c r="I476" i="2" s="1"/>
  <c r="F477" i="2"/>
  <c r="I477" i="2" s="1"/>
  <c r="F478" i="2"/>
  <c r="I478" i="2" s="1"/>
  <c r="F479" i="2"/>
  <c r="I479" i="2" s="1"/>
  <c r="F480" i="2"/>
  <c r="I480" i="2" s="1"/>
  <c r="F481" i="2"/>
  <c r="I481" i="2" s="1"/>
  <c r="F482" i="2"/>
  <c r="I482" i="2" s="1"/>
  <c r="F483" i="2"/>
  <c r="I483" i="2" s="1"/>
  <c r="F484" i="2"/>
  <c r="I484" i="2" s="1"/>
  <c r="F485" i="2"/>
  <c r="I485" i="2" s="1"/>
  <c r="F486" i="2"/>
  <c r="I486" i="2" s="1"/>
  <c r="F487" i="2"/>
  <c r="I487" i="2" s="1"/>
  <c r="F488" i="2"/>
  <c r="I488" i="2" s="1"/>
  <c r="F489" i="2"/>
  <c r="I489" i="2" s="1"/>
  <c r="F490" i="2"/>
  <c r="I490" i="2" s="1"/>
  <c r="F491" i="2"/>
  <c r="I491" i="2" s="1"/>
  <c r="F492" i="2"/>
  <c r="I492" i="2" s="1"/>
  <c r="F493" i="2"/>
  <c r="I493" i="2" s="1"/>
  <c r="F494" i="2"/>
  <c r="I494" i="2" s="1"/>
  <c r="F495" i="2"/>
  <c r="I495" i="2" s="1"/>
  <c r="F496" i="2"/>
  <c r="I496" i="2" s="1"/>
  <c r="F497" i="2"/>
  <c r="I497" i="2" s="1"/>
  <c r="F498" i="2"/>
  <c r="I498" i="2" s="1"/>
  <c r="F499" i="2"/>
  <c r="I499" i="2" s="1"/>
  <c r="F500" i="2"/>
  <c r="I500" i="2" s="1"/>
  <c r="F501" i="2"/>
  <c r="I501" i="2" s="1"/>
  <c r="F502" i="2"/>
  <c r="I502" i="2" s="1"/>
  <c r="F503" i="2"/>
  <c r="I503" i="2" s="1"/>
  <c r="F504" i="2"/>
  <c r="I504" i="2" s="1"/>
  <c r="F505" i="2"/>
  <c r="I505" i="2" s="1"/>
  <c r="F506" i="2"/>
  <c r="I506" i="2" s="1"/>
  <c r="F507" i="2"/>
  <c r="I507" i="2" s="1"/>
  <c r="F508" i="2"/>
  <c r="I508" i="2" s="1"/>
  <c r="F509" i="2"/>
  <c r="I509" i="2" s="1"/>
  <c r="F510" i="2"/>
  <c r="I510" i="2" s="1"/>
  <c r="F511" i="2"/>
  <c r="I511" i="2" s="1"/>
  <c r="F512" i="2"/>
  <c r="I512" i="2" s="1"/>
  <c r="F513" i="2"/>
  <c r="I513" i="2" s="1"/>
  <c r="F514" i="2"/>
  <c r="I514" i="2" s="1"/>
  <c r="F515" i="2"/>
  <c r="I515" i="2" s="1"/>
  <c r="F516" i="2"/>
  <c r="I516" i="2" s="1"/>
  <c r="F517" i="2"/>
  <c r="I517" i="2" s="1"/>
  <c r="F518" i="2"/>
  <c r="I518" i="2" s="1"/>
  <c r="F519" i="2"/>
  <c r="I519" i="2" s="1"/>
  <c r="F520" i="2"/>
  <c r="I520" i="2" s="1"/>
  <c r="F521" i="2"/>
  <c r="I521" i="2" s="1"/>
  <c r="F522" i="2"/>
  <c r="I522" i="2" s="1"/>
  <c r="F523" i="2"/>
  <c r="I523" i="2" s="1"/>
  <c r="F524" i="2"/>
  <c r="I524" i="2" s="1"/>
  <c r="F525" i="2"/>
  <c r="I525" i="2" s="1"/>
  <c r="F526" i="2"/>
  <c r="I526" i="2" s="1"/>
  <c r="F527" i="2"/>
  <c r="I527" i="2" s="1"/>
  <c r="F528" i="2"/>
  <c r="I528" i="2" s="1"/>
  <c r="F529" i="2"/>
  <c r="I529" i="2" s="1"/>
  <c r="F530" i="2"/>
  <c r="I530" i="2" s="1"/>
  <c r="F531" i="2"/>
  <c r="I531" i="2" s="1"/>
  <c r="F532" i="2"/>
  <c r="I532" i="2" s="1"/>
  <c r="F533" i="2"/>
  <c r="I533" i="2" s="1"/>
  <c r="F534" i="2"/>
  <c r="I534" i="2" s="1"/>
  <c r="F535" i="2"/>
  <c r="I535" i="2" s="1"/>
  <c r="F536" i="2"/>
  <c r="I536" i="2" s="1"/>
  <c r="F537" i="2"/>
  <c r="I537" i="2" s="1"/>
  <c r="F538" i="2"/>
  <c r="I538" i="2" s="1"/>
  <c r="F539" i="2"/>
  <c r="I539" i="2" s="1"/>
  <c r="F540" i="2"/>
  <c r="I540" i="2" s="1"/>
  <c r="F541" i="2"/>
  <c r="I541" i="2" s="1"/>
  <c r="F542" i="2"/>
  <c r="I542" i="2" s="1"/>
  <c r="F543" i="2"/>
  <c r="I543" i="2" s="1"/>
  <c r="F544" i="2"/>
  <c r="I544" i="2" s="1"/>
  <c r="F545" i="2"/>
  <c r="I545" i="2" s="1"/>
  <c r="F546" i="2"/>
  <c r="I546" i="2" s="1"/>
  <c r="F547" i="2"/>
  <c r="I547" i="2" s="1"/>
  <c r="F548" i="2"/>
  <c r="I548" i="2" s="1"/>
  <c r="F549" i="2"/>
  <c r="I549" i="2" s="1"/>
  <c r="F550" i="2"/>
  <c r="I550" i="2" s="1"/>
  <c r="F551" i="2"/>
  <c r="I551" i="2" s="1"/>
  <c r="F552" i="2"/>
  <c r="I552" i="2" s="1"/>
  <c r="F553" i="2"/>
  <c r="I553" i="2" s="1"/>
  <c r="F554" i="2"/>
  <c r="I554" i="2" s="1"/>
  <c r="F555" i="2"/>
  <c r="I555" i="2" s="1"/>
  <c r="F556" i="2"/>
  <c r="I556" i="2" s="1"/>
  <c r="F557" i="2"/>
  <c r="I557" i="2" s="1"/>
  <c r="F558" i="2"/>
  <c r="I558" i="2" s="1"/>
  <c r="F559" i="2"/>
  <c r="I559" i="2" s="1"/>
  <c r="F560" i="2"/>
  <c r="I560" i="2" s="1"/>
  <c r="F561" i="2"/>
  <c r="I561" i="2" s="1"/>
  <c r="F562" i="2"/>
  <c r="I562" i="2" s="1"/>
  <c r="F563" i="2"/>
  <c r="I563" i="2" s="1"/>
  <c r="F564" i="2"/>
  <c r="I564" i="2" s="1"/>
  <c r="F565" i="2"/>
  <c r="I565" i="2" s="1"/>
  <c r="F566" i="2"/>
  <c r="I566" i="2" s="1"/>
  <c r="F567" i="2"/>
  <c r="I567" i="2" s="1"/>
  <c r="F568" i="2"/>
  <c r="I568" i="2" s="1"/>
  <c r="F569" i="2"/>
  <c r="I569" i="2" s="1"/>
  <c r="F570" i="2"/>
  <c r="I570" i="2" s="1"/>
  <c r="F571" i="2"/>
  <c r="I571" i="2" s="1"/>
  <c r="F572" i="2"/>
  <c r="I572" i="2" s="1"/>
  <c r="F573" i="2"/>
  <c r="I573" i="2" s="1"/>
  <c r="F574" i="2"/>
  <c r="I574" i="2" s="1"/>
  <c r="F575" i="2"/>
  <c r="I575" i="2" s="1"/>
  <c r="F576" i="2"/>
  <c r="I576" i="2" s="1"/>
  <c r="F577" i="2"/>
  <c r="I577" i="2" s="1"/>
  <c r="F578" i="2"/>
  <c r="I578" i="2" s="1"/>
  <c r="F579" i="2"/>
  <c r="I579" i="2" s="1"/>
  <c r="F580" i="2"/>
  <c r="I580" i="2" s="1"/>
  <c r="F581" i="2"/>
  <c r="I581" i="2" s="1"/>
  <c r="F582" i="2"/>
  <c r="I582" i="2" s="1"/>
  <c r="F583" i="2"/>
  <c r="I583" i="2" s="1"/>
  <c r="F584" i="2"/>
  <c r="I584" i="2" s="1"/>
  <c r="F585" i="2"/>
  <c r="I585" i="2" s="1"/>
  <c r="F586" i="2"/>
  <c r="I586" i="2" s="1"/>
  <c r="F587" i="2"/>
  <c r="I587" i="2" s="1"/>
  <c r="F588" i="2"/>
  <c r="I588" i="2" s="1"/>
  <c r="F589" i="2"/>
  <c r="I589" i="2" s="1"/>
  <c r="F590" i="2"/>
  <c r="I590" i="2" s="1"/>
  <c r="F591" i="2"/>
  <c r="I591" i="2" s="1"/>
  <c r="F592" i="2"/>
  <c r="I592" i="2" s="1"/>
  <c r="F593" i="2"/>
  <c r="I593" i="2" s="1"/>
  <c r="F594" i="2"/>
  <c r="I594" i="2" s="1"/>
  <c r="F595" i="2"/>
  <c r="I595" i="2" s="1"/>
  <c r="F596" i="2"/>
  <c r="I596" i="2" s="1"/>
  <c r="F597" i="2"/>
  <c r="I597" i="2" s="1"/>
  <c r="F598" i="2"/>
  <c r="I598" i="2" s="1"/>
  <c r="F599" i="2"/>
  <c r="I599" i="2" s="1"/>
  <c r="F600" i="2"/>
  <c r="I600" i="2" s="1"/>
  <c r="F601" i="2"/>
  <c r="I601" i="2" s="1"/>
  <c r="F602" i="2"/>
  <c r="I602" i="2" s="1"/>
  <c r="F603" i="2"/>
  <c r="I603" i="2" s="1"/>
  <c r="F604" i="2"/>
  <c r="I604" i="2" s="1"/>
  <c r="F605" i="2"/>
  <c r="I605" i="2" s="1"/>
  <c r="F606" i="2"/>
  <c r="I606" i="2" s="1"/>
  <c r="F607" i="2"/>
  <c r="I607" i="2" s="1"/>
  <c r="F608" i="2"/>
  <c r="I608" i="2" s="1"/>
  <c r="F609" i="2"/>
  <c r="I609" i="2" s="1"/>
  <c r="F610" i="2"/>
  <c r="I610" i="2" s="1"/>
  <c r="F611" i="2"/>
  <c r="I611" i="2" s="1"/>
  <c r="F612" i="2"/>
  <c r="I612" i="2" s="1"/>
  <c r="F613" i="2"/>
  <c r="I613" i="2" s="1"/>
  <c r="F614" i="2"/>
  <c r="I614" i="2" s="1"/>
  <c r="F615" i="2"/>
  <c r="I615" i="2" s="1"/>
  <c r="F616" i="2"/>
  <c r="I616" i="2" s="1"/>
  <c r="F617" i="2"/>
  <c r="I617" i="2" s="1"/>
  <c r="F618" i="2"/>
  <c r="I618" i="2" s="1"/>
  <c r="F619" i="2"/>
  <c r="I619" i="2" s="1"/>
  <c r="F620" i="2"/>
  <c r="I620" i="2" s="1"/>
  <c r="F621" i="2"/>
  <c r="I621" i="2" s="1"/>
  <c r="F622" i="2"/>
  <c r="I622" i="2" s="1"/>
  <c r="F623" i="2"/>
  <c r="I623" i="2" s="1"/>
  <c r="F624" i="2"/>
  <c r="I624" i="2" s="1"/>
  <c r="F625" i="2"/>
  <c r="I625" i="2" s="1"/>
  <c r="F626" i="2"/>
  <c r="I626" i="2" s="1"/>
  <c r="F627" i="2"/>
  <c r="I627" i="2" s="1"/>
  <c r="F628" i="2"/>
  <c r="I628" i="2" s="1"/>
  <c r="F629" i="2"/>
  <c r="I629" i="2" s="1"/>
  <c r="F630" i="2"/>
  <c r="I630" i="2" s="1"/>
  <c r="F631" i="2"/>
  <c r="I631" i="2" s="1"/>
  <c r="F632" i="2"/>
  <c r="I632" i="2" s="1"/>
  <c r="F633" i="2"/>
  <c r="I633" i="2" s="1"/>
  <c r="F634" i="2"/>
  <c r="I634" i="2" s="1"/>
  <c r="F635" i="2"/>
  <c r="I635" i="2" s="1"/>
  <c r="F636" i="2"/>
  <c r="I636" i="2" s="1"/>
  <c r="F637" i="2"/>
  <c r="I637" i="2" s="1"/>
  <c r="F638" i="2"/>
  <c r="I638" i="2" s="1"/>
  <c r="F639" i="2"/>
  <c r="I639" i="2" s="1"/>
  <c r="F640" i="2"/>
  <c r="I640" i="2" s="1"/>
  <c r="F641" i="2"/>
  <c r="I641" i="2" s="1"/>
  <c r="F642" i="2"/>
  <c r="I642" i="2" s="1"/>
  <c r="F643" i="2"/>
  <c r="I643" i="2" s="1"/>
  <c r="F644" i="2"/>
  <c r="I644" i="2" s="1"/>
  <c r="F645" i="2"/>
  <c r="I645" i="2" s="1"/>
  <c r="F646" i="2"/>
  <c r="I646" i="2" s="1"/>
  <c r="F647" i="2"/>
  <c r="I647" i="2" s="1"/>
  <c r="F648" i="2"/>
  <c r="I648" i="2" s="1"/>
  <c r="F649" i="2"/>
  <c r="I649" i="2" s="1"/>
  <c r="F650" i="2"/>
  <c r="I650" i="2" s="1"/>
  <c r="F651" i="2"/>
  <c r="I651" i="2" s="1"/>
  <c r="F652" i="2"/>
  <c r="I652" i="2" s="1"/>
  <c r="F653" i="2"/>
  <c r="I653" i="2" s="1"/>
  <c r="F654" i="2"/>
  <c r="I654" i="2" s="1"/>
  <c r="F655" i="2"/>
  <c r="I655" i="2" s="1"/>
  <c r="F656" i="2"/>
  <c r="I656" i="2" s="1"/>
  <c r="F657" i="2"/>
  <c r="I657" i="2" s="1"/>
  <c r="F658" i="2"/>
  <c r="I658" i="2" s="1"/>
  <c r="F659" i="2"/>
  <c r="I659" i="2" s="1"/>
  <c r="F660" i="2"/>
  <c r="I660" i="2" s="1"/>
  <c r="F661" i="2"/>
  <c r="I661" i="2" s="1"/>
  <c r="F662" i="2"/>
  <c r="I662" i="2" s="1"/>
  <c r="F663" i="2"/>
  <c r="I663" i="2" s="1"/>
  <c r="F664" i="2"/>
  <c r="I664" i="2" s="1"/>
  <c r="F665" i="2"/>
  <c r="I665" i="2" s="1"/>
  <c r="F666" i="2"/>
  <c r="I666" i="2" s="1"/>
  <c r="F667" i="2"/>
  <c r="I667" i="2" s="1"/>
  <c r="F668" i="2"/>
  <c r="I668" i="2" s="1"/>
  <c r="F669" i="2"/>
  <c r="I669" i="2" s="1"/>
  <c r="F670" i="2"/>
  <c r="I670" i="2" s="1"/>
  <c r="F671" i="2"/>
  <c r="I671" i="2" s="1"/>
  <c r="F672" i="2"/>
  <c r="I672" i="2" s="1"/>
  <c r="F673" i="2"/>
  <c r="I673" i="2" s="1"/>
  <c r="F674" i="2"/>
  <c r="I674" i="2" s="1"/>
  <c r="F675" i="2"/>
  <c r="I675" i="2" s="1"/>
  <c r="F676" i="2"/>
  <c r="I676" i="2" s="1"/>
  <c r="F677" i="2"/>
  <c r="I677" i="2" s="1"/>
  <c r="F678" i="2"/>
  <c r="I678" i="2" s="1"/>
  <c r="F679" i="2"/>
  <c r="I679" i="2" s="1"/>
  <c r="F680" i="2"/>
  <c r="I680" i="2" s="1"/>
  <c r="F681" i="2"/>
  <c r="I681" i="2" s="1"/>
  <c r="F682" i="2"/>
  <c r="I682" i="2" s="1"/>
  <c r="F683" i="2"/>
  <c r="I683" i="2" s="1"/>
  <c r="F684" i="2"/>
  <c r="I684" i="2" s="1"/>
  <c r="F685" i="2"/>
  <c r="I685" i="2" s="1"/>
  <c r="F686" i="2"/>
  <c r="I686" i="2" s="1"/>
  <c r="F687" i="2"/>
  <c r="I687" i="2" s="1"/>
  <c r="F688" i="2"/>
  <c r="I688" i="2" s="1"/>
  <c r="F689" i="2"/>
  <c r="I689" i="2" s="1"/>
  <c r="F690" i="2"/>
  <c r="I690" i="2" s="1"/>
  <c r="F691" i="2"/>
  <c r="I691" i="2" s="1"/>
  <c r="F692" i="2"/>
  <c r="I692" i="2" s="1"/>
  <c r="F693" i="2"/>
  <c r="I693" i="2" s="1"/>
  <c r="F694" i="2"/>
  <c r="I694" i="2" s="1"/>
  <c r="F695" i="2"/>
  <c r="I695" i="2" s="1"/>
  <c r="F696" i="2"/>
  <c r="I696" i="2" s="1"/>
  <c r="F697" i="2"/>
  <c r="I697" i="2" s="1"/>
  <c r="F698" i="2"/>
  <c r="I698" i="2" s="1"/>
  <c r="F699" i="2"/>
  <c r="I699" i="2" s="1"/>
  <c r="F700" i="2"/>
  <c r="I700" i="2" s="1"/>
  <c r="F701" i="2"/>
  <c r="I701" i="2" s="1"/>
  <c r="F702" i="2"/>
  <c r="I702" i="2" s="1"/>
  <c r="F703" i="2"/>
  <c r="I703" i="2" s="1"/>
  <c r="F704" i="2"/>
  <c r="I704" i="2" s="1"/>
  <c r="F705" i="2"/>
  <c r="I705" i="2" s="1"/>
  <c r="F706" i="2"/>
  <c r="I706" i="2" s="1"/>
  <c r="F707" i="2"/>
  <c r="I707" i="2" s="1"/>
  <c r="F708" i="2"/>
  <c r="I708" i="2" s="1"/>
  <c r="F709" i="2"/>
  <c r="I709" i="2" s="1"/>
  <c r="F710" i="2"/>
  <c r="I710" i="2" s="1"/>
  <c r="F711" i="2"/>
  <c r="I711" i="2" s="1"/>
  <c r="F712" i="2"/>
  <c r="I712" i="2" s="1"/>
  <c r="F713" i="2"/>
  <c r="I713" i="2" s="1"/>
  <c r="F714" i="2"/>
  <c r="I714" i="2" s="1"/>
  <c r="F715" i="2"/>
  <c r="I715" i="2" s="1"/>
  <c r="F716" i="2"/>
  <c r="I716" i="2" s="1"/>
  <c r="F717" i="2"/>
  <c r="I717" i="2" s="1"/>
  <c r="F718" i="2"/>
  <c r="I718" i="2" s="1"/>
  <c r="F719" i="2"/>
  <c r="I719" i="2" s="1"/>
  <c r="F720" i="2"/>
  <c r="I720" i="2" s="1"/>
  <c r="F721" i="2"/>
  <c r="I721" i="2" s="1"/>
  <c r="F722" i="2"/>
  <c r="I722" i="2" s="1"/>
  <c r="F723" i="2"/>
  <c r="I723" i="2" s="1"/>
  <c r="F724" i="2"/>
  <c r="I724" i="2" s="1"/>
  <c r="F725" i="2"/>
  <c r="I725" i="2" s="1"/>
  <c r="F726" i="2"/>
  <c r="I726" i="2" s="1"/>
  <c r="F727" i="2"/>
  <c r="I727" i="2" s="1"/>
  <c r="F728" i="2"/>
  <c r="I728" i="2" s="1"/>
  <c r="F729" i="2"/>
  <c r="I729" i="2" s="1"/>
  <c r="F730" i="2"/>
  <c r="I730" i="2" s="1"/>
  <c r="F731" i="2"/>
  <c r="I731" i="2" s="1"/>
  <c r="F732" i="2"/>
  <c r="I732" i="2" s="1"/>
  <c r="F733" i="2"/>
  <c r="I733" i="2" s="1"/>
  <c r="F734" i="2"/>
  <c r="I734" i="2" s="1"/>
  <c r="F735" i="2"/>
  <c r="I735" i="2" s="1"/>
  <c r="F736" i="2"/>
  <c r="I736" i="2" s="1"/>
  <c r="F737" i="2"/>
  <c r="I737" i="2" s="1"/>
  <c r="F738" i="2"/>
  <c r="I738" i="2" s="1"/>
  <c r="F739" i="2"/>
  <c r="I739" i="2" s="1"/>
  <c r="F740" i="2"/>
  <c r="I740" i="2" s="1"/>
  <c r="F741" i="2"/>
  <c r="I741" i="2" s="1"/>
  <c r="F742" i="2"/>
  <c r="I742" i="2" s="1"/>
  <c r="F743" i="2"/>
  <c r="I743" i="2" s="1"/>
  <c r="F744" i="2"/>
  <c r="I744" i="2" s="1"/>
  <c r="F745" i="2"/>
  <c r="I745" i="2" s="1"/>
  <c r="F746" i="2"/>
  <c r="I746" i="2" s="1"/>
  <c r="F747" i="2"/>
  <c r="I747" i="2" s="1"/>
  <c r="F748" i="2"/>
  <c r="I748" i="2" s="1"/>
  <c r="F749" i="2"/>
  <c r="I749" i="2" s="1"/>
  <c r="F750" i="2"/>
  <c r="I750" i="2" s="1"/>
  <c r="F751" i="2"/>
  <c r="I751" i="2" s="1"/>
  <c r="F752" i="2"/>
  <c r="I752" i="2" s="1"/>
  <c r="F753" i="2"/>
  <c r="I753" i="2" s="1"/>
  <c r="F754" i="2"/>
  <c r="I754" i="2" s="1"/>
  <c r="F755" i="2"/>
  <c r="I755" i="2" s="1"/>
  <c r="F756" i="2"/>
  <c r="I756" i="2" s="1"/>
  <c r="F757" i="2"/>
  <c r="I757" i="2" s="1"/>
  <c r="F758" i="2"/>
  <c r="I758" i="2" s="1"/>
  <c r="F759" i="2"/>
  <c r="I759" i="2" s="1"/>
  <c r="F760" i="2"/>
  <c r="I760" i="2" s="1"/>
  <c r="F761" i="2"/>
  <c r="I761" i="2" s="1"/>
  <c r="F762" i="2"/>
  <c r="I762" i="2" s="1"/>
  <c r="F763" i="2"/>
  <c r="I763" i="2" s="1"/>
  <c r="F764" i="2"/>
  <c r="I764" i="2" s="1"/>
  <c r="F765" i="2"/>
  <c r="I765" i="2" s="1"/>
  <c r="F766" i="2"/>
  <c r="I766" i="2" s="1"/>
  <c r="F767" i="2"/>
  <c r="I767" i="2" s="1"/>
  <c r="F768" i="2"/>
  <c r="I768" i="2" s="1"/>
  <c r="F769" i="2"/>
  <c r="I769" i="2" s="1"/>
  <c r="F770" i="2"/>
  <c r="I770" i="2" s="1"/>
  <c r="F771" i="2"/>
  <c r="I771" i="2" s="1"/>
  <c r="F772" i="2"/>
  <c r="I772" i="2" s="1"/>
  <c r="F773" i="2"/>
  <c r="I773" i="2" s="1"/>
  <c r="F774" i="2"/>
  <c r="I774" i="2" s="1"/>
  <c r="F775" i="2"/>
  <c r="I775" i="2" s="1"/>
  <c r="F776" i="2"/>
  <c r="I776" i="2" s="1"/>
  <c r="F777" i="2"/>
  <c r="I777" i="2" s="1"/>
  <c r="F778" i="2"/>
  <c r="I778" i="2" s="1"/>
  <c r="F779" i="2"/>
  <c r="I779" i="2" s="1"/>
  <c r="F780" i="2"/>
  <c r="I780" i="2" s="1"/>
  <c r="F781" i="2"/>
  <c r="I781" i="2" s="1"/>
  <c r="F782" i="2"/>
  <c r="I782" i="2" s="1"/>
  <c r="F783" i="2"/>
  <c r="I783" i="2" s="1"/>
  <c r="F784" i="2"/>
  <c r="I784" i="2" s="1"/>
  <c r="F785" i="2"/>
  <c r="I785" i="2" s="1"/>
  <c r="F786" i="2"/>
  <c r="I786" i="2" s="1"/>
  <c r="F787" i="2"/>
  <c r="I787" i="2" s="1"/>
  <c r="F788" i="2"/>
  <c r="I788" i="2" s="1"/>
  <c r="F789" i="2"/>
  <c r="I789" i="2" s="1"/>
  <c r="F790" i="2"/>
  <c r="I790" i="2" s="1"/>
  <c r="F791" i="2"/>
  <c r="I791" i="2" s="1"/>
  <c r="F792" i="2"/>
  <c r="I792" i="2" s="1"/>
  <c r="F793" i="2"/>
  <c r="I793" i="2" s="1"/>
  <c r="F794" i="2"/>
  <c r="I794" i="2" s="1"/>
  <c r="F795" i="2"/>
  <c r="I795" i="2" s="1"/>
  <c r="F796" i="2"/>
  <c r="I796" i="2" s="1"/>
  <c r="F797" i="2"/>
  <c r="I797" i="2" s="1"/>
  <c r="F798" i="2"/>
  <c r="I798" i="2" s="1"/>
  <c r="F799" i="2"/>
  <c r="I799" i="2" s="1"/>
  <c r="F800" i="2"/>
  <c r="I800" i="2" s="1"/>
  <c r="F801" i="2"/>
  <c r="I801" i="2" s="1"/>
  <c r="F802" i="2"/>
  <c r="I802" i="2" s="1"/>
  <c r="F803" i="2"/>
  <c r="I803" i="2" s="1"/>
  <c r="F804" i="2"/>
  <c r="I804" i="2" s="1"/>
  <c r="F805" i="2"/>
  <c r="I805" i="2" s="1"/>
  <c r="F806" i="2"/>
  <c r="I806" i="2" s="1"/>
  <c r="F807" i="2"/>
  <c r="I807" i="2" s="1"/>
  <c r="F808" i="2"/>
  <c r="I808" i="2" s="1"/>
  <c r="F809" i="2"/>
  <c r="I809" i="2" s="1"/>
  <c r="F810" i="2"/>
  <c r="I810" i="2" s="1"/>
  <c r="F811" i="2"/>
  <c r="I811" i="2" s="1"/>
  <c r="F812" i="2"/>
  <c r="I812" i="2" s="1"/>
  <c r="F813" i="2"/>
  <c r="I813" i="2" s="1"/>
  <c r="F814" i="2"/>
  <c r="I814" i="2" s="1"/>
  <c r="F815" i="2"/>
  <c r="I815" i="2" s="1"/>
  <c r="F816" i="2"/>
  <c r="I816" i="2" s="1"/>
  <c r="F817" i="2"/>
  <c r="I817" i="2" s="1"/>
  <c r="F818" i="2"/>
  <c r="I818" i="2" s="1"/>
  <c r="F819" i="2"/>
  <c r="I819" i="2" s="1"/>
  <c r="F820" i="2"/>
  <c r="I820" i="2" s="1"/>
  <c r="F821" i="2"/>
  <c r="I821" i="2" s="1"/>
  <c r="F822" i="2"/>
  <c r="I822" i="2" s="1"/>
  <c r="F823" i="2"/>
  <c r="I823" i="2" s="1"/>
  <c r="F824" i="2"/>
  <c r="I824" i="2" s="1"/>
  <c r="F825" i="2"/>
  <c r="I825" i="2" s="1"/>
  <c r="F826" i="2"/>
  <c r="I826" i="2" s="1"/>
  <c r="F827" i="2"/>
  <c r="I827" i="2" s="1"/>
  <c r="F828" i="2"/>
  <c r="I828" i="2" s="1"/>
  <c r="F829" i="2"/>
  <c r="I829" i="2" s="1"/>
  <c r="F830" i="2"/>
  <c r="I830" i="2" s="1"/>
  <c r="F831" i="2"/>
  <c r="I831" i="2" s="1"/>
  <c r="F832" i="2"/>
  <c r="I832" i="2" s="1"/>
  <c r="F833" i="2"/>
  <c r="I833" i="2" s="1"/>
  <c r="F834" i="2"/>
  <c r="I834" i="2" s="1"/>
  <c r="F835" i="2"/>
  <c r="I835" i="2" s="1"/>
  <c r="F836" i="2"/>
  <c r="I836" i="2" s="1"/>
  <c r="F837" i="2"/>
  <c r="I837" i="2" s="1"/>
  <c r="F838" i="2"/>
  <c r="I838" i="2" s="1"/>
  <c r="F839" i="2"/>
  <c r="I839" i="2" s="1"/>
  <c r="F840" i="2"/>
  <c r="I840" i="2" s="1"/>
  <c r="F841" i="2"/>
  <c r="I841" i="2" s="1"/>
  <c r="F842" i="2"/>
  <c r="I842" i="2" s="1"/>
  <c r="F843" i="2"/>
  <c r="I843" i="2" s="1"/>
  <c r="F844" i="2"/>
  <c r="I844" i="2" s="1"/>
  <c r="F845" i="2"/>
  <c r="I845" i="2" s="1"/>
  <c r="F846" i="2"/>
  <c r="I846" i="2" s="1"/>
  <c r="F847" i="2"/>
  <c r="I847" i="2" s="1"/>
  <c r="F848" i="2"/>
  <c r="I848" i="2" s="1"/>
  <c r="F849" i="2"/>
  <c r="I849" i="2" s="1"/>
  <c r="F850" i="2"/>
  <c r="I850" i="2" s="1"/>
  <c r="F851" i="2"/>
  <c r="I851" i="2" s="1"/>
  <c r="F852" i="2"/>
  <c r="I852" i="2" s="1"/>
  <c r="F853" i="2"/>
  <c r="I853" i="2" s="1"/>
  <c r="F854" i="2"/>
  <c r="I854" i="2" s="1"/>
  <c r="F855" i="2"/>
  <c r="I855" i="2" s="1"/>
  <c r="F856" i="2"/>
  <c r="I856" i="2" s="1"/>
  <c r="F857" i="2"/>
  <c r="I857" i="2" s="1"/>
  <c r="F858" i="2"/>
  <c r="I858" i="2" s="1"/>
  <c r="F859" i="2"/>
  <c r="I859" i="2" s="1"/>
  <c r="F860" i="2"/>
  <c r="I860" i="2" s="1"/>
  <c r="F861" i="2"/>
  <c r="I861" i="2" s="1"/>
  <c r="F862" i="2"/>
  <c r="I862" i="2" s="1"/>
  <c r="F863" i="2"/>
  <c r="I863" i="2" s="1"/>
  <c r="F864" i="2"/>
  <c r="I864" i="2" s="1"/>
  <c r="F865" i="2"/>
  <c r="I865" i="2" s="1"/>
  <c r="F866" i="2"/>
  <c r="I866" i="2" s="1"/>
  <c r="F867" i="2"/>
  <c r="I867" i="2" s="1"/>
  <c r="F868" i="2"/>
  <c r="I868" i="2" s="1"/>
  <c r="F869" i="2"/>
  <c r="I869" i="2" s="1"/>
  <c r="F870" i="2"/>
  <c r="I870" i="2" s="1"/>
  <c r="F871" i="2"/>
  <c r="I871" i="2" s="1"/>
  <c r="F872" i="2"/>
  <c r="I872" i="2" s="1"/>
  <c r="F873" i="2"/>
  <c r="I873" i="2" s="1"/>
  <c r="F874" i="2"/>
  <c r="I874" i="2" s="1"/>
  <c r="F875" i="2"/>
  <c r="I875" i="2" s="1"/>
  <c r="F876" i="2"/>
  <c r="I876" i="2" s="1"/>
  <c r="F3" i="2"/>
  <c r="I3" i="2" s="1"/>
  <c r="F4" i="2"/>
  <c r="I4" i="2" s="1"/>
  <c r="F6" i="2"/>
  <c r="I6" i="2" s="1"/>
  <c r="F7" i="2"/>
  <c r="I7" i="2" s="1"/>
  <c r="V366" i="1" l="1"/>
  <c r="W366" i="1"/>
  <c r="X366" i="1"/>
  <c r="Y366" i="1"/>
  <c r="Z366" i="1"/>
  <c r="AA366" i="1"/>
  <c r="AB366" i="1"/>
  <c r="V367" i="1"/>
  <c r="W367" i="1"/>
  <c r="X367" i="1"/>
  <c r="Y367" i="1"/>
  <c r="Z367" i="1"/>
  <c r="AA367" i="1"/>
  <c r="AB367" i="1"/>
  <c r="V368" i="1"/>
  <c r="W368" i="1"/>
  <c r="X368" i="1"/>
  <c r="Y368" i="1"/>
  <c r="Z368" i="1"/>
  <c r="AA368" i="1"/>
  <c r="AB368" i="1"/>
  <c r="V369" i="1"/>
  <c r="W369" i="1"/>
  <c r="X369" i="1"/>
  <c r="Y369" i="1"/>
  <c r="Z369" i="1"/>
  <c r="AA369" i="1"/>
  <c r="AB369" i="1"/>
  <c r="V370" i="1"/>
  <c r="W370" i="1"/>
  <c r="X370" i="1"/>
  <c r="Y370" i="1"/>
  <c r="Z370" i="1"/>
  <c r="AA370" i="1"/>
  <c r="AB370" i="1"/>
  <c r="V371" i="1"/>
  <c r="W371" i="1"/>
  <c r="X371" i="1"/>
  <c r="Y371" i="1"/>
  <c r="Z371" i="1"/>
  <c r="AA371" i="1"/>
  <c r="AB371" i="1"/>
  <c r="V372" i="1"/>
  <c r="W372" i="1"/>
  <c r="X372" i="1"/>
  <c r="Y372" i="1"/>
  <c r="Z372" i="1"/>
  <c r="AA372" i="1"/>
  <c r="AB372" i="1"/>
  <c r="V373" i="1"/>
  <c r="W373" i="1"/>
  <c r="X373" i="1"/>
  <c r="Y373" i="1"/>
  <c r="Z373" i="1"/>
  <c r="AA373" i="1"/>
  <c r="AB373" i="1"/>
  <c r="V374" i="1"/>
  <c r="W374" i="1"/>
  <c r="X374" i="1"/>
  <c r="Y374" i="1"/>
  <c r="Z374" i="1"/>
  <c r="AA374" i="1"/>
  <c r="AB374" i="1"/>
  <c r="V375" i="1"/>
  <c r="W375" i="1"/>
  <c r="X375" i="1"/>
  <c r="Y375" i="1"/>
  <c r="Z375" i="1"/>
  <c r="AA375" i="1"/>
  <c r="AB375" i="1"/>
  <c r="V376" i="1"/>
  <c r="W376" i="1"/>
  <c r="X376" i="1"/>
  <c r="Y376" i="1"/>
  <c r="Z376" i="1"/>
  <c r="AA376" i="1"/>
  <c r="AB376" i="1"/>
  <c r="V377" i="1"/>
  <c r="W377" i="1"/>
  <c r="X377" i="1"/>
  <c r="Y377" i="1"/>
  <c r="Z377" i="1"/>
  <c r="AA377" i="1"/>
  <c r="AB377" i="1"/>
  <c r="V378" i="1"/>
  <c r="W378" i="1"/>
  <c r="X378" i="1"/>
  <c r="Y378" i="1"/>
  <c r="Z378" i="1"/>
  <c r="AA378" i="1"/>
  <c r="AB378" i="1"/>
  <c r="V379" i="1"/>
  <c r="W379" i="1"/>
  <c r="X379" i="1"/>
  <c r="Y379" i="1"/>
  <c r="Z379" i="1"/>
  <c r="AA379" i="1"/>
  <c r="AB379" i="1"/>
  <c r="V380" i="1"/>
  <c r="W380" i="1"/>
  <c r="X380" i="1"/>
  <c r="Y380" i="1"/>
  <c r="Z380" i="1"/>
  <c r="AA380" i="1"/>
  <c r="AB380" i="1"/>
  <c r="V381" i="1"/>
  <c r="W381" i="1"/>
  <c r="X381" i="1"/>
  <c r="Y381" i="1"/>
  <c r="Z381" i="1"/>
  <c r="AA381" i="1"/>
  <c r="AB381" i="1"/>
  <c r="V382" i="1"/>
  <c r="W382" i="1"/>
  <c r="X382" i="1"/>
  <c r="Y382" i="1"/>
  <c r="Z382" i="1"/>
  <c r="AA382" i="1"/>
  <c r="AB382" i="1"/>
  <c r="V383" i="1"/>
  <c r="W383" i="1"/>
  <c r="X383" i="1"/>
  <c r="Y383" i="1"/>
  <c r="Z383" i="1"/>
  <c r="AA383" i="1"/>
  <c r="AB383" i="1"/>
  <c r="V384" i="1"/>
  <c r="W384" i="1"/>
  <c r="X384" i="1"/>
  <c r="Y384" i="1"/>
  <c r="Z384" i="1"/>
  <c r="AA384" i="1"/>
  <c r="AB384" i="1"/>
  <c r="V385" i="1"/>
  <c r="W385" i="1"/>
  <c r="X385" i="1"/>
  <c r="Y385" i="1"/>
  <c r="Z385" i="1"/>
  <c r="AA385" i="1"/>
  <c r="AB385" i="1"/>
  <c r="V386" i="1"/>
  <c r="W386" i="1"/>
  <c r="X386" i="1"/>
  <c r="Y386" i="1"/>
  <c r="Z386" i="1"/>
  <c r="AA386" i="1"/>
  <c r="AB386" i="1"/>
  <c r="V387" i="1"/>
  <c r="W387" i="1"/>
  <c r="X387" i="1"/>
  <c r="Y387" i="1"/>
  <c r="Z387" i="1"/>
  <c r="AA387" i="1"/>
  <c r="AB387" i="1"/>
  <c r="V388" i="1"/>
  <c r="W388" i="1"/>
  <c r="X388" i="1"/>
  <c r="Y388" i="1"/>
  <c r="Z388" i="1"/>
  <c r="AA388" i="1"/>
  <c r="AB388" i="1"/>
  <c r="V389" i="1"/>
  <c r="W389" i="1"/>
  <c r="X389" i="1"/>
  <c r="Y389" i="1"/>
  <c r="Z389" i="1"/>
  <c r="AA389" i="1"/>
  <c r="AB389" i="1"/>
  <c r="V390" i="1"/>
  <c r="W390" i="1"/>
  <c r="X390" i="1"/>
  <c r="Y390" i="1"/>
  <c r="Z390" i="1"/>
  <c r="AA390" i="1"/>
  <c r="AB390" i="1"/>
  <c r="V391" i="1"/>
  <c r="W391" i="1"/>
  <c r="X391" i="1"/>
  <c r="Y391" i="1"/>
  <c r="Z391" i="1"/>
  <c r="AA391" i="1"/>
  <c r="AB391" i="1"/>
  <c r="V392" i="1"/>
  <c r="W392" i="1"/>
  <c r="X392" i="1"/>
  <c r="Y392" i="1"/>
  <c r="Z392" i="1"/>
  <c r="AA392" i="1"/>
  <c r="AB392" i="1"/>
  <c r="V393" i="1"/>
  <c r="W393" i="1"/>
  <c r="X393" i="1"/>
  <c r="Y393" i="1"/>
  <c r="Z393" i="1"/>
  <c r="AA393" i="1"/>
  <c r="AB393" i="1"/>
  <c r="V394" i="1"/>
  <c r="W394" i="1"/>
  <c r="X394" i="1"/>
  <c r="Y394" i="1"/>
  <c r="Z394" i="1"/>
  <c r="AA394" i="1"/>
  <c r="AB394" i="1"/>
  <c r="V395" i="1"/>
  <c r="W395" i="1"/>
  <c r="X395" i="1"/>
  <c r="Y395" i="1"/>
  <c r="Z395" i="1"/>
  <c r="AA395" i="1"/>
  <c r="AB395" i="1"/>
  <c r="V396" i="1"/>
  <c r="W396" i="1"/>
  <c r="X396" i="1"/>
  <c r="Y396" i="1"/>
  <c r="Z396" i="1"/>
  <c r="AA396" i="1"/>
  <c r="AB396" i="1"/>
  <c r="V397" i="1"/>
  <c r="W397" i="1"/>
  <c r="X397" i="1"/>
  <c r="Y397" i="1"/>
  <c r="Z397" i="1"/>
  <c r="AA397" i="1"/>
  <c r="AB397" i="1"/>
  <c r="V398" i="1"/>
  <c r="W398" i="1"/>
  <c r="X398" i="1"/>
  <c r="Y398" i="1"/>
  <c r="Z398" i="1"/>
  <c r="AA398" i="1"/>
  <c r="AB398" i="1"/>
  <c r="V399" i="1"/>
  <c r="W399" i="1"/>
  <c r="X399" i="1"/>
  <c r="Y399" i="1"/>
  <c r="Z399" i="1"/>
  <c r="AA399" i="1"/>
  <c r="AB399" i="1"/>
  <c r="V400" i="1"/>
  <c r="W400" i="1"/>
  <c r="X400" i="1"/>
  <c r="Y400" i="1"/>
  <c r="Z400" i="1"/>
  <c r="AA400" i="1"/>
  <c r="AB400" i="1"/>
  <c r="V401" i="1"/>
  <c r="W401" i="1"/>
  <c r="X401" i="1"/>
  <c r="Y401" i="1"/>
  <c r="Z401" i="1"/>
  <c r="AA401" i="1"/>
  <c r="AB401" i="1"/>
  <c r="V402" i="1"/>
  <c r="W402" i="1"/>
  <c r="X402" i="1"/>
  <c r="Y402" i="1"/>
  <c r="Z402" i="1"/>
  <c r="AA402" i="1"/>
  <c r="AB402" i="1"/>
  <c r="V403" i="1"/>
  <c r="W403" i="1"/>
  <c r="X403" i="1"/>
  <c r="Y403" i="1"/>
  <c r="Z403" i="1"/>
  <c r="AA403" i="1"/>
  <c r="AB403" i="1"/>
  <c r="V404" i="1"/>
  <c r="W404" i="1"/>
  <c r="X404" i="1"/>
  <c r="Y404" i="1"/>
  <c r="Z404" i="1"/>
  <c r="AA404" i="1"/>
  <c r="AB404" i="1"/>
  <c r="V405" i="1"/>
  <c r="W405" i="1"/>
  <c r="X405" i="1"/>
  <c r="Y405" i="1"/>
  <c r="Z405" i="1"/>
  <c r="AA405" i="1"/>
  <c r="AB405" i="1"/>
  <c r="V406" i="1"/>
  <c r="W406" i="1"/>
  <c r="X406" i="1"/>
  <c r="Y406" i="1"/>
  <c r="Z406" i="1"/>
  <c r="AA406" i="1"/>
  <c r="AB406" i="1"/>
  <c r="V407" i="1"/>
  <c r="W407" i="1"/>
  <c r="X407" i="1"/>
  <c r="Y407" i="1"/>
  <c r="Z407" i="1"/>
  <c r="AA407" i="1"/>
  <c r="AB407" i="1"/>
  <c r="V408" i="1"/>
  <c r="W408" i="1"/>
  <c r="X408" i="1"/>
  <c r="Y408" i="1"/>
  <c r="Z408" i="1"/>
  <c r="AA408" i="1"/>
  <c r="AB408" i="1"/>
  <c r="V409" i="1"/>
  <c r="W409" i="1"/>
  <c r="X409" i="1"/>
  <c r="Y409" i="1"/>
  <c r="Z409" i="1"/>
  <c r="AA409" i="1"/>
  <c r="AB409" i="1"/>
  <c r="V410" i="1"/>
  <c r="W410" i="1"/>
  <c r="X410" i="1"/>
  <c r="Y410" i="1"/>
  <c r="Z410" i="1"/>
  <c r="AA410" i="1"/>
  <c r="AB410" i="1"/>
  <c r="V411" i="1"/>
  <c r="W411" i="1"/>
  <c r="X411" i="1"/>
  <c r="Y411" i="1"/>
  <c r="Z411" i="1"/>
  <c r="AA411" i="1"/>
  <c r="AB411" i="1"/>
  <c r="V412" i="1"/>
  <c r="W412" i="1"/>
  <c r="X412" i="1"/>
  <c r="Y412" i="1"/>
  <c r="Z412" i="1"/>
  <c r="AA412" i="1"/>
  <c r="AB412" i="1"/>
  <c r="V413" i="1"/>
  <c r="W413" i="1"/>
  <c r="X413" i="1"/>
  <c r="Y413" i="1"/>
  <c r="Z413" i="1"/>
  <c r="AA413" i="1"/>
  <c r="AB413" i="1"/>
  <c r="V414" i="1"/>
  <c r="W414" i="1"/>
  <c r="X414" i="1"/>
  <c r="Y414" i="1"/>
  <c r="Z414" i="1"/>
  <c r="AA414" i="1"/>
  <c r="AB414" i="1"/>
  <c r="V415" i="1"/>
  <c r="W415" i="1"/>
  <c r="X415" i="1"/>
  <c r="Y415" i="1"/>
  <c r="Z415" i="1"/>
  <c r="AA415" i="1"/>
  <c r="AB415" i="1"/>
  <c r="V416" i="1"/>
  <c r="W416" i="1"/>
  <c r="X416" i="1"/>
  <c r="Y416" i="1"/>
  <c r="Z416" i="1"/>
  <c r="AA416" i="1"/>
  <c r="AB416" i="1"/>
  <c r="V417" i="1"/>
  <c r="W417" i="1"/>
  <c r="X417" i="1"/>
  <c r="Y417" i="1"/>
  <c r="Z417" i="1"/>
  <c r="AA417" i="1"/>
  <c r="AB417" i="1"/>
  <c r="V418" i="1"/>
  <c r="W418" i="1"/>
  <c r="X418" i="1"/>
  <c r="Y418" i="1"/>
  <c r="Z418" i="1"/>
  <c r="AA418" i="1"/>
  <c r="AB418" i="1"/>
  <c r="V419" i="1"/>
  <c r="W419" i="1"/>
  <c r="X419" i="1"/>
  <c r="Y419" i="1"/>
  <c r="Z419" i="1"/>
  <c r="AA419" i="1"/>
  <c r="AB419" i="1"/>
  <c r="V420" i="1"/>
  <c r="W420" i="1"/>
  <c r="X420" i="1"/>
  <c r="Y420" i="1"/>
  <c r="Z420" i="1"/>
  <c r="AA420" i="1"/>
  <c r="AB420" i="1"/>
  <c r="V421" i="1"/>
  <c r="W421" i="1"/>
  <c r="X421" i="1"/>
  <c r="Y421" i="1"/>
  <c r="Z421" i="1"/>
  <c r="AA421" i="1"/>
  <c r="AB421" i="1"/>
  <c r="V422" i="1"/>
  <c r="W422" i="1"/>
  <c r="X422" i="1"/>
  <c r="Y422" i="1"/>
  <c r="Z422" i="1"/>
  <c r="AA422" i="1"/>
  <c r="AB422" i="1"/>
  <c r="V423" i="1"/>
  <c r="W423" i="1"/>
  <c r="X423" i="1"/>
  <c r="Y423" i="1"/>
  <c r="Z423" i="1"/>
  <c r="AA423" i="1"/>
  <c r="AB423" i="1"/>
  <c r="V424" i="1"/>
  <c r="W424" i="1"/>
  <c r="X424" i="1"/>
  <c r="Y424" i="1"/>
  <c r="Z424" i="1"/>
  <c r="AA424" i="1"/>
  <c r="AB424" i="1"/>
  <c r="V425" i="1"/>
  <c r="W425" i="1"/>
  <c r="X425" i="1"/>
  <c r="Y425" i="1"/>
  <c r="Z425" i="1"/>
  <c r="AA425" i="1"/>
  <c r="AB425" i="1"/>
  <c r="V426" i="1"/>
  <c r="W426" i="1"/>
  <c r="X426" i="1"/>
  <c r="Y426" i="1"/>
  <c r="Z426" i="1"/>
  <c r="AA426" i="1"/>
  <c r="AB426" i="1"/>
  <c r="V427" i="1"/>
  <c r="W427" i="1"/>
  <c r="X427" i="1"/>
  <c r="Y427" i="1"/>
  <c r="Z427" i="1"/>
  <c r="AA427" i="1"/>
  <c r="AB427" i="1"/>
  <c r="V428" i="1"/>
  <c r="W428" i="1"/>
  <c r="X428" i="1"/>
  <c r="Y428" i="1"/>
  <c r="Z428" i="1"/>
  <c r="AA428" i="1"/>
  <c r="AB428" i="1"/>
  <c r="V429" i="1"/>
  <c r="W429" i="1"/>
  <c r="X429" i="1"/>
  <c r="Y429" i="1"/>
  <c r="Z429" i="1"/>
  <c r="AA429" i="1"/>
  <c r="AB429" i="1"/>
  <c r="V430" i="1"/>
  <c r="W430" i="1"/>
  <c r="X430" i="1"/>
  <c r="Y430" i="1"/>
  <c r="Z430" i="1"/>
  <c r="AA430" i="1"/>
  <c r="AB430" i="1"/>
  <c r="V431" i="1"/>
  <c r="W431" i="1"/>
  <c r="X431" i="1"/>
  <c r="Y431" i="1"/>
  <c r="Z431" i="1"/>
  <c r="AA431" i="1"/>
  <c r="AB431" i="1"/>
  <c r="V432" i="1"/>
  <c r="W432" i="1"/>
  <c r="X432" i="1"/>
  <c r="Y432" i="1"/>
  <c r="Z432" i="1"/>
  <c r="AA432" i="1"/>
  <c r="AB432" i="1"/>
  <c r="V433" i="1"/>
  <c r="W433" i="1"/>
  <c r="X433" i="1"/>
  <c r="Y433" i="1"/>
  <c r="Z433" i="1"/>
  <c r="AA433" i="1"/>
  <c r="AB433" i="1"/>
  <c r="V434" i="1"/>
  <c r="W434" i="1"/>
  <c r="X434" i="1"/>
  <c r="Y434" i="1"/>
  <c r="Z434" i="1"/>
  <c r="AA434" i="1"/>
  <c r="AB434" i="1"/>
  <c r="V435" i="1"/>
  <c r="W435" i="1"/>
  <c r="X435" i="1"/>
  <c r="Y435" i="1"/>
  <c r="Z435" i="1"/>
  <c r="AA435" i="1"/>
  <c r="AB435" i="1"/>
  <c r="V436" i="1"/>
  <c r="W436" i="1"/>
  <c r="X436" i="1"/>
  <c r="Y436" i="1"/>
  <c r="Z436" i="1"/>
  <c r="AA436" i="1"/>
  <c r="AB436" i="1"/>
  <c r="V437" i="1"/>
  <c r="W437" i="1"/>
  <c r="X437" i="1"/>
  <c r="Y437" i="1"/>
  <c r="Z437" i="1"/>
  <c r="AA437" i="1"/>
  <c r="AB437" i="1"/>
  <c r="V438" i="1"/>
  <c r="W438" i="1"/>
  <c r="X438" i="1"/>
  <c r="Y438" i="1"/>
  <c r="Z438" i="1"/>
  <c r="AA438" i="1"/>
  <c r="AB438" i="1"/>
  <c r="V439" i="1"/>
  <c r="W439" i="1"/>
  <c r="X439" i="1"/>
  <c r="Y439" i="1"/>
  <c r="Z439" i="1"/>
  <c r="AA439" i="1"/>
  <c r="AB439" i="1"/>
  <c r="V440" i="1"/>
  <c r="W440" i="1"/>
  <c r="X440" i="1"/>
  <c r="Y440" i="1"/>
  <c r="Z440" i="1"/>
  <c r="AA440" i="1"/>
  <c r="AB440" i="1"/>
  <c r="V441" i="1"/>
  <c r="W441" i="1"/>
  <c r="X441" i="1"/>
  <c r="Y441" i="1"/>
  <c r="Z441" i="1"/>
  <c r="AA441" i="1"/>
  <c r="AB441" i="1"/>
  <c r="V442" i="1"/>
  <c r="W442" i="1"/>
  <c r="X442" i="1"/>
  <c r="Y442" i="1"/>
  <c r="Z442" i="1"/>
  <c r="AA442" i="1"/>
  <c r="AB442" i="1"/>
  <c r="V443" i="1"/>
  <c r="W443" i="1"/>
  <c r="X443" i="1"/>
  <c r="Y443" i="1"/>
  <c r="Z443" i="1"/>
  <c r="AA443" i="1"/>
  <c r="AB443" i="1"/>
  <c r="V444" i="1"/>
  <c r="W444" i="1"/>
  <c r="X444" i="1"/>
  <c r="Y444" i="1"/>
  <c r="Z444" i="1"/>
  <c r="AA444" i="1"/>
  <c r="AB444" i="1"/>
  <c r="V445" i="1"/>
  <c r="W445" i="1"/>
  <c r="X445" i="1"/>
  <c r="Y445" i="1"/>
  <c r="Z445" i="1"/>
  <c r="AA445" i="1"/>
  <c r="AB445" i="1"/>
  <c r="V446" i="1"/>
  <c r="W446" i="1"/>
  <c r="X446" i="1"/>
  <c r="Y446" i="1"/>
  <c r="Z446" i="1"/>
  <c r="AA446" i="1"/>
  <c r="AB446" i="1"/>
  <c r="V447" i="1"/>
  <c r="W447" i="1"/>
  <c r="X447" i="1"/>
  <c r="Y447" i="1"/>
  <c r="Z447" i="1"/>
  <c r="AA447" i="1"/>
  <c r="AB447" i="1"/>
  <c r="V448" i="1"/>
  <c r="W448" i="1"/>
  <c r="X448" i="1"/>
  <c r="Y448" i="1"/>
  <c r="Z448" i="1"/>
  <c r="AA448" i="1"/>
  <c r="AB448" i="1"/>
  <c r="V449" i="1"/>
  <c r="W449" i="1"/>
  <c r="X449" i="1"/>
  <c r="Y449" i="1"/>
  <c r="Z449" i="1"/>
  <c r="AA449" i="1"/>
  <c r="AB449" i="1"/>
  <c r="V450" i="1"/>
  <c r="W450" i="1"/>
  <c r="X450" i="1"/>
  <c r="Y450" i="1"/>
  <c r="Z450" i="1"/>
  <c r="AA450" i="1"/>
  <c r="AB450" i="1"/>
  <c r="V451" i="1"/>
  <c r="W451" i="1"/>
  <c r="X451" i="1"/>
  <c r="Y451" i="1"/>
  <c r="Z451" i="1"/>
  <c r="AA451" i="1"/>
  <c r="AB451" i="1"/>
  <c r="V452" i="1"/>
  <c r="W452" i="1"/>
  <c r="X452" i="1"/>
  <c r="Y452" i="1"/>
  <c r="Z452" i="1"/>
  <c r="AA452" i="1"/>
  <c r="AB452" i="1"/>
  <c r="V453" i="1"/>
  <c r="W453" i="1"/>
  <c r="X453" i="1"/>
  <c r="Y453" i="1"/>
  <c r="Z453" i="1"/>
  <c r="AA453" i="1"/>
  <c r="AB453" i="1"/>
  <c r="V454" i="1"/>
  <c r="W454" i="1"/>
  <c r="X454" i="1"/>
  <c r="Y454" i="1"/>
  <c r="Z454" i="1"/>
  <c r="AA454" i="1"/>
  <c r="AB454" i="1"/>
  <c r="V455" i="1"/>
  <c r="W455" i="1"/>
  <c r="X455" i="1"/>
  <c r="Y455" i="1"/>
  <c r="Z455" i="1"/>
  <c r="AA455" i="1"/>
  <c r="AB455" i="1"/>
  <c r="V456" i="1"/>
  <c r="W456" i="1"/>
  <c r="X456" i="1"/>
  <c r="Y456" i="1"/>
  <c r="Z456" i="1"/>
  <c r="AA456" i="1"/>
  <c r="AB456" i="1"/>
  <c r="V457" i="1"/>
  <c r="W457" i="1"/>
  <c r="X457" i="1"/>
  <c r="Y457" i="1"/>
  <c r="Z457" i="1"/>
  <c r="AA457" i="1"/>
  <c r="AB457" i="1"/>
  <c r="V458" i="1"/>
  <c r="W458" i="1"/>
  <c r="X458" i="1"/>
  <c r="Y458" i="1"/>
  <c r="Z458" i="1"/>
  <c r="AA458" i="1"/>
  <c r="AB458" i="1"/>
  <c r="V459" i="1"/>
  <c r="W459" i="1"/>
  <c r="X459" i="1"/>
  <c r="Y459" i="1"/>
  <c r="Z459" i="1"/>
  <c r="AA459" i="1"/>
  <c r="AB459" i="1"/>
  <c r="V460" i="1"/>
  <c r="W460" i="1"/>
  <c r="X460" i="1"/>
  <c r="Y460" i="1"/>
  <c r="Z460" i="1"/>
  <c r="AA460" i="1"/>
  <c r="AB460" i="1"/>
  <c r="V461" i="1"/>
  <c r="W461" i="1"/>
  <c r="X461" i="1"/>
  <c r="Y461" i="1"/>
  <c r="Z461" i="1"/>
  <c r="AA461" i="1"/>
  <c r="AB461" i="1"/>
  <c r="V462" i="1"/>
  <c r="W462" i="1"/>
  <c r="X462" i="1"/>
  <c r="Y462" i="1"/>
  <c r="Z462" i="1"/>
  <c r="AA462" i="1"/>
  <c r="AB462" i="1"/>
  <c r="V463" i="1"/>
  <c r="W463" i="1"/>
  <c r="X463" i="1"/>
  <c r="Y463" i="1"/>
  <c r="Z463" i="1"/>
  <c r="AA463" i="1"/>
  <c r="AB463" i="1"/>
  <c r="V464" i="1"/>
  <c r="W464" i="1"/>
  <c r="X464" i="1"/>
  <c r="Y464" i="1"/>
  <c r="Z464" i="1"/>
  <c r="AA464" i="1"/>
  <c r="AB464" i="1"/>
  <c r="V465" i="1"/>
  <c r="W465" i="1"/>
  <c r="X465" i="1"/>
  <c r="Y465" i="1"/>
  <c r="Z465" i="1"/>
  <c r="AA465" i="1"/>
  <c r="AB465" i="1"/>
  <c r="V466" i="1"/>
  <c r="W466" i="1"/>
  <c r="X466" i="1"/>
  <c r="Y466" i="1"/>
  <c r="Z466" i="1"/>
  <c r="AA466" i="1"/>
  <c r="AB466" i="1"/>
  <c r="V467" i="1"/>
  <c r="W467" i="1"/>
  <c r="X467" i="1"/>
  <c r="Y467" i="1"/>
  <c r="Z467" i="1"/>
  <c r="AA467" i="1"/>
  <c r="AB467" i="1"/>
  <c r="V468" i="1"/>
  <c r="W468" i="1"/>
  <c r="X468" i="1"/>
  <c r="Y468" i="1"/>
  <c r="Z468" i="1"/>
  <c r="AA468" i="1"/>
  <c r="AB468" i="1"/>
  <c r="V469" i="1"/>
  <c r="W469" i="1"/>
  <c r="X469" i="1"/>
  <c r="Y469" i="1"/>
  <c r="Z469" i="1"/>
  <c r="AA469" i="1"/>
  <c r="AB469" i="1"/>
  <c r="V470" i="1"/>
  <c r="W470" i="1"/>
  <c r="X470" i="1"/>
  <c r="Y470" i="1"/>
  <c r="Z470" i="1"/>
  <c r="AA470" i="1"/>
  <c r="AB470" i="1"/>
  <c r="V471" i="1"/>
  <c r="W471" i="1"/>
  <c r="X471" i="1"/>
  <c r="Y471" i="1"/>
  <c r="Z471" i="1"/>
  <c r="AA471" i="1"/>
  <c r="AB471" i="1"/>
  <c r="V472" i="1"/>
  <c r="W472" i="1"/>
  <c r="X472" i="1"/>
  <c r="Y472" i="1"/>
  <c r="Z472" i="1"/>
  <c r="AA472" i="1"/>
  <c r="AB472" i="1"/>
  <c r="V473" i="1"/>
  <c r="W473" i="1"/>
  <c r="X473" i="1"/>
  <c r="Y473" i="1"/>
  <c r="Z473" i="1"/>
  <c r="AA473" i="1"/>
  <c r="AB473" i="1"/>
  <c r="V474" i="1"/>
  <c r="W474" i="1"/>
  <c r="X474" i="1"/>
  <c r="Y474" i="1"/>
  <c r="Z474" i="1"/>
  <c r="AA474" i="1"/>
  <c r="AB474" i="1"/>
  <c r="V475" i="1"/>
  <c r="W475" i="1"/>
  <c r="X475" i="1"/>
  <c r="Y475" i="1"/>
  <c r="Z475" i="1"/>
  <c r="AA475" i="1"/>
  <c r="AB475" i="1"/>
  <c r="V476" i="1"/>
  <c r="W476" i="1"/>
  <c r="X476" i="1"/>
  <c r="Y476" i="1"/>
  <c r="Z476" i="1"/>
  <c r="AA476" i="1"/>
  <c r="AB476" i="1"/>
  <c r="V477" i="1"/>
  <c r="W477" i="1"/>
  <c r="X477" i="1"/>
  <c r="Y477" i="1"/>
  <c r="Z477" i="1"/>
  <c r="AA477" i="1"/>
  <c r="AB477" i="1"/>
  <c r="V478" i="1"/>
  <c r="W478" i="1"/>
  <c r="X478" i="1"/>
  <c r="Y478" i="1"/>
  <c r="Z478" i="1"/>
  <c r="AA478" i="1"/>
  <c r="AB478" i="1"/>
  <c r="V479" i="1"/>
  <c r="W479" i="1"/>
  <c r="X479" i="1"/>
  <c r="Y479" i="1"/>
  <c r="Z479" i="1"/>
  <c r="AA479" i="1"/>
  <c r="AB479" i="1"/>
  <c r="V480" i="1"/>
  <c r="W480" i="1"/>
  <c r="X480" i="1"/>
  <c r="Y480" i="1"/>
  <c r="Z480" i="1"/>
  <c r="AA480" i="1"/>
  <c r="AB480" i="1"/>
  <c r="V481" i="1"/>
  <c r="W481" i="1"/>
  <c r="X481" i="1"/>
  <c r="Y481" i="1"/>
  <c r="Z481" i="1"/>
  <c r="AA481" i="1"/>
  <c r="AB481" i="1"/>
  <c r="V482" i="1"/>
  <c r="W482" i="1"/>
  <c r="X482" i="1"/>
  <c r="Y482" i="1"/>
  <c r="Z482" i="1"/>
  <c r="AA482" i="1"/>
  <c r="AB482" i="1"/>
  <c r="V483" i="1"/>
  <c r="W483" i="1"/>
  <c r="X483" i="1"/>
  <c r="Y483" i="1"/>
  <c r="Z483" i="1"/>
  <c r="AA483" i="1"/>
  <c r="AB483" i="1"/>
  <c r="V484" i="1"/>
  <c r="W484" i="1"/>
  <c r="X484" i="1"/>
  <c r="Y484" i="1"/>
  <c r="Z484" i="1"/>
  <c r="AA484" i="1"/>
  <c r="AB484" i="1"/>
  <c r="V485" i="1"/>
  <c r="W485" i="1"/>
  <c r="X485" i="1"/>
  <c r="Y485" i="1"/>
  <c r="Z485" i="1"/>
  <c r="AA485" i="1"/>
  <c r="AB485" i="1"/>
  <c r="V486" i="1"/>
  <c r="W486" i="1"/>
  <c r="X486" i="1"/>
  <c r="Y486" i="1"/>
  <c r="Z486" i="1"/>
  <c r="AA486" i="1"/>
  <c r="AB486" i="1"/>
  <c r="V487" i="1"/>
  <c r="W487" i="1"/>
  <c r="X487" i="1"/>
  <c r="Y487" i="1"/>
  <c r="Z487" i="1"/>
  <c r="AA487" i="1"/>
  <c r="AB487" i="1"/>
  <c r="V488" i="1"/>
  <c r="W488" i="1"/>
  <c r="X488" i="1"/>
  <c r="Y488" i="1"/>
  <c r="Z488" i="1"/>
  <c r="AA488" i="1"/>
  <c r="AB488" i="1"/>
  <c r="V489" i="1"/>
  <c r="W489" i="1"/>
  <c r="X489" i="1"/>
  <c r="Y489" i="1"/>
  <c r="Z489" i="1"/>
  <c r="AA489" i="1"/>
  <c r="AB489" i="1"/>
  <c r="V490" i="1"/>
  <c r="W490" i="1"/>
  <c r="X490" i="1"/>
  <c r="Y490" i="1"/>
  <c r="Z490" i="1"/>
  <c r="AA490" i="1"/>
  <c r="AB490" i="1"/>
  <c r="V491" i="1"/>
  <c r="W491" i="1"/>
  <c r="X491" i="1"/>
  <c r="Y491" i="1"/>
  <c r="Z491" i="1"/>
  <c r="AA491" i="1"/>
  <c r="AB491" i="1"/>
  <c r="V492" i="1"/>
  <c r="W492" i="1"/>
  <c r="X492" i="1"/>
  <c r="Y492" i="1"/>
  <c r="Z492" i="1"/>
  <c r="AA492" i="1"/>
  <c r="AB492" i="1"/>
  <c r="V493" i="1"/>
  <c r="W493" i="1"/>
  <c r="X493" i="1"/>
  <c r="Y493" i="1"/>
  <c r="Z493" i="1"/>
  <c r="AA493" i="1"/>
  <c r="AB493" i="1"/>
  <c r="V494" i="1"/>
  <c r="W494" i="1"/>
  <c r="X494" i="1"/>
  <c r="Y494" i="1"/>
  <c r="Z494" i="1"/>
  <c r="AA494" i="1"/>
  <c r="AB494" i="1"/>
  <c r="V495" i="1"/>
  <c r="W495" i="1"/>
  <c r="X495" i="1"/>
  <c r="Y495" i="1"/>
  <c r="Z495" i="1"/>
  <c r="AA495" i="1"/>
  <c r="AB495" i="1"/>
  <c r="V496" i="1"/>
  <c r="W496" i="1"/>
  <c r="X496" i="1"/>
  <c r="Y496" i="1"/>
  <c r="Z496" i="1"/>
  <c r="AA496" i="1"/>
  <c r="AB496" i="1"/>
  <c r="V497" i="1"/>
  <c r="W497" i="1"/>
  <c r="X497" i="1"/>
  <c r="Y497" i="1"/>
  <c r="Z497" i="1"/>
  <c r="AA497" i="1"/>
  <c r="AB497" i="1"/>
  <c r="V498" i="1"/>
  <c r="W498" i="1"/>
  <c r="X498" i="1"/>
  <c r="Y498" i="1"/>
  <c r="Z498" i="1"/>
  <c r="AA498" i="1"/>
  <c r="AB498" i="1"/>
  <c r="V499" i="1"/>
  <c r="W499" i="1"/>
  <c r="X499" i="1"/>
  <c r="Y499" i="1"/>
  <c r="Z499" i="1"/>
  <c r="AA499" i="1"/>
  <c r="AB499" i="1"/>
  <c r="V500" i="1"/>
  <c r="W500" i="1"/>
  <c r="X500" i="1"/>
  <c r="Y500" i="1"/>
  <c r="Z500" i="1"/>
  <c r="AA500" i="1"/>
  <c r="AB500" i="1"/>
  <c r="V501" i="1"/>
  <c r="W501" i="1"/>
  <c r="X501" i="1"/>
  <c r="Y501" i="1"/>
  <c r="Z501" i="1"/>
  <c r="AA501" i="1"/>
  <c r="AB501" i="1"/>
  <c r="V502" i="1"/>
  <c r="W502" i="1"/>
  <c r="X502" i="1"/>
  <c r="Y502" i="1"/>
  <c r="Z502" i="1"/>
  <c r="AA502" i="1"/>
  <c r="AB502" i="1"/>
  <c r="V503" i="1"/>
  <c r="W503" i="1"/>
  <c r="X503" i="1"/>
  <c r="Y503" i="1"/>
  <c r="Z503" i="1"/>
  <c r="AA503" i="1"/>
  <c r="AB503" i="1"/>
  <c r="V504" i="1"/>
  <c r="W504" i="1"/>
  <c r="X504" i="1"/>
  <c r="Y504" i="1"/>
  <c r="Z504" i="1"/>
  <c r="AA504" i="1"/>
  <c r="AB504" i="1"/>
  <c r="V505" i="1"/>
  <c r="W505" i="1"/>
  <c r="X505" i="1"/>
  <c r="Y505" i="1"/>
  <c r="Z505" i="1"/>
  <c r="AA505" i="1"/>
  <c r="AB505" i="1"/>
  <c r="V506" i="1"/>
  <c r="W506" i="1"/>
  <c r="X506" i="1"/>
  <c r="Y506" i="1"/>
  <c r="Z506" i="1"/>
  <c r="AA506" i="1"/>
  <c r="AB506" i="1"/>
  <c r="V507" i="1"/>
  <c r="W507" i="1"/>
  <c r="X507" i="1"/>
  <c r="Y507" i="1"/>
  <c r="Z507" i="1"/>
  <c r="AA507" i="1"/>
  <c r="AB507" i="1"/>
  <c r="V508" i="1"/>
  <c r="W508" i="1"/>
  <c r="X508" i="1"/>
  <c r="Y508" i="1"/>
  <c r="Z508" i="1"/>
  <c r="AA508" i="1"/>
  <c r="AB508" i="1"/>
  <c r="V509" i="1"/>
  <c r="W509" i="1"/>
  <c r="X509" i="1"/>
  <c r="Y509" i="1"/>
  <c r="Z509" i="1"/>
  <c r="AA509" i="1"/>
  <c r="AB509" i="1"/>
  <c r="V510" i="1"/>
  <c r="W510" i="1"/>
  <c r="X510" i="1"/>
  <c r="Y510" i="1"/>
  <c r="Z510" i="1"/>
  <c r="AA510" i="1"/>
  <c r="AB510" i="1"/>
  <c r="V511" i="1"/>
  <c r="W511" i="1"/>
  <c r="X511" i="1"/>
  <c r="Y511" i="1"/>
  <c r="Z511" i="1"/>
  <c r="AA511" i="1"/>
  <c r="AB511" i="1"/>
  <c r="V512" i="1"/>
  <c r="W512" i="1"/>
  <c r="X512" i="1"/>
  <c r="Y512" i="1"/>
  <c r="Z512" i="1"/>
  <c r="AA512" i="1"/>
  <c r="AB512" i="1"/>
  <c r="V513" i="1"/>
  <c r="W513" i="1"/>
  <c r="X513" i="1"/>
  <c r="Y513" i="1"/>
  <c r="Z513" i="1"/>
  <c r="AA513" i="1"/>
  <c r="AB513" i="1"/>
  <c r="V514" i="1"/>
  <c r="W514" i="1"/>
  <c r="X514" i="1"/>
  <c r="Y514" i="1"/>
  <c r="Z514" i="1"/>
  <c r="AA514" i="1"/>
  <c r="AB514" i="1"/>
  <c r="V515" i="1"/>
  <c r="W515" i="1"/>
  <c r="X515" i="1"/>
  <c r="Y515" i="1"/>
  <c r="Z515" i="1"/>
  <c r="AA515" i="1"/>
  <c r="AB515" i="1"/>
  <c r="V516" i="1"/>
  <c r="W516" i="1"/>
  <c r="X516" i="1"/>
  <c r="Y516" i="1"/>
  <c r="Z516" i="1"/>
  <c r="AA516" i="1"/>
  <c r="AB516" i="1"/>
  <c r="V517" i="1"/>
  <c r="W517" i="1"/>
  <c r="X517" i="1"/>
  <c r="Y517" i="1"/>
  <c r="Z517" i="1"/>
  <c r="AA517" i="1"/>
  <c r="AB517" i="1"/>
  <c r="V518" i="1"/>
  <c r="W518" i="1"/>
  <c r="X518" i="1"/>
  <c r="Y518" i="1"/>
  <c r="Z518" i="1"/>
  <c r="AA518" i="1"/>
  <c r="AB518" i="1"/>
  <c r="V519" i="1"/>
  <c r="W519" i="1"/>
  <c r="X519" i="1"/>
  <c r="Y519" i="1"/>
  <c r="Z519" i="1"/>
  <c r="AA519" i="1"/>
  <c r="AB519" i="1"/>
  <c r="V520" i="1"/>
  <c r="W520" i="1"/>
  <c r="X520" i="1"/>
  <c r="Y520" i="1"/>
  <c r="Z520" i="1"/>
  <c r="AA520" i="1"/>
  <c r="AB520" i="1"/>
  <c r="V521" i="1"/>
  <c r="W521" i="1"/>
  <c r="X521" i="1"/>
  <c r="Y521" i="1"/>
  <c r="Z521" i="1"/>
  <c r="AA521" i="1"/>
  <c r="AB521" i="1"/>
  <c r="V522" i="1"/>
  <c r="W522" i="1"/>
  <c r="X522" i="1"/>
  <c r="Y522" i="1"/>
  <c r="Z522" i="1"/>
  <c r="AA522" i="1"/>
  <c r="AB522" i="1"/>
  <c r="V523" i="1"/>
  <c r="W523" i="1"/>
  <c r="X523" i="1"/>
  <c r="Y523" i="1"/>
  <c r="Z523" i="1"/>
  <c r="AA523" i="1"/>
  <c r="AB523" i="1"/>
  <c r="V524" i="1"/>
  <c r="W524" i="1"/>
  <c r="X524" i="1"/>
  <c r="Y524" i="1"/>
  <c r="Z524" i="1"/>
  <c r="AA524" i="1"/>
  <c r="AB524" i="1"/>
  <c r="V525" i="1"/>
  <c r="W525" i="1"/>
  <c r="X525" i="1"/>
  <c r="Y525" i="1"/>
  <c r="Z525" i="1"/>
  <c r="AA525" i="1"/>
  <c r="AB525" i="1"/>
  <c r="V526" i="1"/>
  <c r="W526" i="1"/>
  <c r="X526" i="1"/>
  <c r="Y526" i="1"/>
  <c r="Z526" i="1"/>
  <c r="AA526" i="1"/>
  <c r="AB526" i="1"/>
  <c r="V527" i="1"/>
  <c r="W527" i="1"/>
  <c r="X527" i="1"/>
  <c r="Y527" i="1"/>
  <c r="Z527" i="1"/>
  <c r="AA527" i="1"/>
  <c r="AB527" i="1"/>
  <c r="V528" i="1"/>
  <c r="W528" i="1"/>
  <c r="X528" i="1"/>
  <c r="Y528" i="1"/>
  <c r="Z528" i="1"/>
  <c r="AA528" i="1"/>
  <c r="AB528" i="1"/>
  <c r="V529" i="1"/>
  <c r="W529" i="1"/>
  <c r="X529" i="1"/>
  <c r="Y529" i="1"/>
  <c r="Z529" i="1"/>
  <c r="AA529" i="1"/>
  <c r="AB529" i="1"/>
  <c r="V530" i="1"/>
  <c r="W530" i="1"/>
  <c r="X530" i="1"/>
  <c r="Y530" i="1"/>
  <c r="Z530" i="1"/>
  <c r="AA530" i="1"/>
  <c r="AB530" i="1"/>
  <c r="V531" i="1"/>
  <c r="W531" i="1"/>
  <c r="X531" i="1"/>
  <c r="Y531" i="1"/>
  <c r="Z531" i="1"/>
  <c r="AA531" i="1"/>
  <c r="AB531" i="1"/>
  <c r="V532" i="1"/>
  <c r="W532" i="1"/>
  <c r="X532" i="1"/>
  <c r="Y532" i="1"/>
  <c r="Z532" i="1"/>
  <c r="AA532" i="1"/>
  <c r="AB532" i="1"/>
  <c r="V533" i="1"/>
  <c r="W533" i="1"/>
  <c r="X533" i="1"/>
  <c r="Y533" i="1"/>
  <c r="Z533" i="1"/>
  <c r="AA533" i="1"/>
  <c r="AB533" i="1"/>
  <c r="V534" i="1"/>
  <c r="W534" i="1"/>
  <c r="X534" i="1"/>
  <c r="Y534" i="1"/>
  <c r="Z534" i="1"/>
  <c r="AA534" i="1"/>
  <c r="AB534" i="1"/>
  <c r="V535" i="1"/>
  <c r="W535" i="1"/>
  <c r="X535" i="1"/>
  <c r="Y535" i="1"/>
  <c r="Z535" i="1"/>
  <c r="AA535" i="1"/>
  <c r="AB535" i="1"/>
  <c r="V536" i="1"/>
  <c r="W536" i="1"/>
  <c r="X536" i="1"/>
  <c r="Y536" i="1"/>
  <c r="Z536" i="1"/>
  <c r="AA536" i="1"/>
  <c r="AB536" i="1"/>
  <c r="V537" i="1"/>
  <c r="W537" i="1"/>
  <c r="X537" i="1"/>
  <c r="Y537" i="1"/>
  <c r="Z537" i="1"/>
  <c r="AA537" i="1"/>
  <c r="AB537" i="1"/>
  <c r="V538" i="1"/>
  <c r="W538" i="1"/>
  <c r="X538" i="1"/>
  <c r="Y538" i="1"/>
  <c r="Z538" i="1"/>
  <c r="AA538" i="1"/>
  <c r="AB538" i="1"/>
  <c r="V539" i="1"/>
  <c r="W539" i="1"/>
  <c r="X539" i="1"/>
  <c r="Y539" i="1"/>
  <c r="Z539" i="1"/>
  <c r="AA539" i="1"/>
  <c r="AB539" i="1"/>
  <c r="V540" i="1"/>
  <c r="W540" i="1"/>
  <c r="X540" i="1"/>
  <c r="Y540" i="1"/>
  <c r="Z540" i="1"/>
  <c r="AA540" i="1"/>
  <c r="AB540" i="1"/>
  <c r="V541" i="1"/>
  <c r="W541" i="1"/>
  <c r="X541" i="1"/>
  <c r="Y541" i="1"/>
  <c r="Z541" i="1"/>
  <c r="AA541" i="1"/>
  <c r="AB541" i="1"/>
  <c r="V542" i="1"/>
  <c r="W542" i="1"/>
  <c r="X542" i="1"/>
  <c r="Y542" i="1"/>
  <c r="Z542" i="1"/>
  <c r="AA542" i="1"/>
  <c r="AB542" i="1"/>
  <c r="V543" i="1"/>
  <c r="W543" i="1"/>
  <c r="X543" i="1"/>
  <c r="Y543" i="1"/>
  <c r="Z543" i="1"/>
  <c r="AA543" i="1"/>
  <c r="AB543" i="1"/>
  <c r="V544" i="1"/>
  <c r="W544" i="1"/>
  <c r="X544" i="1"/>
  <c r="Y544" i="1"/>
  <c r="Z544" i="1"/>
  <c r="AA544" i="1"/>
  <c r="AB544" i="1"/>
  <c r="V545" i="1"/>
  <c r="W545" i="1"/>
  <c r="X545" i="1"/>
  <c r="Y545" i="1"/>
  <c r="Z545" i="1"/>
  <c r="AA545" i="1"/>
  <c r="AB545" i="1"/>
  <c r="V546" i="1"/>
  <c r="W546" i="1"/>
  <c r="X546" i="1"/>
  <c r="Y546" i="1"/>
  <c r="Z546" i="1"/>
  <c r="AA546" i="1"/>
  <c r="AB546" i="1"/>
  <c r="V547" i="1"/>
  <c r="W547" i="1"/>
  <c r="X547" i="1"/>
  <c r="Y547" i="1"/>
  <c r="Z547" i="1"/>
  <c r="AA547" i="1"/>
  <c r="AB547" i="1"/>
  <c r="V548" i="1"/>
  <c r="W548" i="1"/>
  <c r="X548" i="1"/>
  <c r="Y548" i="1"/>
  <c r="Z548" i="1"/>
  <c r="AA548" i="1"/>
  <c r="AB548" i="1"/>
  <c r="V549" i="1"/>
  <c r="W549" i="1"/>
  <c r="X549" i="1"/>
  <c r="Y549" i="1"/>
  <c r="Z549" i="1"/>
  <c r="AA549" i="1"/>
  <c r="AB549" i="1"/>
  <c r="V550" i="1"/>
  <c r="W550" i="1"/>
  <c r="X550" i="1"/>
  <c r="Y550" i="1"/>
  <c r="Z550" i="1"/>
  <c r="AA550" i="1"/>
  <c r="AB550" i="1"/>
  <c r="V551" i="1"/>
  <c r="W551" i="1"/>
  <c r="X551" i="1"/>
  <c r="Y551" i="1"/>
  <c r="Z551" i="1"/>
  <c r="AA551" i="1"/>
  <c r="AB551" i="1"/>
  <c r="V552" i="1"/>
  <c r="W552" i="1"/>
  <c r="X552" i="1"/>
  <c r="Y552" i="1"/>
  <c r="Z552" i="1"/>
  <c r="AA552" i="1"/>
  <c r="AB552" i="1"/>
  <c r="V553" i="1"/>
  <c r="W553" i="1"/>
  <c r="X553" i="1"/>
  <c r="Y553" i="1"/>
  <c r="Z553" i="1"/>
  <c r="AA553" i="1"/>
  <c r="AB553" i="1"/>
  <c r="V554" i="1"/>
  <c r="W554" i="1"/>
  <c r="X554" i="1"/>
  <c r="Y554" i="1"/>
  <c r="Z554" i="1"/>
  <c r="AA554" i="1"/>
  <c r="AB554" i="1"/>
  <c r="V555" i="1"/>
  <c r="W555" i="1"/>
  <c r="X555" i="1"/>
  <c r="Y555" i="1"/>
  <c r="Z555" i="1"/>
  <c r="AA555" i="1"/>
  <c r="AB555" i="1"/>
  <c r="V556" i="1"/>
  <c r="W556" i="1"/>
  <c r="X556" i="1"/>
  <c r="Y556" i="1"/>
  <c r="Z556" i="1"/>
  <c r="AA556" i="1"/>
  <c r="AB556" i="1"/>
  <c r="V557" i="1"/>
  <c r="W557" i="1"/>
  <c r="X557" i="1"/>
  <c r="Y557" i="1"/>
  <c r="Z557" i="1"/>
  <c r="AA557" i="1"/>
  <c r="AB557" i="1"/>
  <c r="V558" i="1"/>
  <c r="W558" i="1"/>
  <c r="X558" i="1"/>
  <c r="Y558" i="1"/>
  <c r="Z558" i="1"/>
  <c r="AA558" i="1"/>
  <c r="AB558" i="1"/>
  <c r="V559" i="1"/>
  <c r="W559" i="1"/>
  <c r="X559" i="1"/>
  <c r="Y559" i="1"/>
  <c r="Z559" i="1"/>
  <c r="AA559" i="1"/>
  <c r="AB559" i="1"/>
  <c r="V560" i="1"/>
  <c r="W560" i="1"/>
  <c r="X560" i="1"/>
  <c r="Y560" i="1"/>
  <c r="Z560" i="1"/>
  <c r="AA560" i="1"/>
  <c r="AB560" i="1"/>
  <c r="V561" i="1"/>
  <c r="W561" i="1"/>
  <c r="X561" i="1"/>
  <c r="Y561" i="1"/>
  <c r="Z561" i="1"/>
  <c r="AA561" i="1"/>
  <c r="AB561" i="1"/>
  <c r="V562" i="1"/>
  <c r="W562" i="1"/>
  <c r="X562" i="1"/>
  <c r="Y562" i="1"/>
  <c r="Z562" i="1"/>
  <c r="AA562" i="1"/>
  <c r="AB562" i="1"/>
  <c r="V563" i="1"/>
  <c r="W563" i="1"/>
  <c r="X563" i="1"/>
  <c r="Y563" i="1"/>
  <c r="Z563" i="1"/>
  <c r="AA563" i="1"/>
  <c r="AB563" i="1"/>
  <c r="V564" i="1"/>
  <c r="W564" i="1"/>
  <c r="X564" i="1"/>
  <c r="Y564" i="1"/>
  <c r="Z564" i="1"/>
  <c r="AA564" i="1"/>
  <c r="AB564" i="1"/>
  <c r="V565" i="1"/>
  <c r="W565" i="1"/>
  <c r="X565" i="1"/>
  <c r="Y565" i="1"/>
  <c r="Z565" i="1"/>
  <c r="AA565" i="1"/>
  <c r="AB565" i="1"/>
  <c r="V566" i="1"/>
  <c r="W566" i="1"/>
  <c r="X566" i="1"/>
  <c r="Y566" i="1"/>
  <c r="Z566" i="1"/>
  <c r="AA566" i="1"/>
  <c r="AB566" i="1"/>
  <c r="V567" i="1"/>
  <c r="W567" i="1"/>
  <c r="X567" i="1"/>
  <c r="Y567" i="1"/>
  <c r="Z567" i="1"/>
  <c r="AA567" i="1"/>
  <c r="AB567" i="1"/>
  <c r="V568" i="1"/>
  <c r="W568" i="1"/>
  <c r="X568" i="1"/>
  <c r="Y568" i="1"/>
  <c r="Z568" i="1"/>
  <c r="AA568" i="1"/>
  <c r="AB568" i="1"/>
  <c r="V569" i="1"/>
  <c r="W569" i="1"/>
  <c r="X569" i="1"/>
  <c r="Y569" i="1"/>
  <c r="Z569" i="1"/>
  <c r="AA569" i="1"/>
  <c r="AB569" i="1"/>
  <c r="V570" i="1"/>
  <c r="W570" i="1"/>
  <c r="X570" i="1"/>
  <c r="Y570" i="1"/>
  <c r="Z570" i="1"/>
  <c r="AA570" i="1"/>
  <c r="AB570" i="1"/>
  <c r="V571" i="1"/>
  <c r="W571" i="1"/>
  <c r="X571" i="1"/>
  <c r="Y571" i="1"/>
  <c r="Z571" i="1"/>
  <c r="AA571" i="1"/>
  <c r="AB571" i="1"/>
  <c r="V572" i="1"/>
  <c r="W572" i="1"/>
  <c r="X572" i="1"/>
  <c r="Y572" i="1"/>
  <c r="Z572" i="1"/>
  <c r="AA572" i="1"/>
  <c r="AB572" i="1"/>
  <c r="V573" i="1"/>
  <c r="W573" i="1"/>
  <c r="X573" i="1"/>
  <c r="Y573" i="1"/>
  <c r="Z573" i="1"/>
  <c r="AA573" i="1"/>
  <c r="AB573" i="1"/>
  <c r="V574" i="1"/>
  <c r="W574" i="1"/>
  <c r="X574" i="1"/>
  <c r="Y574" i="1"/>
  <c r="Z574" i="1"/>
  <c r="AA574" i="1"/>
  <c r="AB574" i="1"/>
  <c r="V575" i="1"/>
  <c r="W575" i="1"/>
  <c r="X575" i="1"/>
  <c r="Y575" i="1"/>
  <c r="Z575" i="1"/>
  <c r="AA575" i="1"/>
  <c r="AB575" i="1"/>
  <c r="V576" i="1"/>
  <c r="W576" i="1"/>
  <c r="X576" i="1"/>
  <c r="Y576" i="1"/>
  <c r="Z576" i="1"/>
  <c r="AA576" i="1"/>
  <c r="AB576" i="1"/>
  <c r="V577" i="1"/>
  <c r="W577" i="1"/>
  <c r="X577" i="1"/>
  <c r="Y577" i="1"/>
  <c r="Z577" i="1"/>
  <c r="AA577" i="1"/>
  <c r="AB577" i="1"/>
  <c r="V578" i="1"/>
  <c r="W578" i="1"/>
  <c r="X578" i="1"/>
  <c r="Y578" i="1"/>
  <c r="Z578" i="1"/>
  <c r="AA578" i="1"/>
  <c r="AB578" i="1"/>
  <c r="V579" i="1"/>
  <c r="W579" i="1"/>
  <c r="X579" i="1"/>
  <c r="Y579" i="1"/>
  <c r="Z579" i="1"/>
  <c r="AA579" i="1"/>
  <c r="AB579" i="1"/>
  <c r="V580" i="1"/>
  <c r="W580" i="1"/>
  <c r="X580" i="1"/>
  <c r="Y580" i="1"/>
  <c r="Z580" i="1"/>
  <c r="AA580" i="1"/>
  <c r="AB580" i="1"/>
  <c r="V581" i="1"/>
  <c r="W581" i="1"/>
  <c r="X581" i="1"/>
  <c r="Y581" i="1"/>
  <c r="Z581" i="1"/>
  <c r="AA581" i="1"/>
  <c r="AB581" i="1"/>
  <c r="V582" i="1"/>
  <c r="W582" i="1"/>
  <c r="X582" i="1"/>
  <c r="Y582" i="1"/>
  <c r="Z582" i="1"/>
  <c r="AA582" i="1"/>
  <c r="AB582" i="1"/>
  <c r="V583" i="1"/>
  <c r="W583" i="1"/>
  <c r="X583" i="1"/>
  <c r="Y583" i="1"/>
  <c r="Z583" i="1"/>
  <c r="AA583" i="1"/>
  <c r="AB583" i="1"/>
  <c r="V584" i="1"/>
  <c r="W584" i="1"/>
  <c r="X584" i="1"/>
  <c r="Y584" i="1"/>
  <c r="Z584" i="1"/>
  <c r="AA584" i="1"/>
  <c r="AB584" i="1"/>
  <c r="V585" i="1"/>
  <c r="W585" i="1"/>
  <c r="X585" i="1"/>
  <c r="Y585" i="1"/>
  <c r="Z585" i="1"/>
  <c r="AA585" i="1"/>
  <c r="AB585" i="1"/>
  <c r="V586" i="1"/>
  <c r="W586" i="1"/>
  <c r="X586" i="1"/>
  <c r="Y586" i="1"/>
  <c r="Z586" i="1"/>
  <c r="AA586" i="1"/>
  <c r="AB586" i="1"/>
  <c r="V587" i="1"/>
  <c r="W587" i="1"/>
  <c r="X587" i="1"/>
  <c r="Y587" i="1"/>
  <c r="Z587" i="1"/>
  <c r="AA587" i="1"/>
  <c r="AB587" i="1"/>
  <c r="V588" i="1"/>
  <c r="W588" i="1"/>
  <c r="X588" i="1"/>
  <c r="Y588" i="1"/>
  <c r="Z588" i="1"/>
  <c r="AA588" i="1"/>
  <c r="AB588" i="1"/>
  <c r="V589" i="1"/>
  <c r="W589" i="1"/>
  <c r="X589" i="1"/>
  <c r="Y589" i="1"/>
  <c r="Z589" i="1"/>
  <c r="AA589" i="1"/>
  <c r="AB589" i="1"/>
  <c r="V590" i="1"/>
  <c r="W590" i="1"/>
  <c r="X590" i="1"/>
  <c r="Y590" i="1"/>
  <c r="Z590" i="1"/>
  <c r="AA590" i="1"/>
  <c r="AB590" i="1"/>
  <c r="V591" i="1"/>
  <c r="W591" i="1"/>
  <c r="X591" i="1"/>
  <c r="Y591" i="1"/>
  <c r="Z591" i="1"/>
  <c r="AA591" i="1"/>
  <c r="AB591" i="1"/>
  <c r="V592" i="1"/>
  <c r="W592" i="1"/>
  <c r="X592" i="1"/>
  <c r="Y592" i="1"/>
  <c r="Z592" i="1"/>
  <c r="AA592" i="1"/>
  <c r="AB592" i="1"/>
  <c r="V593" i="1"/>
  <c r="W593" i="1"/>
  <c r="X593" i="1"/>
  <c r="Y593" i="1"/>
  <c r="Z593" i="1"/>
  <c r="AA593" i="1"/>
  <c r="AB593" i="1"/>
  <c r="V594" i="1"/>
  <c r="W594" i="1"/>
  <c r="X594" i="1"/>
  <c r="Y594" i="1"/>
  <c r="Z594" i="1"/>
  <c r="AA594" i="1"/>
  <c r="AB594" i="1"/>
  <c r="V595" i="1"/>
  <c r="W595" i="1"/>
  <c r="X595" i="1"/>
  <c r="Y595" i="1"/>
  <c r="Z595" i="1"/>
  <c r="AA595" i="1"/>
  <c r="AB595" i="1"/>
  <c r="V596" i="1"/>
  <c r="W596" i="1"/>
  <c r="X596" i="1"/>
  <c r="Y596" i="1"/>
  <c r="Z596" i="1"/>
  <c r="AA596" i="1"/>
  <c r="AB596" i="1"/>
  <c r="V597" i="1"/>
  <c r="W597" i="1"/>
  <c r="X597" i="1"/>
  <c r="Y597" i="1"/>
  <c r="Z597" i="1"/>
  <c r="AA597" i="1"/>
  <c r="AB597" i="1"/>
  <c r="V598" i="1"/>
  <c r="W598" i="1"/>
  <c r="X598" i="1"/>
  <c r="Y598" i="1"/>
  <c r="Z598" i="1"/>
  <c r="AA598" i="1"/>
  <c r="AB598" i="1"/>
  <c r="V599" i="1"/>
  <c r="W599" i="1"/>
  <c r="X599" i="1"/>
  <c r="Y599" i="1"/>
  <c r="Z599" i="1"/>
  <c r="AA599" i="1"/>
  <c r="AB599" i="1"/>
  <c r="V600" i="1"/>
  <c r="W600" i="1"/>
  <c r="X600" i="1"/>
  <c r="Y600" i="1"/>
  <c r="Z600" i="1"/>
  <c r="AA600" i="1"/>
  <c r="AB600" i="1"/>
  <c r="V601" i="1"/>
  <c r="W601" i="1"/>
  <c r="X601" i="1"/>
  <c r="Y601" i="1"/>
  <c r="Z601" i="1"/>
  <c r="AA601" i="1"/>
  <c r="AB601" i="1"/>
  <c r="V602" i="1"/>
  <c r="W602" i="1"/>
  <c r="X602" i="1"/>
  <c r="Y602" i="1"/>
  <c r="Z602" i="1"/>
  <c r="AA602" i="1"/>
  <c r="AB602" i="1"/>
  <c r="V603" i="1"/>
  <c r="W603" i="1"/>
  <c r="X603" i="1"/>
  <c r="Y603" i="1"/>
  <c r="Z603" i="1"/>
  <c r="AA603" i="1"/>
  <c r="AB603" i="1"/>
  <c r="V604" i="1"/>
  <c r="W604" i="1"/>
  <c r="X604" i="1"/>
  <c r="Y604" i="1"/>
  <c r="Z604" i="1"/>
  <c r="AA604" i="1"/>
  <c r="AB604" i="1"/>
  <c r="V605" i="1"/>
  <c r="W605" i="1"/>
  <c r="X605" i="1"/>
  <c r="Y605" i="1"/>
  <c r="Z605" i="1"/>
  <c r="AA605" i="1"/>
  <c r="AB605" i="1"/>
  <c r="V606" i="1"/>
  <c r="W606" i="1"/>
  <c r="X606" i="1"/>
  <c r="Y606" i="1"/>
  <c r="Z606" i="1"/>
  <c r="AA606" i="1"/>
  <c r="AB606" i="1"/>
  <c r="V607" i="1"/>
  <c r="W607" i="1"/>
  <c r="X607" i="1"/>
  <c r="Y607" i="1"/>
  <c r="Z607" i="1"/>
  <c r="AA607" i="1"/>
  <c r="AB607" i="1"/>
  <c r="V608" i="1"/>
  <c r="W608" i="1"/>
  <c r="X608" i="1"/>
  <c r="Y608" i="1"/>
  <c r="Z608" i="1"/>
  <c r="AA608" i="1"/>
  <c r="AB608" i="1"/>
  <c r="V609" i="1"/>
  <c r="W609" i="1"/>
  <c r="X609" i="1"/>
  <c r="Y609" i="1"/>
  <c r="Z609" i="1"/>
  <c r="AA609" i="1"/>
  <c r="AB609" i="1"/>
  <c r="V610" i="1"/>
  <c r="W610" i="1"/>
  <c r="X610" i="1"/>
  <c r="Y610" i="1"/>
  <c r="Z610" i="1"/>
  <c r="AA610" i="1"/>
  <c r="AB610" i="1"/>
  <c r="V611" i="1"/>
  <c r="W611" i="1"/>
  <c r="X611" i="1"/>
  <c r="Y611" i="1"/>
  <c r="Z611" i="1"/>
  <c r="AA611" i="1"/>
  <c r="AB611" i="1"/>
  <c r="V612" i="1"/>
  <c r="W612" i="1"/>
  <c r="X612" i="1"/>
  <c r="Y612" i="1"/>
  <c r="Z612" i="1"/>
  <c r="AA612" i="1"/>
  <c r="AB612" i="1"/>
  <c r="V613" i="1"/>
  <c r="W613" i="1"/>
  <c r="X613" i="1"/>
  <c r="Y613" i="1"/>
  <c r="Z613" i="1"/>
  <c r="AA613" i="1"/>
  <c r="AB613" i="1"/>
  <c r="V614" i="1"/>
  <c r="W614" i="1"/>
  <c r="X614" i="1"/>
  <c r="Y614" i="1"/>
  <c r="Z614" i="1"/>
  <c r="AA614" i="1"/>
  <c r="AB614" i="1"/>
  <c r="V615" i="1"/>
  <c r="W615" i="1"/>
  <c r="X615" i="1"/>
  <c r="Y615" i="1"/>
  <c r="Z615" i="1"/>
  <c r="AA615" i="1"/>
  <c r="AB615" i="1"/>
  <c r="V616" i="1"/>
  <c r="W616" i="1"/>
  <c r="X616" i="1"/>
  <c r="Y616" i="1"/>
  <c r="Z616" i="1"/>
  <c r="AA616" i="1"/>
  <c r="AB616" i="1"/>
  <c r="V617" i="1"/>
  <c r="W617" i="1"/>
  <c r="X617" i="1"/>
  <c r="Y617" i="1"/>
  <c r="Z617" i="1"/>
  <c r="AA617" i="1"/>
  <c r="AB617" i="1"/>
  <c r="V618" i="1"/>
  <c r="W618" i="1"/>
  <c r="X618" i="1"/>
  <c r="Y618" i="1"/>
  <c r="Z618" i="1"/>
  <c r="AA618" i="1"/>
  <c r="AB618" i="1"/>
  <c r="V619" i="1"/>
  <c r="W619" i="1"/>
  <c r="X619" i="1"/>
  <c r="Y619" i="1"/>
  <c r="Z619" i="1"/>
  <c r="AA619" i="1"/>
  <c r="AB619" i="1"/>
  <c r="V620" i="1"/>
  <c r="W620" i="1"/>
  <c r="X620" i="1"/>
  <c r="Y620" i="1"/>
  <c r="Z620" i="1"/>
  <c r="AA620" i="1"/>
  <c r="AB620" i="1"/>
  <c r="V621" i="1"/>
  <c r="W621" i="1"/>
  <c r="X621" i="1"/>
  <c r="Y621" i="1"/>
  <c r="Z621" i="1"/>
  <c r="AA621" i="1"/>
  <c r="AB621" i="1"/>
  <c r="V622" i="1"/>
  <c r="W622" i="1"/>
  <c r="X622" i="1"/>
  <c r="Y622" i="1"/>
  <c r="Z622" i="1"/>
  <c r="AA622" i="1"/>
  <c r="AB622" i="1"/>
  <c r="V623" i="1"/>
  <c r="W623" i="1"/>
  <c r="X623" i="1"/>
  <c r="Y623" i="1"/>
  <c r="Z623" i="1"/>
  <c r="AA623" i="1"/>
  <c r="AB623" i="1"/>
  <c r="V624" i="1"/>
  <c r="W624" i="1"/>
  <c r="X624" i="1"/>
  <c r="Y624" i="1"/>
  <c r="Z624" i="1"/>
  <c r="AA624" i="1"/>
  <c r="AB624" i="1"/>
  <c r="V625" i="1"/>
  <c r="W625" i="1"/>
  <c r="X625" i="1"/>
  <c r="Y625" i="1"/>
  <c r="Z625" i="1"/>
  <c r="AA625" i="1"/>
  <c r="AB625" i="1"/>
  <c r="V626" i="1"/>
  <c r="W626" i="1"/>
  <c r="X626" i="1"/>
  <c r="Y626" i="1"/>
  <c r="Z626" i="1"/>
  <c r="AA626" i="1"/>
  <c r="AB626" i="1"/>
  <c r="V627" i="1"/>
  <c r="W627" i="1"/>
  <c r="X627" i="1"/>
  <c r="Y627" i="1"/>
  <c r="Z627" i="1"/>
  <c r="AA627" i="1"/>
  <c r="AB627" i="1"/>
  <c r="V628" i="1"/>
  <c r="W628" i="1"/>
  <c r="X628" i="1"/>
  <c r="Y628" i="1"/>
  <c r="Z628" i="1"/>
  <c r="AA628" i="1"/>
  <c r="AB628" i="1"/>
  <c r="V629" i="1"/>
  <c r="W629" i="1"/>
  <c r="X629" i="1"/>
  <c r="Y629" i="1"/>
  <c r="Z629" i="1"/>
  <c r="AA629" i="1"/>
  <c r="AB629" i="1"/>
  <c r="V630" i="1"/>
  <c r="W630" i="1"/>
  <c r="X630" i="1"/>
  <c r="Y630" i="1"/>
  <c r="Z630" i="1"/>
  <c r="AA630" i="1"/>
  <c r="AB630" i="1"/>
  <c r="V631" i="1"/>
  <c r="W631" i="1"/>
  <c r="X631" i="1"/>
  <c r="Y631" i="1"/>
  <c r="Z631" i="1"/>
  <c r="AA631" i="1"/>
  <c r="AB631" i="1"/>
  <c r="V632" i="1"/>
  <c r="W632" i="1"/>
  <c r="X632" i="1"/>
  <c r="Y632" i="1"/>
  <c r="Z632" i="1"/>
  <c r="AA632" i="1"/>
  <c r="AB632" i="1"/>
  <c r="V633" i="1"/>
  <c r="W633" i="1"/>
  <c r="X633" i="1"/>
  <c r="Y633" i="1"/>
  <c r="Z633" i="1"/>
  <c r="AA633" i="1"/>
  <c r="AB633" i="1"/>
  <c r="V634" i="1"/>
  <c r="W634" i="1"/>
  <c r="X634" i="1"/>
  <c r="Y634" i="1"/>
  <c r="Z634" i="1"/>
  <c r="AA634" i="1"/>
  <c r="AB634" i="1"/>
  <c r="V635" i="1"/>
  <c r="W635" i="1"/>
  <c r="X635" i="1"/>
  <c r="Y635" i="1"/>
  <c r="Z635" i="1"/>
  <c r="AA635" i="1"/>
  <c r="AB635" i="1"/>
  <c r="V636" i="1"/>
  <c r="W636" i="1"/>
  <c r="X636" i="1"/>
  <c r="Y636" i="1"/>
  <c r="Z636" i="1"/>
  <c r="AA636" i="1"/>
  <c r="AB636" i="1"/>
  <c r="V637" i="1"/>
  <c r="W637" i="1"/>
  <c r="X637" i="1"/>
  <c r="Y637" i="1"/>
  <c r="Z637" i="1"/>
  <c r="AA637" i="1"/>
  <c r="AB637" i="1"/>
  <c r="V638" i="1"/>
  <c r="W638" i="1"/>
  <c r="X638" i="1"/>
  <c r="Y638" i="1"/>
  <c r="Z638" i="1"/>
  <c r="AA638" i="1"/>
  <c r="AB638" i="1"/>
  <c r="V639" i="1"/>
  <c r="W639" i="1"/>
  <c r="X639" i="1"/>
  <c r="Y639" i="1"/>
  <c r="Z639" i="1"/>
  <c r="AA639" i="1"/>
  <c r="AB639" i="1"/>
  <c r="V640" i="1"/>
  <c r="W640" i="1"/>
  <c r="X640" i="1"/>
  <c r="Y640" i="1"/>
  <c r="Z640" i="1"/>
  <c r="AA640" i="1"/>
  <c r="AB640" i="1"/>
  <c r="V641" i="1"/>
  <c r="W641" i="1"/>
  <c r="X641" i="1"/>
  <c r="Y641" i="1"/>
  <c r="Z641" i="1"/>
  <c r="AA641" i="1"/>
  <c r="AB641" i="1"/>
  <c r="V642" i="1"/>
  <c r="W642" i="1"/>
  <c r="X642" i="1"/>
  <c r="Y642" i="1"/>
  <c r="Z642" i="1"/>
  <c r="AA642" i="1"/>
  <c r="AB642" i="1"/>
  <c r="V643" i="1"/>
  <c r="W643" i="1"/>
  <c r="X643" i="1"/>
  <c r="Y643" i="1"/>
  <c r="Z643" i="1"/>
  <c r="AA643" i="1"/>
  <c r="AB643" i="1"/>
  <c r="V644" i="1"/>
  <c r="W644" i="1"/>
  <c r="X644" i="1"/>
  <c r="Y644" i="1"/>
  <c r="Z644" i="1"/>
  <c r="AA644" i="1"/>
  <c r="AB644" i="1"/>
  <c r="V645" i="1"/>
  <c r="W645" i="1"/>
  <c r="X645" i="1"/>
  <c r="Y645" i="1"/>
  <c r="Z645" i="1"/>
  <c r="AA645" i="1"/>
  <c r="AB645" i="1"/>
  <c r="V646" i="1"/>
  <c r="W646" i="1"/>
  <c r="X646" i="1"/>
  <c r="Y646" i="1"/>
  <c r="Z646" i="1"/>
  <c r="AA646" i="1"/>
  <c r="AB646" i="1"/>
  <c r="V647" i="1"/>
  <c r="W647" i="1"/>
  <c r="X647" i="1"/>
  <c r="Y647" i="1"/>
  <c r="Z647" i="1"/>
  <c r="AA647" i="1"/>
  <c r="AB647" i="1"/>
  <c r="V648" i="1"/>
  <c r="W648" i="1"/>
  <c r="X648" i="1"/>
  <c r="Y648" i="1"/>
  <c r="Z648" i="1"/>
  <c r="AA648" i="1"/>
  <c r="AB648" i="1"/>
  <c r="V649" i="1"/>
  <c r="W649" i="1"/>
  <c r="X649" i="1"/>
  <c r="Y649" i="1"/>
  <c r="Z649" i="1"/>
  <c r="AA649" i="1"/>
  <c r="AB649" i="1"/>
  <c r="V650" i="1"/>
  <c r="W650" i="1"/>
  <c r="X650" i="1"/>
  <c r="Y650" i="1"/>
  <c r="Z650" i="1"/>
  <c r="AA650" i="1"/>
  <c r="AB650" i="1"/>
  <c r="V651" i="1"/>
  <c r="W651" i="1"/>
  <c r="X651" i="1"/>
  <c r="Y651" i="1"/>
  <c r="Z651" i="1"/>
  <c r="AA651" i="1"/>
  <c r="AB651" i="1"/>
  <c r="V652" i="1"/>
  <c r="W652" i="1"/>
  <c r="X652" i="1"/>
  <c r="Y652" i="1"/>
  <c r="Z652" i="1"/>
  <c r="AA652" i="1"/>
  <c r="AB652" i="1"/>
  <c r="V653" i="1"/>
  <c r="W653" i="1"/>
  <c r="X653" i="1"/>
  <c r="Y653" i="1"/>
  <c r="Z653" i="1"/>
  <c r="AA653" i="1"/>
  <c r="AB653" i="1"/>
  <c r="V654" i="1"/>
  <c r="W654" i="1"/>
  <c r="X654" i="1"/>
  <c r="Y654" i="1"/>
  <c r="Z654" i="1"/>
  <c r="AA654" i="1"/>
  <c r="AB654" i="1"/>
  <c r="V655" i="1"/>
  <c r="W655" i="1"/>
  <c r="X655" i="1"/>
  <c r="Y655" i="1"/>
  <c r="Z655" i="1"/>
  <c r="AA655" i="1"/>
  <c r="AB655" i="1"/>
  <c r="V656" i="1"/>
  <c r="W656" i="1"/>
  <c r="X656" i="1"/>
  <c r="Y656" i="1"/>
  <c r="Z656" i="1"/>
  <c r="AA656" i="1"/>
  <c r="AB656" i="1"/>
  <c r="V657" i="1"/>
  <c r="W657" i="1"/>
  <c r="X657" i="1"/>
  <c r="Y657" i="1"/>
  <c r="Z657" i="1"/>
  <c r="AA657" i="1"/>
  <c r="AB657" i="1"/>
  <c r="V658" i="1"/>
  <c r="W658" i="1"/>
  <c r="X658" i="1"/>
  <c r="Y658" i="1"/>
  <c r="Z658" i="1"/>
  <c r="AA658" i="1"/>
  <c r="AB658" i="1"/>
  <c r="V659" i="1"/>
  <c r="W659" i="1"/>
  <c r="X659" i="1"/>
  <c r="Y659" i="1"/>
  <c r="Z659" i="1"/>
  <c r="AA659" i="1"/>
  <c r="AB659" i="1"/>
  <c r="V660" i="1"/>
  <c r="W660" i="1"/>
  <c r="X660" i="1"/>
  <c r="Y660" i="1"/>
  <c r="Z660" i="1"/>
  <c r="AA660" i="1"/>
  <c r="AB660" i="1"/>
  <c r="V661" i="1"/>
  <c r="W661" i="1"/>
  <c r="X661" i="1"/>
  <c r="Y661" i="1"/>
  <c r="Z661" i="1"/>
  <c r="AA661" i="1"/>
  <c r="AB661" i="1"/>
  <c r="V662" i="1"/>
  <c r="W662" i="1"/>
  <c r="X662" i="1"/>
  <c r="Y662" i="1"/>
  <c r="Z662" i="1"/>
  <c r="AA662" i="1"/>
  <c r="AB662" i="1"/>
  <c r="V663" i="1"/>
  <c r="W663" i="1"/>
  <c r="X663" i="1"/>
  <c r="Y663" i="1"/>
  <c r="Z663" i="1"/>
  <c r="AA663" i="1"/>
  <c r="AB663" i="1"/>
  <c r="V664" i="1"/>
  <c r="W664" i="1"/>
  <c r="X664" i="1"/>
  <c r="Y664" i="1"/>
  <c r="Z664" i="1"/>
  <c r="AA664" i="1"/>
  <c r="AB664" i="1"/>
  <c r="V665" i="1"/>
  <c r="W665" i="1"/>
  <c r="X665" i="1"/>
  <c r="Y665" i="1"/>
  <c r="Z665" i="1"/>
  <c r="AA665" i="1"/>
  <c r="AB665" i="1"/>
  <c r="V666" i="1"/>
  <c r="W666" i="1"/>
  <c r="X666" i="1"/>
  <c r="Y666" i="1"/>
  <c r="Z666" i="1"/>
  <c r="AA666" i="1"/>
  <c r="AB666" i="1"/>
  <c r="V667" i="1"/>
  <c r="W667" i="1"/>
  <c r="X667" i="1"/>
  <c r="Y667" i="1"/>
  <c r="Z667" i="1"/>
  <c r="AA667" i="1"/>
  <c r="AB667" i="1"/>
  <c r="V668" i="1"/>
  <c r="W668" i="1"/>
  <c r="X668" i="1"/>
  <c r="Y668" i="1"/>
  <c r="Z668" i="1"/>
  <c r="AA668" i="1"/>
  <c r="AB668" i="1"/>
  <c r="V669" i="1"/>
  <c r="W669" i="1"/>
  <c r="X669" i="1"/>
  <c r="Y669" i="1"/>
  <c r="Z669" i="1"/>
  <c r="AA669" i="1"/>
  <c r="AB669" i="1"/>
  <c r="V670" i="1"/>
  <c r="W670" i="1"/>
  <c r="X670" i="1"/>
  <c r="Y670" i="1"/>
  <c r="Z670" i="1"/>
  <c r="AA670" i="1"/>
  <c r="AB670" i="1"/>
  <c r="V671" i="1"/>
  <c r="W671" i="1"/>
  <c r="X671" i="1"/>
  <c r="Y671" i="1"/>
  <c r="Z671" i="1"/>
  <c r="AA671" i="1"/>
  <c r="AB671" i="1"/>
  <c r="V672" i="1"/>
  <c r="W672" i="1"/>
  <c r="X672" i="1"/>
  <c r="Y672" i="1"/>
  <c r="Z672" i="1"/>
  <c r="AA672" i="1"/>
  <c r="AB672" i="1"/>
  <c r="V673" i="1"/>
  <c r="W673" i="1"/>
  <c r="X673" i="1"/>
  <c r="Y673" i="1"/>
  <c r="Z673" i="1"/>
  <c r="AA673" i="1"/>
  <c r="AB673" i="1"/>
  <c r="V674" i="1"/>
  <c r="W674" i="1"/>
  <c r="X674" i="1"/>
  <c r="Y674" i="1"/>
  <c r="Z674" i="1"/>
  <c r="AA674" i="1"/>
  <c r="AB674" i="1"/>
  <c r="V675" i="1"/>
  <c r="W675" i="1"/>
  <c r="X675" i="1"/>
  <c r="Y675" i="1"/>
  <c r="Z675" i="1"/>
  <c r="AA675" i="1"/>
  <c r="AB675" i="1"/>
  <c r="V676" i="1"/>
  <c r="W676" i="1"/>
  <c r="X676" i="1"/>
  <c r="Y676" i="1"/>
  <c r="Z676" i="1"/>
  <c r="AA676" i="1"/>
  <c r="AB676" i="1"/>
  <c r="V677" i="1"/>
  <c r="W677" i="1"/>
  <c r="X677" i="1"/>
  <c r="Y677" i="1"/>
  <c r="Z677" i="1"/>
  <c r="AA677" i="1"/>
  <c r="AB677" i="1"/>
  <c r="V678" i="1"/>
  <c r="W678" i="1"/>
  <c r="X678" i="1"/>
  <c r="Y678" i="1"/>
  <c r="Z678" i="1"/>
  <c r="AA678" i="1"/>
  <c r="AB678" i="1"/>
  <c r="V679" i="1"/>
  <c r="W679" i="1"/>
  <c r="X679" i="1"/>
  <c r="Y679" i="1"/>
  <c r="Z679" i="1"/>
  <c r="AA679" i="1"/>
  <c r="AB679" i="1"/>
  <c r="V680" i="1"/>
  <c r="W680" i="1"/>
  <c r="X680" i="1"/>
  <c r="Y680" i="1"/>
  <c r="Z680" i="1"/>
  <c r="AA680" i="1"/>
  <c r="AB680" i="1"/>
  <c r="V681" i="1"/>
  <c r="W681" i="1"/>
  <c r="X681" i="1"/>
  <c r="Y681" i="1"/>
  <c r="Z681" i="1"/>
  <c r="AA681" i="1"/>
  <c r="AB681" i="1"/>
  <c r="V682" i="1"/>
  <c r="W682" i="1"/>
  <c r="X682" i="1"/>
  <c r="Y682" i="1"/>
  <c r="Z682" i="1"/>
  <c r="AA682" i="1"/>
  <c r="AB682" i="1"/>
  <c r="V683" i="1"/>
  <c r="W683" i="1"/>
  <c r="X683" i="1"/>
  <c r="Y683" i="1"/>
  <c r="Z683" i="1"/>
  <c r="AA683" i="1"/>
  <c r="AB683" i="1"/>
  <c r="V684" i="1"/>
  <c r="W684" i="1"/>
  <c r="X684" i="1"/>
  <c r="Y684" i="1"/>
  <c r="Z684" i="1"/>
  <c r="AA684" i="1"/>
  <c r="AB684" i="1"/>
  <c r="V685" i="1"/>
  <c r="W685" i="1"/>
  <c r="X685" i="1"/>
  <c r="Y685" i="1"/>
  <c r="Z685" i="1"/>
  <c r="AA685" i="1"/>
  <c r="AB685" i="1"/>
  <c r="V686" i="1"/>
  <c r="W686" i="1"/>
  <c r="X686" i="1"/>
  <c r="Y686" i="1"/>
  <c r="Z686" i="1"/>
  <c r="AA686" i="1"/>
  <c r="AB686" i="1"/>
  <c r="V687" i="1"/>
  <c r="W687" i="1"/>
  <c r="X687" i="1"/>
  <c r="Y687" i="1"/>
  <c r="Z687" i="1"/>
  <c r="AA687" i="1"/>
  <c r="AB687" i="1"/>
  <c r="V688" i="1"/>
  <c r="W688" i="1"/>
  <c r="X688" i="1"/>
  <c r="Y688" i="1"/>
  <c r="Z688" i="1"/>
  <c r="AA688" i="1"/>
  <c r="AB688" i="1"/>
  <c r="V689" i="1"/>
  <c r="W689" i="1"/>
  <c r="X689" i="1"/>
  <c r="Y689" i="1"/>
  <c r="Z689" i="1"/>
  <c r="AA689" i="1"/>
  <c r="AB689" i="1"/>
  <c r="V690" i="1"/>
  <c r="W690" i="1"/>
  <c r="X690" i="1"/>
  <c r="Y690" i="1"/>
  <c r="Z690" i="1"/>
  <c r="AA690" i="1"/>
  <c r="AB690" i="1"/>
  <c r="V691" i="1"/>
  <c r="W691" i="1"/>
  <c r="X691" i="1"/>
  <c r="Y691" i="1"/>
  <c r="Z691" i="1"/>
  <c r="AA691" i="1"/>
  <c r="AB691" i="1"/>
  <c r="V692" i="1"/>
  <c r="W692" i="1"/>
  <c r="X692" i="1"/>
  <c r="Y692" i="1"/>
  <c r="Z692" i="1"/>
  <c r="AA692" i="1"/>
  <c r="AB692" i="1"/>
  <c r="V693" i="1"/>
  <c r="W693" i="1"/>
  <c r="X693" i="1"/>
  <c r="Y693" i="1"/>
  <c r="Z693" i="1"/>
  <c r="AA693" i="1"/>
  <c r="AB693" i="1"/>
  <c r="V694" i="1"/>
  <c r="W694" i="1"/>
  <c r="X694" i="1"/>
  <c r="Y694" i="1"/>
  <c r="Z694" i="1"/>
  <c r="AA694" i="1"/>
  <c r="AB694" i="1"/>
  <c r="V695" i="1"/>
  <c r="W695" i="1"/>
  <c r="X695" i="1"/>
  <c r="Y695" i="1"/>
  <c r="Z695" i="1"/>
  <c r="AA695" i="1"/>
  <c r="AB695" i="1"/>
  <c r="V696" i="1"/>
  <c r="W696" i="1"/>
  <c r="X696" i="1"/>
  <c r="Y696" i="1"/>
  <c r="Z696" i="1"/>
  <c r="AA696" i="1"/>
  <c r="AB696" i="1"/>
  <c r="V697" i="1"/>
  <c r="W697" i="1"/>
  <c r="X697" i="1"/>
  <c r="Y697" i="1"/>
  <c r="Z697" i="1"/>
  <c r="AA697" i="1"/>
  <c r="AB697" i="1"/>
  <c r="V698" i="1"/>
  <c r="W698" i="1"/>
  <c r="X698" i="1"/>
  <c r="Y698" i="1"/>
  <c r="Z698" i="1"/>
  <c r="AA698" i="1"/>
  <c r="AB698" i="1"/>
  <c r="V699" i="1"/>
  <c r="W699" i="1"/>
  <c r="X699" i="1"/>
  <c r="Y699" i="1"/>
  <c r="Z699" i="1"/>
  <c r="AA699" i="1"/>
  <c r="AB699" i="1"/>
  <c r="V700" i="1"/>
  <c r="W700" i="1"/>
  <c r="X700" i="1"/>
  <c r="Y700" i="1"/>
  <c r="Z700" i="1"/>
  <c r="AA700" i="1"/>
  <c r="AB700" i="1"/>
  <c r="V701" i="1"/>
  <c r="W701" i="1"/>
  <c r="X701" i="1"/>
  <c r="Y701" i="1"/>
  <c r="Z701" i="1"/>
  <c r="AA701" i="1"/>
  <c r="AB701" i="1"/>
  <c r="V702" i="1"/>
  <c r="W702" i="1"/>
  <c r="X702" i="1"/>
  <c r="Y702" i="1"/>
  <c r="Z702" i="1"/>
  <c r="AA702" i="1"/>
  <c r="AB702" i="1"/>
  <c r="V703" i="1"/>
  <c r="W703" i="1"/>
  <c r="X703" i="1"/>
  <c r="Y703" i="1"/>
  <c r="Z703" i="1"/>
  <c r="AA703" i="1"/>
  <c r="AB703" i="1"/>
  <c r="V704" i="1"/>
  <c r="W704" i="1"/>
  <c r="X704" i="1"/>
  <c r="Y704" i="1"/>
  <c r="Z704" i="1"/>
  <c r="AA704" i="1"/>
  <c r="AB704" i="1"/>
  <c r="V705" i="1"/>
  <c r="W705" i="1"/>
  <c r="X705" i="1"/>
  <c r="Y705" i="1"/>
  <c r="Z705" i="1"/>
  <c r="AA705" i="1"/>
  <c r="AB705" i="1"/>
  <c r="V706" i="1"/>
  <c r="W706" i="1"/>
  <c r="X706" i="1"/>
  <c r="Y706" i="1"/>
  <c r="Z706" i="1"/>
  <c r="AA706" i="1"/>
  <c r="AB706" i="1"/>
  <c r="V707" i="1"/>
  <c r="W707" i="1"/>
  <c r="X707" i="1"/>
  <c r="Y707" i="1"/>
  <c r="Z707" i="1"/>
  <c r="AA707" i="1"/>
  <c r="AB707" i="1"/>
  <c r="V708" i="1"/>
  <c r="W708" i="1"/>
  <c r="X708" i="1"/>
  <c r="Y708" i="1"/>
  <c r="Z708" i="1"/>
  <c r="AA708" i="1"/>
  <c r="AB708" i="1"/>
  <c r="V709" i="1"/>
  <c r="W709" i="1"/>
  <c r="X709" i="1"/>
  <c r="Y709" i="1"/>
  <c r="Z709" i="1"/>
  <c r="AA709" i="1"/>
  <c r="AB709" i="1"/>
  <c r="V710" i="1"/>
  <c r="W710" i="1"/>
  <c r="X710" i="1"/>
  <c r="Y710" i="1"/>
  <c r="Z710" i="1"/>
  <c r="AA710" i="1"/>
  <c r="AB710" i="1"/>
  <c r="V711" i="1"/>
  <c r="W711" i="1"/>
  <c r="X711" i="1"/>
  <c r="Y711" i="1"/>
  <c r="Z711" i="1"/>
  <c r="AA711" i="1"/>
  <c r="AB711" i="1"/>
  <c r="V712" i="1"/>
  <c r="W712" i="1"/>
  <c r="X712" i="1"/>
  <c r="Y712" i="1"/>
  <c r="Z712" i="1"/>
  <c r="AA712" i="1"/>
  <c r="AB712" i="1"/>
  <c r="V713" i="1"/>
  <c r="W713" i="1"/>
  <c r="X713" i="1"/>
  <c r="Y713" i="1"/>
  <c r="Z713" i="1"/>
  <c r="AA713" i="1"/>
  <c r="AB713" i="1"/>
  <c r="V714" i="1"/>
  <c r="W714" i="1"/>
  <c r="X714" i="1"/>
  <c r="Y714" i="1"/>
  <c r="Z714" i="1"/>
  <c r="AA714" i="1"/>
  <c r="AB714" i="1"/>
  <c r="V715" i="1"/>
  <c r="W715" i="1"/>
  <c r="X715" i="1"/>
  <c r="Y715" i="1"/>
  <c r="Z715" i="1"/>
  <c r="AA715" i="1"/>
  <c r="AB715" i="1"/>
  <c r="V716" i="1"/>
  <c r="W716" i="1"/>
  <c r="X716" i="1"/>
  <c r="Y716" i="1"/>
  <c r="Z716" i="1"/>
  <c r="AA716" i="1"/>
  <c r="AB716" i="1"/>
  <c r="V717" i="1"/>
  <c r="W717" i="1"/>
  <c r="X717" i="1"/>
  <c r="Y717" i="1"/>
  <c r="Z717" i="1"/>
  <c r="AA717" i="1"/>
  <c r="AB717" i="1"/>
  <c r="V718" i="1"/>
  <c r="W718" i="1"/>
  <c r="X718" i="1"/>
  <c r="Y718" i="1"/>
  <c r="Z718" i="1"/>
  <c r="AA718" i="1"/>
  <c r="AB718" i="1"/>
  <c r="V719" i="1"/>
  <c r="W719" i="1"/>
  <c r="X719" i="1"/>
  <c r="Y719" i="1"/>
  <c r="Z719" i="1"/>
  <c r="AA719" i="1"/>
  <c r="AB719" i="1"/>
  <c r="V720" i="1"/>
  <c r="W720" i="1"/>
  <c r="X720" i="1"/>
  <c r="Y720" i="1"/>
  <c r="Z720" i="1"/>
  <c r="AA720" i="1"/>
  <c r="AB720" i="1"/>
  <c r="V721" i="1"/>
  <c r="W721" i="1"/>
  <c r="X721" i="1"/>
  <c r="Y721" i="1"/>
  <c r="Z721" i="1"/>
  <c r="AA721" i="1"/>
  <c r="AB721" i="1"/>
  <c r="V722" i="1"/>
  <c r="W722" i="1"/>
  <c r="X722" i="1"/>
  <c r="Y722" i="1"/>
  <c r="Z722" i="1"/>
  <c r="AA722" i="1"/>
  <c r="AB722" i="1"/>
  <c r="V723" i="1"/>
  <c r="W723" i="1"/>
  <c r="X723" i="1"/>
  <c r="Y723" i="1"/>
  <c r="Z723" i="1"/>
  <c r="AA723" i="1"/>
  <c r="AB723" i="1"/>
  <c r="V724" i="1"/>
  <c r="W724" i="1"/>
  <c r="X724" i="1"/>
  <c r="Y724" i="1"/>
  <c r="Z724" i="1"/>
  <c r="AA724" i="1"/>
  <c r="AB724" i="1"/>
  <c r="V725" i="1"/>
  <c r="W725" i="1"/>
  <c r="X725" i="1"/>
  <c r="Y725" i="1"/>
  <c r="Z725" i="1"/>
  <c r="AA725" i="1"/>
  <c r="AB725" i="1"/>
  <c r="V726" i="1"/>
  <c r="W726" i="1"/>
  <c r="X726" i="1"/>
  <c r="Y726" i="1"/>
  <c r="Z726" i="1"/>
  <c r="AA726" i="1"/>
  <c r="AB726" i="1"/>
  <c r="V727" i="1"/>
  <c r="W727" i="1"/>
  <c r="X727" i="1"/>
  <c r="Y727" i="1"/>
  <c r="Z727" i="1"/>
  <c r="AA727" i="1"/>
  <c r="AB727" i="1"/>
  <c r="V728" i="1"/>
  <c r="W728" i="1"/>
  <c r="X728" i="1"/>
  <c r="Y728" i="1"/>
  <c r="Z728" i="1"/>
  <c r="AA728" i="1"/>
  <c r="AB728" i="1"/>
  <c r="V729" i="1"/>
  <c r="W729" i="1"/>
  <c r="X729" i="1"/>
  <c r="Y729" i="1"/>
  <c r="Z729" i="1"/>
  <c r="AA729" i="1"/>
  <c r="AB729" i="1"/>
  <c r="V730" i="1"/>
  <c r="W730" i="1"/>
  <c r="X730" i="1"/>
  <c r="Y730" i="1"/>
  <c r="Z730" i="1"/>
  <c r="AA730" i="1"/>
  <c r="AB730" i="1"/>
  <c r="V731" i="1"/>
  <c r="W731" i="1"/>
  <c r="X731" i="1"/>
  <c r="Y731" i="1"/>
  <c r="Z731" i="1"/>
  <c r="AA731" i="1"/>
  <c r="AB731" i="1"/>
  <c r="V732" i="1"/>
  <c r="W732" i="1"/>
  <c r="X732" i="1"/>
  <c r="Y732" i="1"/>
  <c r="Z732" i="1"/>
  <c r="AA732" i="1"/>
  <c r="AB732" i="1"/>
  <c r="V733" i="1"/>
  <c r="W733" i="1"/>
  <c r="X733" i="1"/>
  <c r="Y733" i="1"/>
  <c r="Z733" i="1"/>
  <c r="AA733" i="1"/>
  <c r="AB733" i="1"/>
  <c r="V734" i="1"/>
  <c r="W734" i="1"/>
  <c r="X734" i="1"/>
  <c r="Y734" i="1"/>
  <c r="Z734" i="1"/>
  <c r="AA734" i="1"/>
  <c r="AB734" i="1"/>
  <c r="V735" i="1"/>
  <c r="W735" i="1"/>
  <c r="X735" i="1"/>
  <c r="Y735" i="1"/>
  <c r="Z735" i="1"/>
  <c r="AA735" i="1"/>
  <c r="AB735" i="1"/>
  <c r="V736" i="1"/>
  <c r="W736" i="1"/>
  <c r="X736" i="1"/>
  <c r="Y736" i="1"/>
  <c r="Z736" i="1"/>
  <c r="AA736" i="1"/>
  <c r="AB736" i="1"/>
  <c r="V737" i="1"/>
  <c r="W737" i="1"/>
  <c r="X737" i="1"/>
  <c r="Y737" i="1"/>
  <c r="Z737" i="1"/>
  <c r="AA737" i="1"/>
  <c r="AB737" i="1"/>
  <c r="V738" i="1"/>
  <c r="W738" i="1"/>
  <c r="X738" i="1"/>
  <c r="Y738" i="1"/>
  <c r="Z738" i="1"/>
  <c r="AA738" i="1"/>
  <c r="AB738" i="1"/>
  <c r="V739" i="1"/>
  <c r="W739" i="1"/>
  <c r="X739" i="1"/>
  <c r="Y739" i="1"/>
  <c r="Z739" i="1"/>
  <c r="AA739" i="1"/>
  <c r="AB739" i="1"/>
  <c r="V740" i="1"/>
  <c r="W740" i="1"/>
  <c r="X740" i="1"/>
  <c r="Y740" i="1"/>
  <c r="Z740" i="1"/>
  <c r="AA740" i="1"/>
  <c r="AB740" i="1"/>
  <c r="V741" i="1"/>
  <c r="W741" i="1"/>
  <c r="X741" i="1"/>
  <c r="Y741" i="1"/>
  <c r="Z741" i="1"/>
  <c r="AA741" i="1"/>
  <c r="AB741" i="1"/>
  <c r="V742" i="1"/>
  <c r="W742" i="1"/>
  <c r="X742" i="1"/>
  <c r="Y742" i="1"/>
  <c r="Z742" i="1"/>
  <c r="AA742" i="1"/>
  <c r="AB742" i="1"/>
  <c r="V743" i="1"/>
  <c r="W743" i="1"/>
  <c r="X743" i="1"/>
  <c r="Y743" i="1"/>
  <c r="Z743" i="1"/>
  <c r="AA743" i="1"/>
  <c r="AB743" i="1"/>
  <c r="V744" i="1"/>
  <c r="W744" i="1"/>
  <c r="X744" i="1"/>
  <c r="Y744" i="1"/>
  <c r="Z744" i="1"/>
  <c r="AA744" i="1"/>
  <c r="AB744" i="1"/>
  <c r="V745" i="1"/>
  <c r="W745" i="1"/>
  <c r="X745" i="1"/>
  <c r="Y745" i="1"/>
  <c r="Z745" i="1"/>
  <c r="AA745" i="1"/>
  <c r="AB745" i="1"/>
  <c r="V746" i="1"/>
  <c r="W746" i="1"/>
  <c r="X746" i="1"/>
  <c r="Y746" i="1"/>
  <c r="Z746" i="1"/>
  <c r="AA746" i="1"/>
  <c r="AB746" i="1"/>
  <c r="V747" i="1"/>
  <c r="W747" i="1"/>
  <c r="X747" i="1"/>
  <c r="Y747" i="1"/>
  <c r="Z747" i="1"/>
  <c r="AA747" i="1"/>
  <c r="AB747" i="1"/>
  <c r="V748" i="1"/>
  <c r="W748" i="1"/>
  <c r="X748" i="1"/>
  <c r="Y748" i="1"/>
  <c r="Z748" i="1"/>
  <c r="AA748" i="1"/>
  <c r="AB748" i="1"/>
  <c r="V749" i="1"/>
  <c r="W749" i="1"/>
  <c r="X749" i="1"/>
  <c r="Y749" i="1"/>
  <c r="Z749" i="1"/>
  <c r="AA749" i="1"/>
  <c r="AB749" i="1"/>
  <c r="V750" i="1"/>
  <c r="W750" i="1"/>
  <c r="X750" i="1"/>
  <c r="Y750" i="1"/>
  <c r="Z750" i="1"/>
  <c r="AA750" i="1"/>
  <c r="AB750" i="1"/>
  <c r="V751" i="1"/>
  <c r="W751" i="1"/>
  <c r="X751" i="1"/>
  <c r="Y751" i="1"/>
  <c r="Z751" i="1"/>
  <c r="AA751" i="1"/>
  <c r="AB751" i="1"/>
  <c r="V752" i="1"/>
  <c r="W752" i="1"/>
  <c r="X752" i="1"/>
  <c r="Y752" i="1"/>
  <c r="Z752" i="1"/>
  <c r="AA752" i="1"/>
  <c r="AB752" i="1"/>
  <c r="V753" i="1"/>
  <c r="W753" i="1"/>
  <c r="X753" i="1"/>
  <c r="Y753" i="1"/>
  <c r="Z753" i="1"/>
  <c r="AA753" i="1"/>
  <c r="AB753" i="1"/>
  <c r="V754" i="1"/>
  <c r="W754" i="1"/>
  <c r="X754" i="1"/>
  <c r="Y754" i="1"/>
  <c r="Z754" i="1"/>
  <c r="AA754" i="1"/>
  <c r="AB754" i="1"/>
  <c r="V755" i="1"/>
  <c r="W755" i="1"/>
  <c r="X755" i="1"/>
  <c r="Y755" i="1"/>
  <c r="Z755" i="1"/>
  <c r="AA755" i="1"/>
  <c r="AB755" i="1"/>
  <c r="V756" i="1"/>
  <c r="W756" i="1"/>
  <c r="X756" i="1"/>
  <c r="Y756" i="1"/>
  <c r="Z756" i="1"/>
  <c r="AA756" i="1"/>
  <c r="AB756" i="1"/>
  <c r="V757" i="1"/>
  <c r="W757" i="1"/>
  <c r="X757" i="1"/>
  <c r="Y757" i="1"/>
  <c r="Z757" i="1"/>
  <c r="AA757" i="1"/>
  <c r="AB757" i="1"/>
  <c r="V758" i="1"/>
  <c r="W758" i="1"/>
  <c r="X758" i="1"/>
  <c r="Y758" i="1"/>
  <c r="Z758" i="1"/>
  <c r="AA758" i="1"/>
  <c r="AB758" i="1"/>
  <c r="V759" i="1"/>
  <c r="W759" i="1"/>
  <c r="X759" i="1"/>
  <c r="Y759" i="1"/>
  <c r="Z759" i="1"/>
  <c r="AA759" i="1"/>
  <c r="AB759" i="1"/>
  <c r="V760" i="1"/>
  <c r="W760" i="1"/>
  <c r="X760" i="1"/>
  <c r="Y760" i="1"/>
  <c r="Z760" i="1"/>
  <c r="AA760" i="1"/>
  <c r="AB760" i="1"/>
  <c r="V761" i="1"/>
  <c r="W761" i="1"/>
  <c r="X761" i="1"/>
  <c r="Y761" i="1"/>
  <c r="Z761" i="1"/>
  <c r="AA761" i="1"/>
  <c r="AB761" i="1"/>
  <c r="V762" i="1"/>
  <c r="W762" i="1"/>
  <c r="X762" i="1"/>
  <c r="Y762" i="1"/>
  <c r="Z762" i="1"/>
  <c r="AA762" i="1"/>
  <c r="AB762" i="1"/>
  <c r="V763" i="1"/>
  <c r="W763" i="1"/>
  <c r="X763" i="1"/>
  <c r="Y763" i="1"/>
  <c r="Z763" i="1"/>
  <c r="AA763" i="1"/>
  <c r="AB763" i="1"/>
  <c r="V764" i="1"/>
  <c r="W764" i="1"/>
  <c r="X764" i="1"/>
  <c r="Y764" i="1"/>
  <c r="Z764" i="1"/>
  <c r="AA764" i="1"/>
  <c r="AB764" i="1"/>
  <c r="V765" i="1"/>
  <c r="W765" i="1"/>
  <c r="X765" i="1"/>
  <c r="Y765" i="1"/>
  <c r="Z765" i="1"/>
  <c r="AA765" i="1"/>
  <c r="AB765" i="1"/>
  <c r="V766" i="1"/>
  <c r="W766" i="1"/>
  <c r="X766" i="1"/>
  <c r="Y766" i="1"/>
  <c r="Z766" i="1"/>
  <c r="AA766" i="1"/>
  <c r="AB766" i="1"/>
  <c r="V767" i="1"/>
  <c r="W767" i="1"/>
  <c r="X767" i="1"/>
  <c r="Y767" i="1"/>
  <c r="Z767" i="1"/>
  <c r="AA767" i="1"/>
  <c r="AB767" i="1"/>
  <c r="V768" i="1"/>
  <c r="W768" i="1"/>
  <c r="X768" i="1"/>
  <c r="Y768" i="1"/>
  <c r="Z768" i="1"/>
  <c r="AA768" i="1"/>
  <c r="AB768" i="1"/>
  <c r="V769" i="1"/>
  <c r="W769" i="1"/>
  <c r="X769" i="1"/>
  <c r="Y769" i="1"/>
  <c r="Z769" i="1"/>
  <c r="AA769" i="1"/>
  <c r="AB769" i="1"/>
  <c r="V770" i="1"/>
  <c r="W770" i="1"/>
  <c r="X770" i="1"/>
  <c r="Y770" i="1"/>
  <c r="Z770" i="1"/>
  <c r="AA770" i="1"/>
  <c r="AB770" i="1"/>
  <c r="V771" i="1"/>
  <c r="W771" i="1"/>
  <c r="X771" i="1"/>
  <c r="Y771" i="1"/>
  <c r="Z771" i="1"/>
  <c r="AA771" i="1"/>
  <c r="AB771" i="1"/>
  <c r="V772" i="1"/>
  <c r="W772" i="1"/>
  <c r="X772" i="1"/>
  <c r="Y772" i="1"/>
  <c r="Z772" i="1"/>
  <c r="AA772" i="1"/>
  <c r="AB772" i="1"/>
  <c r="V773" i="1"/>
  <c r="W773" i="1"/>
  <c r="X773" i="1"/>
  <c r="Y773" i="1"/>
  <c r="Z773" i="1"/>
  <c r="AA773" i="1"/>
  <c r="AB773" i="1"/>
  <c r="V774" i="1"/>
  <c r="W774" i="1"/>
  <c r="X774" i="1"/>
  <c r="Y774" i="1"/>
  <c r="Z774" i="1"/>
  <c r="AA774" i="1"/>
  <c r="AB774" i="1"/>
  <c r="V775" i="1"/>
  <c r="W775" i="1"/>
  <c r="X775" i="1"/>
  <c r="Y775" i="1"/>
  <c r="Z775" i="1"/>
  <c r="AA775" i="1"/>
  <c r="AB775" i="1"/>
  <c r="V776" i="1"/>
  <c r="W776" i="1"/>
  <c r="X776" i="1"/>
  <c r="Y776" i="1"/>
  <c r="Z776" i="1"/>
  <c r="AA776" i="1"/>
  <c r="AB776" i="1"/>
  <c r="V777" i="1"/>
  <c r="W777" i="1"/>
  <c r="X777" i="1"/>
  <c r="Y777" i="1"/>
  <c r="Z777" i="1"/>
  <c r="AA777" i="1"/>
  <c r="AB777" i="1"/>
  <c r="V778" i="1"/>
  <c r="W778" i="1"/>
  <c r="X778" i="1"/>
  <c r="Y778" i="1"/>
  <c r="Z778" i="1"/>
  <c r="AA778" i="1"/>
  <c r="AB778" i="1"/>
  <c r="V779" i="1"/>
  <c r="W779" i="1"/>
  <c r="X779" i="1"/>
  <c r="Y779" i="1"/>
  <c r="Z779" i="1"/>
  <c r="AA779" i="1"/>
  <c r="AB779" i="1"/>
  <c r="V780" i="1"/>
  <c r="W780" i="1"/>
  <c r="X780" i="1"/>
  <c r="Y780" i="1"/>
  <c r="Z780" i="1"/>
  <c r="AA780" i="1"/>
  <c r="AB780" i="1"/>
  <c r="V781" i="1"/>
  <c r="W781" i="1"/>
  <c r="X781" i="1"/>
  <c r="Y781" i="1"/>
  <c r="Z781" i="1"/>
  <c r="AA781" i="1"/>
  <c r="AB781" i="1"/>
  <c r="V782" i="1"/>
  <c r="W782" i="1"/>
  <c r="X782" i="1"/>
  <c r="Y782" i="1"/>
  <c r="Z782" i="1"/>
  <c r="AA782" i="1"/>
  <c r="AB782" i="1"/>
  <c r="V783" i="1"/>
  <c r="W783" i="1"/>
  <c r="X783" i="1"/>
  <c r="Y783" i="1"/>
  <c r="Z783" i="1"/>
  <c r="AA783" i="1"/>
  <c r="AB783" i="1"/>
  <c r="V784" i="1"/>
  <c r="W784" i="1"/>
  <c r="X784" i="1"/>
  <c r="Y784" i="1"/>
  <c r="Z784" i="1"/>
  <c r="AA784" i="1"/>
  <c r="AB784" i="1"/>
  <c r="V785" i="1"/>
  <c r="W785" i="1"/>
  <c r="X785" i="1"/>
  <c r="Y785" i="1"/>
  <c r="Z785" i="1"/>
  <c r="AA785" i="1"/>
  <c r="AB785" i="1"/>
  <c r="V786" i="1"/>
  <c r="W786" i="1"/>
  <c r="X786" i="1"/>
  <c r="Y786" i="1"/>
  <c r="Z786" i="1"/>
  <c r="AA786" i="1"/>
  <c r="AB786" i="1"/>
  <c r="V787" i="1"/>
  <c r="W787" i="1"/>
  <c r="X787" i="1"/>
  <c r="Y787" i="1"/>
  <c r="Z787" i="1"/>
  <c r="AA787" i="1"/>
  <c r="AB787" i="1"/>
  <c r="V788" i="1"/>
  <c r="W788" i="1"/>
  <c r="X788" i="1"/>
  <c r="Y788" i="1"/>
  <c r="Z788" i="1"/>
  <c r="AA788" i="1"/>
  <c r="AB788" i="1"/>
  <c r="V789" i="1"/>
  <c r="W789" i="1"/>
  <c r="X789" i="1"/>
  <c r="Y789" i="1"/>
  <c r="Z789" i="1"/>
  <c r="AA789" i="1"/>
  <c r="AB789" i="1"/>
  <c r="V790" i="1"/>
  <c r="W790" i="1"/>
  <c r="X790" i="1"/>
  <c r="Y790" i="1"/>
  <c r="Z790" i="1"/>
  <c r="AA790" i="1"/>
  <c r="AB790" i="1"/>
  <c r="V791" i="1"/>
  <c r="W791" i="1"/>
  <c r="X791" i="1"/>
  <c r="Y791" i="1"/>
  <c r="Z791" i="1"/>
  <c r="AA791" i="1"/>
  <c r="AB791" i="1"/>
  <c r="V792" i="1"/>
  <c r="W792" i="1"/>
  <c r="X792" i="1"/>
  <c r="Y792" i="1"/>
  <c r="Z792" i="1"/>
  <c r="AA792" i="1"/>
  <c r="AB792" i="1"/>
  <c r="V793" i="1"/>
  <c r="W793" i="1"/>
  <c r="X793" i="1"/>
  <c r="Y793" i="1"/>
  <c r="Z793" i="1"/>
  <c r="AA793" i="1"/>
  <c r="AB793" i="1"/>
  <c r="V794" i="1"/>
  <c r="W794" i="1"/>
  <c r="X794" i="1"/>
  <c r="Y794" i="1"/>
  <c r="Z794" i="1"/>
  <c r="AA794" i="1"/>
  <c r="AB794" i="1"/>
  <c r="V795" i="1"/>
  <c r="W795" i="1"/>
  <c r="X795" i="1"/>
  <c r="Y795" i="1"/>
  <c r="Z795" i="1"/>
  <c r="AA795" i="1"/>
  <c r="AB795" i="1"/>
  <c r="V796" i="1"/>
  <c r="W796" i="1"/>
  <c r="X796" i="1"/>
  <c r="Y796" i="1"/>
  <c r="Z796" i="1"/>
  <c r="AA796" i="1"/>
  <c r="AB796" i="1"/>
  <c r="V797" i="1"/>
  <c r="W797" i="1"/>
  <c r="X797" i="1"/>
  <c r="Y797" i="1"/>
  <c r="Z797" i="1"/>
  <c r="AA797" i="1"/>
  <c r="AB797" i="1"/>
  <c r="V798" i="1"/>
  <c r="W798" i="1"/>
  <c r="X798" i="1"/>
  <c r="Y798" i="1"/>
  <c r="Z798" i="1"/>
  <c r="AA798" i="1"/>
  <c r="AB798" i="1"/>
  <c r="V799" i="1"/>
  <c r="W799" i="1"/>
  <c r="X799" i="1"/>
  <c r="Y799" i="1"/>
  <c r="Z799" i="1"/>
  <c r="AA799" i="1"/>
  <c r="AB799" i="1"/>
  <c r="V800" i="1"/>
  <c r="W800" i="1"/>
  <c r="X800" i="1"/>
  <c r="Y800" i="1"/>
  <c r="Z800" i="1"/>
  <c r="AA800" i="1"/>
  <c r="AB800" i="1"/>
  <c r="V801" i="1"/>
  <c r="W801" i="1"/>
  <c r="X801" i="1"/>
  <c r="Y801" i="1"/>
  <c r="Z801" i="1"/>
  <c r="AA801" i="1"/>
  <c r="AB801" i="1"/>
  <c r="V802" i="1"/>
  <c r="W802" i="1"/>
  <c r="X802" i="1"/>
  <c r="Y802" i="1"/>
  <c r="Z802" i="1"/>
  <c r="AA802" i="1"/>
  <c r="AB802" i="1"/>
  <c r="V803" i="1"/>
  <c r="W803" i="1"/>
  <c r="X803" i="1"/>
  <c r="Y803" i="1"/>
  <c r="Z803" i="1"/>
  <c r="AA803" i="1"/>
  <c r="AB803" i="1"/>
  <c r="V804" i="1"/>
  <c r="W804" i="1"/>
  <c r="X804" i="1"/>
  <c r="Y804" i="1"/>
  <c r="Z804" i="1"/>
  <c r="AA804" i="1"/>
  <c r="AB804" i="1"/>
  <c r="V805" i="1"/>
  <c r="W805" i="1"/>
  <c r="X805" i="1"/>
  <c r="Y805" i="1"/>
  <c r="Z805" i="1"/>
  <c r="AA805" i="1"/>
  <c r="AB805" i="1"/>
  <c r="V806" i="1"/>
  <c r="W806" i="1"/>
  <c r="X806" i="1"/>
  <c r="Y806" i="1"/>
  <c r="Z806" i="1"/>
  <c r="AA806" i="1"/>
  <c r="AB806" i="1"/>
  <c r="V807" i="1"/>
  <c r="W807" i="1"/>
  <c r="X807" i="1"/>
  <c r="Y807" i="1"/>
  <c r="Z807" i="1"/>
  <c r="AA807" i="1"/>
  <c r="AB807" i="1"/>
  <c r="V808" i="1"/>
  <c r="W808" i="1"/>
  <c r="X808" i="1"/>
  <c r="Y808" i="1"/>
  <c r="Z808" i="1"/>
  <c r="AA808" i="1"/>
  <c r="AB808" i="1"/>
  <c r="V809" i="1"/>
  <c r="W809" i="1"/>
  <c r="X809" i="1"/>
  <c r="Y809" i="1"/>
  <c r="Z809" i="1"/>
  <c r="AA809" i="1"/>
  <c r="AB809" i="1"/>
  <c r="V810" i="1"/>
  <c r="W810" i="1"/>
  <c r="X810" i="1"/>
  <c r="Y810" i="1"/>
  <c r="Z810" i="1"/>
  <c r="AA810" i="1"/>
  <c r="AB810" i="1"/>
  <c r="V811" i="1"/>
  <c r="W811" i="1"/>
  <c r="X811" i="1"/>
  <c r="Y811" i="1"/>
  <c r="Z811" i="1"/>
  <c r="AA811" i="1"/>
  <c r="AB811" i="1"/>
  <c r="V812" i="1"/>
  <c r="W812" i="1"/>
  <c r="X812" i="1"/>
  <c r="Y812" i="1"/>
  <c r="Z812" i="1"/>
  <c r="AA812" i="1"/>
  <c r="AB812" i="1"/>
  <c r="V813" i="1"/>
  <c r="W813" i="1"/>
  <c r="X813" i="1"/>
  <c r="Y813" i="1"/>
  <c r="Z813" i="1"/>
  <c r="AA813" i="1"/>
  <c r="AB813" i="1"/>
  <c r="V814" i="1"/>
  <c r="W814" i="1"/>
  <c r="X814" i="1"/>
  <c r="Y814" i="1"/>
  <c r="Z814" i="1"/>
  <c r="AA814" i="1"/>
  <c r="AB814" i="1"/>
  <c r="V815" i="1"/>
  <c r="W815" i="1"/>
  <c r="X815" i="1"/>
  <c r="Y815" i="1"/>
  <c r="Z815" i="1"/>
  <c r="AA815" i="1"/>
  <c r="AB815" i="1"/>
  <c r="V816" i="1"/>
  <c r="W816" i="1"/>
  <c r="X816" i="1"/>
  <c r="Y816" i="1"/>
  <c r="Z816" i="1"/>
  <c r="AA816" i="1"/>
  <c r="AB816" i="1"/>
  <c r="V817" i="1"/>
  <c r="W817" i="1"/>
  <c r="X817" i="1"/>
  <c r="Y817" i="1"/>
  <c r="Z817" i="1"/>
  <c r="AA817" i="1"/>
  <c r="AB817" i="1"/>
  <c r="V818" i="1"/>
  <c r="W818" i="1"/>
  <c r="X818" i="1"/>
  <c r="Y818" i="1"/>
  <c r="Z818" i="1"/>
  <c r="AA818" i="1"/>
  <c r="AB818" i="1"/>
  <c r="V819" i="1"/>
  <c r="W819" i="1"/>
  <c r="X819" i="1"/>
  <c r="Y819" i="1"/>
  <c r="Z819" i="1"/>
  <c r="AA819" i="1"/>
  <c r="AB819" i="1"/>
  <c r="V820" i="1"/>
  <c r="W820" i="1"/>
  <c r="X820" i="1"/>
  <c r="Y820" i="1"/>
  <c r="Z820" i="1"/>
  <c r="AA820" i="1"/>
  <c r="AB820" i="1"/>
  <c r="V821" i="1"/>
  <c r="W821" i="1"/>
  <c r="X821" i="1"/>
  <c r="Y821" i="1"/>
  <c r="Z821" i="1"/>
  <c r="AA821" i="1"/>
  <c r="AB821" i="1"/>
  <c r="V822" i="1"/>
  <c r="W822" i="1"/>
  <c r="X822" i="1"/>
  <c r="Y822" i="1"/>
  <c r="Z822" i="1"/>
  <c r="AA822" i="1"/>
  <c r="AB822" i="1"/>
  <c r="V823" i="1"/>
  <c r="W823" i="1"/>
  <c r="X823" i="1"/>
  <c r="Y823" i="1"/>
  <c r="Z823" i="1"/>
  <c r="AA823" i="1"/>
  <c r="AB823" i="1"/>
  <c r="V824" i="1"/>
  <c r="W824" i="1"/>
  <c r="X824" i="1"/>
  <c r="Y824" i="1"/>
  <c r="Z824" i="1"/>
  <c r="AA824" i="1"/>
  <c r="AB824" i="1"/>
  <c r="V825" i="1"/>
  <c r="W825" i="1"/>
  <c r="X825" i="1"/>
  <c r="Y825" i="1"/>
  <c r="Z825" i="1"/>
  <c r="AA825" i="1"/>
  <c r="AB825" i="1"/>
  <c r="V826" i="1"/>
  <c r="W826" i="1"/>
  <c r="X826" i="1"/>
  <c r="Y826" i="1"/>
  <c r="Z826" i="1"/>
  <c r="AA826" i="1"/>
  <c r="AB826" i="1"/>
  <c r="V827" i="1"/>
  <c r="W827" i="1"/>
  <c r="X827" i="1"/>
  <c r="Y827" i="1"/>
  <c r="Z827" i="1"/>
  <c r="AA827" i="1"/>
  <c r="AB827" i="1"/>
  <c r="V828" i="1"/>
  <c r="W828" i="1"/>
  <c r="X828" i="1"/>
  <c r="Y828" i="1"/>
  <c r="Z828" i="1"/>
  <c r="AA828" i="1"/>
  <c r="AB828" i="1"/>
  <c r="V829" i="1"/>
  <c r="W829" i="1"/>
  <c r="X829" i="1"/>
  <c r="Y829" i="1"/>
  <c r="Z829" i="1"/>
  <c r="AA829" i="1"/>
  <c r="AB829" i="1"/>
  <c r="V830" i="1"/>
  <c r="W830" i="1"/>
  <c r="X830" i="1"/>
  <c r="Y830" i="1"/>
  <c r="Z830" i="1"/>
  <c r="AA830" i="1"/>
  <c r="AB830" i="1"/>
  <c r="V831" i="1"/>
  <c r="W831" i="1"/>
  <c r="X831" i="1"/>
  <c r="Y831" i="1"/>
  <c r="Z831" i="1"/>
  <c r="AA831" i="1"/>
  <c r="AB831" i="1"/>
  <c r="V832" i="1"/>
  <c r="W832" i="1"/>
  <c r="X832" i="1"/>
  <c r="Y832" i="1"/>
  <c r="Z832" i="1"/>
  <c r="AA832" i="1"/>
  <c r="AB832" i="1"/>
  <c r="V833" i="1"/>
  <c r="W833" i="1"/>
  <c r="X833" i="1"/>
  <c r="Y833" i="1"/>
  <c r="Z833" i="1"/>
  <c r="AA833" i="1"/>
  <c r="AB833" i="1"/>
  <c r="V834" i="1"/>
  <c r="W834" i="1"/>
  <c r="X834" i="1"/>
  <c r="Y834" i="1"/>
  <c r="Z834" i="1"/>
  <c r="AA834" i="1"/>
  <c r="AB834" i="1"/>
  <c r="V835" i="1"/>
  <c r="W835" i="1"/>
  <c r="X835" i="1"/>
  <c r="Y835" i="1"/>
  <c r="Z835" i="1"/>
  <c r="AA835" i="1"/>
  <c r="AB835" i="1"/>
  <c r="V836" i="1"/>
  <c r="W836" i="1"/>
  <c r="X836" i="1"/>
  <c r="Y836" i="1"/>
  <c r="Z836" i="1"/>
  <c r="AA836" i="1"/>
  <c r="AB836" i="1"/>
  <c r="V837" i="1"/>
  <c r="W837" i="1"/>
  <c r="X837" i="1"/>
  <c r="Y837" i="1"/>
  <c r="Z837" i="1"/>
  <c r="AA837" i="1"/>
  <c r="AB837" i="1"/>
  <c r="V838" i="1"/>
  <c r="W838" i="1"/>
  <c r="X838" i="1"/>
  <c r="Y838" i="1"/>
  <c r="Z838" i="1"/>
  <c r="AA838" i="1"/>
  <c r="AB838" i="1"/>
  <c r="V839" i="1"/>
  <c r="W839" i="1"/>
  <c r="X839" i="1"/>
  <c r="Y839" i="1"/>
  <c r="Z839" i="1"/>
  <c r="AA839" i="1"/>
  <c r="AB839" i="1"/>
  <c r="V840" i="1"/>
  <c r="W840" i="1"/>
  <c r="X840" i="1"/>
  <c r="Y840" i="1"/>
  <c r="Z840" i="1"/>
  <c r="AA840" i="1"/>
  <c r="AB840" i="1"/>
  <c r="V841" i="1"/>
  <c r="W841" i="1"/>
  <c r="X841" i="1"/>
  <c r="Y841" i="1"/>
  <c r="Z841" i="1"/>
  <c r="AA841" i="1"/>
  <c r="AB841" i="1"/>
  <c r="V842" i="1"/>
  <c r="W842" i="1"/>
  <c r="X842" i="1"/>
  <c r="Y842" i="1"/>
  <c r="Z842" i="1"/>
  <c r="AA842" i="1"/>
  <c r="AB842" i="1"/>
  <c r="V843" i="1"/>
  <c r="W843" i="1"/>
  <c r="X843" i="1"/>
  <c r="Y843" i="1"/>
  <c r="Z843" i="1"/>
  <c r="AA843" i="1"/>
  <c r="AB843" i="1"/>
  <c r="V844" i="1"/>
  <c r="W844" i="1"/>
  <c r="X844" i="1"/>
  <c r="Y844" i="1"/>
  <c r="Z844" i="1"/>
  <c r="AA844" i="1"/>
  <c r="AB844" i="1"/>
  <c r="V845" i="1"/>
  <c r="W845" i="1"/>
  <c r="X845" i="1"/>
  <c r="Y845" i="1"/>
  <c r="Z845" i="1"/>
  <c r="AA845" i="1"/>
  <c r="AB845" i="1"/>
  <c r="V846" i="1"/>
  <c r="W846" i="1"/>
  <c r="X846" i="1"/>
  <c r="Y846" i="1"/>
  <c r="Z846" i="1"/>
  <c r="AA846" i="1"/>
  <c r="AB846" i="1"/>
  <c r="V847" i="1"/>
  <c r="W847" i="1"/>
  <c r="X847" i="1"/>
  <c r="Y847" i="1"/>
  <c r="Z847" i="1"/>
  <c r="AA847" i="1"/>
  <c r="AB847" i="1"/>
  <c r="V848" i="1"/>
  <c r="W848" i="1"/>
  <c r="X848" i="1"/>
  <c r="Y848" i="1"/>
  <c r="Z848" i="1"/>
  <c r="AA848" i="1"/>
  <c r="AB848" i="1"/>
  <c r="V849" i="1"/>
  <c r="W849" i="1"/>
  <c r="X849" i="1"/>
  <c r="Y849" i="1"/>
  <c r="Z849" i="1"/>
  <c r="AA849" i="1"/>
  <c r="AB849" i="1"/>
  <c r="V850" i="1"/>
  <c r="W850" i="1"/>
  <c r="X850" i="1"/>
  <c r="Y850" i="1"/>
  <c r="Z850" i="1"/>
  <c r="AA850" i="1"/>
  <c r="AB850" i="1"/>
  <c r="V851" i="1"/>
  <c r="W851" i="1"/>
  <c r="X851" i="1"/>
  <c r="Y851" i="1"/>
  <c r="Z851" i="1"/>
  <c r="AA851" i="1"/>
  <c r="AB851" i="1"/>
  <c r="V852" i="1"/>
  <c r="W852" i="1"/>
  <c r="X852" i="1"/>
  <c r="Y852" i="1"/>
  <c r="Z852" i="1"/>
  <c r="AA852" i="1"/>
  <c r="AB852" i="1"/>
  <c r="V853" i="1"/>
  <c r="W853" i="1"/>
  <c r="X853" i="1"/>
  <c r="Y853" i="1"/>
  <c r="Z853" i="1"/>
  <c r="AA853" i="1"/>
  <c r="AB853" i="1"/>
  <c r="V854" i="1"/>
  <c r="W854" i="1"/>
  <c r="X854" i="1"/>
  <c r="Y854" i="1"/>
  <c r="Z854" i="1"/>
  <c r="AA854" i="1"/>
  <c r="AB854" i="1"/>
  <c r="V855" i="1"/>
  <c r="W855" i="1"/>
  <c r="X855" i="1"/>
  <c r="Y855" i="1"/>
  <c r="Z855" i="1"/>
  <c r="AA855" i="1"/>
  <c r="AB855" i="1"/>
  <c r="V856" i="1"/>
  <c r="W856" i="1"/>
  <c r="X856" i="1"/>
  <c r="Y856" i="1"/>
  <c r="Z856" i="1"/>
  <c r="AA856" i="1"/>
  <c r="AB856" i="1"/>
  <c r="V857" i="1"/>
  <c r="W857" i="1"/>
  <c r="X857" i="1"/>
  <c r="Y857" i="1"/>
  <c r="Z857" i="1"/>
  <c r="AA857" i="1"/>
  <c r="AB857" i="1"/>
  <c r="V858" i="1"/>
  <c r="W858" i="1"/>
  <c r="X858" i="1"/>
  <c r="Y858" i="1"/>
  <c r="Z858" i="1"/>
  <c r="AA858" i="1"/>
  <c r="AB858" i="1"/>
  <c r="V859" i="1"/>
  <c r="W859" i="1"/>
  <c r="X859" i="1"/>
  <c r="Y859" i="1"/>
  <c r="Z859" i="1"/>
  <c r="AA859" i="1"/>
  <c r="AB859" i="1"/>
  <c r="V860" i="1"/>
  <c r="W860" i="1"/>
  <c r="X860" i="1"/>
  <c r="Y860" i="1"/>
  <c r="Z860" i="1"/>
  <c r="AA860" i="1"/>
  <c r="AB860" i="1"/>
  <c r="V861" i="1"/>
  <c r="W861" i="1"/>
  <c r="X861" i="1"/>
  <c r="Y861" i="1"/>
  <c r="Z861" i="1"/>
  <c r="AA861" i="1"/>
  <c r="AB861" i="1"/>
  <c r="V862" i="1"/>
  <c r="W862" i="1"/>
  <c r="X862" i="1"/>
  <c r="Y862" i="1"/>
  <c r="Z862" i="1"/>
  <c r="AA862" i="1"/>
  <c r="AB862" i="1"/>
  <c r="V863" i="1"/>
  <c r="W863" i="1"/>
  <c r="X863" i="1"/>
  <c r="Y863" i="1"/>
  <c r="Z863" i="1"/>
  <c r="AA863" i="1"/>
  <c r="AB863" i="1"/>
  <c r="V864" i="1"/>
  <c r="W864" i="1"/>
  <c r="X864" i="1"/>
  <c r="Y864" i="1"/>
  <c r="Z864" i="1"/>
  <c r="AA864" i="1"/>
  <c r="AB864" i="1"/>
  <c r="V865" i="1"/>
  <c r="W865" i="1"/>
  <c r="X865" i="1"/>
  <c r="Y865" i="1"/>
  <c r="Z865" i="1"/>
  <c r="AA865" i="1"/>
  <c r="AB865" i="1"/>
  <c r="V866" i="1"/>
  <c r="W866" i="1"/>
  <c r="X866" i="1"/>
  <c r="Y866" i="1"/>
  <c r="Z866" i="1"/>
  <c r="AA866" i="1"/>
  <c r="AB866" i="1"/>
  <c r="V867" i="1"/>
  <c r="W867" i="1"/>
  <c r="X867" i="1"/>
  <c r="Y867" i="1"/>
  <c r="Z867" i="1"/>
  <c r="AA867" i="1"/>
  <c r="AB867" i="1"/>
  <c r="V868" i="1"/>
  <c r="W868" i="1"/>
  <c r="X868" i="1"/>
  <c r="Y868" i="1"/>
  <c r="Z868" i="1"/>
  <c r="AA868" i="1"/>
  <c r="AB868" i="1"/>
  <c r="V869" i="1"/>
  <c r="W869" i="1"/>
  <c r="X869" i="1"/>
  <c r="Y869" i="1"/>
  <c r="Z869" i="1"/>
  <c r="AA869" i="1"/>
  <c r="AB869" i="1"/>
  <c r="V870" i="1"/>
  <c r="W870" i="1"/>
  <c r="X870" i="1"/>
  <c r="Y870" i="1"/>
  <c r="Z870" i="1"/>
  <c r="AA870" i="1"/>
  <c r="AB870" i="1"/>
  <c r="V871" i="1"/>
  <c r="W871" i="1"/>
  <c r="X871" i="1"/>
  <c r="Y871" i="1"/>
  <c r="Z871" i="1"/>
  <c r="AA871" i="1"/>
  <c r="AB871" i="1"/>
  <c r="V872" i="1"/>
  <c r="W872" i="1"/>
  <c r="X872" i="1"/>
  <c r="Y872" i="1"/>
  <c r="Z872" i="1"/>
  <c r="AA872" i="1"/>
  <c r="AB872" i="1"/>
  <c r="V873" i="1"/>
  <c r="W873" i="1"/>
  <c r="X873" i="1"/>
  <c r="Y873" i="1"/>
  <c r="Z873" i="1"/>
  <c r="AA873" i="1"/>
  <c r="AB873" i="1"/>
  <c r="V874" i="1"/>
  <c r="W874" i="1"/>
  <c r="X874" i="1"/>
  <c r="Y874" i="1"/>
  <c r="Z874" i="1"/>
  <c r="AA874" i="1"/>
  <c r="AB874" i="1"/>
  <c r="V875" i="1"/>
  <c r="W875" i="1"/>
  <c r="X875" i="1"/>
  <c r="Y875" i="1"/>
  <c r="Z875" i="1"/>
  <c r="AA875" i="1"/>
  <c r="AB875" i="1"/>
  <c r="V876" i="1"/>
  <c r="W876" i="1"/>
  <c r="X876" i="1"/>
  <c r="Y876" i="1"/>
  <c r="Z876" i="1"/>
  <c r="AA876" i="1"/>
  <c r="AB876" i="1"/>
  <c r="V877" i="1"/>
  <c r="W877" i="1"/>
  <c r="X877" i="1"/>
  <c r="Y877" i="1"/>
  <c r="Z877" i="1"/>
  <c r="AA877" i="1"/>
  <c r="AB877" i="1"/>
  <c r="V878" i="1"/>
  <c r="W878" i="1"/>
  <c r="X878" i="1"/>
  <c r="Y878" i="1"/>
  <c r="Z878" i="1"/>
  <c r="AA878" i="1"/>
  <c r="AB878" i="1"/>
  <c r="V879" i="1"/>
  <c r="W879" i="1"/>
  <c r="X879" i="1"/>
  <c r="Y879" i="1"/>
  <c r="Z879" i="1"/>
  <c r="AA879" i="1"/>
  <c r="AB879" i="1"/>
  <c r="V880" i="1"/>
  <c r="W880" i="1"/>
  <c r="X880" i="1"/>
  <c r="Y880" i="1"/>
  <c r="Z880" i="1"/>
  <c r="AA880" i="1"/>
  <c r="AB880" i="1"/>
  <c r="V881" i="1"/>
  <c r="W881" i="1"/>
  <c r="X881" i="1"/>
  <c r="Y881" i="1"/>
  <c r="Z881" i="1"/>
  <c r="AA881" i="1"/>
  <c r="AB881" i="1"/>
  <c r="V882" i="1"/>
  <c r="W882" i="1"/>
  <c r="X882" i="1"/>
  <c r="Y882" i="1"/>
  <c r="Z882" i="1"/>
  <c r="AA882" i="1"/>
  <c r="AB882" i="1"/>
  <c r="V883" i="1"/>
  <c r="W883" i="1"/>
  <c r="X883" i="1"/>
  <c r="Y883" i="1"/>
  <c r="Z883" i="1"/>
  <c r="AA883" i="1"/>
  <c r="AB883" i="1"/>
  <c r="V884" i="1"/>
  <c r="W884" i="1"/>
  <c r="X884" i="1"/>
  <c r="Y884" i="1"/>
  <c r="Z884" i="1"/>
  <c r="AA884" i="1"/>
  <c r="AB884" i="1"/>
  <c r="V885" i="1"/>
  <c r="W885" i="1"/>
  <c r="X885" i="1"/>
  <c r="Y885" i="1"/>
  <c r="Z885" i="1"/>
  <c r="AA885" i="1"/>
  <c r="AB885" i="1"/>
  <c r="V886" i="1"/>
  <c r="W886" i="1"/>
  <c r="X886" i="1"/>
  <c r="Y886" i="1"/>
  <c r="Z886" i="1"/>
  <c r="AA886" i="1"/>
  <c r="AB886" i="1"/>
  <c r="V887" i="1"/>
  <c r="W887" i="1"/>
  <c r="X887" i="1"/>
  <c r="Y887" i="1"/>
  <c r="Z887" i="1"/>
  <c r="AA887" i="1"/>
  <c r="AB887" i="1"/>
  <c r="V888" i="1"/>
  <c r="W888" i="1"/>
  <c r="X888" i="1"/>
  <c r="Y888" i="1"/>
  <c r="Z888" i="1"/>
  <c r="AA888" i="1"/>
  <c r="AB888" i="1"/>
  <c r="V889" i="1"/>
  <c r="W889" i="1"/>
  <c r="X889" i="1"/>
  <c r="Y889" i="1"/>
  <c r="Z889" i="1"/>
  <c r="AA889" i="1"/>
  <c r="AB889" i="1"/>
  <c r="V890" i="1"/>
  <c r="W890" i="1"/>
  <c r="X890" i="1"/>
  <c r="Y890" i="1"/>
  <c r="Z890" i="1"/>
  <c r="AA890" i="1"/>
  <c r="AB890" i="1"/>
  <c r="V891" i="1"/>
  <c r="W891" i="1"/>
  <c r="X891" i="1"/>
  <c r="Y891" i="1"/>
  <c r="Z891" i="1"/>
  <c r="AA891" i="1"/>
  <c r="AB891" i="1"/>
  <c r="V892" i="1"/>
  <c r="W892" i="1"/>
  <c r="X892" i="1"/>
  <c r="Y892" i="1"/>
  <c r="Z892" i="1"/>
  <c r="AA892" i="1"/>
  <c r="AB892" i="1"/>
  <c r="V893" i="1"/>
  <c r="W893" i="1"/>
  <c r="X893" i="1"/>
  <c r="Y893" i="1"/>
  <c r="Z893" i="1"/>
  <c r="AA893" i="1"/>
  <c r="AB893" i="1"/>
  <c r="V894" i="1"/>
  <c r="W894" i="1"/>
  <c r="X894" i="1"/>
  <c r="Y894" i="1"/>
  <c r="Z894" i="1"/>
  <c r="AA894" i="1"/>
  <c r="AB894" i="1"/>
  <c r="V895" i="1"/>
  <c r="W895" i="1"/>
  <c r="X895" i="1"/>
  <c r="Y895" i="1"/>
  <c r="Z895" i="1"/>
  <c r="AA895" i="1"/>
  <c r="AB895" i="1"/>
  <c r="V896" i="1"/>
  <c r="W896" i="1"/>
  <c r="X896" i="1"/>
  <c r="Y896" i="1"/>
  <c r="Z896" i="1"/>
  <c r="AA896" i="1"/>
  <c r="AB896" i="1"/>
  <c r="V897" i="1"/>
  <c r="W897" i="1"/>
  <c r="X897" i="1"/>
  <c r="Y897" i="1"/>
  <c r="Z897" i="1"/>
  <c r="AA897" i="1"/>
  <c r="AB897" i="1"/>
  <c r="V898" i="1"/>
  <c r="W898" i="1"/>
  <c r="X898" i="1"/>
  <c r="Y898" i="1"/>
  <c r="Z898" i="1"/>
  <c r="AA898" i="1"/>
  <c r="AB898" i="1"/>
  <c r="V899" i="1"/>
  <c r="W899" i="1"/>
  <c r="X899" i="1"/>
  <c r="Y899" i="1"/>
  <c r="Z899" i="1"/>
  <c r="AA899" i="1"/>
  <c r="AB899" i="1"/>
  <c r="V900" i="1"/>
  <c r="W900" i="1"/>
  <c r="X900" i="1"/>
  <c r="Y900" i="1"/>
  <c r="Z900" i="1"/>
  <c r="AA900" i="1"/>
  <c r="AB900" i="1"/>
  <c r="V901" i="1"/>
  <c r="W901" i="1"/>
  <c r="X901" i="1"/>
  <c r="Y901" i="1"/>
  <c r="Z901" i="1"/>
  <c r="AA901" i="1"/>
  <c r="AB901" i="1"/>
  <c r="V902" i="1"/>
  <c r="W902" i="1"/>
  <c r="X902" i="1"/>
  <c r="Y902" i="1"/>
  <c r="Z902" i="1"/>
  <c r="AA902" i="1"/>
  <c r="AB902" i="1"/>
  <c r="V903" i="1"/>
  <c r="W903" i="1"/>
  <c r="X903" i="1"/>
  <c r="Y903" i="1"/>
  <c r="Z903" i="1"/>
  <c r="AA903" i="1"/>
  <c r="AB903" i="1"/>
  <c r="V904" i="1"/>
  <c r="W904" i="1"/>
  <c r="X904" i="1"/>
  <c r="Y904" i="1"/>
  <c r="Z904" i="1"/>
  <c r="AA904" i="1"/>
  <c r="AB904" i="1"/>
  <c r="V905" i="1"/>
  <c r="W905" i="1"/>
  <c r="X905" i="1"/>
  <c r="Y905" i="1"/>
  <c r="Z905" i="1"/>
  <c r="AA905" i="1"/>
  <c r="AB905" i="1"/>
  <c r="V906" i="1"/>
  <c r="W906" i="1"/>
  <c r="X906" i="1"/>
  <c r="Y906" i="1"/>
  <c r="Z906" i="1"/>
  <c r="AA906" i="1"/>
  <c r="AB906" i="1"/>
  <c r="V907" i="1"/>
  <c r="W907" i="1"/>
  <c r="X907" i="1"/>
  <c r="Y907" i="1"/>
  <c r="Z907" i="1"/>
  <c r="AA907" i="1"/>
  <c r="AB907" i="1"/>
  <c r="V908" i="1"/>
  <c r="W908" i="1"/>
  <c r="X908" i="1"/>
  <c r="Y908" i="1"/>
  <c r="Z908" i="1"/>
  <c r="AA908" i="1"/>
  <c r="AB908" i="1"/>
  <c r="V909" i="1"/>
  <c r="W909" i="1"/>
  <c r="X909" i="1"/>
  <c r="Y909" i="1"/>
  <c r="Z909" i="1"/>
  <c r="AA909" i="1"/>
  <c r="AB909" i="1"/>
  <c r="V910" i="1"/>
  <c r="W910" i="1"/>
  <c r="X910" i="1"/>
  <c r="Y910" i="1"/>
  <c r="Z910" i="1"/>
  <c r="AA910" i="1"/>
  <c r="AB910" i="1"/>
  <c r="V911" i="1"/>
  <c r="W911" i="1"/>
  <c r="X911" i="1"/>
  <c r="Y911" i="1"/>
  <c r="Z911" i="1"/>
  <c r="AA911" i="1"/>
  <c r="AB911" i="1"/>
  <c r="V912" i="1"/>
  <c r="W912" i="1"/>
  <c r="X912" i="1"/>
  <c r="Y912" i="1"/>
  <c r="Z912" i="1"/>
  <c r="AA912" i="1"/>
  <c r="AB912" i="1"/>
  <c r="V913" i="1"/>
  <c r="W913" i="1"/>
  <c r="X913" i="1"/>
  <c r="Y913" i="1"/>
  <c r="Z913" i="1"/>
  <c r="AA913" i="1"/>
  <c r="AB913" i="1"/>
  <c r="V914" i="1"/>
  <c r="W914" i="1"/>
  <c r="X914" i="1"/>
  <c r="Y914" i="1"/>
  <c r="Z914" i="1"/>
  <c r="AA914" i="1"/>
  <c r="AB914" i="1"/>
  <c r="V915" i="1"/>
  <c r="W915" i="1"/>
  <c r="X915" i="1"/>
  <c r="Y915" i="1"/>
  <c r="Z915" i="1"/>
  <c r="AA915" i="1"/>
  <c r="AB915" i="1"/>
  <c r="V916" i="1"/>
  <c r="W916" i="1"/>
  <c r="X916" i="1"/>
  <c r="Y916" i="1"/>
  <c r="Z916" i="1"/>
  <c r="AA916" i="1"/>
  <c r="AB916" i="1"/>
  <c r="V917" i="1"/>
  <c r="W917" i="1"/>
  <c r="X917" i="1"/>
  <c r="Y917" i="1"/>
  <c r="Z917" i="1"/>
  <c r="AA917" i="1"/>
  <c r="AB917" i="1"/>
  <c r="V918" i="1"/>
  <c r="W918" i="1"/>
  <c r="X918" i="1"/>
  <c r="Y918" i="1"/>
  <c r="Z918" i="1"/>
  <c r="AA918" i="1"/>
  <c r="AB918" i="1"/>
  <c r="V919" i="1"/>
  <c r="W919" i="1"/>
  <c r="X919" i="1"/>
  <c r="Y919" i="1"/>
  <c r="Z919" i="1"/>
  <c r="AA919" i="1"/>
  <c r="AB919" i="1"/>
  <c r="V920" i="1"/>
  <c r="W920" i="1"/>
  <c r="X920" i="1"/>
  <c r="Y920" i="1"/>
  <c r="Z920" i="1"/>
  <c r="AA920" i="1"/>
  <c r="AB920" i="1"/>
  <c r="V921" i="1"/>
  <c r="W921" i="1"/>
  <c r="X921" i="1"/>
  <c r="Y921" i="1"/>
  <c r="Z921" i="1"/>
  <c r="AA921" i="1"/>
  <c r="AB921" i="1"/>
  <c r="V922" i="1"/>
  <c r="W922" i="1"/>
  <c r="X922" i="1"/>
  <c r="Y922" i="1"/>
  <c r="Z922" i="1"/>
  <c r="AA922" i="1"/>
  <c r="AB922" i="1"/>
  <c r="V923" i="1"/>
  <c r="W923" i="1"/>
  <c r="X923" i="1"/>
  <c r="Y923" i="1"/>
  <c r="Z923" i="1"/>
  <c r="AA923" i="1"/>
  <c r="AB923" i="1"/>
  <c r="V924" i="1"/>
  <c r="W924" i="1"/>
  <c r="X924" i="1"/>
  <c r="Y924" i="1"/>
  <c r="Z924" i="1"/>
  <c r="AA924" i="1"/>
  <c r="AB924" i="1"/>
  <c r="V925" i="1"/>
  <c r="W925" i="1"/>
  <c r="X925" i="1"/>
  <c r="Y925" i="1"/>
  <c r="Z925" i="1"/>
  <c r="AA925" i="1"/>
  <c r="AB925" i="1"/>
  <c r="V926" i="1"/>
  <c r="W926" i="1"/>
  <c r="X926" i="1"/>
  <c r="Y926" i="1"/>
  <c r="Z926" i="1"/>
  <c r="AA926" i="1"/>
  <c r="AB926" i="1"/>
  <c r="V927" i="1"/>
  <c r="W927" i="1"/>
  <c r="X927" i="1"/>
  <c r="Y927" i="1"/>
  <c r="Z927" i="1"/>
  <c r="AA927" i="1"/>
  <c r="AB927" i="1"/>
  <c r="V928" i="1"/>
  <c r="W928" i="1"/>
  <c r="X928" i="1"/>
  <c r="Y928" i="1"/>
  <c r="Z928" i="1"/>
  <c r="AA928" i="1"/>
  <c r="AB928" i="1"/>
  <c r="V929" i="1"/>
  <c r="W929" i="1"/>
  <c r="X929" i="1"/>
  <c r="Y929" i="1"/>
  <c r="Z929" i="1"/>
  <c r="AA929" i="1"/>
  <c r="AB929" i="1"/>
  <c r="V930" i="1"/>
  <c r="W930" i="1"/>
  <c r="X930" i="1"/>
  <c r="Y930" i="1"/>
  <c r="Z930" i="1"/>
  <c r="AA930" i="1"/>
  <c r="AB930" i="1"/>
  <c r="V931" i="1"/>
  <c r="W931" i="1"/>
  <c r="X931" i="1"/>
  <c r="Y931" i="1"/>
  <c r="Z931" i="1"/>
  <c r="AA931" i="1"/>
  <c r="AB931" i="1"/>
  <c r="V932" i="1"/>
  <c r="W932" i="1"/>
  <c r="X932" i="1"/>
  <c r="Y932" i="1"/>
  <c r="Z932" i="1"/>
  <c r="AA932" i="1"/>
  <c r="AB932" i="1"/>
  <c r="V933" i="1"/>
  <c r="W933" i="1"/>
  <c r="X933" i="1"/>
  <c r="Y933" i="1"/>
  <c r="Z933" i="1"/>
  <c r="AA933" i="1"/>
  <c r="AB933" i="1"/>
  <c r="V934" i="1"/>
  <c r="W934" i="1"/>
  <c r="X934" i="1"/>
  <c r="Y934" i="1"/>
  <c r="Z934" i="1"/>
  <c r="AA934" i="1"/>
  <c r="AB934" i="1"/>
  <c r="V935" i="1"/>
  <c r="W935" i="1"/>
  <c r="X935" i="1"/>
  <c r="Y935" i="1"/>
  <c r="Z935" i="1"/>
  <c r="AA935" i="1"/>
  <c r="AB935" i="1"/>
  <c r="V936" i="1"/>
  <c r="W936" i="1"/>
  <c r="X936" i="1"/>
  <c r="Y936" i="1"/>
  <c r="Z936" i="1"/>
  <c r="AA936" i="1"/>
  <c r="AB936" i="1"/>
  <c r="V937" i="1"/>
  <c r="W937" i="1"/>
  <c r="X937" i="1"/>
  <c r="Y937" i="1"/>
  <c r="Z937" i="1"/>
  <c r="AA937" i="1"/>
  <c r="AB937" i="1"/>
  <c r="V938" i="1"/>
  <c r="W938" i="1"/>
  <c r="X938" i="1"/>
  <c r="Y938" i="1"/>
  <c r="Z938" i="1"/>
  <c r="AA938" i="1"/>
  <c r="AB938" i="1"/>
  <c r="V939" i="1"/>
  <c r="W939" i="1"/>
  <c r="X939" i="1"/>
  <c r="Y939" i="1"/>
  <c r="Z939" i="1"/>
  <c r="AA939" i="1"/>
  <c r="AB939" i="1"/>
  <c r="V940" i="1"/>
  <c r="W940" i="1"/>
  <c r="X940" i="1"/>
  <c r="Y940" i="1"/>
  <c r="Z940" i="1"/>
  <c r="AA940" i="1"/>
  <c r="AB940" i="1"/>
  <c r="V941" i="1"/>
  <c r="W941" i="1"/>
  <c r="X941" i="1"/>
  <c r="Y941" i="1"/>
  <c r="Z941" i="1"/>
  <c r="AA941" i="1"/>
  <c r="AB941" i="1"/>
  <c r="V942" i="1"/>
  <c r="W942" i="1"/>
  <c r="X942" i="1"/>
  <c r="Y942" i="1"/>
  <c r="Z942" i="1"/>
  <c r="AA942" i="1"/>
  <c r="AB942" i="1"/>
  <c r="V943" i="1"/>
  <c r="W943" i="1"/>
  <c r="X943" i="1"/>
  <c r="Y943" i="1"/>
  <c r="Z943" i="1"/>
  <c r="AA943" i="1"/>
  <c r="AB943" i="1"/>
  <c r="V944" i="1"/>
  <c r="W944" i="1"/>
  <c r="X944" i="1"/>
  <c r="Y944" i="1"/>
  <c r="Z944" i="1"/>
  <c r="AA944" i="1"/>
  <c r="AB944" i="1"/>
  <c r="V945" i="1"/>
  <c r="W945" i="1"/>
  <c r="X945" i="1"/>
  <c r="Y945" i="1"/>
  <c r="Z945" i="1"/>
  <c r="AA945" i="1"/>
  <c r="AB945" i="1"/>
  <c r="V946" i="1"/>
  <c r="W946" i="1"/>
  <c r="X946" i="1"/>
  <c r="Y946" i="1"/>
  <c r="Z946" i="1"/>
  <c r="AA946" i="1"/>
  <c r="AB946" i="1"/>
  <c r="V947" i="1"/>
  <c r="W947" i="1"/>
  <c r="X947" i="1"/>
  <c r="Y947" i="1"/>
  <c r="Z947" i="1"/>
  <c r="AA947" i="1"/>
  <c r="AB947" i="1"/>
  <c r="V948" i="1"/>
  <c r="W948" i="1"/>
  <c r="X948" i="1"/>
  <c r="Y948" i="1"/>
  <c r="Z948" i="1"/>
  <c r="AA948" i="1"/>
  <c r="AB948" i="1"/>
  <c r="V949" i="1"/>
  <c r="W949" i="1"/>
  <c r="X949" i="1"/>
  <c r="Y949" i="1"/>
  <c r="Z949" i="1"/>
  <c r="AA949" i="1"/>
  <c r="AB949" i="1"/>
  <c r="V950" i="1"/>
  <c r="W950" i="1"/>
  <c r="X950" i="1"/>
  <c r="Y950" i="1"/>
  <c r="Z950" i="1"/>
  <c r="AA950" i="1"/>
  <c r="AB950" i="1"/>
  <c r="V951" i="1"/>
  <c r="W951" i="1"/>
  <c r="X951" i="1"/>
  <c r="Y951" i="1"/>
  <c r="Z951" i="1"/>
  <c r="AA951" i="1"/>
  <c r="AB951" i="1"/>
  <c r="V952" i="1"/>
  <c r="W952" i="1"/>
  <c r="X952" i="1"/>
  <c r="Y952" i="1"/>
  <c r="Z952" i="1"/>
  <c r="AA952" i="1"/>
  <c r="AB952" i="1"/>
  <c r="V953" i="1"/>
  <c r="W953" i="1"/>
  <c r="X953" i="1"/>
  <c r="Y953" i="1"/>
  <c r="Z953" i="1"/>
  <c r="AA953" i="1"/>
  <c r="AB953" i="1"/>
  <c r="V954" i="1"/>
  <c r="W954" i="1"/>
  <c r="X954" i="1"/>
  <c r="Y954" i="1"/>
  <c r="Z954" i="1"/>
  <c r="AA954" i="1"/>
  <c r="AB954" i="1"/>
  <c r="V955" i="1"/>
  <c r="W955" i="1"/>
  <c r="X955" i="1"/>
  <c r="Y955" i="1"/>
  <c r="Z955" i="1"/>
  <c r="AA955" i="1"/>
  <c r="AB955" i="1"/>
  <c r="V956" i="1"/>
  <c r="W956" i="1"/>
  <c r="X956" i="1"/>
  <c r="Y956" i="1"/>
  <c r="Z956" i="1"/>
  <c r="AA956" i="1"/>
  <c r="AB956" i="1"/>
  <c r="V957" i="1"/>
  <c r="W957" i="1"/>
  <c r="X957" i="1"/>
  <c r="Y957" i="1"/>
  <c r="Z957" i="1"/>
  <c r="AA957" i="1"/>
  <c r="AB957" i="1"/>
  <c r="V958" i="1"/>
  <c r="W958" i="1"/>
  <c r="X958" i="1"/>
  <c r="Y958" i="1"/>
  <c r="Z958" i="1"/>
  <c r="AA958" i="1"/>
  <c r="AB958" i="1"/>
  <c r="V959" i="1"/>
  <c r="W959" i="1"/>
  <c r="X959" i="1"/>
  <c r="Y959" i="1"/>
  <c r="Z959" i="1"/>
  <c r="AA959" i="1"/>
  <c r="AB959" i="1"/>
  <c r="V960" i="1"/>
  <c r="W960" i="1"/>
  <c r="X960" i="1"/>
  <c r="Y960" i="1"/>
  <c r="Z960" i="1"/>
  <c r="AA960" i="1"/>
  <c r="AB960" i="1"/>
  <c r="V961" i="1"/>
  <c r="W961" i="1"/>
  <c r="X961" i="1"/>
  <c r="Y961" i="1"/>
  <c r="Z961" i="1"/>
  <c r="AA961" i="1"/>
  <c r="AB961" i="1"/>
  <c r="V962" i="1"/>
  <c r="W962" i="1"/>
  <c r="X962" i="1"/>
  <c r="Y962" i="1"/>
  <c r="Z962" i="1"/>
  <c r="AA962" i="1"/>
  <c r="AB962" i="1"/>
  <c r="V963" i="1"/>
  <c r="W963" i="1"/>
  <c r="X963" i="1"/>
  <c r="Y963" i="1"/>
  <c r="Z963" i="1"/>
  <c r="AA963" i="1"/>
  <c r="AB963" i="1"/>
  <c r="V964" i="1"/>
  <c r="W964" i="1"/>
  <c r="X964" i="1"/>
  <c r="Y964" i="1"/>
  <c r="Z964" i="1"/>
  <c r="AA964" i="1"/>
  <c r="AB964" i="1"/>
  <c r="V965" i="1"/>
  <c r="W965" i="1"/>
  <c r="X965" i="1"/>
  <c r="Y965" i="1"/>
  <c r="Z965" i="1"/>
  <c r="AA965" i="1"/>
  <c r="AB965" i="1"/>
  <c r="V966" i="1"/>
  <c r="W966" i="1"/>
  <c r="X966" i="1"/>
  <c r="Y966" i="1"/>
  <c r="Z966" i="1"/>
  <c r="AA966" i="1"/>
  <c r="AB966" i="1"/>
  <c r="V967" i="1"/>
  <c r="W967" i="1"/>
  <c r="X967" i="1"/>
  <c r="Y967" i="1"/>
  <c r="Z967" i="1"/>
  <c r="AA967" i="1"/>
  <c r="AB967" i="1"/>
  <c r="V968" i="1"/>
  <c r="W968" i="1"/>
  <c r="X968" i="1"/>
  <c r="Y968" i="1"/>
  <c r="Z968" i="1"/>
  <c r="AA968" i="1"/>
  <c r="AB968" i="1"/>
  <c r="V969" i="1"/>
  <c r="W969" i="1"/>
  <c r="X969" i="1"/>
  <c r="Y969" i="1"/>
  <c r="Z969" i="1"/>
  <c r="AA969" i="1"/>
  <c r="AB969" i="1"/>
  <c r="V970" i="1"/>
  <c r="W970" i="1"/>
  <c r="X970" i="1"/>
  <c r="Y970" i="1"/>
  <c r="Z970" i="1"/>
  <c r="AA970" i="1"/>
  <c r="AB970" i="1"/>
  <c r="V971" i="1"/>
  <c r="W971" i="1"/>
  <c r="X971" i="1"/>
  <c r="Y971" i="1"/>
  <c r="Z971" i="1"/>
  <c r="AA971" i="1"/>
  <c r="AB971" i="1"/>
  <c r="V972" i="1"/>
  <c r="W972" i="1"/>
  <c r="X972" i="1"/>
  <c r="Y972" i="1"/>
  <c r="Z972" i="1"/>
  <c r="AA972" i="1"/>
  <c r="AB972" i="1"/>
  <c r="V973" i="1"/>
  <c r="W973" i="1"/>
  <c r="X973" i="1"/>
  <c r="Y973" i="1"/>
  <c r="Z973" i="1"/>
  <c r="AA973" i="1"/>
  <c r="AB973" i="1"/>
  <c r="V974" i="1"/>
  <c r="W974" i="1"/>
  <c r="X974" i="1"/>
  <c r="Y974" i="1"/>
  <c r="Z974" i="1"/>
  <c r="AA974" i="1"/>
  <c r="AB974" i="1"/>
  <c r="V975" i="1"/>
  <c r="W975" i="1"/>
  <c r="X975" i="1"/>
  <c r="Y975" i="1"/>
  <c r="Z975" i="1"/>
  <c r="AA975" i="1"/>
  <c r="AB975" i="1"/>
  <c r="V976" i="1"/>
  <c r="W976" i="1"/>
  <c r="X976" i="1"/>
  <c r="Y976" i="1"/>
  <c r="Z976" i="1"/>
  <c r="AA976" i="1"/>
  <c r="AB976" i="1"/>
  <c r="V977" i="1"/>
  <c r="W977" i="1"/>
  <c r="X977" i="1"/>
  <c r="Y977" i="1"/>
  <c r="Z977" i="1"/>
  <c r="AA977" i="1"/>
  <c r="AB977" i="1"/>
  <c r="V978" i="1"/>
  <c r="W978" i="1"/>
  <c r="X978" i="1"/>
  <c r="Y978" i="1"/>
  <c r="Z978" i="1"/>
  <c r="AA978" i="1"/>
  <c r="AB978" i="1"/>
  <c r="V979" i="1"/>
  <c r="W979" i="1"/>
  <c r="X979" i="1"/>
  <c r="Y979" i="1"/>
  <c r="Z979" i="1"/>
  <c r="AA979" i="1"/>
  <c r="AB979" i="1"/>
  <c r="V980" i="1"/>
  <c r="W980" i="1"/>
  <c r="X980" i="1"/>
  <c r="Y980" i="1"/>
  <c r="Z980" i="1"/>
  <c r="AA980" i="1"/>
  <c r="AB980" i="1"/>
  <c r="V981" i="1"/>
  <c r="W981" i="1"/>
  <c r="X981" i="1"/>
  <c r="Y981" i="1"/>
  <c r="Z981" i="1"/>
  <c r="AA981" i="1"/>
  <c r="AB981" i="1"/>
  <c r="V982" i="1"/>
  <c r="W982" i="1"/>
  <c r="X982" i="1"/>
  <c r="Y982" i="1"/>
  <c r="Z982" i="1"/>
  <c r="AA982" i="1"/>
  <c r="AB982" i="1"/>
  <c r="V983" i="1"/>
  <c r="W983" i="1"/>
  <c r="X983" i="1"/>
  <c r="Y983" i="1"/>
  <c r="Z983" i="1"/>
  <c r="AA983" i="1"/>
  <c r="AB983" i="1"/>
  <c r="V984" i="1"/>
  <c r="W984" i="1"/>
  <c r="X984" i="1"/>
  <c r="Y984" i="1"/>
  <c r="Z984" i="1"/>
  <c r="AA984" i="1"/>
  <c r="AB984" i="1"/>
  <c r="V985" i="1"/>
  <c r="W985" i="1"/>
  <c r="X985" i="1"/>
  <c r="Y985" i="1"/>
  <c r="Z985" i="1"/>
  <c r="AA985" i="1"/>
  <c r="AB985" i="1"/>
  <c r="V986" i="1"/>
  <c r="W986" i="1"/>
  <c r="X986" i="1"/>
  <c r="Y986" i="1"/>
  <c r="Z986" i="1"/>
  <c r="AA986" i="1"/>
  <c r="AB986" i="1"/>
  <c r="V987" i="1"/>
  <c r="W987" i="1"/>
  <c r="X987" i="1"/>
  <c r="Y987" i="1"/>
  <c r="Z987" i="1"/>
  <c r="AA987" i="1"/>
  <c r="AB987" i="1"/>
  <c r="V988" i="1"/>
  <c r="W988" i="1"/>
  <c r="X988" i="1"/>
  <c r="Y988" i="1"/>
  <c r="Z988" i="1"/>
  <c r="AA988" i="1"/>
  <c r="AB988" i="1"/>
  <c r="V989" i="1"/>
  <c r="W989" i="1"/>
  <c r="X989" i="1"/>
  <c r="Y989" i="1"/>
  <c r="Z989" i="1"/>
  <c r="AA989" i="1"/>
  <c r="AB989" i="1"/>
  <c r="V990" i="1"/>
  <c r="W990" i="1"/>
  <c r="X990" i="1"/>
  <c r="Y990" i="1"/>
  <c r="Z990" i="1"/>
  <c r="AA990" i="1"/>
  <c r="AB990" i="1"/>
  <c r="V991" i="1"/>
  <c r="W991" i="1"/>
  <c r="X991" i="1"/>
  <c r="Y991" i="1"/>
  <c r="Z991" i="1"/>
  <c r="AA991" i="1"/>
  <c r="AB991" i="1"/>
  <c r="V992" i="1"/>
  <c r="W992" i="1"/>
  <c r="X992" i="1"/>
  <c r="Y992" i="1"/>
  <c r="Z992" i="1"/>
  <c r="AA992" i="1"/>
  <c r="AB992" i="1"/>
  <c r="V993" i="1"/>
  <c r="W993" i="1"/>
  <c r="X993" i="1"/>
  <c r="Y993" i="1"/>
  <c r="Z993" i="1"/>
  <c r="AA993" i="1"/>
  <c r="AB993" i="1"/>
  <c r="V994" i="1"/>
  <c r="W994" i="1"/>
  <c r="X994" i="1"/>
  <c r="Y994" i="1"/>
  <c r="Z994" i="1"/>
  <c r="AA994" i="1"/>
  <c r="AB994" i="1"/>
  <c r="V995" i="1"/>
  <c r="W995" i="1"/>
  <c r="X995" i="1"/>
  <c r="Y995" i="1"/>
  <c r="Z995" i="1"/>
  <c r="AA995" i="1"/>
  <c r="AB995" i="1"/>
  <c r="V996" i="1"/>
  <c r="W996" i="1"/>
  <c r="X996" i="1"/>
  <c r="Y996" i="1"/>
  <c r="Z996" i="1"/>
  <c r="AA996" i="1"/>
  <c r="AB996" i="1"/>
  <c r="V997" i="1"/>
  <c r="W997" i="1"/>
  <c r="X997" i="1"/>
  <c r="Y997" i="1"/>
  <c r="Z997" i="1"/>
  <c r="AA997" i="1"/>
  <c r="AB997" i="1"/>
  <c r="V998" i="1"/>
  <c r="W998" i="1"/>
  <c r="X998" i="1"/>
  <c r="Y998" i="1"/>
  <c r="Z998" i="1"/>
  <c r="AA998" i="1"/>
  <c r="AB998" i="1"/>
  <c r="V999" i="1"/>
  <c r="W999" i="1"/>
  <c r="X999" i="1"/>
  <c r="Y999" i="1"/>
  <c r="Z999" i="1"/>
  <c r="AA999" i="1"/>
  <c r="AB999" i="1"/>
  <c r="V1000" i="1"/>
  <c r="W1000" i="1"/>
  <c r="X1000" i="1"/>
  <c r="Y1000" i="1"/>
  <c r="Z1000" i="1"/>
  <c r="AA1000" i="1"/>
  <c r="AB1000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2" i="2"/>
  <c r="Q12" i="1" l="1"/>
  <c r="T3" i="1"/>
  <c r="T15" i="1"/>
  <c r="T27" i="1"/>
  <c r="T39" i="1"/>
  <c r="T51" i="1"/>
  <c r="T63" i="1"/>
  <c r="T75" i="1"/>
  <c r="T87" i="1"/>
  <c r="T99" i="1"/>
  <c r="T111" i="1"/>
  <c r="T123" i="1"/>
  <c r="T135" i="1"/>
  <c r="T147" i="1"/>
  <c r="T159" i="1"/>
  <c r="T171" i="1"/>
  <c r="T183" i="1"/>
  <c r="T195" i="1"/>
  <c r="T207" i="1"/>
  <c r="T219" i="1"/>
  <c r="T231" i="1"/>
  <c r="T243" i="1"/>
  <c r="T255" i="1"/>
  <c r="T267" i="1"/>
  <c r="T279" i="1"/>
  <c r="T291" i="1"/>
  <c r="T303" i="1"/>
  <c r="T315" i="1"/>
  <c r="T327" i="1"/>
  <c r="T339" i="1"/>
  <c r="T351" i="1"/>
  <c r="T363" i="1"/>
  <c r="S12" i="1"/>
  <c r="S24" i="1"/>
  <c r="S36" i="1"/>
  <c r="S48" i="1"/>
  <c r="S60" i="1"/>
  <c r="S72" i="1"/>
  <c r="S84" i="1"/>
  <c r="S96" i="1"/>
  <c r="S108" i="1"/>
  <c r="S120" i="1"/>
  <c r="S132" i="1"/>
  <c r="S144" i="1"/>
  <c r="S156" i="1"/>
  <c r="S168" i="1"/>
  <c r="S180" i="1"/>
  <c r="S192" i="1"/>
  <c r="S204" i="1"/>
  <c r="S216" i="1"/>
  <c r="S228" i="1"/>
  <c r="S240" i="1"/>
  <c r="S252" i="1"/>
  <c r="S264" i="1"/>
  <c r="S276" i="1"/>
  <c r="S288" i="1"/>
  <c r="S300" i="1"/>
  <c r="S312" i="1"/>
  <c r="S324" i="1"/>
  <c r="S336" i="1"/>
  <c r="S348" i="1"/>
  <c r="S360" i="1"/>
  <c r="R9" i="1"/>
  <c r="R21" i="1"/>
  <c r="R33" i="1"/>
  <c r="R45" i="1"/>
  <c r="R57" i="1"/>
  <c r="R69" i="1"/>
  <c r="R81" i="1"/>
  <c r="R93" i="1"/>
  <c r="R105" i="1"/>
  <c r="R117" i="1"/>
  <c r="R129" i="1"/>
  <c r="R141" i="1"/>
  <c r="R153" i="1"/>
  <c r="R165" i="1"/>
  <c r="R177" i="1"/>
  <c r="R189" i="1"/>
  <c r="R201" i="1"/>
  <c r="R213" i="1"/>
  <c r="R225" i="1"/>
  <c r="R237" i="1"/>
  <c r="R249" i="1"/>
  <c r="R261" i="1"/>
  <c r="R273" i="1"/>
  <c r="R285" i="1"/>
  <c r="T4" i="1"/>
  <c r="T16" i="1"/>
  <c r="T28" i="1"/>
  <c r="T40" i="1"/>
  <c r="T52" i="1"/>
  <c r="T64" i="1"/>
  <c r="T76" i="1"/>
  <c r="T88" i="1"/>
  <c r="T100" i="1"/>
  <c r="T112" i="1"/>
  <c r="T124" i="1"/>
  <c r="T136" i="1"/>
  <c r="T148" i="1"/>
  <c r="T160" i="1"/>
  <c r="T172" i="1"/>
  <c r="T184" i="1"/>
  <c r="T196" i="1"/>
  <c r="T208" i="1"/>
  <c r="T220" i="1"/>
  <c r="T232" i="1"/>
  <c r="T244" i="1"/>
  <c r="T256" i="1"/>
  <c r="T268" i="1"/>
  <c r="T280" i="1"/>
  <c r="T292" i="1"/>
  <c r="T304" i="1"/>
  <c r="T316" i="1"/>
  <c r="T328" i="1"/>
  <c r="T340" i="1"/>
  <c r="T352" i="1"/>
  <c r="T364" i="1"/>
  <c r="S13" i="1"/>
  <c r="S25" i="1"/>
  <c r="S37" i="1"/>
  <c r="S49" i="1"/>
  <c r="S61" i="1"/>
  <c r="S73" i="1"/>
  <c r="S85" i="1"/>
  <c r="S97" i="1"/>
  <c r="S109" i="1"/>
  <c r="S121" i="1"/>
  <c r="S133" i="1"/>
  <c r="S145" i="1"/>
  <c r="S157" i="1"/>
  <c r="S169" i="1"/>
  <c r="S181" i="1"/>
  <c r="S193" i="1"/>
  <c r="S205" i="1"/>
  <c r="S217" i="1"/>
  <c r="S229" i="1"/>
  <c r="S241" i="1"/>
  <c r="S253" i="1"/>
  <c r="S265" i="1"/>
  <c r="S277" i="1"/>
  <c r="S289" i="1"/>
  <c r="S301" i="1"/>
  <c r="S313" i="1"/>
  <c r="S325" i="1"/>
  <c r="S337" i="1"/>
  <c r="S349" i="1"/>
  <c r="S361" i="1"/>
  <c r="R10" i="1"/>
  <c r="R22" i="1"/>
  <c r="R34" i="1"/>
  <c r="R46" i="1"/>
  <c r="R58" i="1"/>
  <c r="R70" i="1"/>
  <c r="R82" i="1"/>
  <c r="R94" i="1"/>
  <c r="R106" i="1"/>
  <c r="R118" i="1"/>
  <c r="R130" i="1"/>
  <c r="R142" i="1"/>
  <c r="R154" i="1"/>
  <c r="R166" i="1"/>
  <c r="R178" i="1"/>
  <c r="T5" i="1"/>
  <c r="T17" i="1"/>
  <c r="T29" i="1"/>
  <c r="T41" i="1"/>
  <c r="T53" i="1"/>
  <c r="T65" i="1"/>
  <c r="T77" i="1"/>
  <c r="T89" i="1"/>
  <c r="T101" i="1"/>
  <c r="T113" i="1"/>
  <c r="T125" i="1"/>
  <c r="T137" i="1"/>
  <c r="T149" i="1"/>
  <c r="T161" i="1"/>
  <c r="T173" i="1"/>
  <c r="T185" i="1"/>
  <c r="T197" i="1"/>
  <c r="T209" i="1"/>
  <c r="T221" i="1"/>
  <c r="T233" i="1"/>
  <c r="T245" i="1"/>
  <c r="T257" i="1"/>
  <c r="T269" i="1"/>
  <c r="T281" i="1"/>
  <c r="T293" i="1"/>
  <c r="T305" i="1"/>
  <c r="T317" i="1"/>
  <c r="T329" i="1"/>
  <c r="T341" i="1"/>
  <c r="T353" i="1"/>
  <c r="T365" i="1"/>
  <c r="S14" i="1"/>
  <c r="S26" i="1"/>
  <c r="S38" i="1"/>
  <c r="S50" i="1"/>
  <c r="S62" i="1"/>
  <c r="S74" i="1"/>
  <c r="S86" i="1"/>
  <c r="S98" i="1"/>
  <c r="S110" i="1"/>
  <c r="S122" i="1"/>
  <c r="S134" i="1"/>
  <c r="S146" i="1"/>
  <c r="S158" i="1"/>
  <c r="S170" i="1"/>
  <c r="S182" i="1"/>
  <c r="S194" i="1"/>
  <c r="S206" i="1"/>
  <c r="S218" i="1"/>
  <c r="S230" i="1"/>
  <c r="S242" i="1"/>
  <c r="S254" i="1"/>
  <c r="S266" i="1"/>
  <c r="S278" i="1"/>
  <c r="S290" i="1"/>
  <c r="S302" i="1"/>
  <c r="S314" i="1"/>
  <c r="S326" i="1"/>
  <c r="S338" i="1"/>
  <c r="S350" i="1"/>
  <c r="S362" i="1"/>
  <c r="R11" i="1"/>
  <c r="R23" i="1"/>
  <c r="R35" i="1"/>
  <c r="R47" i="1"/>
  <c r="T6" i="1"/>
  <c r="T18" i="1"/>
  <c r="T30" i="1"/>
  <c r="T42" i="1"/>
  <c r="T54" i="1"/>
  <c r="T66" i="1"/>
  <c r="T78" i="1"/>
  <c r="T90" i="1"/>
  <c r="T102" i="1"/>
  <c r="T114" i="1"/>
  <c r="T126" i="1"/>
  <c r="T138" i="1"/>
  <c r="T150" i="1"/>
  <c r="T162" i="1"/>
  <c r="T174" i="1"/>
  <c r="T186" i="1"/>
  <c r="T198" i="1"/>
  <c r="T210" i="1"/>
  <c r="T222" i="1"/>
  <c r="T234" i="1"/>
  <c r="T246" i="1"/>
  <c r="T258" i="1"/>
  <c r="T270" i="1"/>
  <c r="T282" i="1"/>
  <c r="T294" i="1"/>
  <c r="T306" i="1"/>
  <c r="T318" i="1"/>
  <c r="T330" i="1"/>
  <c r="T342" i="1"/>
  <c r="T354" i="1"/>
  <c r="S3" i="1"/>
  <c r="S15" i="1"/>
  <c r="S27" i="1"/>
  <c r="S39" i="1"/>
  <c r="S51" i="1"/>
  <c r="S63" i="1"/>
  <c r="S75" i="1"/>
  <c r="S87" i="1"/>
  <c r="S99" i="1"/>
  <c r="S111" i="1"/>
  <c r="S123" i="1"/>
  <c r="S135" i="1"/>
  <c r="S147" i="1"/>
  <c r="S159" i="1"/>
  <c r="S171" i="1"/>
  <c r="S183" i="1"/>
  <c r="S195" i="1"/>
  <c r="S207" i="1"/>
  <c r="S219" i="1"/>
  <c r="S231" i="1"/>
  <c r="S243" i="1"/>
  <c r="S255" i="1"/>
  <c r="S267" i="1"/>
  <c r="S279" i="1"/>
  <c r="S291" i="1"/>
  <c r="S303" i="1"/>
  <c r="S315" i="1"/>
  <c r="S327" i="1"/>
  <c r="S339" i="1"/>
  <c r="T7" i="1"/>
  <c r="T19" i="1"/>
  <c r="T31" i="1"/>
  <c r="T43" i="1"/>
  <c r="T55" i="1"/>
  <c r="T67" i="1"/>
  <c r="T79" i="1"/>
  <c r="T91" i="1"/>
  <c r="T103" i="1"/>
  <c r="T115" i="1"/>
  <c r="T127" i="1"/>
  <c r="T139" i="1"/>
  <c r="T151" i="1"/>
  <c r="T163" i="1"/>
  <c r="T175" i="1"/>
  <c r="T187" i="1"/>
  <c r="T199" i="1"/>
  <c r="T211" i="1"/>
  <c r="T223" i="1"/>
  <c r="T235" i="1"/>
  <c r="T247" i="1"/>
  <c r="T259" i="1"/>
  <c r="T271" i="1"/>
  <c r="T283" i="1"/>
  <c r="T295" i="1"/>
  <c r="T307" i="1"/>
  <c r="T319" i="1"/>
  <c r="T331" i="1"/>
  <c r="T343" i="1"/>
  <c r="T355" i="1"/>
  <c r="S4" i="1"/>
  <c r="S16" i="1"/>
  <c r="S28" i="1"/>
  <c r="S40" i="1"/>
  <c r="S52" i="1"/>
  <c r="S64" i="1"/>
  <c r="S76" i="1"/>
  <c r="S88" i="1"/>
  <c r="S100" i="1"/>
  <c r="S112" i="1"/>
  <c r="S124" i="1"/>
  <c r="S136" i="1"/>
  <c r="S148" i="1"/>
  <c r="S160" i="1"/>
  <c r="S172" i="1"/>
  <c r="S184" i="1"/>
  <c r="S196" i="1"/>
  <c r="S208" i="1"/>
  <c r="S220" i="1"/>
  <c r="S232" i="1"/>
  <c r="S244" i="1"/>
  <c r="S256" i="1"/>
  <c r="S268" i="1"/>
  <c r="S280" i="1"/>
  <c r="S292" i="1"/>
  <c r="S304" i="1"/>
  <c r="S316" i="1"/>
  <c r="S328" i="1"/>
  <c r="S340" i="1"/>
  <c r="S352" i="1"/>
  <c r="S364" i="1"/>
  <c r="R13" i="1"/>
  <c r="R25" i="1"/>
  <c r="R37" i="1"/>
  <c r="R49" i="1"/>
  <c r="R61" i="1"/>
  <c r="R73" i="1"/>
  <c r="R85" i="1"/>
  <c r="R97" i="1"/>
  <c r="R109" i="1"/>
  <c r="R121" i="1"/>
  <c r="R133" i="1"/>
  <c r="R145" i="1"/>
  <c r="R157" i="1"/>
  <c r="R169" i="1"/>
  <c r="R181" i="1"/>
  <c r="R193" i="1"/>
  <c r="R205" i="1"/>
  <c r="R217" i="1"/>
  <c r="R229" i="1"/>
  <c r="R241" i="1"/>
  <c r="R253" i="1"/>
  <c r="R265" i="1"/>
  <c r="R277" i="1"/>
  <c r="R289" i="1"/>
  <c r="T8" i="1"/>
  <c r="T20" i="1"/>
  <c r="T32" i="1"/>
  <c r="T44" i="1"/>
  <c r="T56" i="1"/>
  <c r="T68" i="1"/>
  <c r="T80" i="1"/>
  <c r="T92" i="1"/>
  <c r="T104" i="1"/>
  <c r="T116" i="1"/>
  <c r="T128" i="1"/>
  <c r="T140" i="1"/>
  <c r="T152" i="1"/>
  <c r="T164" i="1"/>
  <c r="T176" i="1"/>
  <c r="T188" i="1"/>
  <c r="T200" i="1"/>
  <c r="T212" i="1"/>
  <c r="T224" i="1"/>
  <c r="T236" i="1"/>
  <c r="T248" i="1"/>
  <c r="T260" i="1"/>
  <c r="T272" i="1"/>
  <c r="T284" i="1"/>
  <c r="T296" i="1"/>
  <c r="T308" i="1"/>
  <c r="T320" i="1"/>
  <c r="T332" i="1"/>
  <c r="T344" i="1"/>
  <c r="T356" i="1"/>
  <c r="S5" i="1"/>
  <c r="S17" i="1"/>
  <c r="S29" i="1"/>
  <c r="S41" i="1"/>
  <c r="S53" i="1"/>
  <c r="S65" i="1"/>
  <c r="S77" i="1"/>
  <c r="S89" i="1"/>
  <c r="S101" i="1"/>
  <c r="S113" i="1"/>
  <c r="S125" i="1"/>
  <c r="S137" i="1"/>
  <c r="S149" i="1"/>
  <c r="S161" i="1"/>
  <c r="S173" i="1"/>
  <c r="S185" i="1"/>
  <c r="S197" i="1"/>
  <c r="S209" i="1"/>
  <c r="S221" i="1"/>
  <c r="S233" i="1"/>
  <c r="S245" i="1"/>
  <c r="S257" i="1"/>
  <c r="S269" i="1"/>
  <c r="S281" i="1"/>
  <c r="S293" i="1"/>
  <c r="S305" i="1"/>
  <c r="S317" i="1"/>
  <c r="S329" i="1"/>
  <c r="T9" i="1"/>
  <c r="T21" i="1"/>
  <c r="T33" i="1"/>
  <c r="T45" i="1"/>
  <c r="T57" i="1"/>
  <c r="T69" i="1"/>
  <c r="T81" i="1"/>
  <c r="T93" i="1"/>
  <c r="T105" i="1"/>
  <c r="T117" i="1"/>
  <c r="T129" i="1"/>
  <c r="T141" i="1"/>
  <c r="T153" i="1"/>
  <c r="T165" i="1"/>
  <c r="T177" i="1"/>
  <c r="T189" i="1"/>
  <c r="T201" i="1"/>
  <c r="T213" i="1"/>
  <c r="T225" i="1"/>
  <c r="T237" i="1"/>
  <c r="T249" i="1"/>
  <c r="T261" i="1"/>
  <c r="T273" i="1"/>
  <c r="T285" i="1"/>
  <c r="T297" i="1"/>
  <c r="T309" i="1"/>
  <c r="T321" i="1"/>
  <c r="T333" i="1"/>
  <c r="T345" i="1"/>
  <c r="T357" i="1"/>
  <c r="S6" i="1"/>
  <c r="S18" i="1"/>
  <c r="S30" i="1"/>
  <c r="S42" i="1"/>
  <c r="S54" i="1"/>
  <c r="S66" i="1"/>
  <c r="S78" i="1"/>
  <c r="S90" i="1"/>
  <c r="S102" i="1"/>
  <c r="S114" i="1"/>
  <c r="S126" i="1"/>
  <c r="S138" i="1"/>
  <c r="S150" i="1"/>
  <c r="S162" i="1"/>
  <c r="S174" i="1"/>
  <c r="S186" i="1"/>
  <c r="S198" i="1"/>
  <c r="S210" i="1"/>
  <c r="S222" i="1"/>
  <c r="S234" i="1"/>
  <c r="S246" i="1"/>
  <c r="S258" i="1"/>
  <c r="S270" i="1"/>
  <c r="S282" i="1"/>
  <c r="S294" i="1"/>
  <c r="S306" i="1"/>
  <c r="S318" i="1"/>
  <c r="S330" i="1"/>
  <c r="S342" i="1"/>
  <c r="S354" i="1"/>
  <c r="R3" i="1"/>
  <c r="R15" i="1"/>
  <c r="R27" i="1"/>
  <c r="R39" i="1"/>
  <c r="R51" i="1"/>
  <c r="R63" i="1"/>
  <c r="R75" i="1"/>
  <c r="R87" i="1"/>
  <c r="R99" i="1"/>
  <c r="R111" i="1"/>
  <c r="R123" i="1"/>
  <c r="R135" i="1"/>
  <c r="R147" i="1"/>
  <c r="R159" i="1"/>
  <c r="R171" i="1"/>
  <c r="R183" i="1"/>
  <c r="R195" i="1"/>
  <c r="R207" i="1"/>
  <c r="T10" i="1"/>
  <c r="T22" i="1"/>
  <c r="T34" i="1"/>
  <c r="T46" i="1"/>
  <c r="T58" i="1"/>
  <c r="T70" i="1"/>
  <c r="T82" i="1"/>
  <c r="T94" i="1"/>
  <c r="T106" i="1"/>
  <c r="T118" i="1"/>
  <c r="T130" i="1"/>
  <c r="T142" i="1"/>
  <c r="T154" i="1"/>
  <c r="T166" i="1"/>
  <c r="T178" i="1"/>
  <c r="T190" i="1"/>
  <c r="T202" i="1"/>
  <c r="T214" i="1"/>
  <c r="T226" i="1"/>
  <c r="T238" i="1"/>
  <c r="T250" i="1"/>
  <c r="T262" i="1"/>
  <c r="T274" i="1"/>
  <c r="T286" i="1"/>
  <c r="T298" i="1"/>
  <c r="T310" i="1"/>
  <c r="T322" i="1"/>
  <c r="T334" i="1"/>
  <c r="T346" i="1"/>
  <c r="T358" i="1"/>
  <c r="S7" i="1"/>
  <c r="S19" i="1"/>
  <c r="S31" i="1"/>
  <c r="S43" i="1"/>
  <c r="S55" i="1"/>
  <c r="S67" i="1"/>
  <c r="S79" i="1"/>
  <c r="S91" i="1"/>
  <c r="S103" i="1"/>
  <c r="S115" i="1"/>
  <c r="S127" i="1"/>
  <c r="S139" i="1"/>
  <c r="S151" i="1"/>
  <c r="S163" i="1"/>
  <c r="S175" i="1"/>
  <c r="S187" i="1"/>
  <c r="S199" i="1"/>
  <c r="S211" i="1"/>
  <c r="S223" i="1"/>
  <c r="S235" i="1"/>
  <c r="S247" i="1"/>
  <c r="S259" i="1"/>
  <c r="S271" i="1"/>
  <c r="S283" i="1"/>
  <c r="S295" i="1"/>
  <c r="S307" i="1"/>
  <c r="S319" i="1"/>
  <c r="S331" i="1"/>
  <c r="S343" i="1"/>
  <c r="S355" i="1"/>
  <c r="R4" i="1"/>
  <c r="R16" i="1"/>
  <c r="R28" i="1"/>
  <c r="R40" i="1"/>
  <c r="R52" i="1"/>
  <c r="R64" i="1"/>
  <c r="R76" i="1"/>
  <c r="R88" i="1"/>
  <c r="R100" i="1"/>
  <c r="R112" i="1"/>
  <c r="R124" i="1"/>
  <c r="R136" i="1"/>
  <c r="R148" i="1"/>
  <c r="R160" i="1"/>
  <c r="R172" i="1"/>
  <c r="R184" i="1"/>
  <c r="R196" i="1"/>
  <c r="R208" i="1"/>
  <c r="R220" i="1"/>
  <c r="R232" i="1"/>
  <c r="R244" i="1"/>
  <c r="R256" i="1"/>
  <c r="R268" i="1"/>
  <c r="R280" i="1"/>
  <c r="R292" i="1"/>
  <c r="T11" i="1"/>
  <c r="T23" i="1"/>
  <c r="T35" i="1"/>
  <c r="T47" i="1"/>
  <c r="T59" i="1"/>
  <c r="T71" i="1"/>
  <c r="T83" i="1"/>
  <c r="T95" i="1"/>
  <c r="T107" i="1"/>
  <c r="T119" i="1"/>
  <c r="T131" i="1"/>
  <c r="T143" i="1"/>
  <c r="T155" i="1"/>
  <c r="T167" i="1"/>
  <c r="T179" i="1"/>
  <c r="T191" i="1"/>
  <c r="T203" i="1"/>
  <c r="T215" i="1"/>
  <c r="T227" i="1"/>
  <c r="T239" i="1"/>
  <c r="T251" i="1"/>
  <c r="T263" i="1"/>
  <c r="T275" i="1"/>
  <c r="T287" i="1"/>
  <c r="T299" i="1"/>
  <c r="T311" i="1"/>
  <c r="T323" i="1"/>
  <c r="T335" i="1"/>
  <c r="T347" i="1"/>
  <c r="T359" i="1"/>
  <c r="S8" i="1"/>
  <c r="S20" i="1"/>
  <c r="S32" i="1"/>
  <c r="S44" i="1"/>
  <c r="S56" i="1"/>
  <c r="S68" i="1"/>
  <c r="S80" i="1"/>
  <c r="S92" i="1"/>
  <c r="S104" i="1"/>
  <c r="S116" i="1"/>
  <c r="S128" i="1"/>
  <c r="S140" i="1"/>
  <c r="S152" i="1"/>
  <c r="S164" i="1"/>
  <c r="S176" i="1"/>
  <c r="S188" i="1"/>
  <c r="S200" i="1"/>
  <c r="S212" i="1"/>
  <c r="S224" i="1"/>
  <c r="S236" i="1"/>
  <c r="S248" i="1"/>
  <c r="S260" i="1"/>
  <c r="S272" i="1"/>
  <c r="S284" i="1"/>
  <c r="S296" i="1"/>
  <c r="S308" i="1"/>
  <c r="S320" i="1"/>
  <c r="S332" i="1"/>
  <c r="S344" i="1"/>
  <c r="S356" i="1"/>
  <c r="R5" i="1"/>
  <c r="R17" i="1"/>
  <c r="R29" i="1"/>
  <c r="R41" i="1"/>
  <c r="R53" i="1"/>
  <c r="R65" i="1"/>
  <c r="R77" i="1"/>
  <c r="R89" i="1"/>
  <c r="R101" i="1"/>
  <c r="R113" i="1"/>
  <c r="R125" i="1"/>
  <c r="R137" i="1"/>
  <c r="R149" i="1"/>
  <c r="T12" i="1"/>
  <c r="T24" i="1"/>
  <c r="T36" i="1"/>
  <c r="T48" i="1"/>
  <c r="T60" i="1"/>
  <c r="T72" i="1"/>
  <c r="T84" i="1"/>
  <c r="T96" i="1"/>
  <c r="T108" i="1"/>
  <c r="T120" i="1"/>
  <c r="T132" i="1"/>
  <c r="T144" i="1"/>
  <c r="T156" i="1"/>
  <c r="T168" i="1"/>
  <c r="T180" i="1"/>
  <c r="T192" i="1"/>
  <c r="T204" i="1"/>
  <c r="T216" i="1"/>
  <c r="T228" i="1"/>
  <c r="T240" i="1"/>
  <c r="T252" i="1"/>
  <c r="T264" i="1"/>
  <c r="T276" i="1"/>
  <c r="T288" i="1"/>
  <c r="T300" i="1"/>
  <c r="T312" i="1"/>
  <c r="T324" i="1"/>
  <c r="T336" i="1"/>
  <c r="T348" i="1"/>
  <c r="T360" i="1"/>
  <c r="S9" i="1"/>
  <c r="S21" i="1"/>
  <c r="S33" i="1"/>
  <c r="S45" i="1"/>
  <c r="S57" i="1"/>
  <c r="S69" i="1"/>
  <c r="S81" i="1"/>
  <c r="S93" i="1"/>
  <c r="S105" i="1"/>
  <c r="S117" i="1"/>
  <c r="S129" i="1"/>
  <c r="S141" i="1"/>
  <c r="S153" i="1"/>
  <c r="S165" i="1"/>
  <c r="S177" i="1"/>
  <c r="S189" i="1"/>
  <c r="S201" i="1"/>
  <c r="S213" i="1"/>
  <c r="S225" i="1"/>
  <c r="S237" i="1"/>
  <c r="S249" i="1"/>
  <c r="S261" i="1"/>
  <c r="S273" i="1"/>
  <c r="S285" i="1"/>
  <c r="S297" i="1"/>
  <c r="S309" i="1"/>
  <c r="S321" i="1"/>
  <c r="S333" i="1"/>
  <c r="S345" i="1"/>
  <c r="S357" i="1"/>
  <c r="R6" i="1"/>
  <c r="R18" i="1"/>
  <c r="T13" i="1"/>
  <c r="T25" i="1"/>
  <c r="T37" i="1"/>
  <c r="T49" i="1"/>
  <c r="T61" i="1"/>
  <c r="T73" i="1"/>
  <c r="T85" i="1"/>
  <c r="T97" i="1"/>
  <c r="T109" i="1"/>
  <c r="T121" i="1"/>
  <c r="T133" i="1"/>
  <c r="T145" i="1"/>
  <c r="T157" i="1"/>
  <c r="T169" i="1"/>
  <c r="T181" i="1"/>
  <c r="T193" i="1"/>
  <c r="T205" i="1"/>
  <c r="T217" i="1"/>
  <c r="T229" i="1"/>
  <c r="T241" i="1"/>
  <c r="T253" i="1"/>
  <c r="T265" i="1"/>
  <c r="T277" i="1"/>
  <c r="T289" i="1"/>
  <c r="T301" i="1"/>
  <c r="T313" i="1"/>
  <c r="T325" i="1"/>
  <c r="T337" i="1"/>
  <c r="T349" i="1"/>
  <c r="T361" i="1"/>
  <c r="S10" i="1"/>
  <c r="S22" i="1"/>
  <c r="S34" i="1"/>
  <c r="S46" i="1"/>
  <c r="S58" i="1"/>
  <c r="S70" i="1"/>
  <c r="S82" i="1"/>
  <c r="S94" i="1"/>
  <c r="S106" i="1"/>
  <c r="S118" i="1"/>
  <c r="S130" i="1"/>
  <c r="S142" i="1"/>
  <c r="S154" i="1"/>
  <c r="S166" i="1"/>
  <c r="S178" i="1"/>
  <c r="S190" i="1"/>
  <c r="S202" i="1"/>
  <c r="S214" i="1"/>
  <c r="S226" i="1"/>
  <c r="S238" i="1"/>
  <c r="S250" i="1"/>
  <c r="S262" i="1"/>
  <c r="S274" i="1"/>
  <c r="S286" i="1"/>
  <c r="S298" i="1"/>
  <c r="S310" i="1"/>
  <c r="S322" i="1"/>
  <c r="S334" i="1"/>
  <c r="S346" i="1"/>
  <c r="S358" i="1"/>
  <c r="R7" i="1"/>
  <c r="R19" i="1"/>
  <c r="R31" i="1"/>
  <c r="R43" i="1"/>
  <c r="R55" i="1"/>
  <c r="R67" i="1"/>
  <c r="R79" i="1"/>
  <c r="R91" i="1"/>
  <c r="R103" i="1"/>
  <c r="R115" i="1"/>
  <c r="R127" i="1"/>
  <c r="R139" i="1"/>
  <c r="R151" i="1"/>
  <c r="R163" i="1"/>
  <c r="R175" i="1"/>
  <c r="R187" i="1"/>
  <c r="R199" i="1"/>
  <c r="R211" i="1"/>
  <c r="R223" i="1"/>
  <c r="R235" i="1"/>
  <c r="R247" i="1"/>
  <c r="R259" i="1"/>
  <c r="R271" i="1"/>
  <c r="T14" i="1"/>
  <c r="T158" i="1"/>
  <c r="T302" i="1"/>
  <c r="S83" i="1"/>
  <c r="S227" i="1"/>
  <c r="S351" i="1"/>
  <c r="R32" i="1"/>
  <c r="R66" i="1"/>
  <c r="R95" i="1"/>
  <c r="R122" i="1"/>
  <c r="R152" i="1"/>
  <c r="R176" i="1"/>
  <c r="R198" i="1"/>
  <c r="R218" i="1"/>
  <c r="R236" i="1"/>
  <c r="R254" i="1"/>
  <c r="R272" i="1"/>
  <c r="R288" i="1"/>
  <c r="R302" i="1"/>
  <c r="R314" i="1"/>
  <c r="R326" i="1"/>
  <c r="R338" i="1"/>
  <c r="R350" i="1"/>
  <c r="R362" i="1"/>
  <c r="Q11" i="1"/>
  <c r="Q23" i="1"/>
  <c r="Q35" i="1"/>
  <c r="Q47" i="1"/>
  <c r="Q59" i="1"/>
  <c r="Q71" i="1"/>
  <c r="Q83" i="1"/>
  <c r="Q95" i="1"/>
  <c r="Q107" i="1"/>
  <c r="Q119" i="1"/>
  <c r="Q131" i="1"/>
  <c r="Q143" i="1"/>
  <c r="Q155" i="1"/>
  <c r="Q167" i="1"/>
  <c r="Q179" i="1"/>
  <c r="Q191" i="1"/>
  <c r="Q203" i="1"/>
  <c r="Q215" i="1"/>
  <c r="Q227" i="1"/>
  <c r="Q239" i="1"/>
  <c r="Q251" i="1"/>
  <c r="Q263" i="1"/>
  <c r="Q275" i="1"/>
  <c r="Q287" i="1"/>
  <c r="Q299" i="1"/>
  <c r="Q311" i="1"/>
  <c r="Q323" i="1"/>
  <c r="Q335" i="1"/>
  <c r="Q347" i="1"/>
  <c r="Q359" i="1"/>
  <c r="P8" i="1"/>
  <c r="P20" i="1"/>
  <c r="P32" i="1"/>
  <c r="P44" i="1"/>
  <c r="P56" i="1"/>
  <c r="P68" i="1"/>
  <c r="P80" i="1"/>
  <c r="P92" i="1"/>
  <c r="P104" i="1"/>
  <c r="P116" i="1"/>
  <c r="T26" i="1"/>
  <c r="T170" i="1"/>
  <c r="T314" i="1"/>
  <c r="S95" i="1"/>
  <c r="S239" i="1"/>
  <c r="S353" i="1"/>
  <c r="R36" i="1"/>
  <c r="R68" i="1"/>
  <c r="R96" i="1"/>
  <c r="R126" i="1"/>
  <c r="R155" i="1"/>
  <c r="R179" i="1"/>
  <c r="R200" i="1"/>
  <c r="R219" i="1"/>
  <c r="R238" i="1"/>
  <c r="R255" i="1"/>
  <c r="R274" i="1"/>
  <c r="R290" i="1"/>
  <c r="R303" i="1"/>
  <c r="R315" i="1"/>
  <c r="R327" i="1"/>
  <c r="R339" i="1"/>
  <c r="R351" i="1"/>
  <c r="R363" i="1"/>
  <c r="Q24" i="1"/>
  <c r="Q36" i="1"/>
  <c r="Q48" i="1"/>
  <c r="Q60" i="1"/>
  <c r="Q72" i="1"/>
  <c r="Q84" i="1"/>
  <c r="Q96" i="1"/>
  <c r="Q108" i="1"/>
  <c r="Q120" i="1"/>
  <c r="Q132" i="1"/>
  <c r="Q144" i="1"/>
  <c r="Q156" i="1"/>
  <c r="T38" i="1"/>
  <c r="T182" i="1"/>
  <c r="T326" i="1"/>
  <c r="S107" i="1"/>
  <c r="S251" i="1"/>
  <c r="S359" i="1"/>
  <c r="R38" i="1"/>
  <c r="R71" i="1"/>
  <c r="R98" i="1"/>
  <c r="R128" i="1"/>
  <c r="R156" i="1"/>
  <c r="R180" i="1"/>
  <c r="R202" i="1"/>
  <c r="R221" i="1"/>
  <c r="R239" i="1"/>
  <c r="R257" i="1"/>
  <c r="R275" i="1"/>
  <c r="R291" i="1"/>
  <c r="R304" i="1"/>
  <c r="R316" i="1"/>
  <c r="R328" i="1"/>
  <c r="R340" i="1"/>
  <c r="R352" i="1"/>
  <c r="R364" i="1"/>
  <c r="Q13" i="1"/>
  <c r="Q25" i="1"/>
  <c r="Q37" i="1"/>
  <c r="Q49" i="1"/>
  <c r="Q61" i="1"/>
  <c r="Q73" i="1"/>
  <c r="Q85" i="1"/>
  <c r="Q97" i="1"/>
  <c r="Q109" i="1"/>
  <c r="Q121" i="1"/>
  <c r="Q133" i="1"/>
  <c r="Q145" i="1"/>
  <c r="Q157" i="1"/>
  <c r="Q169" i="1"/>
  <c r="Q181" i="1"/>
  <c r="Q193" i="1"/>
  <c r="Q205" i="1"/>
  <c r="T50" i="1"/>
  <c r="T194" i="1"/>
  <c r="T338" i="1"/>
  <c r="S119" i="1"/>
  <c r="S263" i="1"/>
  <c r="S363" i="1"/>
  <c r="R42" i="1"/>
  <c r="R72" i="1"/>
  <c r="R102" i="1"/>
  <c r="R131" i="1"/>
  <c r="R158" i="1"/>
  <c r="R182" i="1"/>
  <c r="R203" i="1"/>
  <c r="R222" i="1"/>
  <c r="R240" i="1"/>
  <c r="R258" i="1"/>
  <c r="R276" i="1"/>
  <c r="R293" i="1"/>
  <c r="R305" i="1"/>
  <c r="R317" i="1"/>
  <c r="R329" i="1"/>
  <c r="R341" i="1"/>
  <c r="R353" i="1"/>
  <c r="R365" i="1"/>
  <c r="Q14" i="1"/>
  <c r="Q26" i="1"/>
  <c r="Q38" i="1"/>
  <c r="Q50" i="1"/>
  <c r="Q62" i="1"/>
  <c r="Q74" i="1"/>
  <c r="Q86" i="1"/>
  <c r="Q98" i="1"/>
  <c r="Q110" i="1"/>
  <c r="Q122" i="1"/>
  <c r="Q134" i="1"/>
  <c r="Q146" i="1"/>
  <c r="Q158" i="1"/>
  <c r="Q170" i="1"/>
  <c r="Q182" i="1"/>
  <c r="Q194" i="1"/>
  <c r="Q206" i="1"/>
  <c r="T62" i="1"/>
  <c r="T206" i="1"/>
  <c r="T350" i="1"/>
  <c r="S131" i="1"/>
  <c r="S275" i="1"/>
  <c r="S365" i="1"/>
  <c r="R44" i="1"/>
  <c r="R74" i="1"/>
  <c r="R104" i="1"/>
  <c r="R132" i="1"/>
  <c r="R161" i="1"/>
  <c r="R185" i="1"/>
  <c r="R204" i="1"/>
  <c r="R224" i="1"/>
  <c r="R242" i="1"/>
  <c r="R260" i="1"/>
  <c r="R278" i="1"/>
  <c r="R294" i="1"/>
  <c r="R306" i="1"/>
  <c r="R318" i="1"/>
  <c r="R330" i="1"/>
  <c r="R342" i="1"/>
  <c r="R354" i="1"/>
  <c r="Q3" i="1"/>
  <c r="Q15" i="1"/>
  <c r="Q27" i="1"/>
  <c r="Q39" i="1"/>
  <c r="Q51" i="1"/>
  <c r="Q63" i="1"/>
  <c r="Q75" i="1"/>
  <c r="Q87" i="1"/>
  <c r="Q99" i="1"/>
  <c r="Q111" i="1"/>
  <c r="Q123" i="1"/>
  <c r="Q135" i="1"/>
  <c r="Q147" i="1"/>
  <c r="Q159" i="1"/>
  <c r="Q171" i="1"/>
  <c r="Q183" i="1"/>
  <c r="Q195" i="1"/>
  <c r="Q207" i="1"/>
  <c r="T74" i="1"/>
  <c r="T218" i="1"/>
  <c r="T362" i="1"/>
  <c r="S143" i="1"/>
  <c r="S287" i="1"/>
  <c r="R8" i="1"/>
  <c r="R48" i="1"/>
  <c r="R78" i="1"/>
  <c r="R107" i="1"/>
  <c r="R134" i="1"/>
  <c r="R162" i="1"/>
  <c r="R186" i="1"/>
  <c r="R206" i="1"/>
  <c r="R226" i="1"/>
  <c r="R243" i="1"/>
  <c r="R262" i="1"/>
  <c r="R279" i="1"/>
  <c r="R295" i="1"/>
  <c r="R307" i="1"/>
  <c r="R319" i="1"/>
  <c r="R331" i="1"/>
  <c r="R343" i="1"/>
  <c r="R355" i="1"/>
  <c r="Q4" i="1"/>
  <c r="Q16" i="1"/>
  <c r="Q28" i="1"/>
  <c r="Q40" i="1"/>
  <c r="Q52" i="1"/>
  <c r="Q64" i="1"/>
  <c r="Q76" i="1"/>
  <c r="Q88" i="1"/>
  <c r="Q100" i="1"/>
  <c r="Q112" i="1"/>
  <c r="Q124" i="1"/>
  <c r="Q136" i="1"/>
  <c r="Q148" i="1"/>
  <c r="Q160" i="1"/>
  <c r="Q172" i="1"/>
  <c r="Q184" i="1"/>
  <c r="Q196" i="1"/>
  <c r="Q208" i="1"/>
  <c r="Q220" i="1"/>
  <c r="Q232" i="1"/>
  <c r="Q244" i="1"/>
  <c r="Q256" i="1"/>
  <c r="Q268" i="1"/>
  <c r="Q280" i="1"/>
  <c r="Q292" i="1"/>
  <c r="Q304" i="1"/>
  <c r="Q316" i="1"/>
  <c r="Q328" i="1"/>
  <c r="Q340" i="1"/>
  <c r="Q352" i="1"/>
  <c r="Q364" i="1"/>
  <c r="P13" i="1"/>
  <c r="P25" i="1"/>
  <c r="P37" i="1"/>
  <c r="P49" i="1"/>
  <c r="P61" i="1"/>
  <c r="P73" i="1"/>
  <c r="P85" i="1"/>
  <c r="P97" i="1"/>
  <c r="P109" i="1"/>
  <c r="P121" i="1"/>
  <c r="P133" i="1"/>
  <c r="P145" i="1"/>
  <c r="P157" i="1"/>
  <c r="P169" i="1"/>
  <c r="P181" i="1"/>
  <c r="P193" i="1"/>
  <c r="P205" i="1"/>
  <c r="P217" i="1"/>
  <c r="P229" i="1"/>
  <c r="P241" i="1"/>
  <c r="P253" i="1"/>
  <c r="P265" i="1"/>
  <c r="P277" i="1"/>
  <c r="P289" i="1"/>
  <c r="P301" i="1"/>
  <c r="P313" i="1"/>
  <c r="P325" i="1"/>
  <c r="P337" i="1"/>
  <c r="P349" i="1"/>
  <c r="P361" i="1"/>
  <c r="O10" i="1"/>
  <c r="T86" i="1"/>
  <c r="T230" i="1"/>
  <c r="S11" i="1"/>
  <c r="S155" i="1"/>
  <c r="S299" i="1"/>
  <c r="R12" i="1"/>
  <c r="R50" i="1"/>
  <c r="R80" i="1"/>
  <c r="R108" i="1"/>
  <c r="R138" i="1"/>
  <c r="R164" i="1"/>
  <c r="R188" i="1"/>
  <c r="R209" i="1"/>
  <c r="R227" i="1"/>
  <c r="R245" i="1"/>
  <c r="R263" i="1"/>
  <c r="R281" i="1"/>
  <c r="R296" i="1"/>
  <c r="R308" i="1"/>
  <c r="R320" i="1"/>
  <c r="R332" i="1"/>
  <c r="R344" i="1"/>
  <c r="R356" i="1"/>
  <c r="Q5" i="1"/>
  <c r="Q17" i="1"/>
  <c r="Q29" i="1"/>
  <c r="Q41" i="1"/>
  <c r="Q53" i="1"/>
  <c r="Q65" i="1"/>
  <c r="Q77" i="1"/>
  <c r="Q89" i="1"/>
  <c r="Q101" i="1"/>
  <c r="Q113" i="1"/>
  <c r="Q125" i="1"/>
  <c r="Q137" i="1"/>
  <c r="Q149" i="1"/>
  <c r="Q161" i="1"/>
  <c r="Q173" i="1"/>
  <c r="Q185" i="1"/>
  <c r="Q197" i="1"/>
  <c r="Q209" i="1"/>
  <c r="Q221" i="1"/>
  <c r="Q233" i="1"/>
  <c r="Q245" i="1"/>
  <c r="Q257" i="1"/>
  <c r="Q269" i="1"/>
  <c r="Q281" i="1"/>
  <c r="Q293" i="1"/>
  <c r="Q305" i="1"/>
  <c r="Q317" i="1"/>
  <c r="Q329" i="1"/>
  <c r="Q341" i="1"/>
  <c r="Q353" i="1"/>
  <c r="Q365" i="1"/>
  <c r="P14" i="1"/>
  <c r="P26" i="1"/>
  <c r="P38" i="1"/>
  <c r="P50" i="1"/>
  <c r="P62" i="1"/>
  <c r="P74" i="1"/>
  <c r="P86" i="1"/>
  <c r="P98" i="1"/>
  <c r="P110" i="1"/>
  <c r="P122" i="1"/>
  <c r="P134" i="1"/>
  <c r="P146" i="1"/>
  <c r="P158" i="1"/>
  <c r="P170" i="1"/>
  <c r="P182" i="1"/>
  <c r="P194" i="1"/>
  <c r="P206" i="1"/>
  <c r="T98" i="1"/>
  <c r="T242" i="1"/>
  <c r="S23" i="1"/>
  <c r="S167" i="1"/>
  <c r="S311" i="1"/>
  <c r="R14" i="1"/>
  <c r="R54" i="1"/>
  <c r="R83" i="1"/>
  <c r="R110" i="1"/>
  <c r="R140" i="1"/>
  <c r="R167" i="1"/>
  <c r="R190" i="1"/>
  <c r="R210" i="1"/>
  <c r="R228" i="1"/>
  <c r="R246" i="1"/>
  <c r="R264" i="1"/>
  <c r="R282" i="1"/>
  <c r="R297" i="1"/>
  <c r="R309" i="1"/>
  <c r="R321" i="1"/>
  <c r="R333" i="1"/>
  <c r="R345" i="1"/>
  <c r="R357" i="1"/>
  <c r="Q6" i="1"/>
  <c r="Q18" i="1"/>
  <c r="Q30" i="1"/>
  <c r="Q42" i="1"/>
  <c r="Q54" i="1"/>
  <c r="Q66" i="1"/>
  <c r="Q78" i="1"/>
  <c r="Q90" i="1"/>
  <c r="Q102" i="1"/>
  <c r="Q114" i="1"/>
  <c r="Q126" i="1"/>
  <c r="Q138" i="1"/>
  <c r="Q150" i="1"/>
  <c r="Q162" i="1"/>
  <c r="Q174" i="1"/>
  <c r="Q186" i="1"/>
  <c r="Q198" i="1"/>
  <c r="Q210" i="1"/>
  <c r="Q222" i="1"/>
  <c r="Q234" i="1"/>
  <c r="Q246" i="1"/>
  <c r="Q258" i="1"/>
  <c r="Q270" i="1"/>
  <c r="Q282" i="1"/>
  <c r="Q294" i="1"/>
  <c r="Q306" i="1"/>
  <c r="Q318" i="1"/>
  <c r="Q330" i="1"/>
  <c r="Q342" i="1"/>
  <c r="Q354" i="1"/>
  <c r="P3" i="1"/>
  <c r="P15" i="1"/>
  <c r="P27" i="1"/>
  <c r="P39" i="1"/>
  <c r="P51" i="1"/>
  <c r="P63" i="1"/>
  <c r="P75" i="1"/>
  <c r="P87" i="1"/>
  <c r="P99" i="1"/>
  <c r="T110" i="1"/>
  <c r="T254" i="1"/>
  <c r="S35" i="1"/>
  <c r="S179" i="1"/>
  <c r="S323" i="1"/>
  <c r="R20" i="1"/>
  <c r="R56" i="1"/>
  <c r="R84" i="1"/>
  <c r="R114" i="1"/>
  <c r="R143" i="1"/>
  <c r="R168" i="1"/>
  <c r="R191" i="1"/>
  <c r="R212" i="1"/>
  <c r="R230" i="1"/>
  <c r="R248" i="1"/>
  <c r="R266" i="1"/>
  <c r="R283" i="1"/>
  <c r="R298" i="1"/>
  <c r="R310" i="1"/>
  <c r="R322" i="1"/>
  <c r="R334" i="1"/>
  <c r="R346" i="1"/>
  <c r="R358" i="1"/>
  <c r="Q7" i="1"/>
  <c r="Q19" i="1"/>
  <c r="Q31" i="1"/>
  <c r="Q43" i="1"/>
  <c r="Q55" i="1"/>
  <c r="Q67" i="1"/>
  <c r="Q79" i="1"/>
  <c r="Q91" i="1"/>
  <c r="Q103" i="1"/>
  <c r="Q115" i="1"/>
  <c r="Q127" i="1"/>
  <c r="Q139" i="1"/>
  <c r="Q151" i="1"/>
  <c r="T122" i="1"/>
  <c r="T266" i="1"/>
  <c r="S47" i="1"/>
  <c r="S191" i="1"/>
  <c r="S335" i="1"/>
  <c r="R24" i="1"/>
  <c r="R59" i="1"/>
  <c r="R86" i="1"/>
  <c r="R116" i="1"/>
  <c r="R144" i="1"/>
  <c r="R170" i="1"/>
  <c r="R192" i="1"/>
  <c r="R214" i="1"/>
  <c r="R231" i="1"/>
  <c r="R250" i="1"/>
  <c r="R267" i="1"/>
  <c r="R284" i="1"/>
  <c r="R299" i="1"/>
  <c r="R311" i="1"/>
  <c r="R323" i="1"/>
  <c r="R335" i="1"/>
  <c r="R347" i="1"/>
  <c r="R359" i="1"/>
  <c r="Q8" i="1"/>
  <c r="Q20" i="1"/>
  <c r="Q32" i="1"/>
  <c r="Q44" i="1"/>
  <c r="Q56" i="1"/>
  <c r="Q68" i="1"/>
  <c r="Q80" i="1"/>
  <c r="Q92" i="1"/>
  <c r="Q104" i="1"/>
  <c r="Q116" i="1"/>
  <c r="Q128" i="1"/>
  <c r="Q140" i="1"/>
  <c r="Q152" i="1"/>
  <c r="Q164" i="1"/>
  <c r="Q176" i="1"/>
  <c r="Q188" i="1"/>
  <c r="T134" i="1"/>
  <c r="T278" i="1"/>
  <c r="S59" i="1"/>
  <c r="S203" i="1"/>
  <c r="S341" i="1"/>
  <c r="R26" i="1"/>
  <c r="R60" i="1"/>
  <c r="R90" i="1"/>
  <c r="R119" i="1"/>
  <c r="R146" i="1"/>
  <c r="R173" i="1"/>
  <c r="R194" i="1"/>
  <c r="R215" i="1"/>
  <c r="R233" i="1"/>
  <c r="R251" i="1"/>
  <c r="R269" i="1"/>
  <c r="R286" i="1"/>
  <c r="R300" i="1"/>
  <c r="R312" i="1"/>
  <c r="R324" i="1"/>
  <c r="R336" i="1"/>
  <c r="R348" i="1"/>
  <c r="R360" i="1"/>
  <c r="Q9" i="1"/>
  <c r="Q21" i="1"/>
  <c r="Q33" i="1"/>
  <c r="Q45" i="1"/>
  <c r="Q57" i="1"/>
  <c r="Q69" i="1"/>
  <c r="Q81" i="1"/>
  <c r="Q93" i="1"/>
  <c r="Q105" i="1"/>
  <c r="Q117" i="1"/>
  <c r="Q129" i="1"/>
  <c r="Q141" i="1"/>
  <c r="Q153" i="1"/>
  <c r="Q165" i="1"/>
  <c r="Q177" i="1"/>
  <c r="Q189" i="1"/>
  <c r="Q201" i="1"/>
  <c r="Q213" i="1"/>
  <c r="Q225" i="1"/>
  <c r="Q237" i="1"/>
  <c r="Q249" i="1"/>
  <c r="Q261" i="1"/>
  <c r="Q273" i="1"/>
  <c r="Q285" i="1"/>
  <c r="Q297" i="1"/>
  <c r="Q309" i="1"/>
  <c r="Q321" i="1"/>
  <c r="Q333" i="1"/>
  <c r="Q345" i="1"/>
  <c r="Q357" i="1"/>
  <c r="P6" i="1"/>
  <c r="P18" i="1"/>
  <c r="P30" i="1"/>
  <c r="P42" i="1"/>
  <c r="P54" i="1"/>
  <c r="P66" i="1"/>
  <c r="P78" i="1"/>
  <c r="P90" i="1"/>
  <c r="P102" i="1"/>
  <c r="P114" i="1"/>
  <c r="P126" i="1"/>
  <c r="P138" i="1"/>
  <c r="P150" i="1"/>
  <c r="P162" i="1"/>
  <c r="P174" i="1"/>
  <c r="P186" i="1"/>
  <c r="P198" i="1"/>
  <c r="P210" i="1"/>
  <c r="P222" i="1"/>
  <c r="P234" i="1"/>
  <c r="P246" i="1"/>
  <c r="P258" i="1"/>
  <c r="P270" i="1"/>
  <c r="P282" i="1"/>
  <c r="P294" i="1"/>
  <c r="P306" i="1"/>
  <c r="P318" i="1"/>
  <c r="P330" i="1"/>
  <c r="P342" i="1"/>
  <c r="P354" i="1"/>
  <c r="O3" i="1"/>
  <c r="O15" i="1"/>
  <c r="T146" i="1"/>
  <c r="R216" i="1"/>
  <c r="Q22" i="1"/>
  <c r="Q163" i="1"/>
  <c r="Q204" i="1"/>
  <c r="Q229" i="1"/>
  <c r="Q250" i="1"/>
  <c r="Q271" i="1"/>
  <c r="Q290" i="1"/>
  <c r="Q312" i="1"/>
  <c r="Q332" i="1"/>
  <c r="Q351" i="1"/>
  <c r="P10" i="1"/>
  <c r="P31" i="1"/>
  <c r="P52" i="1"/>
  <c r="P71" i="1"/>
  <c r="P93" i="1"/>
  <c r="P112" i="1"/>
  <c r="P129" i="1"/>
  <c r="P144" i="1"/>
  <c r="P161" i="1"/>
  <c r="P177" i="1"/>
  <c r="P192" i="1"/>
  <c r="P209" i="1"/>
  <c r="P224" i="1"/>
  <c r="P238" i="1"/>
  <c r="P252" i="1"/>
  <c r="P267" i="1"/>
  <c r="P281" i="1"/>
  <c r="P296" i="1"/>
  <c r="P310" i="1"/>
  <c r="P324" i="1"/>
  <c r="P339" i="1"/>
  <c r="P353" i="1"/>
  <c r="O5" i="1"/>
  <c r="O19" i="1"/>
  <c r="O31" i="1"/>
  <c r="O43" i="1"/>
  <c r="O55" i="1"/>
  <c r="O67" i="1"/>
  <c r="O79" i="1"/>
  <c r="O91" i="1"/>
  <c r="O103" i="1"/>
  <c r="O115" i="1"/>
  <c r="O127" i="1"/>
  <c r="O139" i="1"/>
  <c r="O151" i="1"/>
  <c r="O163" i="1"/>
  <c r="O175" i="1"/>
  <c r="O187" i="1"/>
  <c r="O199" i="1"/>
  <c r="O211" i="1"/>
  <c r="O223" i="1"/>
  <c r="O235" i="1"/>
  <c r="O247" i="1"/>
  <c r="O259" i="1"/>
  <c r="O271" i="1"/>
  <c r="O283" i="1"/>
  <c r="O295" i="1"/>
  <c r="O307" i="1"/>
  <c r="O319" i="1"/>
  <c r="O331" i="1"/>
  <c r="O343" i="1"/>
  <c r="O355" i="1"/>
  <c r="M4" i="1"/>
  <c r="N4" i="1" s="1"/>
  <c r="T290" i="1"/>
  <c r="R234" i="1"/>
  <c r="Q34" i="1"/>
  <c r="Q166" i="1"/>
  <c r="Q211" i="1"/>
  <c r="Q230" i="1"/>
  <c r="Q252" i="1"/>
  <c r="Q272" i="1"/>
  <c r="Q291" i="1"/>
  <c r="Q313" i="1"/>
  <c r="Q334" i="1"/>
  <c r="Q355" i="1"/>
  <c r="P11" i="1"/>
  <c r="P33" i="1"/>
  <c r="P53" i="1"/>
  <c r="P72" i="1"/>
  <c r="P94" i="1"/>
  <c r="P113" i="1"/>
  <c r="P130" i="1"/>
  <c r="P147" i="1"/>
  <c r="P163" i="1"/>
  <c r="P178" i="1"/>
  <c r="P195" i="1"/>
  <c r="P211" i="1"/>
  <c r="P225" i="1"/>
  <c r="P239" i="1"/>
  <c r="P254" i="1"/>
  <c r="P268" i="1"/>
  <c r="P283" i="1"/>
  <c r="P297" i="1"/>
  <c r="P311" i="1"/>
  <c r="P326" i="1"/>
  <c r="P340" i="1"/>
  <c r="P355" i="1"/>
  <c r="O6" i="1"/>
  <c r="O20" i="1"/>
  <c r="O32" i="1"/>
  <c r="O44" i="1"/>
  <c r="O56" i="1"/>
  <c r="O68" i="1"/>
  <c r="O80" i="1"/>
  <c r="O92" i="1"/>
  <c r="O104" i="1"/>
  <c r="O116" i="1"/>
  <c r="O128" i="1"/>
  <c r="O140" i="1"/>
  <c r="O152" i="1"/>
  <c r="O164" i="1"/>
  <c r="O176" i="1"/>
  <c r="O188" i="1"/>
  <c r="O200" i="1"/>
  <c r="O212" i="1"/>
  <c r="O224" i="1"/>
  <c r="S71" i="1"/>
  <c r="R252" i="1"/>
  <c r="Q46" i="1"/>
  <c r="Q168" i="1"/>
  <c r="Q212" i="1"/>
  <c r="Q231" i="1"/>
  <c r="Q253" i="1"/>
  <c r="Q274" i="1"/>
  <c r="Q295" i="1"/>
  <c r="Q314" i="1"/>
  <c r="Q336" i="1"/>
  <c r="Q356" i="1"/>
  <c r="P12" i="1"/>
  <c r="P34" i="1"/>
  <c r="P55" i="1"/>
  <c r="P76" i="1"/>
  <c r="P95" i="1"/>
  <c r="P115" i="1"/>
  <c r="P131" i="1"/>
  <c r="P148" i="1"/>
  <c r="P164" i="1"/>
  <c r="P179" i="1"/>
  <c r="P196" i="1"/>
  <c r="P212" i="1"/>
  <c r="P226" i="1"/>
  <c r="P240" i="1"/>
  <c r="P255" i="1"/>
  <c r="P269" i="1"/>
  <c r="P284" i="1"/>
  <c r="P298" i="1"/>
  <c r="P312" i="1"/>
  <c r="P327" i="1"/>
  <c r="P341" i="1"/>
  <c r="P356" i="1"/>
  <c r="O7" i="1"/>
  <c r="O21" i="1"/>
  <c r="O33" i="1"/>
  <c r="O45" i="1"/>
  <c r="O57" i="1"/>
  <c r="O69" i="1"/>
  <c r="O81" i="1"/>
  <c r="O93" i="1"/>
  <c r="O105" i="1"/>
  <c r="O117" i="1"/>
  <c r="O129" i="1"/>
  <c r="O141" i="1"/>
  <c r="O153" i="1"/>
  <c r="O165" i="1"/>
  <c r="O177" i="1"/>
  <c r="O189" i="1"/>
  <c r="O201" i="1"/>
  <c r="S215" i="1"/>
  <c r="R270" i="1"/>
  <c r="Q58" i="1"/>
  <c r="Q175" i="1"/>
  <c r="Q214" i="1"/>
  <c r="Q235" i="1"/>
  <c r="Q254" i="1"/>
  <c r="Q276" i="1"/>
  <c r="Q296" i="1"/>
  <c r="Q315" i="1"/>
  <c r="Q337" i="1"/>
  <c r="Q358" i="1"/>
  <c r="P16" i="1"/>
  <c r="P35" i="1"/>
  <c r="P57" i="1"/>
  <c r="P77" i="1"/>
  <c r="P96" i="1"/>
  <c r="P117" i="1"/>
  <c r="P132" i="1"/>
  <c r="P149" i="1"/>
  <c r="P165" i="1"/>
  <c r="P180" i="1"/>
  <c r="P197" i="1"/>
  <c r="P213" i="1"/>
  <c r="P227" i="1"/>
  <c r="P242" i="1"/>
  <c r="P256" i="1"/>
  <c r="P271" i="1"/>
  <c r="P285" i="1"/>
  <c r="P299" i="1"/>
  <c r="P314" i="1"/>
  <c r="P328" i="1"/>
  <c r="P343" i="1"/>
  <c r="P357" i="1"/>
  <c r="O8" i="1"/>
  <c r="O22" i="1"/>
  <c r="O34" i="1"/>
  <c r="O46" i="1"/>
  <c r="O58" i="1"/>
  <c r="O70" i="1"/>
  <c r="O82" i="1"/>
  <c r="O94" i="1"/>
  <c r="O106" i="1"/>
  <c r="O118" i="1"/>
  <c r="O130" i="1"/>
  <c r="O142" i="1"/>
  <c r="O154" i="1"/>
  <c r="O166" i="1"/>
  <c r="O178" i="1"/>
  <c r="O190" i="1"/>
  <c r="S347" i="1"/>
  <c r="R287" i="1"/>
  <c r="Q70" i="1"/>
  <c r="Q178" i="1"/>
  <c r="Q216" i="1"/>
  <c r="Q236" i="1"/>
  <c r="Q255" i="1"/>
  <c r="Q277" i="1"/>
  <c r="Q298" i="1"/>
  <c r="Q319" i="1"/>
  <c r="Q338" i="1"/>
  <c r="Q360" i="1"/>
  <c r="P17" i="1"/>
  <c r="P36" i="1"/>
  <c r="P58" i="1"/>
  <c r="P79" i="1"/>
  <c r="P100" i="1"/>
  <c r="P118" i="1"/>
  <c r="P135" i="1"/>
  <c r="P151" i="1"/>
  <c r="P166" i="1"/>
  <c r="P183" i="1"/>
  <c r="P199" i="1"/>
  <c r="P214" i="1"/>
  <c r="P228" i="1"/>
  <c r="P243" i="1"/>
  <c r="P257" i="1"/>
  <c r="P272" i="1"/>
  <c r="P286" i="1"/>
  <c r="P300" i="1"/>
  <c r="P315" i="1"/>
  <c r="P329" i="1"/>
  <c r="P344" i="1"/>
  <c r="P358" i="1"/>
  <c r="O9" i="1"/>
  <c r="O23" i="1"/>
  <c r="O35" i="1"/>
  <c r="O47" i="1"/>
  <c r="O59" i="1"/>
  <c r="O71" i="1"/>
  <c r="O83" i="1"/>
  <c r="O95" i="1"/>
  <c r="O107" i="1"/>
  <c r="O119" i="1"/>
  <c r="O131" i="1"/>
  <c r="O143" i="1"/>
  <c r="O155" i="1"/>
  <c r="O167" i="1"/>
  <c r="O179" i="1"/>
  <c r="O191" i="1"/>
  <c r="O203" i="1"/>
  <c r="R30" i="1"/>
  <c r="R301" i="1"/>
  <c r="Q82" i="1"/>
  <c r="Q180" i="1"/>
  <c r="Q217" i="1"/>
  <c r="Q238" i="1"/>
  <c r="Q259" i="1"/>
  <c r="Q278" i="1"/>
  <c r="Q300" i="1"/>
  <c r="Q320" i="1"/>
  <c r="Q339" i="1"/>
  <c r="Q361" i="1"/>
  <c r="P19" i="1"/>
  <c r="P40" i="1"/>
  <c r="P59" i="1"/>
  <c r="P81" i="1"/>
  <c r="P101" i="1"/>
  <c r="P119" i="1"/>
  <c r="P136" i="1"/>
  <c r="P152" i="1"/>
  <c r="P167" i="1"/>
  <c r="P184" i="1"/>
  <c r="P200" i="1"/>
  <c r="P215" i="1"/>
  <c r="P230" i="1"/>
  <c r="P244" i="1"/>
  <c r="P259" i="1"/>
  <c r="P273" i="1"/>
  <c r="P287" i="1"/>
  <c r="P302" i="1"/>
  <c r="P316" i="1"/>
  <c r="P331" i="1"/>
  <c r="P345" i="1"/>
  <c r="P359" i="1"/>
  <c r="O11" i="1"/>
  <c r="O24" i="1"/>
  <c r="O36" i="1"/>
  <c r="O48" i="1"/>
  <c r="O60" i="1"/>
  <c r="O72" i="1"/>
  <c r="O84" i="1"/>
  <c r="O96" i="1"/>
  <c r="O108" i="1"/>
  <c r="O120" i="1"/>
  <c r="O132" i="1"/>
  <c r="O144" i="1"/>
  <c r="O156" i="1"/>
  <c r="O168" i="1"/>
  <c r="O180" i="1"/>
  <c r="O192" i="1"/>
  <c r="O204" i="1"/>
  <c r="R62" i="1"/>
  <c r="R313" i="1"/>
  <c r="Q94" i="1"/>
  <c r="Q187" i="1"/>
  <c r="Q218" i="1"/>
  <c r="Q240" i="1"/>
  <c r="Q260" i="1"/>
  <c r="Q279" i="1"/>
  <c r="Q301" i="1"/>
  <c r="Q322" i="1"/>
  <c r="Q343" i="1"/>
  <c r="Q362" i="1"/>
  <c r="P21" i="1"/>
  <c r="P41" i="1"/>
  <c r="P60" i="1"/>
  <c r="P82" i="1"/>
  <c r="P103" i="1"/>
  <c r="P120" i="1"/>
  <c r="P137" i="1"/>
  <c r="P153" i="1"/>
  <c r="P168" i="1"/>
  <c r="P185" i="1"/>
  <c r="P201" i="1"/>
  <c r="P216" i="1"/>
  <c r="P231" i="1"/>
  <c r="P245" i="1"/>
  <c r="P260" i="1"/>
  <c r="P274" i="1"/>
  <c r="P288" i="1"/>
  <c r="P303" i="1"/>
  <c r="P317" i="1"/>
  <c r="P332" i="1"/>
  <c r="P346" i="1"/>
  <c r="P360" i="1"/>
  <c r="O12" i="1"/>
  <c r="O25" i="1"/>
  <c r="O37" i="1"/>
  <c r="O49" i="1"/>
  <c r="O61" i="1"/>
  <c r="O73" i="1"/>
  <c r="O85" i="1"/>
  <c r="O97" i="1"/>
  <c r="O109" i="1"/>
  <c r="O121" i="1"/>
  <c r="O133" i="1"/>
  <c r="O145" i="1"/>
  <c r="O157" i="1"/>
  <c r="O169" i="1"/>
  <c r="O181" i="1"/>
  <c r="O193" i="1"/>
  <c r="O205" i="1"/>
  <c r="O217" i="1"/>
  <c r="O229" i="1"/>
  <c r="O241" i="1"/>
  <c r="O253" i="1"/>
  <c r="O265" i="1"/>
  <c r="O277" i="1"/>
  <c r="O289" i="1"/>
  <c r="O301" i="1"/>
  <c r="O313" i="1"/>
  <c r="O325" i="1"/>
  <c r="O337" i="1"/>
  <c r="O349" i="1"/>
  <c r="O361" i="1"/>
  <c r="M10" i="1"/>
  <c r="N10" i="1" s="1"/>
  <c r="M22" i="1"/>
  <c r="N22" i="1" s="1"/>
  <c r="M34" i="1"/>
  <c r="N34" i="1" s="1"/>
  <c r="M46" i="1"/>
  <c r="N46" i="1" s="1"/>
  <c r="M58" i="1"/>
  <c r="N58" i="1" s="1"/>
  <c r="M70" i="1"/>
  <c r="N70" i="1" s="1"/>
  <c r="M82" i="1"/>
  <c r="N82" i="1" s="1"/>
  <c r="M94" i="1"/>
  <c r="N94" i="1" s="1"/>
  <c r="M106" i="1"/>
  <c r="N106" i="1" s="1"/>
  <c r="M118" i="1"/>
  <c r="N118" i="1" s="1"/>
  <c r="M130" i="1"/>
  <c r="N130" i="1" s="1"/>
  <c r="R92" i="1"/>
  <c r="R325" i="1"/>
  <c r="Q106" i="1"/>
  <c r="Q190" i="1"/>
  <c r="Q219" i="1"/>
  <c r="Q241" i="1"/>
  <c r="Q262" i="1"/>
  <c r="Q283" i="1"/>
  <c r="Q302" i="1"/>
  <c r="Q324" i="1"/>
  <c r="Q344" i="1"/>
  <c r="Q363" i="1"/>
  <c r="P22" i="1"/>
  <c r="P43" i="1"/>
  <c r="P64" i="1"/>
  <c r="P83" i="1"/>
  <c r="P105" i="1"/>
  <c r="P123" i="1"/>
  <c r="P139" i="1"/>
  <c r="P154" i="1"/>
  <c r="P171" i="1"/>
  <c r="P187" i="1"/>
  <c r="P202" i="1"/>
  <c r="P218" i="1"/>
  <c r="P232" i="1"/>
  <c r="P247" i="1"/>
  <c r="P261" i="1"/>
  <c r="P275" i="1"/>
  <c r="P290" i="1"/>
  <c r="P304" i="1"/>
  <c r="P319" i="1"/>
  <c r="P333" i="1"/>
  <c r="P347" i="1"/>
  <c r="P362" i="1"/>
  <c r="O13" i="1"/>
  <c r="O26" i="1"/>
  <c r="O38" i="1"/>
  <c r="O50" i="1"/>
  <c r="O62" i="1"/>
  <c r="O74" i="1"/>
  <c r="O86" i="1"/>
  <c r="O98" i="1"/>
  <c r="O110" i="1"/>
  <c r="O122" i="1"/>
  <c r="O134" i="1"/>
  <c r="O146" i="1"/>
  <c r="O158" i="1"/>
  <c r="O170" i="1"/>
  <c r="O182" i="1"/>
  <c r="O194" i="1"/>
  <c r="O206" i="1"/>
  <c r="O218" i="1"/>
  <c r="O230" i="1"/>
  <c r="O242" i="1"/>
  <c r="O254" i="1"/>
  <c r="O266" i="1"/>
  <c r="O278" i="1"/>
  <c r="O290" i="1"/>
  <c r="O302" i="1"/>
  <c r="O314" i="1"/>
  <c r="O326" i="1"/>
  <c r="O338" i="1"/>
  <c r="O350" i="1"/>
  <c r="O362" i="1"/>
  <c r="M11" i="1"/>
  <c r="N11" i="1" s="1"/>
  <c r="M23" i="1"/>
  <c r="N23" i="1" s="1"/>
  <c r="M35" i="1"/>
  <c r="N35" i="1" s="1"/>
  <c r="M47" i="1"/>
  <c r="N47" i="1" s="1"/>
  <c r="R120" i="1"/>
  <c r="R337" i="1"/>
  <c r="Q118" i="1"/>
  <c r="Q192" i="1"/>
  <c r="Q223" i="1"/>
  <c r="Q242" i="1"/>
  <c r="Q264" i="1"/>
  <c r="Q284" i="1"/>
  <c r="Q303" i="1"/>
  <c r="Q325" i="1"/>
  <c r="Q346" i="1"/>
  <c r="P4" i="1"/>
  <c r="P23" i="1"/>
  <c r="P45" i="1"/>
  <c r="P65" i="1"/>
  <c r="P84" i="1"/>
  <c r="P106" i="1"/>
  <c r="P124" i="1"/>
  <c r="P140" i="1"/>
  <c r="P155" i="1"/>
  <c r="P172" i="1"/>
  <c r="P188" i="1"/>
  <c r="P203" i="1"/>
  <c r="P219" i="1"/>
  <c r="P233" i="1"/>
  <c r="P248" i="1"/>
  <c r="P262" i="1"/>
  <c r="P276" i="1"/>
  <c r="P291" i="1"/>
  <c r="P305" i="1"/>
  <c r="P320" i="1"/>
  <c r="P334" i="1"/>
  <c r="P348" i="1"/>
  <c r="P363" i="1"/>
  <c r="O14" i="1"/>
  <c r="O27" i="1"/>
  <c r="O39" i="1"/>
  <c r="O51" i="1"/>
  <c r="O63" i="1"/>
  <c r="O75" i="1"/>
  <c r="O87" i="1"/>
  <c r="O99" i="1"/>
  <c r="O111" i="1"/>
  <c r="O123" i="1"/>
  <c r="O135" i="1"/>
  <c r="O147" i="1"/>
  <c r="O159" i="1"/>
  <c r="O171" i="1"/>
  <c r="O183" i="1"/>
  <c r="O195" i="1"/>
  <c r="O207" i="1"/>
  <c r="O219" i="1"/>
  <c r="R150" i="1"/>
  <c r="R349" i="1"/>
  <c r="Q130" i="1"/>
  <c r="Q199" i="1"/>
  <c r="Q224" i="1"/>
  <c r="Q243" i="1"/>
  <c r="Q265" i="1"/>
  <c r="Q286" i="1"/>
  <c r="Q307" i="1"/>
  <c r="Q326" i="1"/>
  <c r="Q348" i="1"/>
  <c r="P5" i="1"/>
  <c r="P24" i="1"/>
  <c r="P46" i="1"/>
  <c r="P67" i="1"/>
  <c r="P88" i="1"/>
  <c r="P107" i="1"/>
  <c r="P125" i="1"/>
  <c r="P141" i="1"/>
  <c r="P156" i="1"/>
  <c r="P173" i="1"/>
  <c r="P189" i="1"/>
  <c r="P204" i="1"/>
  <c r="P220" i="1"/>
  <c r="P235" i="1"/>
  <c r="P249" i="1"/>
  <c r="P263" i="1"/>
  <c r="P278" i="1"/>
  <c r="P292" i="1"/>
  <c r="P307" i="1"/>
  <c r="P321" i="1"/>
  <c r="P335" i="1"/>
  <c r="P350" i="1"/>
  <c r="P364" i="1"/>
  <c r="O16" i="1"/>
  <c r="O28" i="1"/>
  <c r="O40" i="1"/>
  <c r="O52" i="1"/>
  <c r="O64" i="1"/>
  <c r="O76" i="1"/>
  <c r="O88" i="1"/>
  <c r="O100" i="1"/>
  <c r="O112" i="1"/>
  <c r="O124" i="1"/>
  <c r="O136" i="1"/>
  <c r="O148" i="1"/>
  <c r="O160" i="1"/>
  <c r="O172" i="1"/>
  <c r="O184" i="1"/>
  <c r="O196" i="1"/>
  <c r="O208" i="1"/>
  <c r="O220" i="1"/>
  <c r="O232" i="1"/>
  <c r="O244" i="1"/>
  <c r="O256" i="1"/>
  <c r="O268" i="1"/>
  <c r="O280" i="1"/>
  <c r="O292" i="1"/>
  <c r="O304" i="1"/>
  <c r="O316" i="1"/>
  <c r="O328" i="1"/>
  <c r="O340" i="1"/>
  <c r="O352" i="1"/>
  <c r="O364" i="1"/>
  <c r="M13" i="1"/>
  <c r="N13" i="1" s="1"/>
  <c r="M25" i="1"/>
  <c r="N25" i="1" s="1"/>
  <c r="M37" i="1"/>
  <c r="N37" i="1" s="1"/>
  <c r="M49" i="1"/>
  <c r="N49" i="1" s="1"/>
  <c r="M61" i="1"/>
  <c r="N61" i="1" s="1"/>
  <c r="M73" i="1"/>
  <c r="N73" i="1" s="1"/>
  <c r="M85" i="1"/>
  <c r="N85" i="1" s="1"/>
  <c r="M97" i="1"/>
  <c r="N97" i="1" s="1"/>
  <c r="M109" i="1"/>
  <c r="N109" i="1" s="1"/>
  <c r="M121" i="1"/>
  <c r="N121" i="1" s="1"/>
  <c r="M133" i="1"/>
  <c r="N133" i="1" s="1"/>
  <c r="M145" i="1"/>
  <c r="N145" i="1" s="1"/>
  <c r="M157" i="1"/>
  <c r="N157" i="1" s="1"/>
  <c r="M169" i="1"/>
  <c r="N169" i="1" s="1"/>
  <c r="M181" i="1"/>
  <c r="N181" i="1" s="1"/>
  <c r="M193" i="1"/>
  <c r="N193" i="1" s="1"/>
  <c r="M205" i="1"/>
  <c r="N205" i="1" s="1"/>
  <c r="M217" i="1"/>
  <c r="N217" i="1" s="1"/>
  <c r="M229" i="1"/>
  <c r="N229" i="1" s="1"/>
  <c r="M241" i="1"/>
  <c r="N241" i="1" s="1"/>
  <c r="M253" i="1"/>
  <c r="N253" i="1" s="1"/>
  <c r="R174" i="1"/>
  <c r="R361" i="1"/>
  <c r="Q142" i="1"/>
  <c r="Q200" i="1"/>
  <c r="Q226" i="1"/>
  <c r="Q247" i="1"/>
  <c r="Q266" i="1"/>
  <c r="Q288" i="1"/>
  <c r="Q308" i="1"/>
  <c r="Q327" i="1"/>
  <c r="Q349" i="1"/>
  <c r="P7" i="1"/>
  <c r="P28" i="1"/>
  <c r="P47" i="1"/>
  <c r="P69" i="1"/>
  <c r="P89" i="1"/>
  <c r="P108" i="1"/>
  <c r="P127" i="1"/>
  <c r="P142" i="1"/>
  <c r="P159" i="1"/>
  <c r="P175" i="1"/>
  <c r="P190" i="1"/>
  <c r="P207" i="1"/>
  <c r="P221" i="1"/>
  <c r="P236" i="1"/>
  <c r="P250" i="1"/>
  <c r="P264" i="1"/>
  <c r="P279" i="1"/>
  <c r="P293" i="1"/>
  <c r="P308" i="1"/>
  <c r="P322" i="1"/>
  <c r="P336" i="1"/>
  <c r="P351" i="1"/>
  <c r="P365" i="1"/>
  <c r="O17" i="1"/>
  <c r="O29" i="1"/>
  <c r="O41" i="1"/>
  <c r="O53" i="1"/>
  <c r="O65" i="1"/>
  <c r="O77" i="1"/>
  <c r="O89" i="1"/>
  <c r="O101" i="1"/>
  <c r="O113" i="1"/>
  <c r="O125" i="1"/>
  <c r="O137" i="1"/>
  <c r="O149" i="1"/>
  <c r="O161" i="1"/>
  <c r="O173" i="1"/>
  <c r="O185" i="1"/>
  <c r="O197" i="1"/>
  <c r="O209" i="1"/>
  <c r="O221" i="1"/>
  <c r="O233" i="1"/>
  <c r="O245" i="1"/>
  <c r="O257" i="1"/>
  <c r="O269" i="1"/>
  <c r="O281" i="1"/>
  <c r="O293" i="1"/>
  <c r="O305" i="1"/>
  <c r="O317" i="1"/>
  <c r="O329" i="1"/>
  <c r="O341" i="1"/>
  <c r="O353" i="1"/>
  <c r="O365" i="1"/>
  <c r="M14" i="1"/>
  <c r="N14" i="1" s="1"/>
  <c r="M26" i="1"/>
  <c r="N26" i="1" s="1"/>
  <c r="M38" i="1"/>
  <c r="N38" i="1" s="1"/>
  <c r="M50" i="1"/>
  <c r="N50" i="1" s="1"/>
  <c r="M62" i="1"/>
  <c r="N62" i="1" s="1"/>
  <c r="M74" i="1"/>
  <c r="N74" i="1" s="1"/>
  <c r="M86" i="1"/>
  <c r="N86" i="1" s="1"/>
  <c r="M98" i="1"/>
  <c r="N98" i="1" s="1"/>
  <c r="M110" i="1"/>
  <c r="N110" i="1" s="1"/>
  <c r="M122" i="1"/>
  <c r="N122" i="1" s="1"/>
  <c r="M134" i="1"/>
  <c r="N134" i="1" s="1"/>
  <c r="M146" i="1"/>
  <c r="N146" i="1" s="1"/>
  <c r="R197" i="1"/>
  <c r="Q10" i="1"/>
  <c r="Q154" i="1"/>
  <c r="Q202" i="1"/>
  <c r="Q228" i="1"/>
  <c r="Q248" i="1"/>
  <c r="Q267" i="1"/>
  <c r="Q289" i="1"/>
  <c r="Q310" i="1"/>
  <c r="Q331" i="1"/>
  <c r="Q350" i="1"/>
  <c r="P9" i="1"/>
  <c r="P29" i="1"/>
  <c r="P48" i="1"/>
  <c r="P70" i="1"/>
  <c r="P91" i="1"/>
  <c r="P111" i="1"/>
  <c r="P128" i="1"/>
  <c r="P143" i="1"/>
  <c r="P160" i="1"/>
  <c r="P176" i="1"/>
  <c r="P191" i="1"/>
  <c r="P208" i="1"/>
  <c r="P223" i="1"/>
  <c r="P237" i="1"/>
  <c r="P251" i="1"/>
  <c r="P266" i="1"/>
  <c r="P280" i="1"/>
  <c r="P295" i="1"/>
  <c r="P309" i="1"/>
  <c r="P323" i="1"/>
  <c r="P338" i="1"/>
  <c r="P352" i="1"/>
  <c r="O4" i="1"/>
  <c r="O18" i="1"/>
  <c r="O30" i="1"/>
  <c r="O42" i="1"/>
  <c r="O54" i="1"/>
  <c r="O66" i="1"/>
  <c r="O78" i="1"/>
  <c r="O90" i="1"/>
  <c r="O102" i="1"/>
  <c r="O114" i="1"/>
  <c r="O126" i="1"/>
  <c r="O138" i="1"/>
  <c r="O150" i="1"/>
  <c r="O162" i="1"/>
  <c r="O174" i="1"/>
  <c r="O186" i="1"/>
  <c r="O198" i="1"/>
  <c r="O210" i="1"/>
  <c r="O222" i="1"/>
  <c r="O234" i="1"/>
  <c r="O246" i="1"/>
  <c r="O258" i="1"/>
  <c r="O270" i="1"/>
  <c r="O282" i="1"/>
  <c r="O294" i="1"/>
  <c r="O306" i="1"/>
  <c r="O318" i="1"/>
  <c r="O330" i="1"/>
  <c r="O342" i="1"/>
  <c r="O354" i="1"/>
  <c r="M3" i="1"/>
  <c r="N3" i="1" s="1"/>
  <c r="M15" i="1"/>
  <c r="N15" i="1" s="1"/>
  <c r="M27" i="1"/>
  <c r="N27" i="1" s="1"/>
  <c r="M39" i="1"/>
  <c r="N39" i="1" s="1"/>
  <c r="M51" i="1"/>
  <c r="N51" i="1" s="1"/>
  <c r="M63" i="1"/>
  <c r="N63" i="1" s="1"/>
  <c r="M75" i="1"/>
  <c r="N75" i="1" s="1"/>
  <c r="M87" i="1"/>
  <c r="N87" i="1" s="1"/>
  <c r="M99" i="1"/>
  <c r="N99" i="1" s="1"/>
  <c r="M111" i="1"/>
  <c r="N111" i="1" s="1"/>
  <c r="M123" i="1"/>
  <c r="N123" i="1" s="1"/>
  <c r="M135" i="1"/>
  <c r="N135" i="1" s="1"/>
  <c r="M147" i="1"/>
  <c r="N147" i="1" s="1"/>
  <c r="M159" i="1"/>
  <c r="N159" i="1" s="1"/>
  <c r="M171" i="1"/>
  <c r="N171" i="1" s="1"/>
  <c r="M183" i="1"/>
  <c r="N183" i="1" s="1"/>
  <c r="M195" i="1"/>
  <c r="N195" i="1" s="1"/>
  <c r="M207" i="1"/>
  <c r="N207" i="1" s="1"/>
  <c r="M219" i="1"/>
  <c r="N219" i="1" s="1"/>
  <c r="M231" i="1"/>
  <c r="N231" i="1" s="1"/>
  <c r="M243" i="1"/>
  <c r="N243" i="1" s="1"/>
  <c r="O202" i="1"/>
  <c r="O310" i="1"/>
  <c r="O358" i="1"/>
  <c r="M40" i="1"/>
  <c r="N40" i="1" s="1"/>
  <c r="M77" i="1"/>
  <c r="N77" i="1" s="1"/>
  <c r="M113" i="1"/>
  <c r="N113" i="1" s="1"/>
  <c r="M148" i="1"/>
  <c r="N148" i="1" s="1"/>
  <c r="M176" i="1"/>
  <c r="N176" i="1" s="1"/>
  <c r="M204" i="1"/>
  <c r="N204" i="1" s="1"/>
  <c r="M248" i="1"/>
  <c r="N248" i="1" s="1"/>
  <c r="M273" i="1"/>
  <c r="N273" i="1" s="1"/>
  <c r="M285" i="1"/>
  <c r="N285" i="1" s="1"/>
  <c r="M309" i="1"/>
  <c r="N309" i="1" s="1"/>
  <c r="M333" i="1"/>
  <c r="N333" i="1" s="1"/>
  <c r="M357" i="1"/>
  <c r="N357" i="1" s="1"/>
  <c r="O239" i="1"/>
  <c r="O311" i="1"/>
  <c r="O335" i="1"/>
  <c r="M41" i="1"/>
  <c r="N41" i="1" s="1"/>
  <c r="M78" i="1"/>
  <c r="N78" i="1" s="1"/>
  <c r="M114" i="1"/>
  <c r="N114" i="1" s="1"/>
  <c r="M149" i="1"/>
  <c r="N149" i="1" s="1"/>
  <c r="M177" i="1"/>
  <c r="N177" i="1" s="1"/>
  <c r="M206" i="1"/>
  <c r="N206" i="1" s="1"/>
  <c r="M235" i="1"/>
  <c r="N235" i="1" s="1"/>
  <c r="M262" i="1"/>
  <c r="N262" i="1" s="1"/>
  <c r="M286" i="1"/>
  <c r="N286" i="1" s="1"/>
  <c r="M310" i="1"/>
  <c r="N310" i="1" s="1"/>
  <c r="M346" i="1"/>
  <c r="N346" i="1" s="1"/>
  <c r="O214" i="1"/>
  <c r="O312" i="1"/>
  <c r="O360" i="1"/>
  <c r="M42" i="1"/>
  <c r="N42" i="1" s="1"/>
  <c r="M79" i="1"/>
  <c r="N79" i="1" s="1"/>
  <c r="M132" i="1"/>
  <c r="N132" i="1" s="1"/>
  <c r="M178" i="1"/>
  <c r="N178" i="1" s="1"/>
  <c r="M250" i="1"/>
  <c r="N250" i="1" s="1"/>
  <c r="M299" i="1"/>
  <c r="N299" i="1" s="1"/>
  <c r="M335" i="1"/>
  <c r="N335" i="1" s="1"/>
  <c r="M21" i="1"/>
  <c r="N21" i="1" s="1"/>
  <c r="M136" i="1"/>
  <c r="N136" i="1" s="1"/>
  <c r="M237" i="1"/>
  <c r="N237" i="1" s="1"/>
  <c r="M336" i="1"/>
  <c r="N336" i="1" s="1"/>
  <c r="M196" i="1"/>
  <c r="N196" i="1" s="1"/>
  <c r="M337" i="1"/>
  <c r="N337" i="1" s="1"/>
  <c r="M302" i="1"/>
  <c r="N302" i="1" s="1"/>
  <c r="M362" i="1"/>
  <c r="N362" i="1" s="1"/>
  <c r="O288" i="1"/>
  <c r="M150" i="1"/>
  <c r="N150" i="1" s="1"/>
  <c r="M222" i="1"/>
  <c r="N222" i="1" s="1"/>
  <c r="M287" i="1"/>
  <c r="N287" i="1" s="1"/>
  <c r="M347" i="1"/>
  <c r="N347" i="1" s="1"/>
  <c r="M43" i="1"/>
  <c r="N43" i="1" s="1"/>
  <c r="M151" i="1"/>
  <c r="N151" i="1" s="1"/>
  <c r="M276" i="1"/>
  <c r="N276" i="1" s="1"/>
  <c r="M348" i="1"/>
  <c r="N348" i="1" s="1"/>
  <c r="M210" i="1"/>
  <c r="N210" i="1" s="1"/>
  <c r="M313" i="1"/>
  <c r="N313" i="1" s="1"/>
  <c r="M225" i="1"/>
  <c r="N225" i="1" s="1"/>
  <c r="O240" i="1"/>
  <c r="M115" i="1"/>
  <c r="N115" i="1" s="1"/>
  <c r="M208" i="1"/>
  <c r="N208" i="1" s="1"/>
  <c r="M275" i="1"/>
  <c r="N275" i="1" s="1"/>
  <c r="M323" i="1"/>
  <c r="N323" i="1" s="1"/>
  <c r="O363" i="1"/>
  <c r="M116" i="1"/>
  <c r="N116" i="1" s="1"/>
  <c r="M251" i="1"/>
  <c r="N251" i="1" s="1"/>
  <c r="M360" i="1"/>
  <c r="N360" i="1" s="1"/>
  <c r="M238" i="1"/>
  <c r="N238" i="1" s="1"/>
  <c r="M349" i="1"/>
  <c r="N349" i="1" s="1"/>
  <c r="M254" i="1"/>
  <c r="N254" i="1" s="1"/>
  <c r="M350" i="1"/>
  <c r="N350" i="1" s="1"/>
  <c r="O215" i="1"/>
  <c r="O243" i="1"/>
  <c r="O267" i="1"/>
  <c r="O291" i="1"/>
  <c r="O315" i="1"/>
  <c r="O339" i="1"/>
  <c r="M80" i="1"/>
  <c r="N80" i="1" s="1"/>
  <c r="M179" i="1"/>
  <c r="N179" i="1" s="1"/>
  <c r="M264" i="1"/>
  <c r="N264" i="1" s="1"/>
  <c r="M117" i="1"/>
  <c r="N117" i="1" s="1"/>
  <c r="M301" i="1"/>
  <c r="N301" i="1" s="1"/>
  <c r="M239" i="1"/>
  <c r="N239" i="1" s="1"/>
  <c r="O216" i="1"/>
  <c r="O248" i="1"/>
  <c r="O272" i="1"/>
  <c r="O296" i="1"/>
  <c r="O320" i="1"/>
  <c r="O344" i="1"/>
  <c r="M5" i="1"/>
  <c r="N5" i="1" s="1"/>
  <c r="M24" i="1"/>
  <c r="N24" i="1" s="1"/>
  <c r="M44" i="1"/>
  <c r="N44" i="1" s="1"/>
  <c r="M65" i="1"/>
  <c r="N65" i="1" s="1"/>
  <c r="M81" i="1"/>
  <c r="N81" i="1" s="1"/>
  <c r="M101" i="1"/>
  <c r="N101" i="1" s="1"/>
  <c r="M166" i="1"/>
  <c r="N166" i="1" s="1"/>
  <c r="M252" i="1"/>
  <c r="N252" i="1" s="1"/>
  <c r="M211" i="1"/>
  <c r="N211" i="1" s="1"/>
  <c r="O225" i="1"/>
  <c r="O249" i="1"/>
  <c r="O273" i="1"/>
  <c r="O297" i="1"/>
  <c r="O321" i="1"/>
  <c r="O345" i="1"/>
  <c r="M6" i="1"/>
  <c r="N6" i="1" s="1"/>
  <c r="M28" i="1"/>
  <c r="N28" i="1" s="1"/>
  <c r="M45" i="1"/>
  <c r="N45" i="1" s="1"/>
  <c r="M66" i="1"/>
  <c r="N66" i="1" s="1"/>
  <c r="M83" i="1"/>
  <c r="N83" i="1" s="1"/>
  <c r="M102" i="1"/>
  <c r="N102" i="1" s="1"/>
  <c r="M119" i="1"/>
  <c r="N119" i="1" s="1"/>
  <c r="M278" i="1"/>
  <c r="N278" i="1" s="1"/>
  <c r="O226" i="1"/>
  <c r="O250" i="1"/>
  <c r="O274" i="1"/>
  <c r="O298" i="1"/>
  <c r="O322" i="1"/>
  <c r="O346" i="1"/>
  <c r="M7" i="1"/>
  <c r="N7" i="1" s="1"/>
  <c r="M29" i="1"/>
  <c r="N29" i="1" s="1"/>
  <c r="M48" i="1"/>
  <c r="N48" i="1" s="1"/>
  <c r="M67" i="1"/>
  <c r="N67" i="1" s="1"/>
  <c r="M84" i="1"/>
  <c r="N84" i="1" s="1"/>
  <c r="M103" i="1"/>
  <c r="N103" i="1" s="1"/>
  <c r="M120" i="1"/>
  <c r="N120" i="1" s="1"/>
  <c r="M139" i="1"/>
  <c r="N139" i="1" s="1"/>
  <c r="M154" i="1"/>
  <c r="N154" i="1" s="1"/>
  <c r="M168" i="1"/>
  <c r="N168" i="1" s="1"/>
  <c r="M184" i="1"/>
  <c r="N184" i="1" s="1"/>
  <c r="M198" i="1"/>
  <c r="N198" i="1" s="1"/>
  <c r="M212" i="1"/>
  <c r="N212" i="1" s="1"/>
  <c r="M226" i="1"/>
  <c r="N226" i="1" s="1"/>
  <c r="M240" i="1"/>
  <c r="N240" i="1" s="1"/>
  <c r="M255" i="1"/>
  <c r="N255" i="1" s="1"/>
  <c r="M267" i="1"/>
  <c r="N267" i="1" s="1"/>
  <c r="M279" i="1"/>
  <c r="N279" i="1" s="1"/>
  <c r="M291" i="1"/>
  <c r="N291" i="1" s="1"/>
  <c r="M303" i="1"/>
  <c r="N303" i="1" s="1"/>
  <c r="M315" i="1"/>
  <c r="N315" i="1" s="1"/>
  <c r="M327" i="1"/>
  <c r="N327" i="1" s="1"/>
  <c r="M339" i="1"/>
  <c r="N339" i="1" s="1"/>
  <c r="M351" i="1"/>
  <c r="N351" i="1" s="1"/>
  <c r="M363" i="1"/>
  <c r="N363" i="1" s="1"/>
  <c r="O227" i="1"/>
  <c r="O251" i="1"/>
  <c r="O299" i="1"/>
  <c r="O323" i="1"/>
  <c r="O347" i="1"/>
  <c r="M8" i="1"/>
  <c r="N8" i="1" s="1"/>
  <c r="M30" i="1"/>
  <c r="N30" i="1" s="1"/>
  <c r="M52" i="1"/>
  <c r="N52" i="1" s="1"/>
  <c r="M68" i="1"/>
  <c r="N68" i="1" s="1"/>
  <c r="M104" i="1"/>
  <c r="N104" i="1" s="1"/>
  <c r="M140" i="1"/>
  <c r="N140" i="1" s="1"/>
  <c r="M170" i="1"/>
  <c r="N170" i="1" s="1"/>
  <c r="M199" i="1"/>
  <c r="N199" i="1" s="1"/>
  <c r="M227" i="1"/>
  <c r="N227" i="1" s="1"/>
  <c r="M268" i="1"/>
  <c r="N268" i="1" s="1"/>
  <c r="M280" i="1"/>
  <c r="N280" i="1" s="1"/>
  <c r="M304" i="1"/>
  <c r="N304" i="1" s="1"/>
  <c r="M340" i="1"/>
  <c r="N340" i="1" s="1"/>
  <c r="M364" i="1"/>
  <c r="N364" i="1" s="1"/>
  <c r="M138" i="1"/>
  <c r="N138" i="1" s="1"/>
  <c r="M290" i="1"/>
  <c r="N290" i="1" s="1"/>
  <c r="O275" i="1"/>
  <c r="M88" i="1"/>
  <c r="N88" i="1" s="1"/>
  <c r="M124" i="1"/>
  <c r="N124" i="1" s="1"/>
  <c r="M155" i="1"/>
  <c r="N155" i="1" s="1"/>
  <c r="M185" i="1"/>
  <c r="N185" i="1" s="1"/>
  <c r="M213" i="1"/>
  <c r="N213" i="1" s="1"/>
  <c r="M242" i="1"/>
  <c r="N242" i="1" s="1"/>
  <c r="M256" i="1"/>
  <c r="N256" i="1" s="1"/>
  <c r="M292" i="1"/>
  <c r="N292" i="1" s="1"/>
  <c r="M316" i="1"/>
  <c r="N316" i="1" s="1"/>
  <c r="M328" i="1"/>
  <c r="N328" i="1" s="1"/>
  <c r="M352" i="1"/>
  <c r="N352" i="1" s="1"/>
  <c r="M325" i="1"/>
  <c r="N325" i="1" s="1"/>
  <c r="M197" i="1"/>
  <c r="N197" i="1" s="1"/>
  <c r="O228" i="1"/>
  <c r="O252" i="1"/>
  <c r="O276" i="1"/>
  <c r="O300" i="1"/>
  <c r="O324" i="1"/>
  <c r="O348" i="1"/>
  <c r="M9" i="1"/>
  <c r="N9" i="1" s="1"/>
  <c r="M31" i="1"/>
  <c r="N31" i="1" s="1"/>
  <c r="M53" i="1"/>
  <c r="N53" i="1" s="1"/>
  <c r="M69" i="1"/>
  <c r="N69" i="1" s="1"/>
  <c r="M89" i="1"/>
  <c r="N89" i="1" s="1"/>
  <c r="M105" i="1"/>
  <c r="N105" i="1" s="1"/>
  <c r="M125" i="1"/>
  <c r="N125" i="1" s="1"/>
  <c r="M141" i="1"/>
  <c r="N141" i="1" s="1"/>
  <c r="M156" i="1"/>
  <c r="N156" i="1" s="1"/>
  <c r="M172" i="1"/>
  <c r="N172" i="1" s="1"/>
  <c r="M186" i="1"/>
  <c r="N186" i="1" s="1"/>
  <c r="M200" i="1"/>
  <c r="N200" i="1" s="1"/>
  <c r="M214" i="1"/>
  <c r="N214" i="1" s="1"/>
  <c r="M228" i="1"/>
  <c r="N228" i="1" s="1"/>
  <c r="M244" i="1"/>
  <c r="N244" i="1" s="1"/>
  <c r="M257" i="1"/>
  <c r="N257" i="1" s="1"/>
  <c r="M269" i="1"/>
  <c r="N269" i="1" s="1"/>
  <c r="M281" i="1"/>
  <c r="N281" i="1" s="1"/>
  <c r="M293" i="1"/>
  <c r="N293" i="1" s="1"/>
  <c r="M305" i="1"/>
  <c r="N305" i="1" s="1"/>
  <c r="M317" i="1"/>
  <c r="N317" i="1" s="1"/>
  <c r="M329" i="1"/>
  <c r="N329" i="1" s="1"/>
  <c r="M341" i="1"/>
  <c r="N341" i="1" s="1"/>
  <c r="M353" i="1"/>
  <c r="N353" i="1" s="1"/>
  <c r="M365" i="1"/>
  <c r="N365" i="1" s="1"/>
  <c r="O231" i="1"/>
  <c r="O255" i="1"/>
  <c r="O279" i="1"/>
  <c r="O303" i="1"/>
  <c r="O327" i="1"/>
  <c r="O351" i="1"/>
  <c r="M12" i="1"/>
  <c r="N12" i="1" s="1"/>
  <c r="M32" i="1"/>
  <c r="N32" i="1" s="1"/>
  <c r="M54" i="1"/>
  <c r="N54" i="1" s="1"/>
  <c r="M71" i="1"/>
  <c r="N71" i="1" s="1"/>
  <c r="M90" i="1"/>
  <c r="N90" i="1" s="1"/>
  <c r="M107" i="1"/>
  <c r="N107" i="1" s="1"/>
  <c r="M126" i="1"/>
  <c r="N126" i="1" s="1"/>
  <c r="M142" i="1"/>
  <c r="N142" i="1" s="1"/>
  <c r="M158" i="1"/>
  <c r="N158" i="1" s="1"/>
  <c r="M173" i="1"/>
  <c r="N173" i="1" s="1"/>
  <c r="M187" i="1"/>
  <c r="N187" i="1" s="1"/>
  <c r="M201" i="1"/>
  <c r="N201" i="1" s="1"/>
  <c r="M215" i="1"/>
  <c r="N215" i="1" s="1"/>
  <c r="M230" i="1"/>
  <c r="N230" i="1" s="1"/>
  <c r="M245" i="1"/>
  <c r="N245" i="1" s="1"/>
  <c r="M258" i="1"/>
  <c r="N258" i="1" s="1"/>
  <c r="M270" i="1"/>
  <c r="N270" i="1" s="1"/>
  <c r="M282" i="1"/>
  <c r="N282" i="1" s="1"/>
  <c r="M294" i="1"/>
  <c r="N294" i="1" s="1"/>
  <c r="M306" i="1"/>
  <c r="N306" i="1" s="1"/>
  <c r="M318" i="1"/>
  <c r="N318" i="1" s="1"/>
  <c r="M330" i="1"/>
  <c r="N330" i="1" s="1"/>
  <c r="M342" i="1"/>
  <c r="N342" i="1" s="1"/>
  <c r="M354" i="1"/>
  <c r="N354" i="1" s="1"/>
  <c r="O236" i="1"/>
  <c r="O260" i="1"/>
  <c r="O284" i="1"/>
  <c r="O308" i="1"/>
  <c r="O332" i="1"/>
  <c r="M16" i="1"/>
  <c r="N16" i="1" s="1"/>
  <c r="M55" i="1"/>
  <c r="N55" i="1" s="1"/>
  <c r="M72" i="1"/>
  <c r="N72" i="1" s="1"/>
  <c r="M91" i="1"/>
  <c r="N91" i="1" s="1"/>
  <c r="M127" i="1"/>
  <c r="N127" i="1" s="1"/>
  <c r="M143" i="1"/>
  <c r="N143" i="1" s="1"/>
  <c r="M188" i="1"/>
  <c r="N188" i="1" s="1"/>
  <c r="M216" i="1"/>
  <c r="N216" i="1" s="1"/>
  <c r="M259" i="1"/>
  <c r="N259" i="1" s="1"/>
  <c r="M283" i="1"/>
  <c r="N283" i="1" s="1"/>
  <c r="M319" i="1"/>
  <c r="N319" i="1" s="1"/>
  <c r="M343" i="1"/>
  <c r="N343" i="1" s="1"/>
  <c r="M194" i="1"/>
  <c r="N194" i="1" s="1"/>
  <c r="M300" i="1"/>
  <c r="N300" i="1" s="1"/>
  <c r="M137" i="1"/>
  <c r="N137" i="1" s="1"/>
  <c r="M289" i="1"/>
  <c r="N289" i="1" s="1"/>
  <c r="M182" i="1"/>
  <c r="N182" i="1" s="1"/>
  <c r="M326" i="1"/>
  <c r="N326" i="1" s="1"/>
  <c r="M33" i="1"/>
  <c r="N33" i="1" s="1"/>
  <c r="M108" i="1"/>
  <c r="N108" i="1" s="1"/>
  <c r="M160" i="1"/>
  <c r="N160" i="1" s="1"/>
  <c r="M202" i="1"/>
  <c r="N202" i="1" s="1"/>
  <c r="M246" i="1"/>
  <c r="N246" i="1" s="1"/>
  <c r="M295" i="1"/>
  <c r="N295" i="1" s="1"/>
  <c r="M331" i="1"/>
  <c r="N331" i="1" s="1"/>
  <c r="M100" i="1"/>
  <c r="N100" i="1" s="1"/>
  <c r="M223" i="1"/>
  <c r="N223" i="1" s="1"/>
  <c r="M324" i="1"/>
  <c r="N324" i="1" s="1"/>
  <c r="M224" i="1"/>
  <c r="N224" i="1" s="1"/>
  <c r="M361" i="1"/>
  <c r="N361" i="1" s="1"/>
  <c r="M266" i="1"/>
  <c r="N266" i="1" s="1"/>
  <c r="O356" i="1"/>
  <c r="M174" i="1"/>
  <c r="N174" i="1" s="1"/>
  <c r="M232" i="1"/>
  <c r="N232" i="1" s="1"/>
  <c r="M271" i="1"/>
  <c r="N271" i="1" s="1"/>
  <c r="M307" i="1"/>
  <c r="N307" i="1" s="1"/>
  <c r="M355" i="1"/>
  <c r="N355" i="1" s="1"/>
  <c r="M209" i="1"/>
  <c r="N209" i="1" s="1"/>
  <c r="M312" i="1"/>
  <c r="N312" i="1" s="1"/>
  <c r="M180" i="1"/>
  <c r="N180" i="1" s="1"/>
  <c r="M265" i="1"/>
  <c r="N265" i="1" s="1"/>
  <c r="M153" i="1"/>
  <c r="N153" i="1" s="1"/>
  <c r="M314" i="1"/>
  <c r="N314" i="1" s="1"/>
  <c r="O237" i="1"/>
  <c r="O261" i="1"/>
  <c r="O285" i="1"/>
  <c r="O309" i="1"/>
  <c r="O333" i="1"/>
  <c r="O357" i="1"/>
  <c r="M17" i="1"/>
  <c r="N17" i="1" s="1"/>
  <c r="M36" i="1"/>
  <c r="N36" i="1" s="1"/>
  <c r="M56" i="1"/>
  <c r="N56" i="1" s="1"/>
  <c r="M76" i="1"/>
  <c r="N76" i="1" s="1"/>
  <c r="M92" i="1"/>
  <c r="N92" i="1" s="1"/>
  <c r="M112" i="1"/>
  <c r="N112" i="1" s="1"/>
  <c r="M128" i="1"/>
  <c r="N128" i="1" s="1"/>
  <c r="M144" i="1"/>
  <c r="N144" i="1" s="1"/>
  <c r="M161" i="1"/>
  <c r="N161" i="1" s="1"/>
  <c r="M175" i="1"/>
  <c r="N175" i="1" s="1"/>
  <c r="M189" i="1"/>
  <c r="N189" i="1" s="1"/>
  <c r="M203" i="1"/>
  <c r="N203" i="1" s="1"/>
  <c r="M218" i="1"/>
  <c r="N218" i="1" s="1"/>
  <c r="M233" i="1"/>
  <c r="N233" i="1" s="1"/>
  <c r="M247" i="1"/>
  <c r="N247" i="1" s="1"/>
  <c r="M260" i="1"/>
  <c r="N260" i="1" s="1"/>
  <c r="M272" i="1"/>
  <c r="N272" i="1" s="1"/>
  <c r="M284" i="1"/>
  <c r="N284" i="1" s="1"/>
  <c r="M296" i="1"/>
  <c r="N296" i="1" s="1"/>
  <c r="M308" i="1"/>
  <c r="N308" i="1" s="1"/>
  <c r="M320" i="1"/>
  <c r="N320" i="1" s="1"/>
  <c r="M332" i="1"/>
  <c r="N332" i="1" s="1"/>
  <c r="M344" i="1"/>
  <c r="N344" i="1" s="1"/>
  <c r="M356" i="1"/>
  <c r="N356" i="1" s="1"/>
  <c r="O238" i="1"/>
  <c r="O262" i="1"/>
  <c r="O286" i="1"/>
  <c r="O334" i="1"/>
  <c r="M18" i="1"/>
  <c r="N18" i="1" s="1"/>
  <c r="M57" i="1"/>
  <c r="N57" i="1" s="1"/>
  <c r="M93" i="1"/>
  <c r="N93" i="1" s="1"/>
  <c r="M129" i="1"/>
  <c r="N129" i="1" s="1"/>
  <c r="M162" i="1"/>
  <c r="N162" i="1" s="1"/>
  <c r="M190" i="1"/>
  <c r="N190" i="1" s="1"/>
  <c r="M220" i="1"/>
  <c r="N220" i="1" s="1"/>
  <c r="M234" i="1"/>
  <c r="N234" i="1" s="1"/>
  <c r="M261" i="1"/>
  <c r="N261" i="1" s="1"/>
  <c r="M297" i="1"/>
  <c r="N297" i="1" s="1"/>
  <c r="M321" i="1"/>
  <c r="N321" i="1" s="1"/>
  <c r="M345" i="1"/>
  <c r="N345" i="1" s="1"/>
  <c r="O213" i="1"/>
  <c r="O263" i="1"/>
  <c r="O287" i="1"/>
  <c r="O359" i="1"/>
  <c r="M19" i="1"/>
  <c r="N19" i="1" s="1"/>
  <c r="M59" i="1"/>
  <c r="N59" i="1" s="1"/>
  <c r="M95" i="1"/>
  <c r="N95" i="1" s="1"/>
  <c r="M131" i="1"/>
  <c r="N131" i="1" s="1"/>
  <c r="M163" i="1"/>
  <c r="N163" i="1" s="1"/>
  <c r="M191" i="1"/>
  <c r="N191" i="1" s="1"/>
  <c r="M221" i="1"/>
  <c r="N221" i="1" s="1"/>
  <c r="M249" i="1"/>
  <c r="N249" i="1" s="1"/>
  <c r="M274" i="1"/>
  <c r="N274" i="1" s="1"/>
  <c r="M298" i="1"/>
  <c r="N298" i="1" s="1"/>
  <c r="M322" i="1"/>
  <c r="N322" i="1" s="1"/>
  <c r="M334" i="1"/>
  <c r="N334" i="1" s="1"/>
  <c r="M358" i="1"/>
  <c r="N358" i="1" s="1"/>
  <c r="O264" i="1"/>
  <c r="O336" i="1"/>
  <c r="M20" i="1"/>
  <c r="N20" i="1" s="1"/>
  <c r="M60" i="1"/>
  <c r="N60" i="1" s="1"/>
  <c r="M96" i="1"/>
  <c r="N96" i="1" s="1"/>
  <c r="M164" i="1"/>
  <c r="N164" i="1" s="1"/>
  <c r="M192" i="1"/>
  <c r="N192" i="1" s="1"/>
  <c r="M236" i="1"/>
  <c r="N236" i="1" s="1"/>
  <c r="M263" i="1"/>
  <c r="N263" i="1" s="1"/>
  <c r="M311" i="1"/>
  <c r="N311" i="1" s="1"/>
  <c r="M359" i="1"/>
  <c r="N359" i="1" s="1"/>
  <c r="M64" i="1"/>
  <c r="N64" i="1" s="1"/>
  <c r="M165" i="1"/>
  <c r="N165" i="1" s="1"/>
  <c r="M288" i="1"/>
  <c r="N288" i="1" s="1"/>
  <c r="M152" i="1"/>
  <c r="N152" i="1" s="1"/>
  <c r="M277" i="1"/>
  <c r="N277" i="1" s="1"/>
  <c r="M167" i="1"/>
  <c r="N167" i="1" s="1"/>
  <c r="M338" i="1"/>
  <c r="N338" i="1" s="1"/>
  <c r="S2" i="1"/>
  <c r="R2" i="1"/>
  <c r="Q2" i="1"/>
  <c r="P2" i="1"/>
  <c r="M2" i="1"/>
  <c r="N2" i="1" s="1"/>
  <c r="O2" i="1"/>
  <c r="T2" i="1"/>
</calcChain>
</file>

<file path=xl/connections.xml><?xml version="1.0" encoding="utf-8"?>
<connections xmlns="http://schemas.openxmlformats.org/spreadsheetml/2006/main">
  <connection id="1" name="Lancer la requête à partir de CEGID" type="1" refreshedVersion="6" savePassword="1" background="1" saveData="1">
    <dbPr connection="DRIVER=SQL Server;SERVER=SRV-SQL-Y2;UID=Wichard;PWD=Wich!63.2021;APP=Microsoft Office;WSID=DESKTOP-COUEFFE;DATABASE=WICHARD" command="select wob_codecomposant,wop_dateacc,wop_opecirc,wop_etatphase,wop_ligneordre,a1.ga_familleniv3,wop_codearticle,a1.ga_libelle,a2.ga_libelle as libcomposant,wop_qaccsais from wordrephase _x000d__x000a__x000d__x000a_left join article a1 on wop_codearticle = a1.ga_codearticle_x000d__x000a_left join wordrebes on wop_ligneordre = wob_ligneordre and wop_opecirc = wob_opecirc_x000d__x000a_left join article a2 on  wob_codecomposant = a2.ga_codearticle _x000d__x000a__x000d__x000a_where wop_etatphase in ('LAN','DEC') and wop_phase = 'EST'"/>
  </connection>
</connections>
</file>

<file path=xl/sharedStrings.xml><?xml version="1.0" encoding="utf-8"?>
<sst xmlns="http://schemas.openxmlformats.org/spreadsheetml/2006/main" count="5516" uniqueCount="2420">
  <si>
    <t>wop_dateacc</t>
  </si>
  <si>
    <t>wop_ligneordre</t>
  </si>
  <si>
    <t>wop_codearticle</t>
  </si>
  <si>
    <t>ga_libelle</t>
  </si>
  <si>
    <t>wob_codecomposant</t>
  </si>
  <si>
    <t>libcomposant</t>
  </si>
  <si>
    <t>wop_qaccsais</t>
  </si>
  <si>
    <t>6246150005</t>
  </si>
  <si>
    <t>PITON UNIVERSEL 7 CM - P011070</t>
  </si>
  <si>
    <t>6246150005_04</t>
  </si>
  <si>
    <t>C1121 OUTIL DE FORGE</t>
  </si>
  <si>
    <t>6246151001</t>
  </si>
  <si>
    <t>C869B</t>
  </si>
  <si>
    <t>C869B OUTIL DE FORGE</t>
  </si>
  <si>
    <t>9902124781</t>
  </si>
  <si>
    <t>CORPS DE MOUSQUETON 25 mm BRUT</t>
  </si>
  <si>
    <t>9902124781_04</t>
  </si>
  <si>
    <t>C2058 OUTIL DE FORGE</t>
  </si>
  <si>
    <t>9906123661</t>
  </si>
  <si>
    <t>ECROU OEIL (Ebauche double) o12MM</t>
  </si>
  <si>
    <t>9906123661_14</t>
  </si>
  <si>
    <t>C1280 OUTIL DE FORGE Finition</t>
  </si>
  <si>
    <t>8369111001</t>
  </si>
  <si>
    <t>Anneau D</t>
  </si>
  <si>
    <t>8369111001_04</t>
  </si>
  <si>
    <t>C2105 OUTIL DE FORGE</t>
  </si>
  <si>
    <t>9902127605</t>
  </si>
  <si>
    <t>BARRETTE REGLABLE</t>
  </si>
  <si>
    <t>6232110014_042</t>
  </si>
  <si>
    <t>C211CE - OUTIL DE FORGE Ebauche Bas</t>
  </si>
  <si>
    <t>6232110014_041</t>
  </si>
  <si>
    <t>C211CE - OUTIL DE FORGE Ebauche Haut</t>
  </si>
  <si>
    <t>7150100013</t>
  </si>
  <si>
    <t>BEC POUR PINCE A MANCHONNER KX4</t>
  </si>
  <si>
    <t>C421</t>
  </si>
  <si>
    <t>OUTIL DE FORGE BEC KX4</t>
  </si>
  <si>
    <t>9902127604</t>
  </si>
  <si>
    <t>PASSANT CADRE</t>
  </si>
  <si>
    <t>8111110140</t>
  </si>
  <si>
    <t>D-RING (449) RW8SF 17.4 PH sans cambrage</t>
  </si>
  <si>
    <t>6259180002</t>
  </si>
  <si>
    <t>EMERILLON MANILLE  BRUT PREISING</t>
  </si>
  <si>
    <t>6259180002_04</t>
  </si>
  <si>
    <t>C2054 OUTIL DE FORGE EB</t>
  </si>
  <si>
    <t>6232110014_14</t>
  </si>
  <si>
    <t>C211C - OUTIL DE FORGE Finition</t>
  </si>
  <si>
    <t>7150100012</t>
  </si>
  <si>
    <t>BEC POUR PINCE A MANCHONNER KX1</t>
  </si>
  <si>
    <t>C98B</t>
  </si>
  <si>
    <t>C98B - OUTIL DE FORGE BEC KX1 STERLING</t>
  </si>
  <si>
    <t>6232110013_04</t>
  </si>
  <si>
    <t>C211B OUTIL DE FORGE Ebauche</t>
  </si>
  <si>
    <t>2453090028</t>
  </si>
  <si>
    <t>TIGE FEMORALE FREEDOM T20 LATERALISÉE SFH49 LC020</t>
  </si>
  <si>
    <t>C1485</t>
  </si>
  <si>
    <t>C1485 OUTIL DE FORGE</t>
  </si>
  <si>
    <t>9912124761</t>
  </si>
  <si>
    <t>EMERILLON MANILLE  BRUT Réf : 2-4761</t>
  </si>
  <si>
    <t>9912124761_04</t>
  </si>
  <si>
    <t>C37 OUTIL DE FORGE</t>
  </si>
  <si>
    <t>9912123771A</t>
  </si>
  <si>
    <t>EMERILLON OEIL GD PASSAGE 2777</t>
  </si>
  <si>
    <t>C1100B</t>
  </si>
  <si>
    <t>C1100B OUTIL DE FORGE</t>
  </si>
  <si>
    <t>1357150101</t>
  </si>
  <si>
    <t xml:space="preserve">TETE DE PIOLET 100102 </t>
  </si>
  <si>
    <t>1357150001_04</t>
  </si>
  <si>
    <t>C180EB - OUTIL DE FORGE EBAUCHE</t>
  </si>
  <si>
    <t>9902124421</t>
  </si>
  <si>
    <t>EMERILLON GRAND PASSAGE BRUT TYPE 2442</t>
  </si>
  <si>
    <t>9902124421_04</t>
  </si>
  <si>
    <t>C537C OUTIL DE FORGE</t>
  </si>
  <si>
    <t>6232110013_14</t>
  </si>
  <si>
    <t>C211B OUTIL DE FORGE Finition</t>
  </si>
  <si>
    <t>6259180002_14</t>
  </si>
  <si>
    <t>C2054 OUTIL DE FORGE FIN</t>
  </si>
  <si>
    <t>C519W2</t>
  </si>
  <si>
    <t>OUTIL DE FORGE</t>
  </si>
  <si>
    <t>1357150001_14</t>
  </si>
  <si>
    <t>C180Fin - OUTIL DE FORGE FINITION</t>
  </si>
  <si>
    <t>2420150005</t>
  </si>
  <si>
    <t>ECROU FREIN  ART. 34100335</t>
  </si>
  <si>
    <t>C34A</t>
  </si>
  <si>
    <t>9942127524A</t>
  </si>
  <si>
    <t>EMERILLON A OEIL POUR SANGLE SPEEDLINK SL 1.8</t>
  </si>
  <si>
    <t>C1396W2</t>
  </si>
  <si>
    <t>C1396 OUTIL DE FORGE</t>
  </si>
  <si>
    <t>7150100010</t>
  </si>
  <si>
    <t>BEC POUR PINCE A MANCHONNER KX2</t>
  </si>
  <si>
    <t>C982A</t>
  </si>
  <si>
    <t>C982A OUTIL DE FORGE</t>
  </si>
  <si>
    <t>1357150001_24</t>
  </si>
  <si>
    <t>C180Pan - OUTIL DE FORGE panne</t>
  </si>
  <si>
    <t>C1198</t>
  </si>
  <si>
    <t>C1198 - OUTIL DE FORGE CORPS MANILLE LONGUE D.5</t>
  </si>
  <si>
    <t>9906125661A</t>
  </si>
  <si>
    <t>EMBASE CADENE ARTIC. DOUBLE Ø10MM</t>
  </si>
  <si>
    <t>9906125661_04</t>
  </si>
  <si>
    <t>C1032C - OUTIL DE FORGE Appl+Ebauche</t>
  </si>
  <si>
    <t>6762</t>
  </si>
  <si>
    <t>PASSANT 8-6,5  43 X 19</t>
  </si>
  <si>
    <t>C1670</t>
  </si>
  <si>
    <t>6232111007</t>
  </si>
  <si>
    <t>BROCHE COURBE 9001 3020 ARZ 302555.0</t>
  </si>
  <si>
    <t>C1389</t>
  </si>
  <si>
    <t>C1389 - OUTIL DE FORGE</t>
  </si>
  <si>
    <t>1410020068</t>
  </si>
  <si>
    <t>CLE SUPERSURETE COLLET CARRE N°3</t>
  </si>
  <si>
    <t>1410020068_042</t>
  </si>
  <si>
    <t>C397 OUTIL DE FORGE Coquille</t>
  </si>
  <si>
    <t>1410020068_041</t>
  </si>
  <si>
    <t>C397 OUTIL DE FORGE Bloc</t>
  </si>
  <si>
    <t>9911122151A</t>
  </si>
  <si>
    <t>CORPS MAN. HR LONGUE Ø10MM</t>
  </si>
  <si>
    <t>C970</t>
  </si>
  <si>
    <t>C970 OUTIL DE FORGE</t>
  </si>
  <si>
    <t>5051150005</t>
  </si>
  <si>
    <t>LINGUET FORGE X008FF004 EB</t>
  </si>
  <si>
    <t>5051150005_04</t>
  </si>
  <si>
    <t>C715B OUTIL DE FORGE Ebauche +Finition</t>
  </si>
  <si>
    <t>2453090019</t>
  </si>
  <si>
    <t>EB.TIGE HACTIV LATERALISEE RAINUREE T12 ART:SFH49LC012</t>
  </si>
  <si>
    <t>C1024A</t>
  </si>
  <si>
    <t>C1024A - OUTIL DE FORGE</t>
  </si>
  <si>
    <t>9942126543A</t>
  </si>
  <si>
    <t>LINGUET USINÉ SPEEDLINK SL 2.9</t>
  </si>
  <si>
    <t>C1437W2</t>
  </si>
  <si>
    <t>C1437W2 OUTIL DE FORGE</t>
  </si>
  <si>
    <t>9916126052P</t>
  </si>
  <si>
    <t>ETRIER CADENE ARTICULEE Ø8V2 17-4PH_PILON</t>
  </si>
  <si>
    <t>9916126052_14</t>
  </si>
  <si>
    <t>C889B - OUTIL DE FORGE PILON</t>
  </si>
  <si>
    <t>9906125661_14</t>
  </si>
  <si>
    <t>C1064B - OUTIL DE FORGE Finition</t>
  </si>
  <si>
    <t>9942126501</t>
  </si>
  <si>
    <t>CORPS DE MOUSQUETON BRUT SPEEDLINK SL 1.1</t>
  </si>
  <si>
    <t>9942126501_04</t>
  </si>
  <si>
    <t>C351 OUTIL FORGE CORPS MOUSQ. TRIGGER PETIT</t>
  </si>
  <si>
    <t>9942126522A</t>
  </si>
  <si>
    <t>BRAS DE MOUSQUETON USINÉ SPEEDLINK SL 1.8</t>
  </si>
  <si>
    <t>C1400W2</t>
  </si>
  <si>
    <t>C1400w2 OUTIL DE FORGE</t>
  </si>
  <si>
    <t>7074110001</t>
  </si>
  <si>
    <t xml:space="preserve">EBAUCHE CORPS DE VERROU 61000.120.791.0 </t>
  </si>
  <si>
    <t>C264</t>
  </si>
  <si>
    <t>C264 OUTIL DE FORGE</t>
  </si>
  <si>
    <t>2453090022</t>
  </si>
  <si>
    <t>EB.TIGE HACTIV LATERALISEE RAINUREE T15 ART:SFH49LC015</t>
  </si>
  <si>
    <t>C1124</t>
  </si>
  <si>
    <t>C1124 OUTIL DE FORGE</t>
  </si>
  <si>
    <t>C1152</t>
  </si>
  <si>
    <t>C1152 OUTIL DE FORGE</t>
  </si>
  <si>
    <t>9912128351</t>
  </si>
  <si>
    <t>CORPS BRUT PELICAN  170 NON TARAUDE</t>
  </si>
  <si>
    <t>9912128351_04</t>
  </si>
  <si>
    <t>C848 OUTIL DE FORGE Ebauche</t>
  </si>
  <si>
    <t>9911122091</t>
  </si>
  <si>
    <t>CORPS BRUT  MANILLE . HR COURTE Ø20MM</t>
  </si>
  <si>
    <t>C1457</t>
  </si>
  <si>
    <t>9901124321</t>
  </si>
  <si>
    <t>CORPS MAN. RAPIDE o5MM</t>
  </si>
  <si>
    <t>C459</t>
  </si>
  <si>
    <t>C459 - OUTIL DE FORGE</t>
  </si>
  <si>
    <t>3025010008</t>
  </si>
  <si>
    <t>MANCHE GOYON N°1</t>
  </si>
  <si>
    <t>C1988</t>
  </si>
  <si>
    <t>C1988 OUTIL DE FORGE</t>
  </si>
  <si>
    <t>9912123811A</t>
  </si>
  <si>
    <t>CORPS MOUSQ. HR SECU.  75MM</t>
  </si>
  <si>
    <t>C789</t>
  </si>
  <si>
    <t>C789 OUTIL DE FORGE</t>
  </si>
  <si>
    <t>9912126781A</t>
  </si>
  <si>
    <t>CORPS MOUSQUETON O.S.C. Long150 - 2678</t>
  </si>
  <si>
    <t>1060110017</t>
  </si>
  <si>
    <t>PASSANT SIMPLE EFA 1081.E</t>
  </si>
  <si>
    <t>C1004</t>
  </si>
  <si>
    <t>C1004 OUTIL DE FORGE</t>
  </si>
  <si>
    <t>9911122471</t>
  </si>
  <si>
    <t>CORPS BRUT MAN. HR LYRE Ø16MM</t>
  </si>
  <si>
    <t>C1085B</t>
  </si>
  <si>
    <t>C1085B OUTIL DE FORGE</t>
  </si>
  <si>
    <t>9912126782A</t>
  </si>
  <si>
    <t>BRAS MOUSQUETON O.S.C Long.150 -2678</t>
  </si>
  <si>
    <t>C1418</t>
  </si>
  <si>
    <t>C1418 OUTIL DE FORGE</t>
  </si>
  <si>
    <t>9942126544A</t>
  </si>
  <si>
    <t>EMERILLON A OEIL UNIVERSEL SPEEDLINK SL 2.9</t>
  </si>
  <si>
    <t>C1466W2</t>
  </si>
  <si>
    <t>C2051 OUTIL DE FORGE</t>
  </si>
  <si>
    <t>9906123661_04</t>
  </si>
  <si>
    <t>C1280 OUTIL DE FORGE Ebauche</t>
  </si>
  <si>
    <t>9912124772A</t>
  </si>
  <si>
    <t>BRAS T3 pour MOUSQUETON DRISSE</t>
  </si>
  <si>
    <t>C1156B</t>
  </si>
  <si>
    <t>C1156B OUTIL DE FORGE</t>
  </si>
  <si>
    <t>6720020001</t>
  </si>
  <si>
    <t xml:space="preserve">CLE POUR MENOTTES  </t>
  </si>
  <si>
    <t>C99B</t>
  </si>
  <si>
    <t>C99B OUTIL DE FORGE</t>
  </si>
  <si>
    <t>1060110010</t>
  </si>
  <si>
    <t>DE ARRONDI ARZ 152239  edit 21</t>
  </si>
  <si>
    <t>9912124751</t>
  </si>
  <si>
    <t>CORPS DRISSE BRUT T2  - 2475</t>
  </si>
  <si>
    <t>9912124751_04</t>
  </si>
  <si>
    <t>C118 - OUTIL DE FORGE Eb+Fin</t>
  </si>
  <si>
    <t>C1426</t>
  </si>
  <si>
    <t>C1426 OUTIL DE FORGE</t>
  </si>
  <si>
    <t>1699190002</t>
  </si>
  <si>
    <t xml:space="preserve">NOIX CRANTEE 36 DENTS A QUEUE  </t>
  </si>
  <si>
    <t>1699190002_04</t>
  </si>
  <si>
    <t>C380 OUTIL DE FORGE</t>
  </si>
  <si>
    <t>3025010012</t>
  </si>
  <si>
    <t>MANCHE TABLE THIERS</t>
  </si>
  <si>
    <t>C1991</t>
  </si>
  <si>
    <t>C1991 OUTIL DE FORGE</t>
  </si>
  <si>
    <t>9912128351_14</t>
  </si>
  <si>
    <t>C848 OUTIL DE FORGE Finition</t>
  </si>
  <si>
    <t>C322</t>
  </si>
  <si>
    <t>C322 OUTIL DE FORGE</t>
  </si>
  <si>
    <t>2453090018</t>
  </si>
  <si>
    <t>EB.TIGE HACTIV LATERALISEE RAINUREE T11 ART:SFH49LC011</t>
  </si>
  <si>
    <t>C1023</t>
  </si>
  <si>
    <t>C1023 OUT DE FORGE</t>
  </si>
  <si>
    <t>6742</t>
  </si>
  <si>
    <t>ANNEAU D A BARRETTE 8 X 44</t>
  </si>
  <si>
    <t>C1176B</t>
  </si>
  <si>
    <t>C1176B - OUTIL DE FORGE</t>
  </si>
  <si>
    <t>9942126521</t>
  </si>
  <si>
    <t>CORPS DE MOUSQUETON BRUT SPEEDLINK SL 1.8</t>
  </si>
  <si>
    <t>C1399W2</t>
  </si>
  <si>
    <t>C1399W2 OUTIL DE FORGE</t>
  </si>
  <si>
    <t>F4312BAS</t>
  </si>
  <si>
    <t>C2065 OUTIL DE FORGE</t>
  </si>
  <si>
    <t>9942126524A</t>
  </si>
  <si>
    <t>EMERILLON A OEIL UNIVERSEL SPEEDLINK SL 1.8</t>
  </si>
  <si>
    <t>C1397W2</t>
  </si>
  <si>
    <t>C1397W2 OUTIL DE FORGE</t>
  </si>
  <si>
    <t>9912124731</t>
  </si>
  <si>
    <t>CORPS DRISSE BRUT T1   2473</t>
  </si>
  <si>
    <t>C110</t>
  </si>
  <si>
    <t>C110 - OUTIL DE FORGE Eb+Fin</t>
  </si>
  <si>
    <t>1410020074</t>
  </si>
  <si>
    <t>CLE SUPERSURETE COLLET ROND N°6</t>
  </si>
  <si>
    <t>1410020074_042</t>
  </si>
  <si>
    <t>C561 OUTIL DE FORGE Coquille</t>
  </si>
  <si>
    <t>1410020074_041</t>
  </si>
  <si>
    <t>C561 OUTIL DE FORGE Bloc Haut</t>
  </si>
  <si>
    <t>1410020064</t>
  </si>
  <si>
    <t>CLE SUPERSURETE COLLET ROND N°1</t>
  </si>
  <si>
    <t>1410020064_042</t>
  </si>
  <si>
    <t>C261 - OUTIL DE FORGE BRICARD N°1 Coquille</t>
  </si>
  <si>
    <t>6246150007</t>
  </si>
  <si>
    <t>TETE SUMMIT BRUT</t>
  </si>
  <si>
    <t>6246150007_04</t>
  </si>
  <si>
    <t>C4Eb - OUTIL DE FORGE EBAUCHE</t>
  </si>
  <si>
    <t>1410020064_041</t>
  </si>
  <si>
    <t>C261 - OUTIL DE FORGE BRICARD N°1 Bloc</t>
  </si>
  <si>
    <t>C1404</t>
  </si>
  <si>
    <t>C1404 - OUTIL DE FORGE</t>
  </si>
  <si>
    <t>9912122931A</t>
  </si>
  <si>
    <t>CORPS MOUSQUETON A CHAPE REF : 2293</t>
  </si>
  <si>
    <t>C331B</t>
  </si>
  <si>
    <t>C331B - OUTIL DE FORGE</t>
  </si>
  <si>
    <t>C1199</t>
  </si>
  <si>
    <t>C1199 OUTIL DE FORGE</t>
  </si>
  <si>
    <t>C575</t>
  </si>
  <si>
    <t>C575 - OUTIL DE FORGE</t>
  </si>
  <si>
    <t>6712</t>
  </si>
  <si>
    <t>Anneau D - 316L - Dia section: 6 mm - Dia passage: 50 mm</t>
  </si>
  <si>
    <t>9906127120_04</t>
  </si>
  <si>
    <t>C188B OUTIL DE FORGE</t>
  </si>
  <si>
    <t>9912124781</t>
  </si>
  <si>
    <t>EMERILLON MANILLE BRUT- Réf : 12-4781</t>
  </si>
  <si>
    <t>9912124781_04</t>
  </si>
  <si>
    <t>C1148 OUTIL FORGE</t>
  </si>
  <si>
    <t>9912126761A</t>
  </si>
  <si>
    <t>CORPS Mousq. O.S.C. Long.75 - pour Ref:72.6760A</t>
  </si>
  <si>
    <t>9912126761_14</t>
  </si>
  <si>
    <t>C1400 OUTIL DE FORGE Ebauche</t>
  </si>
  <si>
    <t>9901122441A</t>
  </si>
  <si>
    <t>CORPS MAN. LYRE Ø8MM LIBRE</t>
  </si>
  <si>
    <t>C184</t>
  </si>
  <si>
    <t>C184 - OUTIL DE FORGE</t>
  </si>
  <si>
    <t>C544</t>
  </si>
  <si>
    <t>OUTIL DE FORGE EMERILLON 2443</t>
  </si>
  <si>
    <t>9906126841PILON</t>
  </si>
  <si>
    <t>EMBASE DE  CADENE SIMPLE Ø6MM 316L PILON</t>
  </si>
  <si>
    <t>9906126841_04</t>
  </si>
  <si>
    <t>C494 OUTIL DE FORGE PILON</t>
  </si>
  <si>
    <t>6246150007_14</t>
  </si>
  <si>
    <t xml:space="preserve">C4Fin - OUTIL DE FORGE </t>
  </si>
  <si>
    <t>9912126731A</t>
  </si>
  <si>
    <t>CORPS Mousq. O.S.C. Long.45 - pour Réf:726730A</t>
  </si>
  <si>
    <t>C1405</t>
  </si>
  <si>
    <t>C1405 - OUTIL DE FORGE</t>
  </si>
  <si>
    <t>9912126743_04</t>
  </si>
  <si>
    <t>C1406 OUTIL DE FORGE</t>
  </si>
  <si>
    <t>C1401</t>
  </si>
  <si>
    <t>C1401 - OUTIL DE FORGE</t>
  </si>
  <si>
    <t>9912124721A</t>
  </si>
  <si>
    <t>CORPS MOUSQUETON  DRISSE OEIL 2472</t>
  </si>
  <si>
    <t>C627</t>
  </si>
  <si>
    <t>C627 - OUTIL DE FORGE Eb+Fin</t>
  </si>
  <si>
    <t>9911122051A</t>
  </si>
  <si>
    <t>CORPS MAN. HR DROITE Ø10MM</t>
  </si>
  <si>
    <t>C111</t>
  </si>
  <si>
    <t>C111 OUTIL DE FORGE</t>
  </si>
  <si>
    <t>C1081B</t>
  </si>
  <si>
    <t>C1081B - OUTIL DE FORGE Eb+Fin</t>
  </si>
  <si>
    <t>5720190004</t>
  </si>
  <si>
    <t>BRANCHE  DAVIER FARABEUF 26 CM</t>
  </si>
  <si>
    <t>5720190004_04</t>
  </si>
  <si>
    <t>C937W2 OUTIL DE FORGE</t>
  </si>
  <si>
    <t>9212</t>
  </si>
  <si>
    <t>Etrier plat pour sangle - Dia 5 mm - Entraxe: 65 mm</t>
  </si>
  <si>
    <t>9901122431A</t>
  </si>
  <si>
    <t>CORPS MAN. LYRE o6MM LIBRE</t>
  </si>
  <si>
    <t>C183</t>
  </si>
  <si>
    <t>C183 OUTIL DE FORGE</t>
  </si>
  <si>
    <t>9912122951A</t>
  </si>
  <si>
    <t>CORPS MOUSQUETON A CHAPE REF : 2295</t>
  </si>
  <si>
    <t>5041180018A</t>
  </si>
  <si>
    <t>BRAS FORGE POUR POULIE OUVR.T3</t>
  </si>
  <si>
    <t>9912126763</t>
  </si>
  <si>
    <t>EMERILLON  A  OEIL BRUT 2676</t>
  </si>
  <si>
    <t>9911122491A</t>
  </si>
  <si>
    <t>CORPS MAN. HR LYRE Ø24MM</t>
  </si>
  <si>
    <t>9911122491_04</t>
  </si>
  <si>
    <t>C1663 OUTIL DE FORGE manille d24</t>
  </si>
  <si>
    <t>C1063B</t>
  </si>
  <si>
    <t>C1063B - OUTIL DE FORGE</t>
  </si>
  <si>
    <t>9906126061A</t>
  </si>
  <si>
    <t>EMBASE CADENE ARTICULEE Ø10 V2</t>
  </si>
  <si>
    <t>9906126061_04</t>
  </si>
  <si>
    <t>C415A OUTIL DE FORGE FINITION</t>
  </si>
  <si>
    <t>9902124811A</t>
  </si>
  <si>
    <t>CORPS MOUSQ. SECU. 75MM</t>
  </si>
  <si>
    <t>C175</t>
  </si>
  <si>
    <t>C175 OUTIL DE FORGE</t>
  </si>
  <si>
    <t>9211</t>
  </si>
  <si>
    <t>Etrier plat pour sangle - Dia 4 mm - Entraxe: 56 mm</t>
  </si>
  <si>
    <t>C1197</t>
  </si>
  <si>
    <t>C1197 - OUTIL DE FORGE CORPS MANILLE LONGUE D.4</t>
  </si>
  <si>
    <t>C1400</t>
  </si>
  <si>
    <t>C1400 OUTIL DE FORGE Finition</t>
  </si>
  <si>
    <t>3423150113</t>
  </si>
  <si>
    <t xml:space="preserve">MASSE 20 GR  USINEE N°3.V2.98.L013_0 </t>
  </si>
  <si>
    <t>3423150013_04</t>
  </si>
  <si>
    <t>C753 OUTIL DE FORGE</t>
  </si>
  <si>
    <t>9901124431A</t>
  </si>
  <si>
    <t>CORPS MAN. LYRE o6MM IMPER.</t>
  </si>
  <si>
    <t>C570A</t>
  </si>
  <si>
    <t>C570A OUTIL DE FORGE</t>
  </si>
  <si>
    <t>9905125871T</t>
  </si>
  <si>
    <t>CORPS RIDOIR PELICAN Ø14 mm - Réf: 5587</t>
  </si>
  <si>
    <t>9905125871_04</t>
  </si>
  <si>
    <t>C482 OUTIL DE FORGE Ebauche</t>
  </si>
  <si>
    <t>9901122011A</t>
  </si>
  <si>
    <t>CORPS MAN. DROITE Ø4MM LIBRE</t>
  </si>
  <si>
    <t>C423A</t>
  </si>
  <si>
    <t>C423A - OUTIL DE FORGE</t>
  </si>
  <si>
    <t>9906123331</t>
  </si>
  <si>
    <t>ECROU OEIL (Ebauche double) o6MM</t>
  </si>
  <si>
    <t>C1219</t>
  </si>
  <si>
    <t>C1219 OUTIL DE FORGE</t>
  </si>
  <si>
    <t>C9</t>
  </si>
  <si>
    <t>C9 OUTIL DE FORGE</t>
  </si>
  <si>
    <t>9911122061A</t>
  </si>
  <si>
    <t>CORPS MAN. HR COURTE Ø12MM</t>
  </si>
  <si>
    <t>C658A</t>
  </si>
  <si>
    <t>C658A - OUTIL DE FORGE CORPS MANILLE D.12</t>
  </si>
  <si>
    <t>9912123751A</t>
  </si>
  <si>
    <t>EMERILLON OEIL GD PASSAGE 2775</t>
  </si>
  <si>
    <t>C237B</t>
  </si>
  <si>
    <t>C237B OUTIL DE FORGE</t>
  </si>
  <si>
    <t>C973</t>
  </si>
  <si>
    <t>C973 OUTIL DE FORGE</t>
  </si>
  <si>
    <t>6246150007_24</t>
  </si>
  <si>
    <t>C4Panne - OUTIL DE FORGE panne</t>
  </si>
  <si>
    <t>3025010011</t>
  </si>
  <si>
    <t>MANCHE TABLE LAGUIOLE</t>
  </si>
  <si>
    <t>C1990</t>
  </si>
  <si>
    <t>C1990 OUTIL DE FORGE</t>
  </si>
  <si>
    <t>9911122401A</t>
  </si>
  <si>
    <t>CORPS MAN. HR LYRE Ø14MM</t>
  </si>
  <si>
    <t>C1063D</t>
  </si>
  <si>
    <t>C1063D OUTIL DE FORGE</t>
  </si>
  <si>
    <t>1699190004</t>
  </si>
  <si>
    <t>NOIX  CRANTEE 40 DENTS SANS QUEUE</t>
  </si>
  <si>
    <t>1699190004_04</t>
  </si>
  <si>
    <t>C316 OUTIL DE FORGE TOURILLON CRANTE 40 DENTS(C316)</t>
  </si>
  <si>
    <t>9916127810A</t>
  </si>
  <si>
    <t>ANNEAU ROND Ø3 x Dia.Int 13</t>
  </si>
  <si>
    <t>C1315</t>
  </si>
  <si>
    <t>C1315 OUTIL DE FORGE</t>
  </si>
  <si>
    <t>9911122482A</t>
  </si>
  <si>
    <t>AXE DE MANILLE Ø20MM 17-4 PH</t>
  </si>
  <si>
    <t>C1155A</t>
  </si>
  <si>
    <t>9942126563A</t>
  </si>
  <si>
    <t>LINGUET USINÉ SPEEDLINK SL 5.4</t>
  </si>
  <si>
    <t>C1443W2</t>
  </si>
  <si>
    <t>C1449w2 OUTIL DE FORGE</t>
  </si>
  <si>
    <t>C220</t>
  </si>
  <si>
    <t>OUTIL DE FORGE BRAS POULIE OUVRANTE T3</t>
  </si>
  <si>
    <t>C409B</t>
  </si>
  <si>
    <t>C409B - OUTIL DE FORGE</t>
  </si>
  <si>
    <t>9911122042A</t>
  </si>
  <si>
    <t>AXE DE MANILLE Ø8MM 17-4 PH</t>
  </si>
  <si>
    <t>C663</t>
  </si>
  <si>
    <t>C663 - OUTIL DE FORGE</t>
  </si>
  <si>
    <t>9912127741A</t>
  </si>
  <si>
    <t>EMERILLON OEIL GD PASSAGE 2774</t>
  </si>
  <si>
    <t>9912127741_04</t>
  </si>
  <si>
    <t>C507 OUTIL DE FORGE</t>
  </si>
  <si>
    <t>C1422</t>
  </si>
  <si>
    <t>C1422 OUTIL DE FORGE</t>
  </si>
  <si>
    <t>9901122051</t>
  </si>
  <si>
    <t>CORPS BRUT MAN. DROITE Ø10 LIBRE</t>
  </si>
  <si>
    <t>9906124951</t>
  </si>
  <si>
    <t>CORPS BRUT BOULON A OEIL M10 - Lg 100</t>
  </si>
  <si>
    <t>C205</t>
  </si>
  <si>
    <t>C205 OUTIL DE FORGE</t>
  </si>
  <si>
    <t>9907123061</t>
  </si>
  <si>
    <t>CORPS SERRE CABLE Ø6MM</t>
  </si>
  <si>
    <t>C65B</t>
  </si>
  <si>
    <t>C65B OUTIL DE FORGE</t>
  </si>
  <si>
    <t>C1456</t>
  </si>
  <si>
    <t>9927120500EBFIN</t>
  </si>
  <si>
    <t>PASSANT POUR SANGLE 25X2.5 LIGNE DE VIE</t>
  </si>
  <si>
    <t>9927120500_04</t>
  </si>
  <si>
    <t>C35 OUTIL DE FORGE PASSANT POUR SANGLE 25x2.5</t>
  </si>
  <si>
    <t>9912126752A</t>
  </si>
  <si>
    <t>BRAS Mousq. O.S.C. - Long. 60 pour Réf:72.6750A</t>
  </si>
  <si>
    <t>C1367</t>
  </si>
  <si>
    <t>C1367 - OUTIL DE FORGE</t>
  </si>
  <si>
    <t>9942126523A</t>
  </si>
  <si>
    <t>LINGUET DE MOUSQUETON USINÉ SPEEDLINK SL 1.8</t>
  </si>
  <si>
    <t>C1402W2</t>
  </si>
  <si>
    <t>C1402W2 OUTIL DE FORGE</t>
  </si>
  <si>
    <t>9906123441</t>
  </si>
  <si>
    <t>ECROU OEIL (Ebauche double) o8MM</t>
  </si>
  <si>
    <t>9906123441_04</t>
  </si>
  <si>
    <t>C1223 OUTIL FORGE  plaquettes classique</t>
  </si>
  <si>
    <t>9911122062</t>
  </si>
  <si>
    <t>AXE DE MANILLE BRUT Ø12MM 17-4 PH</t>
  </si>
  <si>
    <t>9911122062_04</t>
  </si>
  <si>
    <t>C791 OUTIL DE FORGE</t>
  </si>
  <si>
    <t>9901122421A</t>
  </si>
  <si>
    <t>CORPS MAN. LYRE o5MM LIBRE</t>
  </si>
  <si>
    <t>C182</t>
  </si>
  <si>
    <t xml:space="preserve">C182 - OUTIL DE FORGE </t>
  </si>
  <si>
    <t>9902124801</t>
  </si>
  <si>
    <t>CORPS MOUSQUETON DE SECURITE 50</t>
  </si>
  <si>
    <t>C241</t>
  </si>
  <si>
    <t>C241 OUTIL DE FORGE</t>
  </si>
  <si>
    <t>9905125871_14</t>
  </si>
  <si>
    <t>C482 OUTIL DE FORGE Finition</t>
  </si>
  <si>
    <t>9901122021</t>
  </si>
  <si>
    <t>CORPS BRUT MAN. DROITE Ø5 LIBRE</t>
  </si>
  <si>
    <t>C222B</t>
  </si>
  <si>
    <t>C222B OUTIL DE FORGE</t>
  </si>
  <si>
    <t>9906124911</t>
  </si>
  <si>
    <t>CORPS BRUT BOULON A OEIL M6 - Lg 60</t>
  </si>
  <si>
    <t>C201</t>
  </si>
  <si>
    <t>C201 - OUTIL DE FORGE</t>
  </si>
  <si>
    <t>7690150013</t>
  </si>
  <si>
    <t>ANNEAU D'ATTACHE 95724</t>
  </si>
  <si>
    <t>C1051</t>
  </si>
  <si>
    <t>C1051 OUTIL DE FORGE</t>
  </si>
  <si>
    <t>7690150014</t>
  </si>
  <si>
    <t>CORPS D'EMERILLON 232701</t>
  </si>
  <si>
    <t>C1140W2</t>
  </si>
  <si>
    <t>C1140W2 OUTIL DE FORGE</t>
  </si>
  <si>
    <t>9916126062</t>
  </si>
  <si>
    <t>ETRIER CADENE Ø10V2 17-4PH</t>
  </si>
  <si>
    <t>9916126062_04</t>
  </si>
  <si>
    <t>C688B OUTIL DE FORGE Ebauche + Finition</t>
  </si>
  <si>
    <t>9901122472A</t>
  </si>
  <si>
    <t>AXE FORGE MAN. LYRE o16MM</t>
  </si>
  <si>
    <t>C792</t>
  </si>
  <si>
    <t>C792 OUTIL DE FORGE</t>
  </si>
  <si>
    <t>9906126051A</t>
  </si>
  <si>
    <t>EMBASE CADENE ARTICULEE D8 V2</t>
  </si>
  <si>
    <t>9906126051_04</t>
  </si>
  <si>
    <t>C725 OUTIL DE FORGE Bloc</t>
  </si>
  <si>
    <t>9912126733</t>
  </si>
  <si>
    <t>EMERILLON A OEIL BRUT 2673</t>
  </si>
  <si>
    <t>C1407</t>
  </si>
  <si>
    <t>C1407 OUTIL DE FORGE</t>
  </si>
  <si>
    <t>9912124722</t>
  </si>
  <si>
    <t>BRAS BRUT T2 MOUSQUETON DRISSE</t>
  </si>
  <si>
    <t>C628</t>
  </si>
  <si>
    <t>C628 OUTIL DE FORGE</t>
  </si>
  <si>
    <t>3390150009</t>
  </si>
  <si>
    <t>EB.DE VIS EN TE  22505025253A</t>
  </si>
  <si>
    <t>C1085A</t>
  </si>
  <si>
    <t>C1085A OUTIL DE FORGE</t>
  </si>
  <si>
    <t>9901122041</t>
  </si>
  <si>
    <t>CORPS BRUT MAN. DROITE Ø8 LIBRE</t>
  </si>
  <si>
    <t>C304</t>
  </si>
  <si>
    <t>C304 - OUTIL DE FORGE</t>
  </si>
  <si>
    <t>9916127820A</t>
  </si>
  <si>
    <t xml:space="preserve">ANNEAU ROND Ø5 x Ø 21.5 x Ø31.5 </t>
  </si>
  <si>
    <t>9916127820_04</t>
  </si>
  <si>
    <t>C1254 OUTIL DE FORGE</t>
  </si>
  <si>
    <t>9902124701A</t>
  </si>
  <si>
    <t>CORPS MOUSQ. DRISSE OEIL 2470</t>
  </si>
  <si>
    <t>9902124701_14</t>
  </si>
  <si>
    <t>C47 OUTIL DE FORGE PPPG</t>
  </si>
  <si>
    <t>9912127781A</t>
  </si>
  <si>
    <t>EMERILLON OEIL GD PASSAGE 2778</t>
  </si>
  <si>
    <t>C290</t>
  </si>
  <si>
    <t>C290 - OUTIL DE FORGE</t>
  </si>
  <si>
    <t>2446093003</t>
  </si>
  <si>
    <t>EB. PROTHESE GYPSE SR T.3  ART:XE20380031</t>
  </si>
  <si>
    <t>C1454E</t>
  </si>
  <si>
    <t>Outillage de forge sans rainure</t>
  </si>
  <si>
    <t>9901124031A</t>
  </si>
  <si>
    <t>CORPS MAN. DROITE Ø6MM IMPER.</t>
  </si>
  <si>
    <t>C1063A</t>
  </si>
  <si>
    <t>C1063A - OUTIL DE FORGE:Corps Manille DROITE Dia:6 (Axe imperdable)</t>
  </si>
  <si>
    <t>9942126562A</t>
  </si>
  <si>
    <t>BRAS DE MOUSQUETON USINÉSPEEDLINK SL 5.4</t>
  </si>
  <si>
    <t>C1451W2</t>
  </si>
  <si>
    <t>C1451W2 - OUTIL DE FORGE</t>
  </si>
  <si>
    <t>9901122331A</t>
  </si>
  <si>
    <t>CORPS DE MANILLE DIAM.6 DE POINT D'AMURE</t>
  </si>
  <si>
    <t>C10_1</t>
  </si>
  <si>
    <t>C10-1 OUTIL DE FORGE</t>
  </si>
  <si>
    <t>7690150012</t>
  </si>
  <si>
    <t>ANNEAU EMERILLON  95678</t>
  </si>
  <si>
    <t>C1050B</t>
  </si>
  <si>
    <t>C1050B OUTIL DE FORGE</t>
  </si>
  <si>
    <t>9901124241A</t>
  </si>
  <si>
    <t>CORPS MAN. TORSE o8MM IMPER.</t>
  </si>
  <si>
    <t>C50</t>
  </si>
  <si>
    <t>C50 - OUTIL DE FORGE</t>
  </si>
  <si>
    <t>9203</t>
  </si>
  <si>
    <t>Etrier - Dia 6 mm - Entraxe 45 mm</t>
  </si>
  <si>
    <t>9901122471A</t>
  </si>
  <si>
    <t>CORPS MAN. LYRE o16MM LIBRE</t>
  </si>
  <si>
    <t>9911122472A</t>
  </si>
  <si>
    <t>AXE DE MANILLE Ø16MM 17-4 PH</t>
  </si>
  <si>
    <t>9956125061A</t>
  </si>
  <si>
    <t>EMBASE CADENE ARTICULEE TA6V o10MM</t>
  </si>
  <si>
    <t>9906125061_04</t>
  </si>
  <si>
    <t>C1063C OUTIL DE FORGE Eb+Fin</t>
  </si>
  <si>
    <t>9912124711A</t>
  </si>
  <si>
    <t>CORPS MOUSQUETON  DRISSE OEIL 2471</t>
  </si>
  <si>
    <t>C625</t>
  </si>
  <si>
    <t>C625 OUTIL DE FORGE</t>
  </si>
  <si>
    <t>9911122071A</t>
  </si>
  <si>
    <t>CORPS MAN. HR COURTE Ø14MM</t>
  </si>
  <si>
    <t>C872A</t>
  </si>
  <si>
    <t>C872A OUTIL DE FORGE</t>
  </si>
  <si>
    <t>9911122052A</t>
  </si>
  <si>
    <t>AXE DE MANILLE Ø10MM 17-4 PH</t>
  </si>
  <si>
    <t>C1170A</t>
  </si>
  <si>
    <t>C1170A - OUTIL DE FORGE</t>
  </si>
  <si>
    <t>3390150108</t>
  </si>
  <si>
    <t>EBAUCHE DE VIS EN TE  LEBAUCHE2412501</t>
  </si>
  <si>
    <t>7074110008</t>
  </si>
  <si>
    <t>CORPS DE VERROU 99 000125 791-0  P</t>
  </si>
  <si>
    <t>7074110008_04</t>
  </si>
  <si>
    <t>C446 OUTIL DE FORGE</t>
  </si>
  <si>
    <t>6771</t>
  </si>
  <si>
    <t>Passant double - Dia section: 4 mm - Dia passage: 42 mm</t>
  </si>
  <si>
    <t>C1005</t>
  </si>
  <si>
    <t>C1005 Outil de forge</t>
  </si>
  <si>
    <t>9912122971A</t>
  </si>
  <si>
    <t>CORPS MOUSQUETON A CHAPE REF : 2297</t>
  </si>
  <si>
    <t>9912122971_14</t>
  </si>
  <si>
    <t>C383 OUTIL DE FORGE Ebauche</t>
  </si>
  <si>
    <t>9902122841</t>
  </si>
  <si>
    <t>CORPS MOUSQUETON PASSANT POUR SANGLE 30 MM</t>
  </si>
  <si>
    <t>C1826</t>
  </si>
  <si>
    <t>C1826 OUTIL DE FORGE</t>
  </si>
  <si>
    <t>9901122641A</t>
  </si>
  <si>
    <t>CORPS MAN. LARGE  Ø8MM LIBRE</t>
  </si>
  <si>
    <t>1060110069</t>
  </si>
  <si>
    <t>ANNEAU DELTA 008229</t>
  </si>
  <si>
    <t>1060110069_04</t>
  </si>
  <si>
    <t>C2045 OUTIL DE FORGE</t>
  </si>
  <si>
    <t>9906124931</t>
  </si>
  <si>
    <t>CORPS BRUT BOULON A OEIL M8 - Lg 100</t>
  </si>
  <si>
    <t>C204</t>
  </si>
  <si>
    <t>C204 OUTIL DE FORGE</t>
  </si>
  <si>
    <t>9912123761A</t>
  </si>
  <si>
    <t>EMERILLON D8 GD PASSAGE SANGLE 2376</t>
  </si>
  <si>
    <t>9912123761_04</t>
  </si>
  <si>
    <t>C509B OUTIL  DE FORGE EMERILLON SANGLE</t>
  </si>
  <si>
    <t>9912122971_24</t>
  </si>
  <si>
    <t>C383 OUTIL DE FORGE Finition</t>
  </si>
  <si>
    <t>9201</t>
  </si>
  <si>
    <t>Etrier - Dia 4 mm - Entraxe 30 mm</t>
  </si>
  <si>
    <t>9901124341</t>
  </si>
  <si>
    <t>CORPS MAN. RAPIDE o8MM</t>
  </si>
  <si>
    <t>C428</t>
  </si>
  <si>
    <t>C428 - OUTIL DE FORGE</t>
  </si>
  <si>
    <t>9412</t>
  </si>
  <si>
    <t>Etrier cambré - dia 6 mm - Entraxe: 15 mm</t>
  </si>
  <si>
    <t>C78</t>
  </si>
  <si>
    <t>C78 - OUTIL DE FORGE</t>
  </si>
  <si>
    <t>3390150107</t>
  </si>
  <si>
    <t>EBAUCHE DE TOURILLON LEBAUCHE2425201</t>
  </si>
  <si>
    <t>C2046</t>
  </si>
  <si>
    <t>C2046 OUTIL DE FORGE</t>
  </si>
  <si>
    <t>9902124821A</t>
  </si>
  <si>
    <t>CORPS MOUSQ. SECU. 100MM</t>
  </si>
  <si>
    <t>C294</t>
  </si>
  <si>
    <t>C294 - OUTIL DE FORGE</t>
  </si>
  <si>
    <t>2994</t>
  </si>
  <si>
    <t>Main de fer - Pour chaine de 8 mm - Long: 85 mm</t>
  </si>
  <si>
    <t>2994_14</t>
  </si>
  <si>
    <t>C2062 OUTIL DE FORGE Ebauche</t>
  </si>
  <si>
    <t>9902124702A</t>
  </si>
  <si>
    <t>BRAS MOUSQUETON DRISSE 2470</t>
  </si>
  <si>
    <t>C48</t>
  </si>
  <si>
    <t>C48 OUTIL DE FORGE</t>
  </si>
  <si>
    <t>2996</t>
  </si>
  <si>
    <t>Main de fer - Pour chaine de 12 mm - Long: 125 mm</t>
  </si>
  <si>
    <t>2996_14</t>
  </si>
  <si>
    <t>C2063 OUTIL DE FORGE Ebauche</t>
  </si>
  <si>
    <t>9901122621A</t>
  </si>
  <si>
    <t>CORPS MAN. LARGE o5MM LIBRE</t>
  </si>
  <si>
    <t>2453090027</t>
  </si>
  <si>
    <t>BRUT DE METAPHYSE DE REV MONO SFPH27 0077</t>
  </si>
  <si>
    <t>C1170W2</t>
  </si>
  <si>
    <t>C1170W2 - OUTIL DE FORGE</t>
  </si>
  <si>
    <t>9901124141A</t>
  </si>
  <si>
    <t>CORPS MAN. LONGUE o8MM IMPER.</t>
  </si>
  <si>
    <t>9901122241A</t>
  </si>
  <si>
    <t>CORPS MAN. TORSE o8MM LIBRE</t>
  </si>
  <si>
    <t>C1200</t>
  </si>
  <si>
    <t>C1200 OUTIL DE FORGE</t>
  </si>
  <si>
    <t>9902122991A</t>
  </si>
  <si>
    <t>CORPS MOUSQUETON A CHAPE REF : 2299 316L</t>
  </si>
  <si>
    <t>C752</t>
  </si>
  <si>
    <t>OUTILLAGE DE FORGE CORPS MOUSQUETON CHAPE T2 316L</t>
  </si>
  <si>
    <t>9922124601A</t>
  </si>
  <si>
    <t>CORPS MOUSQUETON PROSNAP ALUMINIUM</t>
  </si>
  <si>
    <t>1060110023</t>
  </si>
  <si>
    <t>CORPS D'ETRIER EFA 2343 O</t>
  </si>
  <si>
    <t>C884</t>
  </si>
  <si>
    <t>C884 - OUTIL FORGE</t>
  </si>
  <si>
    <t>9202</t>
  </si>
  <si>
    <t>Etrier - Dia 5 mm - Entraxe 37,5 mm</t>
  </si>
  <si>
    <t>9912124712</t>
  </si>
  <si>
    <t>BRAS BRUT T1 MOUSQUETON  DRISSE</t>
  </si>
  <si>
    <t>C626</t>
  </si>
  <si>
    <t>C626 - OUTIL DE FORGE</t>
  </si>
  <si>
    <t>9902127731A</t>
  </si>
  <si>
    <t>EMER. GD PASS. POUR 2385</t>
  </si>
  <si>
    <t>C1557</t>
  </si>
  <si>
    <t>C1557 OUTIL DE FORGE</t>
  </si>
  <si>
    <t>10304</t>
  </si>
  <si>
    <t>Démanilleur épissoir</t>
  </si>
  <si>
    <t>C1619</t>
  </si>
  <si>
    <t>C1619 OUTIL DE FORGE</t>
  </si>
  <si>
    <t>10303</t>
  </si>
  <si>
    <t xml:space="preserve">Démanilleur </t>
  </si>
  <si>
    <t>C423B</t>
  </si>
  <si>
    <t>C423B - OUTIL DE FORGE</t>
  </si>
  <si>
    <t>9906123551</t>
  </si>
  <si>
    <t>ECROU OEIL (Ebauche double) o10MM</t>
  </si>
  <si>
    <t>C1233</t>
  </si>
  <si>
    <t>C1233 - OUTIL DE FORGE</t>
  </si>
  <si>
    <t>9901124331</t>
  </si>
  <si>
    <t>CORPS MAN. RAPIDE o6MM</t>
  </si>
  <si>
    <t>C413</t>
  </si>
  <si>
    <t>C413 - OUTIL DE FORGE CORPS MANILLE RAPIDE D.6</t>
  </si>
  <si>
    <t>9956125041A</t>
  </si>
  <si>
    <t>EMBASE CADENE ARTICULEE TA6V o6MM</t>
  </si>
  <si>
    <t>C905</t>
  </si>
  <si>
    <t>9911124342</t>
  </si>
  <si>
    <t>AXE HR o8MM pour MANILLE RAPIDE</t>
  </si>
  <si>
    <t>C479</t>
  </si>
  <si>
    <t>C479 OUTIL DE FORGE</t>
  </si>
  <si>
    <t>9906124901</t>
  </si>
  <si>
    <t>CORPS BRUT BOULON A OEIL M6 - Lg 40</t>
  </si>
  <si>
    <t>C1132</t>
  </si>
  <si>
    <t>C1132 OUTIL DE FORGE</t>
  </si>
  <si>
    <t>9901124061A</t>
  </si>
  <si>
    <t>CORPS MAN. DROITE Ø12MM IMPER.</t>
  </si>
  <si>
    <t>C913</t>
  </si>
  <si>
    <t>C913 - OUTIL DE FORGE</t>
  </si>
  <si>
    <t>2996_04</t>
  </si>
  <si>
    <t>C2063 OUTIL DE FORGE Finition</t>
  </si>
  <si>
    <t>2994_04</t>
  </si>
  <si>
    <t>C2062 OUTIL DE FORGE Finition</t>
  </si>
  <si>
    <t>9906126041APILON</t>
  </si>
  <si>
    <t>EMBASE CADENE ARTICULEE Ø6 V2</t>
  </si>
  <si>
    <t>9906126041_14</t>
  </si>
  <si>
    <t>C680A - OUTIL DE FORGE Pilon</t>
  </si>
  <si>
    <t>3025010010</t>
  </si>
  <si>
    <t>MANCHE GOYON N°3</t>
  </si>
  <si>
    <t>C1992</t>
  </si>
  <si>
    <t>C1992 OUTIL DE FORGE</t>
  </si>
  <si>
    <t>9901124131A</t>
  </si>
  <si>
    <t>CORPS MAN. LONGUE o6MM IMPER.</t>
  </si>
  <si>
    <t>C79</t>
  </si>
  <si>
    <t>C79 OUTIL DE FORGE</t>
  </si>
  <si>
    <t>9942126541</t>
  </si>
  <si>
    <t>CORPS DE MOUSQUETON BRUT SPEEDLINK SL 2.9</t>
  </si>
  <si>
    <t>C1438W2</t>
  </si>
  <si>
    <t>C1438W2 OUTIL DE FORGE</t>
  </si>
  <si>
    <t>9956125042</t>
  </si>
  <si>
    <t>ETR. CAD. ARTIC. TA6V o6MM</t>
  </si>
  <si>
    <t>9911122032A</t>
  </si>
  <si>
    <t>AXE DE MANILLE Ø6MM 17-4 PH</t>
  </si>
  <si>
    <t>C1416</t>
  </si>
  <si>
    <t>C1416 OUTIL DE FORGE (PLAQUETTES 66*29)</t>
  </si>
  <si>
    <t>9956125062</t>
  </si>
  <si>
    <t>ETR. CAD. ARTIC. TA6V o10MM</t>
  </si>
  <si>
    <t>C1075A</t>
  </si>
  <si>
    <t>C1075A OUTIL DE FORGE</t>
  </si>
  <si>
    <t>6732</t>
  </si>
  <si>
    <t>Triangle - 316L - Dia section: 6 mm - Dia passage: 50 mm</t>
  </si>
  <si>
    <t>C1630</t>
  </si>
  <si>
    <t>C1630 OUTIL DE FORGE</t>
  </si>
  <si>
    <t>9912128302A</t>
  </si>
  <si>
    <t>BRAS CROCHET PELICAN de 100 mm</t>
  </si>
  <si>
    <t>C1193</t>
  </si>
  <si>
    <t>9901122631</t>
  </si>
  <si>
    <t>CORPS MAN. LARGE o6MM BRUT</t>
  </si>
  <si>
    <t>C800</t>
  </si>
  <si>
    <t>C800 OUTIL DE FORGE</t>
  </si>
  <si>
    <t>1250160003</t>
  </si>
  <si>
    <t>BOUCLE D'ACCROCHAGE 90008441</t>
  </si>
  <si>
    <t>9916125042</t>
  </si>
  <si>
    <t>ETRIER CADENE  ARTICULEE o6MM</t>
  </si>
  <si>
    <t>9911122451A</t>
  </si>
  <si>
    <t>CORPS MAN. HR LYRE Ø10MM</t>
  </si>
  <si>
    <t>C185</t>
  </si>
  <si>
    <t xml:space="preserve">C185 - OUTIL DE FORGE </t>
  </si>
  <si>
    <t>9906125641A</t>
  </si>
  <si>
    <t>EMBASE CADENE ARTIC. DOUBLE Ø6MM</t>
  </si>
  <si>
    <t>C1820</t>
  </si>
  <si>
    <t>9901124451A</t>
  </si>
  <si>
    <t>CORPS MAN. LYRE o10MM IMPER</t>
  </si>
  <si>
    <t>C386</t>
  </si>
  <si>
    <t>C386 - OUTIL DE FORGE</t>
  </si>
  <si>
    <t>2995</t>
  </si>
  <si>
    <t>Main de fer - Pour chaine de 10 mm - Long: 103 mm</t>
  </si>
  <si>
    <t>2995_14</t>
  </si>
  <si>
    <t>C2059 OUTIL DE FORGE Ebauche</t>
  </si>
  <si>
    <t>9902128311A</t>
  </si>
  <si>
    <t>CORPS USINE PELICAN  100MM 2831</t>
  </si>
  <si>
    <t>C1185</t>
  </si>
  <si>
    <t>1250160003_04</t>
  </si>
  <si>
    <t>C77A OUTIL FORGE  plaquettes classique</t>
  </si>
  <si>
    <t>6751</t>
  </si>
  <si>
    <t>Triangle à barrette - 316L - Dia section: 6 mm - Dia passage: 45 mm</t>
  </si>
  <si>
    <t>C1631</t>
  </si>
  <si>
    <t>C1631 OUTIL DE FORGE</t>
  </si>
  <si>
    <t>9912126753</t>
  </si>
  <si>
    <t>EMERILLON A OEIL BRUT 2675</t>
  </si>
  <si>
    <t>C1263</t>
  </si>
  <si>
    <t>C1263 OUTIL DE FORGE</t>
  </si>
  <si>
    <t>2880070052</t>
  </si>
  <si>
    <t xml:space="preserve">SPATULE D. 137-01  </t>
  </si>
  <si>
    <t>C1182</t>
  </si>
  <si>
    <t>C1182 OUTIL DE FORGE</t>
  </si>
  <si>
    <t>9901124441A</t>
  </si>
  <si>
    <t>CORPS MAN. LYRE o8MM IMPER.</t>
  </si>
  <si>
    <t>C570B</t>
  </si>
  <si>
    <t xml:space="preserve">C570B OUTIL DE FORGE </t>
  </si>
  <si>
    <t>9901124151A</t>
  </si>
  <si>
    <t>CORPS MAN. LONGUE o10MM IMPER.</t>
  </si>
  <si>
    <t>9907124851</t>
  </si>
  <si>
    <t>CORPS  DE PRE FEEDER BRUT</t>
  </si>
  <si>
    <t>C483</t>
  </si>
  <si>
    <t>C483 OUTIL DE FORGE</t>
  </si>
  <si>
    <t>5720190001</t>
  </si>
  <si>
    <t>BRANCHE DE PINCE A OS</t>
  </si>
  <si>
    <t>5720190001_04</t>
  </si>
  <si>
    <t>C364 OUTIL DE FORGE Eb</t>
  </si>
  <si>
    <t>9902123842A</t>
  </si>
  <si>
    <t>EMER. OEIL GD PASS. 2384</t>
  </si>
  <si>
    <t>C70A</t>
  </si>
  <si>
    <t>C70A OUTIL DE FORGE</t>
  </si>
  <si>
    <t>9901122461A</t>
  </si>
  <si>
    <t>CORPS MAN. LYRE Ø12MM LIBRE</t>
  </si>
  <si>
    <t>C842</t>
  </si>
  <si>
    <t>C842 OUTIL DE FORGE</t>
  </si>
  <si>
    <t>6897150001</t>
  </si>
  <si>
    <t>NOIX DENTEE  Ø25  ND25 WICHA</t>
  </si>
  <si>
    <t>C305</t>
  </si>
  <si>
    <t>C305 OUTIL DE FORGE</t>
  </si>
  <si>
    <t>2995_04</t>
  </si>
  <si>
    <t>C2059 OUTIL DE FORGE Finition</t>
  </si>
  <si>
    <t>5720190001_14</t>
  </si>
  <si>
    <t>C364 OUTIL DE FORGE Fin</t>
  </si>
  <si>
    <t>6721</t>
  </si>
  <si>
    <t>Anneau D - 316L - Dia section: 5 mm - Dia passage: 30 mm</t>
  </si>
  <si>
    <t>9906127210_04</t>
  </si>
  <si>
    <t>C123 OUTIL DE FORGE</t>
  </si>
  <si>
    <t>9912124771A</t>
  </si>
  <si>
    <t>CORPS  MOUSQUETON DRISSE  T3 2477</t>
  </si>
  <si>
    <t>C1156A</t>
  </si>
  <si>
    <t>C1156A OUTIL DE FORGE</t>
  </si>
  <si>
    <t>9912126732A</t>
  </si>
  <si>
    <t>BRAS Mousq. O.S.C - Long: 45 pour Réf:72.6730A</t>
  </si>
  <si>
    <t>C1409</t>
  </si>
  <si>
    <t>C1409 OUTIL DE FORGE</t>
  </si>
  <si>
    <t>9912127731A</t>
  </si>
  <si>
    <t>EMERILLON OEIL GD PASSAGE 2773</t>
  </si>
  <si>
    <t>C107A</t>
  </si>
  <si>
    <t>C107A OUTIL DE FORGE</t>
  </si>
  <si>
    <t>1480030015</t>
  </si>
  <si>
    <t xml:space="preserve">POIGNEE BOUTON OLIVE PLATE REF:66392 </t>
  </si>
  <si>
    <t>C489</t>
  </si>
  <si>
    <t>C489 OUTIL DE FORGE</t>
  </si>
  <si>
    <t>9902123851A</t>
  </si>
  <si>
    <t>CORPS MOUSQ. SECU. 100MM EMER.</t>
  </si>
  <si>
    <t>C67B</t>
  </si>
  <si>
    <t>C67B OUTIL DE FORGE</t>
  </si>
  <si>
    <t>9906124921</t>
  </si>
  <si>
    <t>CORPS BRUT BOULON A OEIL M8 - Lg 80</t>
  </si>
  <si>
    <t>C497</t>
  </si>
  <si>
    <t>9901122061A</t>
  </si>
  <si>
    <t>CORPS MAN. DROITE Ø12MM LIBRE</t>
  </si>
  <si>
    <t>2446090019</t>
  </si>
  <si>
    <t>Tige de Hanche PLM T8 avec rainures</t>
  </si>
  <si>
    <t>C633</t>
  </si>
  <si>
    <t>OUTIL DE FORGE (lisse ebauche)</t>
  </si>
  <si>
    <t>9912126773</t>
  </si>
  <si>
    <t>EMERILLON A OEIL BRUT 2677</t>
  </si>
  <si>
    <t>9912126773_04</t>
  </si>
  <si>
    <t>C1259 OUTIL DE FORGE Ebauche</t>
  </si>
  <si>
    <t>9901122451A</t>
  </si>
  <si>
    <t>CORPS MAN. LYRE o10MM LIBRE</t>
  </si>
  <si>
    <t>9901124021A</t>
  </si>
  <si>
    <t>CORPS MAN. DROITE Ø5MM IMPER.</t>
  </si>
  <si>
    <t>9901122111A</t>
  </si>
  <si>
    <t>CORPS MAN. LONGUE o4MM LIBRE</t>
  </si>
  <si>
    <t>7112100002</t>
  </si>
  <si>
    <t>ZUGLASCHE MODELE DROIT</t>
  </si>
  <si>
    <t>C92</t>
  </si>
  <si>
    <t>C92 - OUTIL DE FORGE</t>
  </si>
  <si>
    <t>7112100003</t>
  </si>
  <si>
    <t>ZUGLASCHE MODELE GAUCHE</t>
  </si>
  <si>
    <t>C93</t>
  </si>
  <si>
    <t>C93 - OUTIL DE FORGE</t>
  </si>
  <si>
    <t>9912126773_14</t>
  </si>
  <si>
    <t>C1259 OUTIL DE FORGE Finition</t>
  </si>
  <si>
    <t>9901122071A</t>
  </si>
  <si>
    <t>CORPS MAN. DROITE Ø14MM LIBRE</t>
  </si>
  <si>
    <t>9901122072A</t>
  </si>
  <si>
    <t>AXE MAN. LIBRE Ø14MM</t>
  </si>
  <si>
    <t>C1031</t>
  </si>
  <si>
    <t>C1031 OUTIL DE FORGE</t>
  </si>
  <si>
    <t>9205</t>
  </si>
  <si>
    <t>Etrier - Dia 10 mm - Entraxe 78 mm</t>
  </si>
  <si>
    <t>9912127761A</t>
  </si>
  <si>
    <t>EMERILLON OEIL GD PASSAGE 2776</t>
  </si>
  <si>
    <t>C488</t>
  </si>
  <si>
    <t>C488 OUTIL DE FORGE</t>
  </si>
  <si>
    <t>9906126131A</t>
  </si>
  <si>
    <t>PIECE CAVALIERE pour DIAM. 13 mm</t>
  </si>
  <si>
    <t>C1091AEB</t>
  </si>
  <si>
    <t>C1091A OUTIL DE FORGE EBAUCHE</t>
  </si>
  <si>
    <t>3390150106</t>
  </si>
  <si>
    <t>EBAUCHE DE VIS N°LEBAUCHE 2270402</t>
  </si>
  <si>
    <t>C718</t>
  </si>
  <si>
    <t>C718 OUTIL DE FORGE</t>
  </si>
  <si>
    <t>C1091AFIN</t>
  </si>
  <si>
    <t>C1091A OUTIL DE FORGE FINITION</t>
  </si>
  <si>
    <t>1255140003</t>
  </si>
  <si>
    <t>ROHLING STUD 150 364-11</t>
  </si>
  <si>
    <t>1255140003_04</t>
  </si>
  <si>
    <t>C1077W2 - OUTIL DE FORGE</t>
  </si>
  <si>
    <t>9907123081</t>
  </si>
  <si>
    <t>CORPS SERRE CABLE Ø8MM</t>
  </si>
  <si>
    <t>9907123081_04</t>
  </si>
  <si>
    <t>C125 OUTIL DE FORGE</t>
  </si>
  <si>
    <t>6780070030</t>
  </si>
  <si>
    <t>VERROU DE SECURITE K 196</t>
  </si>
  <si>
    <t>C987A</t>
  </si>
  <si>
    <t>3390150013</t>
  </si>
  <si>
    <t>EBAUCHE DE VIS A OEIL ART. LEBAUCHE 25802</t>
  </si>
  <si>
    <t>3390150013_04</t>
  </si>
  <si>
    <t>C982B OUTIL DE FORGE</t>
  </si>
  <si>
    <t>3390150012</t>
  </si>
  <si>
    <t>EBAUCHE DE DOUBLE ETRIER LEBAUCHE 25803</t>
  </si>
  <si>
    <t>3390150012_04</t>
  </si>
  <si>
    <t>Code article</t>
  </si>
  <si>
    <t>Libellé</t>
  </si>
  <si>
    <t>Q. physique</t>
  </si>
  <si>
    <t>Lot interne</t>
  </si>
  <si>
    <t>1699190005_04</t>
  </si>
  <si>
    <t>C484 OUTIL FORGE</t>
  </si>
  <si>
    <t>000121</t>
  </si>
  <si>
    <t>C484</t>
  </si>
  <si>
    <t>C484 - OUTIL DE FORGE</t>
  </si>
  <si>
    <t>1060110051_14</t>
  </si>
  <si>
    <t>C200 - OUTIL DE FORGE Finition</t>
  </si>
  <si>
    <t>000215</t>
  </si>
  <si>
    <t>C1481W2</t>
  </si>
  <si>
    <t>C2056 OUTIL DE FORGE appl+eb</t>
  </si>
  <si>
    <t>000217</t>
  </si>
  <si>
    <t>000221</t>
  </si>
  <si>
    <t>C77D</t>
  </si>
  <si>
    <t>C77D OUTIL DE FORGE</t>
  </si>
  <si>
    <t>000317</t>
  </si>
  <si>
    <t>000319</t>
  </si>
  <si>
    <t>000321</t>
  </si>
  <si>
    <t>000415</t>
  </si>
  <si>
    <t>C1155B</t>
  </si>
  <si>
    <t>000416</t>
  </si>
  <si>
    <t>C1414</t>
  </si>
  <si>
    <t>C1414 - OUTIL DE FORGE</t>
  </si>
  <si>
    <t>000417</t>
  </si>
  <si>
    <t>000421</t>
  </si>
  <si>
    <t>C1404W2</t>
  </si>
  <si>
    <t>C1404W2 OUTIL DE FORGE</t>
  </si>
  <si>
    <t>000517</t>
  </si>
  <si>
    <t>C1981</t>
  </si>
  <si>
    <t>C1981 OUTIL DE FORGE</t>
  </si>
  <si>
    <t>000519</t>
  </si>
  <si>
    <t>000521</t>
  </si>
  <si>
    <t>1060110003_14</t>
  </si>
  <si>
    <t>C163 OUTIL DE FORGE Finition</t>
  </si>
  <si>
    <t>000615</t>
  </si>
  <si>
    <t>C490</t>
  </si>
  <si>
    <t>C490 OUTIL DE FORGE</t>
  </si>
  <si>
    <t>000617</t>
  </si>
  <si>
    <t>000619</t>
  </si>
  <si>
    <t>C573</t>
  </si>
  <si>
    <t>C573 OUTIL DE FORGE</t>
  </si>
  <si>
    <t>000717</t>
  </si>
  <si>
    <t>2890040009_14</t>
  </si>
  <si>
    <t>C156B OUTIL DE FORGE Ebauche</t>
  </si>
  <si>
    <t>000719</t>
  </si>
  <si>
    <t>C1393</t>
  </si>
  <si>
    <t>C1393 OUTIL DE FORGE</t>
  </si>
  <si>
    <t>000721</t>
  </si>
  <si>
    <t>8365020002_04</t>
  </si>
  <si>
    <t>C623 OUTIL DE FORGE MATRICE A PORTEES</t>
  </si>
  <si>
    <t>000817</t>
  </si>
  <si>
    <t>2890040009_04</t>
  </si>
  <si>
    <t>C156B OUTIL DE FORGE Finition</t>
  </si>
  <si>
    <t>000819</t>
  </si>
  <si>
    <t>000821</t>
  </si>
  <si>
    <t>1060110051_04</t>
  </si>
  <si>
    <t>C200 - OUTIL DE FORGE Ebauche</t>
  </si>
  <si>
    <t>000915</t>
  </si>
  <si>
    <t>000919</t>
  </si>
  <si>
    <t>000921</t>
  </si>
  <si>
    <t>001015</t>
  </si>
  <si>
    <t>9902124791_04</t>
  </si>
  <si>
    <t>C187 OUTIL DE FORGE</t>
  </si>
  <si>
    <t>001016</t>
  </si>
  <si>
    <t>6780070029_14</t>
  </si>
  <si>
    <t>C447 OUTIL DE FORGE Finition</t>
  </si>
  <si>
    <t>001017</t>
  </si>
  <si>
    <t>7007160033_04</t>
  </si>
  <si>
    <t>C865B - OUTIL DE FORGE</t>
  </si>
  <si>
    <t>001019</t>
  </si>
  <si>
    <t>001021</t>
  </si>
  <si>
    <t>0010421</t>
  </si>
  <si>
    <t>001115</t>
  </si>
  <si>
    <t>001119</t>
  </si>
  <si>
    <t>001121</t>
  </si>
  <si>
    <t>001219</t>
  </si>
  <si>
    <t>C70B</t>
  </si>
  <si>
    <t>C70B OUTIL DE FORGE</t>
  </si>
  <si>
    <t>001221</t>
  </si>
  <si>
    <t>C1431</t>
  </si>
  <si>
    <t>C1431 - OUTIL DE FORGE</t>
  </si>
  <si>
    <t>001317</t>
  </si>
  <si>
    <t>001319</t>
  </si>
  <si>
    <t>2070030009_14</t>
  </si>
  <si>
    <t>C325 OUTIL DE FORGE Presse</t>
  </si>
  <si>
    <t>001321</t>
  </si>
  <si>
    <t>001419</t>
  </si>
  <si>
    <t>7128150001_04</t>
  </si>
  <si>
    <t>C749 OUTIL DE FORGE</t>
  </si>
  <si>
    <t>001517</t>
  </si>
  <si>
    <t>001519</t>
  </si>
  <si>
    <t>C1059B</t>
  </si>
  <si>
    <t>C1059B OUTIL DE FORGE</t>
  </si>
  <si>
    <t>001521</t>
  </si>
  <si>
    <t>5720190015_041</t>
  </si>
  <si>
    <t>C1460 OUTIL DE FORGE ébauche-apla</t>
  </si>
  <si>
    <t>001621</t>
  </si>
  <si>
    <t>001717</t>
  </si>
  <si>
    <t>C353</t>
  </si>
  <si>
    <t>C353 - OUTIL DE FORGE AXE MANILLE RAPIDE D.6</t>
  </si>
  <si>
    <t>001719</t>
  </si>
  <si>
    <t>5720190015_043</t>
  </si>
  <si>
    <t>C1460 OUTIL DE FORGE finition</t>
  </si>
  <si>
    <t>001721</t>
  </si>
  <si>
    <t>1265110009_04</t>
  </si>
  <si>
    <t>C754 OUTIL DE FORGE</t>
  </si>
  <si>
    <t>001819</t>
  </si>
  <si>
    <t>001821</t>
  </si>
  <si>
    <t>C47</t>
  </si>
  <si>
    <t>C47 - OUTIL DE FORGE PP66</t>
  </si>
  <si>
    <t>001918</t>
  </si>
  <si>
    <t>001919</t>
  </si>
  <si>
    <t>1060110003_04</t>
  </si>
  <si>
    <t>C163 OUTIL DE FORGE Ebauche</t>
  </si>
  <si>
    <t>001921</t>
  </si>
  <si>
    <t>002017</t>
  </si>
  <si>
    <t>002121</t>
  </si>
  <si>
    <t>002216</t>
  </si>
  <si>
    <t>C988A</t>
  </si>
  <si>
    <t>C988A OUTIL DE FORGE</t>
  </si>
  <si>
    <t>002218</t>
  </si>
  <si>
    <t>9902124901_04</t>
  </si>
  <si>
    <t>C504 OUTIL DE FORGE Ebauche</t>
  </si>
  <si>
    <t>002219</t>
  </si>
  <si>
    <t>002221</t>
  </si>
  <si>
    <t>C591</t>
  </si>
  <si>
    <t>002317</t>
  </si>
  <si>
    <t>C926</t>
  </si>
  <si>
    <t>C926 OUTIL DE FORGE</t>
  </si>
  <si>
    <t>002318</t>
  </si>
  <si>
    <t>9902124901_14</t>
  </si>
  <si>
    <t>C504 OUTIL DE FORGE Finition</t>
  </si>
  <si>
    <t>002319</t>
  </si>
  <si>
    <t>C256</t>
  </si>
  <si>
    <t>C256 OUTIL DE FORGE</t>
  </si>
  <si>
    <t>002321</t>
  </si>
  <si>
    <t>C585</t>
  </si>
  <si>
    <t>C585 OUTIL DE FORGE</t>
  </si>
  <si>
    <t>002416</t>
  </si>
  <si>
    <t>C363</t>
  </si>
  <si>
    <t>C363 - OUTIL DE FORGE</t>
  </si>
  <si>
    <t>002417</t>
  </si>
  <si>
    <t>C57</t>
  </si>
  <si>
    <t>OUTIL DE FORGE CORPS MOUSQ. AMURE</t>
  </si>
  <si>
    <t>002418</t>
  </si>
  <si>
    <t>002421</t>
  </si>
  <si>
    <t>002518</t>
  </si>
  <si>
    <t>5054140001_04</t>
  </si>
  <si>
    <t>C2050 OUTIL DE FORGE</t>
  </si>
  <si>
    <t>002519</t>
  </si>
  <si>
    <t>002521</t>
  </si>
  <si>
    <t>002618</t>
  </si>
  <si>
    <t>002619</t>
  </si>
  <si>
    <t>002621</t>
  </si>
  <si>
    <t>C1024B</t>
  </si>
  <si>
    <t>C1024B OUTIL DE FORGE</t>
  </si>
  <si>
    <t>002718</t>
  </si>
  <si>
    <t>002719</t>
  </si>
  <si>
    <t>002721</t>
  </si>
  <si>
    <t>002817</t>
  </si>
  <si>
    <t>C836</t>
  </si>
  <si>
    <t>C836 OUTIL DE FORGE</t>
  </si>
  <si>
    <t>002821</t>
  </si>
  <si>
    <t>9911122481_04</t>
  </si>
  <si>
    <t>C1114C OUTIL DE FORGE</t>
  </si>
  <si>
    <t>002917</t>
  </si>
  <si>
    <t>C65A</t>
  </si>
  <si>
    <t>C65A OUTIL DE FORGE</t>
  </si>
  <si>
    <t>003017</t>
  </si>
  <si>
    <t>003021</t>
  </si>
  <si>
    <t>C8</t>
  </si>
  <si>
    <t>C8 OUTIL DE FORGE GFM</t>
  </si>
  <si>
    <t>003117</t>
  </si>
  <si>
    <t>003119</t>
  </si>
  <si>
    <t>003121</t>
  </si>
  <si>
    <t>C1987</t>
  </si>
  <si>
    <t>C1987 OUTIL DE FORGE</t>
  </si>
  <si>
    <t>003217</t>
  </si>
  <si>
    <t>003221</t>
  </si>
  <si>
    <t>003317</t>
  </si>
  <si>
    <t>C736</t>
  </si>
  <si>
    <t>C736 - OUTIL DE FORGE</t>
  </si>
  <si>
    <t>003319</t>
  </si>
  <si>
    <t>003321</t>
  </si>
  <si>
    <t>003416</t>
  </si>
  <si>
    <t>003421</t>
  </si>
  <si>
    <t>003515</t>
  </si>
  <si>
    <t>9906126061_14</t>
  </si>
  <si>
    <t>C415A OUTIL FORGE EBAUCHE P238A</t>
  </si>
  <si>
    <t>003521</t>
  </si>
  <si>
    <t>003618</t>
  </si>
  <si>
    <t>003721</t>
  </si>
  <si>
    <t>C543A</t>
  </si>
  <si>
    <t>C543A OUTIL DE FORGE</t>
  </si>
  <si>
    <t>003816</t>
  </si>
  <si>
    <t>003818</t>
  </si>
  <si>
    <t>C339B</t>
  </si>
  <si>
    <t>C339B OUTIL DE FORGE</t>
  </si>
  <si>
    <t>003821</t>
  </si>
  <si>
    <t>003915</t>
  </si>
  <si>
    <t>003916</t>
  </si>
  <si>
    <t>003918</t>
  </si>
  <si>
    <t>C938</t>
  </si>
  <si>
    <t>C938 OUTIL DE FORGE</t>
  </si>
  <si>
    <t>003921</t>
  </si>
  <si>
    <t>004016</t>
  </si>
  <si>
    <t>C1521G</t>
  </si>
  <si>
    <t>C1521G OUTIL DE FORGE Finition</t>
  </si>
  <si>
    <t>004021</t>
  </si>
  <si>
    <t>004115</t>
  </si>
  <si>
    <t>004119</t>
  </si>
  <si>
    <t>004121</t>
  </si>
  <si>
    <t>2070020025_04</t>
  </si>
  <si>
    <t>C468A OUTIL DE FORGE</t>
  </si>
  <si>
    <t>004218</t>
  </si>
  <si>
    <t>4692020002_14</t>
  </si>
  <si>
    <t>C815A OUTIL DE FORGE Ebauche</t>
  </si>
  <si>
    <t>004219</t>
  </si>
  <si>
    <t>004221</t>
  </si>
  <si>
    <t>004318</t>
  </si>
  <si>
    <t>4692020002_04</t>
  </si>
  <si>
    <t>C815A OUTIL DE FORGE Finition</t>
  </si>
  <si>
    <t>004319</t>
  </si>
  <si>
    <t>C4Fin - OUTIL DE FORGE</t>
  </si>
  <si>
    <t>004321</t>
  </si>
  <si>
    <t>004415</t>
  </si>
  <si>
    <t>004418</t>
  </si>
  <si>
    <t>004419</t>
  </si>
  <si>
    <t>004421</t>
  </si>
  <si>
    <t>004515</t>
  </si>
  <si>
    <t>004518</t>
  </si>
  <si>
    <t>004519</t>
  </si>
  <si>
    <t>004521</t>
  </si>
  <si>
    <t>004615</t>
  </si>
  <si>
    <t>004618</t>
  </si>
  <si>
    <t>004619</t>
  </si>
  <si>
    <t>004621</t>
  </si>
  <si>
    <t>004716</t>
  </si>
  <si>
    <t>C1165A</t>
  </si>
  <si>
    <t>C1165A OUTIL DE FORGE</t>
  </si>
  <si>
    <t>004719</t>
  </si>
  <si>
    <t>004721</t>
  </si>
  <si>
    <t>004818</t>
  </si>
  <si>
    <t>004819</t>
  </si>
  <si>
    <t>C1408</t>
  </si>
  <si>
    <t>C1408 - OUTIL DE FORGE</t>
  </si>
  <si>
    <t>004917</t>
  </si>
  <si>
    <t>C115</t>
  </si>
  <si>
    <t>C115 OUTIL DE FORGE</t>
  </si>
  <si>
    <t>004918</t>
  </si>
  <si>
    <t>004919</t>
  </si>
  <si>
    <t>005116</t>
  </si>
  <si>
    <t>005118</t>
  </si>
  <si>
    <t>005121</t>
  </si>
  <si>
    <t>7152450002_041</t>
  </si>
  <si>
    <t>C1391W2 OUTIL DE FORGE</t>
  </si>
  <si>
    <t>005218</t>
  </si>
  <si>
    <t>005221</t>
  </si>
  <si>
    <t>005316</t>
  </si>
  <si>
    <t>005319</t>
  </si>
  <si>
    <t>005321</t>
  </si>
  <si>
    <t>C81</t>
  </si>
  <si>
    <t>005419</t>
  </si>
  <si>
    <t>005421</t>
  </si>
  <si>
    <t>005519</t>
  </si>
  <si>
    <t>C325</t>
  </si>
  <si>
    <t>C325 OUTIL DE FORGE Pilon</t>
  </si>
  <si>
    <t>005521</t>
  </si>
  <si>
    <t>C950B</t>
  </si>
  <si>
    <t>C950B - OUTIL DE FORGE Eb+Fin</t>
  </si>
  <si>
    <t>005616</t>
  </si>
  <si>
    <t>005617</t>
  </si>
  <si>
    <t>005621</t>
  </si>
  <si>
    <t>005717</t>
  </si>
  <si>
    <t>005719</t>
  </si>
  <si>
    <t>C1458W2</t>
  </si>
  <si>
    <t>C2047 OUTIL DE FORGE</t>
  </si>
  <si>
    <t>005816</t>
  </si>
  <si>
    <t>005817</t>
  </si>
  <si>
    <t>005818</t>
  </si>
  <si>
    <t>C420A</t>
  </si>
  <si>
    <t>C420A OUTIL DE FORGE</t>
  </si>
  <si>
    <t>005821</t>
  </si>
  <si>
    <t>C1385</t>
  </si>
  <si>
    <t>C1385 OUTIL DE FORGE REPARTITION - EBAUCHE - FINITION</t>
  </si>
  <si>
    <t>005917</t>
  </si>
  <si>
    <t>C1462</t>
  </si>
  <si>
    <t>C1462 OUTIL DE FORGE</t>
  </si>
  <si>
    <t>005919</t>
  </si>
  <si>
    <t>C1107A</t>
  </si>
  <si>
    <t>006018</t>
  </si>
  <si>
    <t>006021</t>
  </si>
  <si>
    <t>006115</t>
  </si>
  <si>
    <t>006119</t>
  </si>
  <si>
    <t>C802</t>
  </si>
  <si>
    <t>C802 OUTIL DE FORGE</t>
  </si>
  <si>
    <t>006121</t>
  </si>
  <si>
    <t>006215</t>
  </si>
  <si>
    <t>C829</t>
  </si>
  <si>
    <t>006216</t>
  </si>
  <si>
    <t>006315</t>
  </si>
  <si>
    <t>006317</t>
  </si>
  <si>
    <t>006318</t>
  </si>
  <si>
    <t>C1046A</t>
  </si>
  <si>
    <t>C1046A OUTIL DE FORGE</t>
  </si>
  <si>
    <t>006516</t>
  </si>
  <si>
    <t>C345</t>
  </si>
  <si>
    <t>C345 OUTIL DE FORGE</t>
  </si>
  <si>
    <t>006518</t>
  </si>
  <si>
    <t>C773</t>
  </si>
  <si>
    <t>C773 OUTIL DE FORGE BEC KX3</t>
  </si>
  <si>
    <t>006521</t>
  </si>
  <si>
    <t>4400020014_14</t>
  </si>
  <si>
    <t>C989B OUTIL DE FORGE Ebauche</t>
  </si>
  <si>
    <t>006615</t>
  </si>
  <si>
    <t>006621</t>
  </si>
  <si>
    <t>4400020014_04</t>
  </si>
  <si>
    <t>C989B OUTIL DE FORGE Finition</t>
  </si>
  <si>
    <t>006715</t>
  </si>
  <si>
    <t>6891020001_042</t>
  </si>
  <si>
    <t>C1322 OUTIL DE FORGE Ebauche</t>
  </si>
  <si>
    <t>006719</t>
  </si>
  <si>
    <t>006721</t>
  </si>
  <si>
    <t>C193</t>
  </si>
  <si>
    <t>C193 OUTIL DE FORGE</t>
  </si>
  <si>
    <t>006817</t>
  </si>
  <si>
    <t>C185 - OUTIL DE FORGE</t>
  </si>
  <si>
    <t>006818</t>
  </si>
  <si>
    <t>6891020001_040</t>
  </si>
  <si>
    <t>C1322 OUTIL DE FORGE Finition</t>
  </si>
  <si>
    <t>006819</t>
  </si>
  <si>
    <t>006921</t>
  </si>
  <si>
    <t>007117</t>
  </si>
  <si>
    <t>007118</t>
  </si>
  <si>
    <t>C1466</t>
  </si>
  <si>
    <t>C1466 OUTIL DE FORGE</t>
  </si>
  <si>
    <t>007216</t>
  </si>
  <si>
    <t>C872B</t>
  </si>
  <si>
    <t>OUTIL DE FORGE  anneau D</t>
  </si>
  <si>
    <t>007217</t>
  </si>
  <si>
    <t>C182 - OUTIL DE FORGE</t>
  </si>
  <si>
    <t>007218</t>
  </si>
  <si>
    <t>007315</t>
  </si>
  <si>
    <t>C1965</t>
  </si>
  <si>
    <t>C1965 OUTIL DE FORGE CUISINE LARGE 15 CM MBO</t>
  </si>
  <si>
    <t>007316</t>
  </si>
  <si>
    <t>C224</t>
  </si>
  <si>
    <t>007317</t>
  </si>
  <si>
    <t>007318</t>
  </si>
  <si>
    <t>C105A</t>
  </si>
  <si>
    <t>007319</t>
  </si>
  <si>
    <t>007415</t>
  </si>
  <si>
    <t>C672B</t>
  </si>
  <si>
    <t>C672B - OUTIL DE FORGE</t>
  </si>
  <si>
    <t>007418</t>
  </si>
  <si>
    <t>007515</t>
  </si>
  <si>
    <t>5720190009_04</t>
  </si>
  <si>
    <t>C1143W2 OUTIL DE FORGE Eb</t>
  </si>
  <si>
    <t>007517</t>
  </si>
  <si>
    <t>9906127310_04</t>
  </si>
  <si>
    <t>C190 OUTIL DE FORGE</t>
  </si>
  <si>
    <t>007518</t>
  </si>
  <si>
    <t>007521</t>
  </si>
  <si>
    <t>5720190009_14</t>
  </si>
  <si>
    <t>C1143W2 OUTIL DE FORGE Fin</t>
  </si>
  <si>
    <t>007617</t>
  </si>
  <si>
    <t>007619</t>
  </si>
  <si>
    <t>C234</t>
  </si>
  <si>
    <t>C234 Outil de forge</t>
  </si>
  <si>
    <t>007717</t>
  </si>
  <si>
    <t>007718</t>
  </si>
  <si>
    <t>007719</t>
  </si>
  <si>
    <t>C1398</t>
  </si>
  <si>
    <t>007818</t>
  </si>
  <si>
    <t>C417</t>
  </si>
  <si>
    <t>C417 OUTIL DE FORGE</t>
  </si>
  <si>
    <t>007819</t>
  </si>
  <si>
    <t>C6</t>
  </si>
  <si>
    <t>C6 OUTIL DE FORGE</t>
  </si>
  <si>
    <t>007917</t>
  </si>
  <si>
    <t>007918</t>
  </si>
  <si>
    <t>C1742</t>
  </si>
  <si>
    <t>C1742 OUTIL DE FORGE</t>
  </si>
  <si>
    <t>008017</t>
  </si>
  <si>
    <t>008019</t>
  </si>
  <si>
    <t>008021</t>
  </si>
  <si>
    <t>C514</t>
  </si>
  <si>
    <t>008115</t>
  </si>
  <si>
    <t>008118</t>
  </si>
  <si>
    <t>008119</t>
  </si>
  <si>
    <t>008121</t>
  </si>
  <si>
    <t>008216</t>
  </si>
  <si>
    <t>C14</t>
  </si>
  <si>
    <t>C14 OUTIL DE FORGE</t>
  </si>
  <si>
    <t>008219</t>
  </si>
  <si>
    <t>008221</t>
  </si>
  <si>
    <t>008315</t>
  </si>
  <si>
    <t>008318</t>
  </si>
  <si>
    <t>008415</t>
  </si>
  <si>
    <t>008416</t>
  </si>
  <si>
    <t>008418</t>
  </si>
  <si>
    <t>008515</t>
  </si>
  <si>
    <t>008516</t>
  </si>
  <si>
    <t>008517</t>
  </si>
  <si>
    <t>C213E</t>
  </si>
  <si>
    <t>C213E OUTIL DE FORGE PLATINE CRANTEE 32 DENTS</t>
  </si>
  <si>
    <t>008519</t>
  </si>
  <si>
    <t>008619</t>
  </si>
  <si>
    <t>C1333</t>
  </si>
  <si>
    <t>C1333 OUTIL DE FORGE</t>
  </si>
  <si>
    <t>008718</t>
  </si>
  <si>
    <t>1265110006_04</t>
  </si>
  <si>
    <t>C371 OUTIL DE FORGE Ebauche + Finition KH20</t>
  </si>
  <si>
    <t>008719</t>
  </si>
  <si>
    <t>008818</t>
  </si>
  <si>
    <t>008819</t>
  </si>
  <si>
    <t>008821</t>
  </si>
  <si>
    <t>008916</t>
  </si>
  <si>
    <t>C1309</t>
  </si>
  <si>
    <t>C1309 Outil de forge</t>
  </si>
  <si>
    <t>008918</t>
  </si>
  <si>
    <t>008919</t>
  </si>
  <si>
    <t>C191C</t>
  </si>
  <si>
    <t>009016</t>
  </si>
  <si>
    <t>C339A</t>
  </si>
  <si>
    <t>C339A OUTIL DE FORGE</t>
  </si>
  <si>
    <t>009018</t>
  </si>
  <si>
    <t>009019</t>
  </si>
  <si>
    <t>009021</t>
  </si>
  <si>
    <t>2316050005_04</t>
  </si>
  <si>
    <t>C415B OUTIL DE FORGE</t>
  </si>
  <si>
    <t>009119</t>
  </si>
  <si>
    <t>C354</t>
  </si>
  <si>
    <t>C354 OUTIL DE FORGE</t>
  </si>
  <si>
    <t>009121</t>
  </si>
  <si>
    <t>009221</t>
  </si>
  <si>
    <t>009319</t>
  </si>
  <si>
    <t>009321</t>
  </si>
  <si>
    <t>7007160032_04</t>
  </si>
  <si>
    <t>C865A - OUTIL DE FORGE</t>
  </si>
  <si>
    <t>009418</t>
  </si>
  <si>
    <t>009421</t>
  </si>
  <si>
    <t>3423150018_04</t>
  </si>
  <si>
    <t>C660B OUTIL DE FORGE</t>
  </si>
  <si>
    <t>009518</t>
  </si>
  <si>
    <t>009519</t>
  </si>
  <si>
    <t>009616</t>
  </si>
  <si>
    <t>C518</t>
  </si>
  <si>
    <t>C518 OUTIL DE FORGE Eb+Fin</t>
  </si>
  <si>
    <t>009617</t>
  </si>
  <si>
    <t>C1521</t>
  </si>
  <si>
    <t>C1521 OUTIL DE FORGE Ebauche</t>
  </si>
  <si>
    <t>009619</t>
  </si>
  <si>
    <t>C410A</t>
  </si>
  <si>
    <t>C410A OUTIL DE FORGE</t>
  </si>
  <si>
    <t>009621</t>
  </si>
  <si>
    <t>7116110003_04</t>
  </si>
  <si>
    <t>C1109W2 OUTIL DE FORGE Appl+Eb</t>
  </si>
  <si>
    <t>009717</t>
  </si>
  <si>
    <t>009718</t>
  </si>
  <si>
    <t>009719</t>
  </si>
  <si>
    <t>009721</t>
  </si>
  <si>
    <t>C1494</t>
  </si>
  <si>
    <t>C1494 OUTIL DE FORGE Eb+Fin</t>
  </si>
  <si>
    <t>009818</t>
  </si>
  <si>
    <t>009819</t>
  </si>
  <si>
    <t>009821</t>
  </si>
  <si>
    <t>C117</t>
  </si>
  <si>
    <t>C117 OUTIL DE FORGE</t>
  </si>
  <si>
    <t>009916</t>
  </si>
  <si>
    <t>009919</t>
  </si>
  <si>
    <t>009921</t>
  </si>
  <si>
    <t>010019</t>
  </si>
  <si>
    <t>010021</t>
  </si>
  <si>
    <t>C1139W2</t>
  </si>
  <si>
    <t>C1139W2 OUTIL DE FORGE</t>
  </si>
  <si>
    <t>010117</t>
  </si>
  <si>
    <t>010217</t>
  </si>
  <si>
    <t>010218</t>
  </si>
  <si>
    <t>010219</t>
  </si>
  <si>
    <t>010221</t>
  </si>
  <si>
    <t>010317</t>
  </si>
  <si>
    <t>010321</t>
  </si>
  <si>
    <t>010415</t>
  </si>
  <si>
    <t>C1268</t>
  </si>
  <si>
    <t>C1268 OUTIL DE FORGE</t>
  </si>
  <si>
    <t>010416</t>
  </si>
  <si>
    <t>010418</t>
  </si>
  <si>
    <t>C77A</t>
  </si>
  <si>
    <t>F432-2-BAS</t>
  </si>
  <si>
    <t>C2067 OUTIL DE FORGE</t>
  </si>
  <si>
    <t>010516</t>
  </si>
  <si>
    <t>010517</t>
  </si>
  <si>
    <t>010521</t>
  </si>
  <si>
    <t>010618</t>
  </si>
  <si>
    <t>010621</t>
  </si>
  <si>
    <t>010717</t>
  </si>
  <si>
    <t>C1299</t>
  </si>
  <si>
    <t>C1299 - OUTIL DE FORGE Ebauche</t>
  </si>
  <si>
    <t>010718</t>
  </si>
  <si>
    <t>010721</t>
  </si>
  <si>
    <t>010816</t>
  </si>
  <si>
    <t>010817</t>
  </si>
  <si>
    <t>9905125881_14</t>
  </si>
  <si>
    <t>C1299 - OUTIL DE FORGE Finition</t>
  </si>
  <si>
    <t>010818</t>
  </si>
  <si>
    <t>010821</t>
  </si>
  <si>
    <t>010916</t>
  </si>
  <si>
    <t>011116</t>
  </si>
  <si>
    <t>011117</t>
  </si>
  <si>
    <t>011121</t>
  </si>
  <si>
    <t>011218</t>
  </si>
  <si>
    <t>011221</t>
  </si>
  <si>
    <t>C108A</t>
  </si>
  <si>
    <t>C108A OUTIL DE FORGE</t>
  </si>
  <si>
    <t>011315</t>
  </si>
  <si>
    <t>011317</t>
  </si>
  <si>
    <t>C181</t>
  </si>
  <si>
    <t>C181 - OUTIL DE FORGE</t>
  </si>
  <si>
    <t>011318</t>
  </si>
  <si>
    <t>011319</t>
  </si>
  <si>
    <t>011419</t>
  </si>
  <si>
    <t>011421</t>
  </si>
  <si>
    <t>011516</t>
  </si>
  <si>
    <t>C104</t>
  </si>
  <si>
    <t>C104 Outil de forge</t>
  </si>
  <si>
    <t>011517</t>
  </si>
  <si>
    <t>011518</t>
  </si>
  <si>
    <t>011519</t>
  </si>
  <si>
    <t>011521</t>
  </si>
  <si>
    <t>011618</t>
  </si>
  <si>
    <t>011619</t>
  </si>
  <si>
    <t>011621</t>
  </si>
  <si>
    <t>011716</t>
  </si>
  <si>
    <t>011721</t>
  </si>
  <si>
    <t>011818</t>
  </si>
  <si>
    <t>011917</t>
  </si>
  <si>
    <t>C296</t>
  </si>
  <si>
    <t>C296 OUTIL DE FORGE</t>
  </si>
  <si>
    <t>012016</t>
  </si>
  <si>
    <t>012018</t>
  </si>
  <si>
    <t>1265110007_04</t>
  </si>
  <si>
    <t>C760 OUTIL DE FORGE</t>
  </si>
  <si>
    <t>012019</t>
  </si>
  <si>
    <t>012021</t>
  </si>
  <si>
    <t>C558</t>
  </si>
  <si>
    <t>012115</t>
  </si>
  <si>
    <t>012116</t>
  </si>
  <si>
    <t>9901124051_04</t>
  </si>
  <si>
    <t>C824 - OUTIL DE FORGE</t>
  </si>
  <si>
    <t>012119</t>
  </si>
  <si>
    <t>012216</t>
  </si>
  <si>
    <t>C1392</t>
  </si>
  <si>
    <t>012217</t>
  </si>
  <si>
    <t>012218</t>
  </si>
  <si>
    <t>012219</t>
  </si>
  <si>
    <t>012221</t>
  </si>
  <si>
    <t>012321</t>
  </si>
  <si>
    <t>012419</t>
  </si>
  <si>
    <t>012421</t>
  </si>
  <si>
    <t>012518</t>
  </si>
  <si>
    <t>012519</t>
  </si>
  <si>
    <t>2070022024_14</t>
  </si>
  <si>
    <t>C890W2 OUTIL DE FORGE Eb commune</t>
  </si>
  <si>
    <t>012521</t>
  </si>
  <si>
    <t>012615</t>
  </si>
  <si>
    <t>C223</t>
  </si>
  <si>
    <t>C223 - OUTIL DE FORGE: Ebauche - Finition (Par 2)</t>
  </si>
  <si>
    <t>012616</t>
  </si>
  <si>
    <t>C1603</t>
  </si>
  <si>
    <t>012618</t>
  </si>
  <si>
    <t>9906126051_14</t>
  </si>
  <si>
    <t>C725 - OUTIL DE FORGE P238PC</t>
  </si>
  <si>
    <t>012719</t>
  </si>
  <si>
    <t>012721</t>
  </si>
  <si>
    <t>012816</t>
  </si>
  <si>
    <t>012817</t>
  </si>
  <si>
    <t>012818</t>
  </si>
  <si>
    <t>012821</t>
  </si>
  <si>
    <t>012918</t>
  </si>
  <si>
    <t>012919</t>
  </si>
  <si>
    <t>012921</t>
  </si>
  <si>
    <t>013015</t>
  </si>
  <si>
    <t>C476</t>
  </si>
  <si>
    <t>C476 OUTIL DE FORGE</t>
  </si>
  <si>
    <t>013018</t>
  </si>
  <si>
    <t>013019</t>
  </si>
  <si>
    <t>013021</t>
  </si>
  <si>
    <t>013115</t>
  </si>
  <si>
    <t>013116</t>
  </si>
  <si>
    <t>C189</t>
  </si>
  <si>
    <t>C189 - OUTIL DE FORGE</t>
  </si>
  <si>
    <t>013117</t>
  </si>
  <si>
    <t>013121</t>
  </si>
  <si>
    <t>F431</t>
  </si>
  <si>
    <t>C2066 OUTIL DE FORGE</t>
  </si>
  <si>
    <t>013217</t>
  </si>
  <si>
    <t>013221</t>
  </si>
  <si>
    <t>013317</t>
  </si>
  <si>
    <t>C269</t>
  </si>
  <si>
    <t>C269 OUTIL DE FORGE</t>
  </si>
  <si>
    <t>013321</t>
  </si>
  <si>
    <t>9906126061_24</t>
  </si>
  <si>
    <t>C415A OUTIL FORGE EBAUCHE Bloc</t>
  </si>
  <si>
    <t>013415</t>
  </si>
  <si>
    <t>013421</t>
  </si>
  <si>
    <t>013516</t>
  </si>
  <si>
    <t>013517</t>
  </si>
  <si>
    <t>C1989</t>
  </si>
  <si>
    <t>C1989 OUTIL DE FORGE</t>
  </si>
  <si>
    <t>013519</t>
  </si>
  <si>
    <t>013521</t>
  </si>
  <si>
    <t>013615</t>
  </si>
  <si>
    <t>013616</t>
  </si>
  <si>
    <t>C825</t>
  </si>
  <si>
    <t>C825 Outil de forge</t>
  </si>
  <si>
    <t>013617</t>
  </si>
  <si>
    <t>013618</t>
  </si>
  <si>
    <t>013619</t>
  </si>
  <si>
    <t>013621</t>
  </si>
  <si>
    <t>013716</t>
  </si>
  <si>
    <t>013718</t>
  </si>
  <si>
    <t>013719</t>
  </si>
  <si>
    <t>013721</t>
  </si>
  <si>
    <t>013821</t>
  </si>
  <si>
    <t>013916</t>
  </si>
  <si>
    <t>C1125</t>
  </si>
  <si>
    <t>C1125 OUTIL DE FORGE</t>
  </si>
  <si>
    <t>013918</t>
  </si>
  <si>
    <t>1055110016_04</t>
  </si>
  <si>
    <t>C743 OUTIL FORGE CORPS D'ETRIER ASE03503</t>
  </si>
  <si>
    <t>013919</t>
  </si>
  <si>
    <t>013921</t>
  </si>
  <si>
    <t>6891020003_04</t>
  </si>
  <si>
    <t>C1326 OUTIL DE FORGE</t>
  </si>
  <si>
    <t>014019</t>
  </si>
  <si>
    <t>014021</t>
  </si>
  <si>
    <t>4400020002_14</t>
  </si>
  <si>
    <t>C254 OUTIL DE FORGE Pilon</t>
  </si>
  <si>
    <t>014116</t>
  </si>
  <si>
    <t>014121</t>
  </si>
  <si>
    <t>014216</t>
  </si>
  <si>
    <t>014219</t>
  </si>
  <si>
    <t>014221</t>
  </si>
  <si>
    <t>014318</t>
  </si>
  <si>
    <t>6246150003_14</t>
  </si>
  <si>
    <t>C1110W2 OUTIL DE FORGE Ebauche</t>
  </si>
  <si>
    <t>014319</t>
  </si>
  <si>
    <t>C543B</t>
  </si>
  <si>
    <t>014416</t>
  </si>
  <si>
    <t>C542</t>
  </si>
  <si>
    <t>014518</t>
  </si>
  <si>
    <t>014519</t>
  </si>
  <si>
    <t>014521</t>
  </si>
  <si>
    <t>014618</t>
  </si>
  <si>
    <t>014619</t>
  </si>
  <si>
    <t>014621</t>
  </si>
  <si>
    <t>014718</t>
  </si>
  <si>
    <t>014719</t>
  </si>
  <si>
    <t>014721</t>
  </si>
  <si>
    <t>9351080008_04</t>
  </si>
  <si>
    <t>C1676 OUTIL DE FORGE</t>
  </si>
  <si>
    <t>014818</t>
  </si>
  <si>
    <t>014819</t>
  </si>
  <si>
    <t>014821</t>
  </si>
  <si>
    <t>014917</t>
  </si>
  <si>
    <t>014918</t>
  </si>
  <si>
    <t>014919</t>
  </si>
  <si>
    <t>015017</t>
  </si>
  <si>
    <t>015019</t>
  </si>
  <si>
    <t>C649</t>
  </si>
  <si>
    <t>C649 OUTIL DE FORGE Ebauche</t>
  </si>
  <si>
    <t>015115</t>
  </si>
  <si>
    <t>1265110008_040</t>
  </si>
  <si>
    <t>C906A OUTIL DE FORGE Weingarten</t>
  </si>
  <si>
    <t>015118</t>
  </si>
  <si>
    <t>015119</t>
  </si>
  <si>
    <t>C1007</t>
  </si>
  <si>
    <t>015216</t>
  </si>
  <si>
    <t>1410020083_042</t>
  </si>
  <si>
    <t>C71A - OUTIL DE FORGE CLÉ SUPERSURETÉ COLLET ROND N°10 Coquille</t>
  </si>
  <si>
    <t>015219</t>
  </si>
  <si>
    <t>015221</t>
  </si>
  <si>
    <t>015315</t>
  </si>
  <si>
    <t>015321</t>
  </si>
  <si>
    <t>1410020070_041</t>
  </si>
  <si>
    <t>C400 OUTIL DE FORGE Bloc</t>
  </si>
  <si>
    <t>015419</t>
  </si>
  <si>
    <t>015516</t>
  </si>
  <si>
    <t>015518</t>
  </si>
  <si>
    <t>1410020070_042</t>
  </si>
  <si>
    <t>C400 OUTIL DE FORGE Coquille</t>
  </si>
  <si>
    <t>015519</t>
  </si>
  <si>
    <t>015521</t>
  </si>
  <si>
    <t>015615</t>
  </si>
  <si>
    <t>C949B</t>
  </si>
  <si>
    <t>C949B OUTIL DE FORGE</t>
  </si>
  <si>
    <t>015617</t>
  </si>
  <si>
    <t>3423150004_04</t>
  </si>
  <si>
    <t>C411 OUTIL DE FORGE</t>
  </si>
  <si>
    <t>015619</t>
  </si>
  <si>
    <t>015621</t>
  </si>
  <si>
    <t>015715</t>
  </si>
  <si>
    <t>015717</t>
  </si>
  <si>
    <t>1410020066_041</t>
  </si>
  <si>
    <t>C516 OUTIL DE FORGE Bloc</t>
  </si>
  <si>
    <t>015719</t>
  </si>
  <si>
    <t>015721</t>
  </si>
  <si>
    <t>1265110006_24</t>
  </si>
  <si>
    <t>C371 OUTIL DE FORGE KH12</t>
  </si>
  <si>
    <t>015817</t>
  </si>
  <si>
    <t>015818</t>
  </si>
  <si>
    <t>1410020066_042</t>
  </si>
  <si>
    <t>C516 OUTIL DE FORGE Coquille</t>
  </si>
  <si>
    <t>015819</t>
  </si>
  <si>
    <t>015821</t>
  </si>
  <si>
    <t>6246150003_04</t>
  </si>
  <si>
    <t>C1110W2 OUTIL DE FORGE Finition</t>
  </si>
  <si>
    <t>015918</t>
  </si>
  <si>
    <t>015919</t>
  </si>
  <si>
    <t>015921</t>
  </si>
  <si>
    <t>1060110014_14</t>
  </si>
  <si>
    <t>C649 OUTIL DE FORGE Finition</t>
  </si>
  <si>
    <t>016015</t>
  </si>
  <si>
    <t>016016</t>
  </si>
  <si>
    <t>016017</t>
  </si>
  <si>
    <t>016019</t>
  </si>
  <si>
    <t>016021</t>
  </si>
  <si>
    <t>3431050001_04</t>
  </si>
  <si>
    <t>C941W2 OUTIL DE FORGE</t>
  </si>
  <si>
    <t>016116</t>
  </si>
  <si>
    <t>C1159B</t>
  </si>
  <si>
    <t>016117</t>
  </si>
  <si>
    <t>016119</t>
  </si>
  <si>
    <t>016121</t>
  </si>
  <si>
    <t>016218</t>
  </si>
  <si>
    <t>016221</t>
  </si>
  <si>
    <t>5720190005_04</t>
  </si>
  <si>
    <t>C1035W2 - OUTIL DE FORGE Ebauche</t>
  </si>
  <si>
    <t>016316</t>
  </si>
  <si>
    <t>016318</t>
  </si>
  <si>
    <t>016321</t>
  </si>
  <si>
    <t>016421</t>
  </si>
  <si>
    <t>016516</t>
  </si>
  <si>
    <t>016517</t>
  </si>
  <si>
    <t>016521</t>
  </si>
  <si>
    <t>C10-2</t>
  </si>
  <si>
    <t>C10-2 OUTIL DE FORGE CORPS MAN. AMURE D8</t>
  </si>
  <si>
    <t>016616</t>
  </si>
  <si>
    <t>016618</t>
  </si>
  <si>
    <t>016621</t>
  </si>
  <si>
    <t>016718</t>
  </si>
  <si>
    <t>016719</t>
  </si>
  <si>
    <t>016721</t>
  </si>
  <si>
    <t>016817</t>
  </si>
  <si>
    <t>C1173A</t>
  </si>
  <si>
    <t>016818</t>
  </si>
  <si>
    <t>016819</t>
  </si>
  <si>
    <t>016821</t>
  </si>
  <si>
    <t>C1496</t>
  </si>
  <si>
    <t>016915</t>
  </si>
  <si>
    <t>016917</t>
  </si>
  <si>
    <t>016919</t>
  </si>
  <si>
    <t>C95</t>
  </si>
  <si>
    <t>017018</t>
  </si>
  <si>
    <t>017019</t>
  </si>
  <si>
    <t>6246150004_04</t>
  </si>
  <si>
    <t>C1119 OUTIL DE FORGE</t>
  </si>
  <si>
    <t>017117</t>
  </si>
  <si>
    <t>017121</t>
  </si>
  <si>
    <t>C2040</t>
  </si>
  <si>
    <t>C2040 OUTIL DE FORGE</t>
  </si>
  <si>
    <t>017215</t>
  </si>
  <si>
    <t>9942126564_14</t>
  </si>
  <si>
    <t>C2056 OUTIL DE FORGE fin</t>
  </si>
  <si>
    <t>017216</t>
  </si>
  <si>
    <t>017217</t>
  </si>
  <si>
    <t>5720190005_14</t>
  </si>
  <si>
    <t>C1035W2 - OUTIL DE FORGE Finition</t>
  </si>
  <si>
    <t>017316</t>
  </si>
  <si>
    <t>017418</t>
  </si>
  <si>
    <t>C1177W2</t>
  </si>
  <si>
    <t>017419</t>
  </si>
  <si>
    <t>017519</t>
  </si>
  <si>
    <t>017615</t>
  </si>
  <si>
    <t>C150</t>
  </si>
  <si>
    <t>OUTIL DE FORGE BRAS MOUSQ. POUR ORC</t>
  </si>
  <si>
    <t>017616</t>
  </si>
  <si>
    <t>017617</t>
  </si>
  <si>
    <t>C1329</t>
  </si>
  <si>
    <t>C1329 - OUTIL DE FORGE</t>
  </si>
  <si>
    <t>017715</t>
  </si>
  <si>
    <t>017717</t>
  </si>
  <si>
    <t>017819</t>
  </si>
  <si>
    <t>017915</t>
  </si>
  <si>
    <t>7116110003_14</t>
  </si>
  <si>
    <t>C1109W2 OUTIL DE FORGE Finition</t>
  </si>
  <si>
    <t>017921</t>
  </si>
  <si>
    <t>018018</t>
  </si>
  <si>
    <t>018115</t>
  </si>
  <si>
    <t>018116</t>
  </si>
  <si>
    <t>C802G</t>
  </si>
  <si>
    <t>C802G - OUTIL DE FORGE</t>
  </si>
  <si>
    <t>018118</t>
  </si>
  <si>
    <t>018119</t>
  </si>
  <si>
    <t>C509A</t>
  </si>
  <si>
    <t>OUTIL DE FORGE EMERILLON  SANGLE 2374</t>
  </si>
  <si>
    <t>018218</t>
  </si>
  <si>
    <t>4720020008_04</t>
  </si>
  <si>
    <t>C532 OUTIL DE FORGE</t>
  </si>
  <si>
    <t>018219</t>
  </si>
  <si>
    <t>9902129841_04</t>
  </si>
  <si>
    <t>C29 OUTIL DE FORGE MAIN DE FER DE 8 Appla+Eb</t>
  </si>
  <si>
    <t>018316</t>
  </si>
  <si>
    <t>018318</t>
  </si>
  <si>
    <t>C320</t>
  </si>
  <si>
    <t>C320 OUTIL DE FORGE</t>
  </si>
  <si>
    <t>018415</t>
  </si>
  <si>
    <t>018418</t>
  </si>
  <si>
    <t>C141</t>
  </si>
  <si>
    <t>C141 OUTIL DE FORGE</t>
  </si>
  <si>
    <t>018516</t>
  </si>
  <si>
    <t>018517</t>
  </si>
  <si>
    <t>018518</t>
  </si>
  <si>
    <t>C1138W2</t>
  </si>
  <si>
    <t>C1138W2 OUTIL DE FORGE</t>
  </si>
  <si>
    <t>018519</t>
  </si>
  <si>
    <t>C432</t>
  </si>
  <si>
    <t>C432 OUTIL DE FORGE</t>
  </si>
  <si>
    <t>018616</t>
  </si>
  <si>
    <t>4100070002_04</t>
  </si>
  <si>
    <t>C962 C963 OUTIL DE FORGE</t>
  </si>
  <si>
    <t>018618</t>
  </si>
  <si>
    <t>018619</t>
  </si>
  <si>
    <t>C841</t>
  </si>
  <si>
    <t>C841 OUTIL DE FORGE</t>
  </si>
  <si>
    <t>018715</t>
  </si>
  <si>
    <t>C961</t>
  </si>
  <si>
    <t>C961 OUTIL DE FORGE</t>
  </si>
  <si>
    <t>018718</t>
  </si>
  <si>
    <t>018719</t>
  </si>
  <si>
    <t>6246150002_04</t>
  </si>
  <si>
    <t>C1428 OUTIL FORGE  bloc</t>
  </si>
  <si>
    <t>018815</t>
  </si>
  <si>
    <t>018818</t>
  </si>
  <si>
    <t>018819</t>
  </si>
  <si>
    <t>018821</t>
  </si>
  <si>
    <t>018916</t>
  </si>
  <si>
    <t>6897150003_04</t>
  </si>
  <si>
    <t>C670 OUTIL DE FORGE</t>
  </si>
  <si>
    <t>018919</t>
  </si>
  <si>
    <t>019018</t>
  </si>
  <si>
    <t>019019</t>
  </si>
  <si>
    <t>019118</t>
  </si>
  <si>
    <t>7015150002_04</t>
  </si>
  <si>
    <t>C981A OUTIL DE FORGE</t>
  </si>
  <si>
    <t>019119</t>
  </si>
  <si>
    <t>9902129841_14</t>
  </si>
  <si>
    <t>C29 OUTIL DE FORGE MAIN DE FER DE 8 Finition</t>
  </si>
  <si>
    <t>019218</t>
  </si>
  <si>
    <t>019219</t>
  </si>
  <si>
    <t>019221</t>
  </si>
  <si>
    <t>019316</t>
  </si>
  <si>
    <t>019321</t>
  </si>
  <si>
    <t>019418</t>
  </si>
  <si>
    <t>019515</t>
  </si>
  <si>
    <t>019519</t>
  </si>
  <si>
    <t>019616</t>
  </si>
  <si>
    <t>019619</t>
  </si>
  <si>
    <t>2420080004_04</t>
  </si>
  <si>
    <t>C1174B OUTIL DE FORGE</t>
  </si>
  <si>
    <t>019715</t>
  </si>
  <si>
    <t>019719</t>
  </si>
  <si>
    <t>019721</t>
  </si>
  <si>
    <t>019822</t>
  </si>
  <si>
    <t>9901122161_04</t>
  </si>
  <si>
    <t>C2103 OUTIL DE FORGE</t>
  </si>
  <si>
    <t>019922</t>
  </si>
  <si>
    <t>020016</t>
  </si>
  <si>
    <t>020018</t>
  </si>
  <si>
    <t>020022</t>
  </si>
  <si>
    <t>4422080002_04</t>
  </si>
  <si>
    <t>C2048 OUTIL DE FORGE</t>
  </si>
  <si>
    <t>020118</t>
  </si>
  <si>
    <t>020122</t>
  </si>
  <si>
    <t>020218</t>
  </si>
  <si>
    <t>2316050006_04</t>
  </si>
  <si>
    <t>C801 OUTIL DE FORGE</t>
  </si>
  <si>
    <t>020316</t>
  </si>
  <si>
    <t>7007161035_04</t>
  </si>
  <si>
    <t>C671 - OUTIL DE FORGE</t>
  </si>
  <si>
    <t>020318</t>
  </si>
  <si>
    <t>020319</t>
  </si>
  <si>
    <t>020322</t>
  </si>
  <si>
    <t>020418</t>
  </si>
  <si>
    <t>020422</t>
  </si>
  <si>
    <t>020515</t>
  </si>
  <si>
    <t>020516</t>
  </si>
  <si>
    <t>020522</t>
  </si>
  <si>
    <t>C1905</t>
  </si>
  <si>
    <t>020615</t>
  </si>
  <si>
    <t>020616</t>
  </si>
  <si>
    <t>020617</t>
  </si>
  <si>
    <t>020622</t>
  </si>
  <si>
    <t>020716</t>
  </si>
  <si>
    <t>9942127504_04</t>
  </si>
  <si>
    <t>C706A OUTIL DE FORGE EMERILLON pour SANGLE</t>
  </si>
  <si>
    <t>020717</t>
  </si>
  <si>
    <t>020718</t>
  </si>
  <si>
    <t>020722</t>
  </si>
  <si>
    <t>020815</t>
  </si>
  <si>
    <t>020818</t>
  </si>
  <si>
    <t>020819</t>
  </si>
  <si>
    <t>020822</t>
  </si>
  <si>
    <t>020915</t>
  </si>
  <si>
    <t>2070020027_04</t>
  </si>
  <si>
    <t>C420C OUTIL DE FORGE</t>
  </si>
  <si>
    <t>020922</t>
  </si>
  <si>
    <t>C1255</t>
  </si>
  <si>
    <t>021015</t>
  </si>
  <si>
    <t>021022</t>
  </si>
  <si>
    <t>021117</t>
  </si>
  <si>
    <t>021122</t>
  </si>
  <si>
    <t>021216</t>
  </si>
  <si>
    <t>021217</t>
  </si>
  <si>
    <t>021222</t>
  </si>
  <si>
    <t>021316</t>
  </si>
  <si>
    <t>021318</t>
  </si>
  <si>
    <t>C570B OUTIL DE FORGE</t>
  </si>
  <si>
    <t>021319</t>
  </si>
  <si>
    <t>021322</t>
  </si>
  <si>
    <t>C730A</t>
  </si>
  <si>
    <t>C730A OUTIL DE FORGE</t>
  </si>
  <si>
    <t>021417</t>
  </si>
  <si>
    <t>C344</t>
  </si>
  <si>
    <t>C344 OUTIL DE FORGE</t>
  </si>
  <si>
    <t>021418</t>
  </si>
  <si>
    <t>021419</t>
  </si>
  <si>
    <t>021422</t>
  </si>
  <si>
    <t>021516</t>
  </si>
  <si>
    <t>021517</t>
  </si>
  <si>
    <t>021519</t>
  </si>
  <si>
    <t>6780070029_04</t>
  </si>
  <si>
    <t>C447 OUTIL DE FORGE Ebauche</t>
  </si>
  <si>
    <t>021522</t>
  </si>
  <si>
    <t>021619</t>
  </si>
  <si>
    <t>021716</t>
  </si>
  <si>
    <t>C1524</t>
  </si>
  <si>
    <t>C1524 - OUTIL DE FORGE</t>
  </si>
  <si>
    <t>021717</t>
  </si>
  <si>
    <t>9901124161_04</t>
  </si>
  <si>
    <t>C2102 OUTIL DE FORGE</t>
  </si>
  <si>
    <t>021722</t>
  </si>
  <si>
    <t>021815</t>
  </si>
  <si>
    <t>021822</t>
  </si>
  <si>
    <t>C890B</t>
  </si>
  <si>
    <t>C890B - OUTIL DE FORGE</t>
  </si>
  <si>
    <t>021915</t>
  </si>
  <si>
    <t>C1220</t>
  </si>
  <si>
    <t>C1220 OUTIL DE FORGE</t>
  </si>
  <si>
    <t>021916</t>
  </si>
  <si>
    <t>021917</t>
  </si>
  <si>
    <t>021919</t>
  </si>
  <si>
    <t>022015</t>
  </si>
  <si>
    <t>C1245</t>
  </si>
  <si>
    <t>022016</t>
  </si>
  <si>
    <t>C88</t>
  </si>
  <si>
    <t>C88 OUTIL DE FORGE</t>
  </si>
  <si>
    <t>022017</t>
  </si>
  <si>
    <t>022018</t>
  </si>
  <si>
    <t>022019</t>
  </si>
  <si>
    <t>C44</t>
  </si>
  <si>
    <t>C44 OUTIL DE FORGE</t>
  </si>
  <si>
    <t>022022</t>
  </si>
  <si>
    <t>022116</t>
  </si>
  <si>
    <t>022117</t>
  </si>
  <si>
    <t>022119</t>
  </si>
  <si>
    <t>022216</t>
  </si>
  <si>
    <t>C668</t>
  </si>
  <si>
    <t>C668 OUTIL DE FORGE</t>
  </si>
  <si>
    <t>022217</t>
  </si>
  <si>
    <t>7007160038_04</t>
  </si>
  <si>
    <t>C1047B OUTIL DE FORGE</t>
  </si>
  <si>
    <t>022219</t>
  </si>
  <si>
    <t>022319</t>
  </si>
  <si>
    <t>C275</t>
  </si>
  <si>
    <t>C275 OUTIL DE FORGE</t>
  </si>
  <si>
    <t>022416</t>
  </si>
  <si>
    <t>C2052</t>
  </si>
  <si>
    <t>C2052 OUTIL DE FORGE</t>
  </si>
  <si>
    <t>022419</t>
  </si>
  <si>
    <t>022516</t>
  </si>
  <si>
    <t>022519</t>
  </si>
  <si>
    <t>022522</t>
  </si>
  <si>
    <t>022618</t>
  </si>
  <si>
    <t>022716</t>
  </si>
  <si>
    <t>022718</t>
  </si>
  <si>
    <t>C1432</t>
  </si>
  <si>
    <t>C1432 - OUTIL DE FORGE</t>
  </si>
  <si>
    <t>022816</t>
  </si>
  <si>
    <t>022818</t>
  </si>
  <si>
    <t>022819</t>
  </si>
  <si>
    <t>022822</t>
  </si>
  <si>
    <t>4400020025_04</t>
  </si>
  <si>
    <t>C160 - OUTIL DE FORGE Pilon</t>
  </si>
  <si>
    <t>022915</t>
  </si>
  <si>
    <t>022918</t>
  </si>
  <si>
    <t>022919</t>
  </si>
  <si>
    <t>022922</t>
  </si>
  <si>
    <t>023015</t>
  </si>
  <si>
    <t>023018</t>
  </si>
  <si>
    <t>023019</t>
  </si>
  <si>
    <t>023022</t>
  </si>
  <si>
    <t>023118</t>
  </si>
  <si>
    <t>023119</t>
  </si>
  <si>
    <t>023218</t>
  </si>
  <si>
    <t>023222</t>
  </si>
  <si>
    <t>C416B</t>
  </si>
  <si>
    <t>023316</t>
  </si>
  <si>
    <t>023319</t>
  </si>
  <si>
    <t>023415</t>
  </si>
  <si>
    <t>9906127840_04</t>
  </si>
  <si>
    <t>C121 OUTIL DE FORGE</t>
  </si>
  <si>
    <t>023418</t>
  </si>
  <si>
    <t>023419</t>
  </si>
  <si>
    <t>023516</t>
  </si>
  <si>
    <t>023518</t>
  </si>
  <si>
    <t>023519</t>
  </si>
  <si>
    <t>023616</t>
  </si>
  <si>
    <t>023618</t>
  </si>
  <si>
    <t>023619</t>
  </si>
  <si>
    <t>023622</t>
  </si>
  <si>
    <t>023718</t>
  </si>
  <si>
    <t>C1452W2</t>
  </si>
  <si>
    <t>C1452W2 OUTIL DE FORGE</t>
  </si>
  <si>
    <t>023719</t>
  </si>
  <si>
    <t>023722</t>
  </si>
  <si>
    <t>023815</t>
  </si>
  <si>
    <t>C306</t>
  </si>
  <si>
    <t>023816</t>
  </si>
  <si>
    <t>023817</t>
  </si>
  <si>
    <t>023818</t>
  </si>
  <si>
    <t>023819</t>
  </si>
  <si>
    <t>023822</t>
  </si>
  <si>
    <t>023915</t>
  </si>
  <si>
    <t>023917</t>
  </si>
  <si>
    <t>023918</t>
  </si>
  <si>
    <t>023919</t>
  </si>
  <si>
    <t>023922</t>
  </si>
  <si>
    <t>C23</t>
  </si>
  <si>
    <t>C23 OUTIL DE FORGE</t>
  </si>
  <si>
    <t>024019</t>
  </si>
  <si>
    <t>024022</t>
  </si>
  <si>
    <t>024118</t>
  </si>
  <si>
    <t>8111110074_04</t>
  </si>
  <si>
    <t>C868A - OUTIL DE FORGE Ebauche</t>
  </si>
  <si>
    <t>024119</t>
  </si>
  <si>
    <t>024215</t>
  </si>
  <si>
    <t>8111110074_14</t>
  </si>
  <si>
    <t>C868A - OUTIL DE FORGE Finition</t>
  </si>
  <si>
    <t>024217</t>
  </si>
  <si>
    <t>3013140009_04</t>
  </si>
  <si>
    <t>C2049 OUTIL DE FORGE</t>
  </si>
  <si>
    <t>024218</t>
  </si>
  <si>
    <t>024222</t>
  </si>
  <si>
    <t>024315</t>
  </si>
  <si>
    <t>C676</t>
  </si>
  <si>
    <t>C676 - OUTIL DE FORGE</t>
  </si>
  <si>
    <t>024319</t>
  </si>
  <si>
    <t>024322</t>
  </si>
  <si>
    <t>024416</t>
  </si>
  <si>
    <t>024417</t>
  </si>
  <si>
    <t>024418</t>
  </si>
  <si>
    <t>024419</t>
  </si>
  <si>
    <t>024515</t>
  </si>
  <si>
    <t>024517</t>
  </si>
  <si>
    <t>C798</t>
  </si>
  <si>
    <t>C798 OUTIL DE FORGE</t>
  </si>
  <si>
    <t>024518</t>
  </si>
  <si>
    <t>024519</t>
  </si>
  <si>
    <t>024617</t>
  </si>
  <si>
    <t>024619</t>
  </si>
  <si>
    <t>024715</t>
  </si>
  <si>
    <t>024718</t>
  </si>
  <si>
    <t>C41</t>
  </si>
  <si>
    <t>C41 - OUTIL DE FORGE</t>
  </si>
  <si>
    <t>024719</t>
  </si>
  <si>
    <t>024816</t>
  </si>
  <si>
    <t>024818</t>
  </si>
  <si>
    <t>1265110006_34</t>
  </si>
  <si>
    <t>C371 OUTIL DE FORGE WGT</t>
  </si>
  <si>
    <t>024819</t>
  </si>
  <si>
    <t>024919</t>
  </si>
  <si>
    <t>025019</t>
  </si>
  <si>
    <t>025119</t>
  </si>
  <si>
    <t>025316</t>
  </si>
  <si>
    <t>025419</t>
  </si>
  <si>
    <t>025519</t>
  </si>
  <si>
    <t>5720190010_041</t>
  </si>
  <si>
    <t>C1174W2 - OUTIL DE FORGE Appl+Eb</t>
  </si>
  <si>
    <t>025615</t>
  </si>
  <si>
    <t>025815</t>
  </si>
  <si>
    <t>9902129851_04</t>
  </si>
  <si>
    <t>C30 OUTIL DE FORGE MAIN DE FER DE 10 Appla+Eb</t>
  </si>
  <si>
    <t>025819</t>
  </si>
  <si>
    <t>025915</t>
  </si>
  <si>
    <t>025916</t>
  </si>
  <si>
    <t>025919</t>
  </si>
  <si>
    <t>C131B</t>
  </si>
  <si>
    <t>026016</t>
  </si>
  <si>
    <t>C799</t>
  </si>
  <si>
    <t>026017</t>
  </si>
  <si>
    <t>026019</t>
  </si>
  <si>
    <t>026115</t>
  </si>
  <si>
    <t>026116</t>
  </si>
  <si>
    <t>026215</t>
  </si>
  <si>
    <t>026219</t>
  </si>
  <si>
    <t>5720190010_043</t>
  </si>
  <si>
    <t>C1174W2 - OUTIL DE FORGE Finition</t>
  </si>
  <si>
    <t>026315</t>
  </si>
  <si>
    <t>6232111009_14</t>
  </si>
  <si>
    <t>C1066B - OUTIL DE FORGE Eb</t>
  </si>
  <si>
    <t>026316</t>
  </si>
  <si>
    <t>C225</t>
  </si>
  <si>
    <t>026317</t>
  </si>
  <si>
    <t>026319</t>
  </si>
  <si>
    <t>026415</t>
  </si>
  <si>
    <t>C350</t>
  </si>
  <si>
    <t>OUTIL DE FORGE EMERILLON OEIL TRIGGER PETIT</t>
  </si>
  <si>
    <t>026416</t>
  </si>
  <si>
    <t>026419</t>
  </si>
  <si>
    <t>026515</t>
  </si>
  <si>
    <t>C226A</t>
  </si>
  <si>
    <t>026517</t>
  </si>
  <si>
    <t>026519</t>
  </si>
  <si>
    <t>026615</t>
  </si>
  <si>
    <t>6080020001_04</t>
  </si>
  <si>
    <t>C293 - OUTIL DE FORGE</t>
  </si>
  <si>
    <t>026616</t>
  </si>
  <si>
    <t>026619</t>
  </si>
  <si>
    <t>8111110091_04</t>
  </si>
  <si>
    <t>C946B OUTIL DE FORGE</t>
  </si>
  <si>
    <t>026715</t>
  </si>
  <si>
    <t>026719</t>
  </si>
  <si>
    <t>C266</t>
  </si>
  <si>
    <t>C266 OUTIL DE FORGE</t>
  </si>
  <si>
    <t>026816</t>
  </si>
  <si>
    <t>026817</t>
  </si>
  <si>
    <t>C144</t>
  </si>
  <si>
    <t>C144 OUTIL DE FORGE</t>
  </si>
  <si>
    <t>026819</t>
  </si>
  <si>
    <t>026915</t>
  </si>
  <si>
    <t>026919</t>
  </si>
  <si>
    <t>027015</t>
  </si>
  <si>
    <t>C186</t>
  </si>
  <si>
    <t>C186 - OUTIL DE FORGE</t>
  </si>
  <si>
    <t>027016</t>
  </si>
  <si>
    <t>9902129851_14</t>
  </si>
  <si>
    <t>C30 OUTIL DE FORGE MAIN DE FER DE 10 Finition</t>
  </si>
  <si>
    <t>027019</t>
  </si>
  <si>
    <t>027117</t>
  </si>
  <si>
    <t>C1066B</t>
  </si>
  <si>
    <t>C1066B - OUTIL DE FORGE Fin</t>
  </si>
  <si>
    <t>027119</t>
  </si>
  <si>
    <t>9902129861_14</t>
  </si>
  <si>
    <t>C19 - OUTIL DE FORGE MAIN DE FER DE 12 Finition</t>
  </si>
  <si>
    <t>027216</t>
  </si>
  <si>
    <t>027217</t>
  </si>
  <si>
    <t>9902129861_04</t>
  </si>
  <si>
    <t>C19 - OUTIL DE FORGE MAIN DE FER DE 12 Appla+Eb</t>
  </si>
  <si>
    <t>027316</t>
  </si>
  <si>
    <t>027317</t>
  </si>
  <si>
    <t>027319</t>
  </si>
  <si>
    <t>027416</t>
  </si>
  <si>
    <t>2018140001_14</t>
  </si>
  <si>
    <t>C340A OUTIL DE FORGE Pilon</t>
  </si>
  <si>
    <t>027417</t>
  </si>
  <si>
    <t>027519</t>
  </si>
  <si>
    <t>027616</t>
  </si>
  <si>
    <t>1060110002_04</t>
  </si>
  <si>
    <t>C169-291 OUTIL DE FORGE</t>
  </si>
  <si>
    <t>027617</t>
  </si>
  <si>
    <t>027619</t>
  </si>
  <si>
    <t>C55</t>
  </si>
  <si>
    <t>C55 OUTIL DE FORGE</t>
  </si>
  <si>
    <t>027716</t>
  </si>
  <si>
    <t>027719</t>
  </si>
  <si>
    <t>1060110051_24</t>
  </si>
  <si>
    <t>C200 - OUTIL DE FORGE Ebauche+Finition</t>
  </si>
  <si>
    <t>027815</t>
  </si>
  <si>
    <t>027916</t>
  </si>
  <si>
    <t>C342B</t>
  </si>
  <si>
    <t>C342B OUTIL DE FORGE</t>
  </si>
  <si>
    <t>028016</t>
  </si>
  <si>
    <t>028017</t>
  </si>
  <si>
    <t>6246150006_041</t>
  </si>
  <si>
    <t>C1127 - OUTIL DE FORGE</t>
  </si>
  <si>
    <t>028019</t>
  </si>
  <si>
    <t>C1254A</t>
  </si>
  <si>
    <t>C1254A - OUTIL DE FORGE</t>
  </si>
  <si>
    <t>028116</t>
  </si>
  <si>
    <t>028119</t>
  </si>
  <si>
    <t>C1669</t>
  </si>
  <si>
    <t>C1669 - OUTIL DE FORGE Eb+Fin</t>
  </si>
  <si>
    <t>028219</t>
  </si>
  <si>
    <t>9912122971_04</t>
  </si>
  <si>
    <t>C383 OUTIL DE FORGE Ebauche + Finition</t>
  </si>
  <si>
    <t>028317</t>
  </si>
  <si>
    <t>028816</t>
  </si>
  <si>
    <t>1232081001_04</t>
  </si>
  <si>
    <t>C2064 OUTIL DE FORGE</t>
  </si>
  <si>
    <t>028819</t>
  </si>
  <si>
    <t>6260180001_04</t>
  </si>
  <si>
    <t>C1067 OUTIL DE FORGE</t>
  </si>
  <si>
    <t>028917</t>
  </si>
  <si>
    <t>028919</t>
  </si>
  <si>
    <t>029017</t>
  </si>
  <si>
    <t>1232080005_04</t>
  </si>
  <si>
    <t>C2061 OUTIL DE FORGE</t>
  </si>
  <si>
    <t>029019</t>
  </si>
  <si>
    <t>029117</t>
  </si>
  <si>
    <t>029119</t>
  </si>
  <si>
    <t>029216</t>
  </si>
  <si>
    <t>029217</t>
  </si>
  <si>
    <t>029219</t>
  </si>
  <si>
    <t>029316</t>
  </si>
  <si>
    <t>029317</t>
  </si>
  <si>
    <t>029319</t>
  </si>
  <si>
    <t>029419</t>
  </si>
  <si>
    <t>029517</t>
  </si>
  <si>
    <t>029619</t>
  </si>
  <si>
    <t>029716</t>
  </si>
  <si>
    <t>029719</t>
  </si>
  <si>
    <t>029819</t>
  </si>
  <si>
    <t>029916</t>
  </si>
  <si>
    <t>1410020083_041</t>
  </si>
  <si>
    <t>C71A - OUTIL DE FORGE CLÉ SUPERSURET(*)É COLLET ROND N°10 Bloc</t>
  </si>
  <si>
    <t>029917</t>
  </si>
  <si>
    <t>029919</t>
  </si>
  <si>
    <t>C1985</t>
  </si>
  <si>
    <t>C1985 OUTIL DE FORGE</t>
  </si>
  <si>
    <t>030017</t>
  </si>
  <si>
    <t>030019</t>
  </si>
  <si>
    <t>2420080001_04</t>
  </si>
  <si>
    <t>C2060 OUTIL DE FORGE</t>
  </si>
  <si>
    <t>030117</t>
  </si>
  <si>
    <t>6200050010_04</t>
  </si>
  <si>
    <t>C1192 OUTIL DE FORGE</t>
  </si>
  <si>
    <t>030216</t>
  </si>
  <si>
    <t>5720190003_04</t>
  </si>
  <si>
    <t>C1076W2 OUTIL DE FORGE Appl+Eb</t>
  </si>
  <si>
    <t>030217</t>
  </si>
  <si>
    <t>030219</t>
  </si>
  <si>
    <t>030316</t>
  </si>
  <si>
    <t>C2000</t>
  </si>
  <si>
    <t>C2000 OUTIL DE FORGE</t>
  </si>
  <si>
    <t>030319</t>
  </si>
  <si>
    <t>C724</t>
  </si>
  <si>
    <t>C724 OUTIL DE FORGE</t>
  </si>
  <si>
    <t>030419</t>
  </si>
  <si>
    <t>030519</t>
  </si>
  <si>
    <t>030616</t>
  </si>
  <si>
    <t>030617</t>
  </si>
  <si>
    <t>030717</t>
  </si>
  <si>
    <t>C1389W2</t>
  </si>
  <si>
    <t>C1389W2 - OUTIL DE FORGE</t>
  </si>
  <si>
    <t>030816</t>
  </si>
  <si>
    <t>C1016</t>
  </si>
  <si>
    <t>C1016 OUTIL DE FORGE</t>
  </si>
  <si>
    <t>030817</t>
  </si>
  <si>
    <t>030819</t>
  </si>
  <si>
    <t>030916</t>
  </si>
  <si>
    <t>030919</t>
  </si>
  <si>
    <t>2021070101_04</t>
  </si>
  <si>
    <t>C360 - OUTIL DE FORGE</t>
  </si>
  <si>
    <t>031016</t>
  </si>
  <si>
    <t>031017</t>
  </si>
  <si>
    <t>031019</t>
  </si>
  <si>
    <t>031117</t>
  </si>
  <si>
    <t>031119</t>
  </si>
  <si>
    <t>031219</t>
  </si>
  <si>
    <t>031316</t>
  </si>
  <si>
    <t>031319</t>
  </si>
  <si>
    <t>031416</t>
  </si>
  <si>
    <t>C1997</t>
  </si>
  <si>
    <t>C1997 OUTIL DE FORGE</t>
  </si>
  <si>
    <t>031419</t>
  </si>
  <si>
    <t>031516</t>
  </si>
  <si>
    <t>031519</t>
  </si>
  <si>
    <t>031616</t>
  </si>
  <si>
    <t>031617</t>
  </si>
  <si>
    <t>031619</t>
  </si>
  <si>
    <t>031716</t>
  </si>
  <si>
    <t>031717</t>
  </si>
  <si>
    <t>C1064A</t>
  </si>
  <si>
    <t>C1064A OUTIL DE FORGE</t>
  </si>
  <si>
    <t>031719</t>
  </si>
  <si>
    <t>5720190002_04</t>
  </si>
  <si>
    <t>C1019W2 OUTIL DE FORGE Eb</t>
  </si>
  <si>
    <t>031816</t>
  </si>
  <si>
    <t>031819</t>
  </si>
  <si>
    <t>031916</t>
  </si>
  <si>
    <t>031919</t>
  </si>
  <si>
    <t>C54</t>
  </si>
  <si>
    <t>C54 - OUTIL DE FORGE</t>
  </si>
  <si>
    <t>032016</t>
  </si>
  <si>
    <t>032019</t>
  </si>
  <si>
    <t>4400030016_04</t>
  </si>
  <si>
    <t>C2070 OUTIL DE FORGE</t>
  </si>
  <si>
    <t>032119</t>
  </si>
  <si>
    <t>C14302BAS</t>
  </si>
  <si>
    <t>C1430 - OUTIL DE FORGE</t>
  </si>
  <si>
    <t>032216</t>
  </si>
  <si>
    <t>032219</t>
  </si>
  <si>
    <t>032416</t>
  </si>
  <si>
    <t>032419</t>
  </si>
  <si>
    <t>032519</t>
  </si>
  <si>
    <t>C868B</t>
  </si>
  <si>
    <t>C868B - OUTIL DE FORGE</t>
  </si>
  <si>
    <t>032719</t>
  </si>
  <si>
    <t>032817</t>
  </si>
  <si>
    <t>C1003</t>
  </si>
  <si>
    <t>C1003 OUTIL DE FORGE</t>
  </si>
  <si>
    <t>033116</t>
  </si>
  <si>
    <t>033119</t>
  </si>
  <si>
    <t>033219</t>
  </si>
  <si>
    <t>C235</t>
  </si>
  <si>
    <t>C235 OUTIL DE FORGE</t>
  </si>
  <si>
    <t>033319</t>
  </si>
  <si>
    <t>C343</t>
  </si>
  <si>
    <t>C343 OUTIL DE FORGE</t>
  </si>
  <si>
    <t>033416</t>
  </si>
  <si>
    <t>033516</t>
  </si>
  <si>
    <t>033519</t>
  </si>
  <si>
    <t>033716</t>
  </si>
  <si>
    <t>033719</t>
  </si>
  <si>
    <t>5720190002_14</t>
  </si>
  <si>
    <t>C1019W2 OUTIL DE FORGE Fin</t>
  </si>
  <si>
    <t>033816</t>
  </si>
  <si>
    <t>C149</t>
  </si>
  <si>
    <t>OUTIL FORGE CORPS MOUSQ.POUR ORC</t>
  </si>
  <si>
    <t>033916</t>
  </si>
  <si>
    <t>034216</t>
  </si>
  <si>
    <t>034416</t>
  </si>
  <si>
    <t>C1994</t>
  </si>
  <si>
    <t>OUTIL DE FORGE LAME TABLE FAROL</t>
  </si>
  <si>
    <t>034616</t>
  </si>
  <si>
    <t>034816</t>
  </si>
  <si>
    <t>4720020004_04</t>
  </si>
  <si>
    <t>C404 - OUTIL DE FORGE</t>
  </si>
  <si>
    <t>034918</t>
  </si>
  <si>
    <t>5720190003_14</t>
  </si>
  <si>
    <t>C1076W2 OUTIL DE FORGE Fin</t>
  </si>
  <si>
    <t>035016</t>
  </si>
  <si>
    <t>035316</t>
  </si>
  <si>
    <t>035416</t>
  </si>
  <si>
    <t>C607</t>
  </si>
  <si>
    <t>C607 OUTIL DE FORGE</t>
  </si>
  <si>
    <t>035516</t>
  </si>
  <si>
    <t>035616</t>
  </si>
  <si>
    <t>5720190008_041</t>
  </si>
  <si>
    <t>C1142W2 OUTIL DE FORGE Eb</t>
  </si>
  <si>
    <t>035816</t>
  </si>
  <si>
    <t>036016</t>
  </si>
  <si>
    <t>036116</t>
  </si>
  <si>
    <t>C475A</t>
  </si>
  <si>
    <t>C475A OUTIL DE FORGE</t>
  </si>
  <si>
    <t>036216</t>
  </si>
  <si>
    <t>C586</t>
  </si>
  <si>
    <t>C586 OUTIL DE FORGE</t>
  </si>
  <si>
    <t>036316</t>
  </si>
  <si>
    <t>C587</t>
  </si>
  <si>
    <t>C587 OUTIL DE FORGE</t>
  </si>
  <si>
    <t>036416</t>
  </si>
  <si>
    <t>5720190008_043</t>
  </si>
  <si>
    <t>C1142W2 OUTIL DE FORGE Fin</t>
  </si>
  <si>
    <t>036616</t>
  </si>
  <si>
    <t>036716</t>
  </si>
  <si>
    <t>037316</t>
  </si>
  <si>
    <t>037416</t>
  </si>
  <si>
    <t>C1120</t>
  </si>
  <si>
    <t>C1120 - OUTIL DE FORGE</t>
  </si>
  <si>
    <t>038016</t>
  </si>
  <si>
    <t>038216</t>
  </si>
  <si>
    <t>C1998</t>
  </si>
  <si>
    <t>C1998 OUTIL DE FORGE</t>
  </si>
  <si>
    <t>038316</t>
  </si>
  <si>
    <t>038416</t>
  </si>
  <si>
    <t>C951</t>
  </si>
  <si>
    <t>C951 OUTIL DE FORGE</t>
  </si>
  <si>
    <t>039016</t>
  </si>
  <si>
    <t>039416</t>
  </si>
  <si>
    <t>039516</t>
  </si>
  <si>
    <t>039616</t>
  </si>
  <si>
    <t>C270</t>
  </si>
  <si>
    <t>040016</t>
  </si>
  <si>
    <t>C598B</t>
  </si>
  <si>
    <t>C598B OUTIL DE FORGE</t>
  </si>
  <si>
    <t>INCONNU</t>
  </si>
  <si>
    <t>C71B</t>
  </si>
  <si>
    <t>Lot inconnu</t>
  </si>
  <si>
    <t>6246150006_042</t>
  </si>
  <si>
    <t>C1873</t>
  </si>
  <si>
    <t>OUT DE FORGE</t>
  </si>
  <si>
    <t>C126</t>
  </si>
  <si>
    <t>OUTIL DE FORGE CORPS FILIERE 2833</t>
  </si>
  <si>
    <t>C484G</t>
  </si>
  <si>
    <t>C484G OUTIL DE FORGE</t>
  </si>
  <si>
    <t>SANS</t>
  </si>
  <si>
    <t>occurrence</t>
  </si>
  <si>
    <t>IMMAT 1</t>
  </si>
  <si>
    <t>IMMAT 2</t>
  </si>
  <si>
    <t xml:space="preserve">IMMAT 3 </t>
  </si>
  <si>
    <t>IMMAT 4</t>
  </si>
  <si>
    <t>IMMAT 5</t>
  </si>
  <si>
    <t>IMMAT 6</t>
  </si>
  <si>
    <t>IMMAT 7</t>
  </si>
  <si>
    <t>Etat</t>
  </si>
  <si>
    <t>N° Semaine</t>
  </si>
  <si>
    <t>wop_etatphase</t>
  </si>
  <si>
    <t>ga_familleniv3</t>
  </si>
  <si>
    <t>DEC</t>
  </si>
  <si>
    <t>IND</t>
  </si>
  <si>
    <t>ACC</t>
  </si>
  <si>
    <t>LAN</t>
  </si>
  <si>
    <t>MED</t>
  </si>
  <si>
    <t>wop_opecirc</t>
  </si>
  <si>
    <t>120</t>
  </si>
  <si>
    <t>140</t>
  </si>
  <si>
    <t>160</t>
  </si>
  <si>
    <t>200</t>
  </si>
  <si>
    <t>130</t>
  </si>
  <si>
    <t>170</t>
  </si>
  <si>
    <t>150</t>
  </si>
  <si>
    <t>145</t>
  </si>
  <si>
    <t>148</t>
  </si>
  <si>
    <t>180</t>
  </si>
  <si>
    <t>220</t>
  </si>
  <si>
    <t>190</t>
  </si>
  <si>
    <t>126</t>
  </si>
  <si>
    <t>210</t>
  </si>
  <si>
    <t>127</t>
  </si>
  <si>
    <t>187</t>
  </si>
  <si>
    <t>157</t>
  </si>
  <si>
    <t>8111110074</t>
  </si>
  <si>
    <t>PASSANT FORGE</t>
  </si>
  <si>
    <t>8111110075</t>
  </si>
  <si>
    <t>BARRETTE pour Passant à Ressort</t>
  </si>
  <si>
    <t>Étiquettes de lignes</t>
  </si>
  <si>
    <t>(vide)</t>
  </si>
  <si>
    <t>Total général</t>
  </si>
  <si>
    <t>Étiquettes de colonnes</t>
  </si>
  <si>
    <t>Somme de wop_qaccsais</t>
  </si>
  <si>
    <t>9956125051A</t>
  </si>
  <si>
    <t>EMBASE CADENE ARTICULEE TA6V o8MM</t>
  </si>
  <si>
    <t>2810140006</t>
  </si>
  <si>
    <t>RONDELLE CONCAVE 663457</t>
  </si>
  <si>
    <t>9902124861A</t>
  </si>
  <si>
    <t>CORPS BAGUE DE FOC 50 MM</t>
  </si>
  <si>
    <t>1265110008</t>
  </si>
  <si>
    <t>CORPS TRIPLE STUDS REF:511200901</t>
  </si>
  <si>
    <t>6711</t>
  </si>
  <si>
    <t>Anneau D - 316L - Dia section: 6 mm - Dia passage: 40 mm</t>
  </si>
  <si>
    <t>8369111002_04</t>
  </si>
  <si>
    <t>8369111002</t>
  </si>
  <si>
    <t>Anneau Passant cambré</t>
  </si>
  <si>
    <t>C2106 OUTIL DE FORGE</t>
  </si>
  <si>
    <t>6232110011</t>
  </si>
  <si>
    <t xml:space="preserve">BROCHE LOR </t>
  </si>
  <si>
    <t>9911122072A</t>
  </si>
  <si>
    <t>AXE DE MANILLE Ø14MM 17-4 PH</t>
  </si>
  <si>
    <t>9916125062</t>
  </si>
  <si>
    <t>ETRIER CADENE ARTICULEE Ø10MM</t>
  </si>
  <si>
    <t>9901122411A</t>
  </si>
  <si>
    <t>CORPS MAN. LYRE o4MM LIBRE</t>
  </si>
  <si>
    <t xml:space="preserve">C181 - OUTIL DE FORGE </t>
  </si>
  <si>
    <t>1060110024</t>
  </si>
  <si>
    <t>DE TRIANGULAIRE DTAT AB 511</t>
  </si>
  <si>
    <t>8124010009_04</t>
  </si>
  <si>
    <t>8124010009</t>
  </si>
  <si>
    <t>Santoku</t>
  </si>
  <si>
    <t>C2071 OUTIL DE FORGE</t>
  </si>
  <si>
    <t>1060110041</t>
  </si>
  <si>
    <t>PASSANT N° 4  ARZ 302189-0</t>
  </si>
  <si>
    <t>9916126132A</t>
  </si>
  <si>
    <t>ETRIER CADENE DE FARGUE o13MM</t>
  </si>
  <si>
    <t>9901124421A</t>
  </si>
  <si>
    <t>CORPS MAN. LYRE o5MM IMPER.</t>
  </si>
  <si>
    <t>C261 OUTIL DE FORGE BRICARD N°1 Coquille</t>
  </si>
  <si>
    <t>6783</t>
  </si>
  <si>
    <t>Anneau rond - 316L - Dia section: 5 mm - Dia passage:33 mm</t>
  </si>
  <si>
    <t>C261 OUTIL DE FORGE BRICARD N°1 Bloc</t>
  </si>
  <si>
    <t>9222</t>
  </si>
  <si>
    <t>Etrier plat pour sangle - Dia 5 mm - Entraxe: 86 mm</t>
  </si>
  <si>
    <t>COLLINOX AMARRAGE ESCALADE P550000 OGA</t>
  </si>
  <si>
    <t>9956125052</t>
  </si>
  <si>
    <t>ETR. CAD. ARTIC. TA6V o8MM</t>
  </si>
  <si>
    <t>9901122151A</t>
  </si>
  <si>
    <t>CORPS MAN. LONGUE o10MM LIBRE</t>
  </si>
  <si>
    <t xml:space="preserve">C938 OUTIL DE FORGE </t>
  </si>
  <si>
    <t>9901122251A</t>
  </si>
  <si>
    <t>CORPS MAN. TORSE o10MM LIBRE</t>
  </si>
  <si>
    <t>9901124332</t>
  </si>
  <si>
    <t>AXE MAN. RAPIDE o6MM</t>
  </si>
  <si>
    <t>9901124322</t>
  </si>
  <si>
    <t>AXE MAN. RAPIDE Ø5MM</t>
  </si>
  <si>
    <t>9901124342</t>
  </si>
  <si>
    <t>AXE MAN. RAPIDE o8MM</t>
  </si>
  <si>
    <t>Avancement</t>
  </si>
  <si>
    <t>Matière</t>
  </si>
  <si>
    <t>Prépa</t>
  </si>
  <si>
    <t>TTH</t>
  </si>
  <si>
    <t>UGV1</t>
  </si>
  <si>
    <t>UGV2</t>
  </si>
  <si>
    <t>CHR</t>
  </si>
  <si>
    <t>Fil</t>
  </si>
  <si>
    <t>Usinage</t>
  </si>
  <si>
    <t>Erosion</t>
  </si>
  <si>
    <t>Grattage</t>
  </si>
  <si>
    <t>Conventionnel</t>
  </si>
  <si>
    <t xml:space="preserve">Dechromage </t>
  </si>
  <si>
    <t>Départ CHR</t>
  </si>
  <si>
    <t>Dechro+Rechro</t>
  </si>
  <si>
    <t>Nitruration</t>
  </si>
  <si>
    <t>Date disponibilité</t>
  </si>
  <si>
    <t>jours avant dispo</t>
  </si>
  <si>
    <t>depuis</t>
  </si>
  <si>
    <t>outil 1</t>
  </si>
  <si>
    <t>outil 2</t>
  </si>
  <si>
    <t>outil 3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</si>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</sst>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charset val="1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14" fontId="0" fillId="0" borderId="0" xfId="0" applyNumberFormat="1" applyAlignment="1">
      <alignment horizontal="center"/>
    </xf>
    <xf numFmtId="1" fontId="0" fillId="0" borderId="0" xfId="0" applyNumberFormat="1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1" fillId="2" borderId="0" xfId="1" applyNumberFormat="1" applyFont="1" applyFill="1" applyBorder="1" applyAlignment="1"/>
    <xf numFmtId="0" fontId="0" fillId="2" borderId="0" xfId="0" applyFill="1"/>
    <xf numFmtId="164" fontId="1" fillId="2" borderId="0" xfId="1" applyNumberForma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9" fontId="0" fillId="0" borderId="0" xfId="2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14" fontId="2" fillId="0" borderId="0" xfId="1" applyNumberFormat="1" applyFont="1" applyFill="1" applyBorder="1" applyAlignment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3" borderId="4" xfId="0" applyFill="1" applyBorder="1"/>
    <xf numFmtId="0" fontId="0" fillId="4" borderId="4" xfId="0" applyFill="1" applyBorder="1"/>
  </cellXfs>
  <cellStyles count="3">
    <cellStyle name="Normal" xfId="0" builtinId="0"/>
    <cellStyle name="Normal 2" xfId="1"/>
    <cellStyle name="Pourcentage" xfId="2" builtinId="5"/>
  </cellStyles>
  <dxfs count="1"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immy Barthelay" refreshedDate="44655.431801041668" createdVersion="6" refreshedVersion="6" minRefreshableVersion="3" recordCount="384">
  <cacheSource type="worksheet">
    <worksheetSource ref="A1:K1048576" sheet="Feuil1"/>
  </cacheSource>
  <cacheFields count="11">
    <cacheField name="wob_codecomposant" numFmtId="0">
      <sharedItems containsBlank="1"/>
    </cacheField>
    <cacheField name="wop_dateacc" numFmtId="0">
      <sharedItems containsNonDate="0" containsDate="1" containsString="0" containsBlank="1" minDate="2021-07-02T00:00:00" maxDate="2023-05-13T00:00:00"/>
    </cacheField>
    <cacheField name="wop_etatphase" numFmtId="0">
      <sharedItems containsBlank="1"/>
    </cacheField>
    <cacheField name="wop_ligneordre" numFmtId="0">
      <sharedItems containsString="0" containsBlank="1" containsNumber="1" containsInteger="1" minValue="117833" maxValue="154956"/>
    </cacheField>
    <cacheField name="ga_familleniv3" numFmtId="0">
      <sharedItems containsBlank="1"/>
    </cacheField>
    <cacheField name="wop_codearticle" numFmtId="0">
      <sharedItems containsBlank="1"/>
    </cacheField>
    <cacheField name="ga_libelle" numFmtId="0">
      <sharedItems containsBlank="1"/>
    </cacheField>
    <cacheField name="libcomposant" numFmtId="0">
      <sharedItems containsBlank="1" count="245">
        <s v="C982B OUTIL DE FORGE"/>
        <s v="C1085A OUTIL DE FORGE"/>
        <s v="C2046 OUTIL DE FORGE"/>
        <s v="C77A OUTIL FORGE  plaquettes classique"/>
        <m/>
        <s v="OUTIL DE FORGE"/>
        <s v="C1077W2 - OUTIL DE FORGE"/>
        <s v="C125 OUTIL DE FORGE"/>
        <s v="C180Pan - OUTIL DE FORGE panne"/>
        <s v="C428 - OUTIL DE FORGE"/>
        <s v="C180Fin - OUTIL DE FORGE FINITION"/>
        <s v="C180EB - OUTIL DE FORGE EBAUCHE"/>
        <s v="C1091A OUTIL DE FORGE FINITION"/>
        <s v="C1991 OUTIL DE FORGE"/>
        <s v="C626 - OUTIL DE FORGE"/>
        <s v="C800 OUTIL DE FORGE"/>
        <s v="C718 OUTIL DE FORGE"/>
        <s v="C2054 OUTIL DE FORGE FIN"/>
        <s v="C494 OUTIL DE FORGE PILON"/>
        <s v="C353 - OUTIL DE FORGE AXE MANILLE RAPIDE D.6"/>
        <s v="C2062 OUTIL DE FORGE Finition"/>
        <s v="C1669 - OUTIL DE FORGE Eb+Fin"/>
        <s v="C290 - OUTIL DE FORGE"/>
        <s v="C1091A OUTIL DE FORGE EBAUCHE"/>
        <s v="C570B OUTIL DE FORGE "/>
        <s v="C2062 OUTIL DE FORGE Ebauche"/>
        <s v="C1990 OUTIL DE FORGE"/>
        <s v="C48 OUTIL DE FORGE"/>
        <s v="C1100B OUTIL DE FORGE"/>
        <s v="C628 OUTIL DE FORGE"/>
        <s v="C2054 OUTIL DE FORGE EB"/>
        <s v="C938 OUTIL DE FORGE "/>
        <s v="C118 - OUTIL DE FORGE Eb+Fin"/>
        <s v="C222B OUTIL DE FORGE"/>
        <s v="C869B OUTIL DE FORGE"/>
        <s v="C488 OUTIL DE FORGE"/>
        <s v="C47 OUTIL DE FORGE PPPG"/>
        <s v="C1233 - OUTIL DE FORGE"/>
        <s v="C35 OUTIL DE FORGE PASSANT POUR SANGLE 25x2.5"/>
        <s v="C1223 OUTIL FORGE  plaquettes classique"/>
        <s v="C111 OUTIL DE FORGE"/>
        <s v="C1031 OUTIL DE FORGE"/>
        <s v="C304 - OUTIL DE FORGE"/>
        <s v="C872A OUTIL DE FORGE"/>
        <s v="C92 - OUTIL DE FORGE"/>
        <s v="C93 - OUTIL DE FORGE"/>
        <s v="C1259 OUTIL DE FORGE Finition"/>
        <s v="C884 - OUTIL FORGE"/>
        <s v="C1198 - OUTIL DE FORGE CORPS MANILLE LONGUE D.5"/>
        <s v="C736 - OUTIL DE FORGE"/>
        <s v="C1063B - OUTIL DE FORGE"/>
        <s v="C188B OUTIL DE FORGE"/>
        <s v="C181 - OUTIL DE FORGE "/>
        <s v="C185 - OUTIL DE FORGE "/>
        <s v="C663 - OUTIL DE FORGE"/>
        <s v="C1259 OUTIL DE FORGE Ebauche"/>
        <s v="OUTIL DE FORGE (lisse ebauche)"/>
        <s v="C658A - OUTIL DE FORGE CORPS MANILLE D.12"/>
        <s v="C479 OUTIL DE FORGE"/>
        <s v="C175 OUTIL DE FORGE"/>
        <s v="C507 OUTIL DE FORGE"/>
        <s v="C1422 OUTIL DE FORGE"/>
        <s v="C410A OUTIL DE FORGE"/>
        <s v="C1826 OUTIL DE FORGE"/>
        <s v="C489 OUTIL DE FORGE"/>
        <s v="C107A OUTIL DE FORGE"/>
        <s v="C1409 OUTIL DE FORGE"/>
        <s v="C108A OUTIL DE FORGE"/>
        <s v="C99B OUTIL DE FORGE"/>
        <s v="C459 - OUTIL DE FORGE"/>
        <s v="C446 OUTIL DE FORGE"/>
        <s v="C320 OUTIL DE FORGE"/>
        <s v="C1170A - OUTIL DE FORGE"/>
        <s v="C1156A OUTIL DE FORGE"/>
        <s v="C364 OUTIL DE FORGE Fin"/>
        <s v="C1405 - OUTIL DE FORGE"/>
        <s v="C889B - OUTIL DE FORGE PILON"/>
        <s v="C509B OUTIL  DE FORGE EMERILLON SANGLE"/>
        <s v="C789 OUTIL DE FORGE"/>
        <s v="C680A - OUTIL DE FORGE Pilon"/>
        <s v="C725 OUTIL DE FORGE Bloc"/>
        <s v="C2059 OUTIL DE FORGE Finition"/>
        <s v="C4Panne - OUTIL DE FORGE panne"/>
        <s v="C241 OUTIL DE FORGE"/>
        <s v="C1389 - OUTIL DE FORGE"/>
        <s v="C37 OUTIL DE FORGE"/>
        <s v="C305 OUTIL DE FORGE"/>
        <s v="C70A OUTIL DE FORGE"/>
        <s v="C364 OUTIL DE FORGE Eb"/>
        <s v="C842 OUTIL DE FORGE"/>
        <s v="C483 OUTIL DE FORGE"/>
        <s v="C1182 OUTIL DE FORGE"/>
        <s v="C1263 OUTIL DE FORGE"/>
        <s v="C970 OUTIL DE FORGE"/>
        <s v="C1631 OUTIL DE FORGE"/>
        <s v="C2059 OUTIL DE FORGE Ebauche"/>
        <s v="C386 - OUTIL DE FORGE"/>
        <s v="C1407 OUTIL DE FORGE"/>
        <s v="C415A OUTIL DE FORGE FINITION"/>
        <s v="C1075A OUTIL DE FORGE"/>
        <s v="C1005 Outil de forge"/>
        <s v="C79 OUTIL DE FORGE"/>
        <s v="C1630 OUTIL DE FORGE"/>
        <s v="C1416 OUTIL DE FORGE (PLAQUETTES 66*29)"/>
        <s v="C1170W2 - OUTIL DE FORGE"/>
        <s v="C950B - OUTIL DE FORGE Eb+Fin"/>
        <s v="C1438W2 OUTIL DE FORGE"/>
        <s v="C2063 OUTIL DE FORGE Finition"/>
        <s v="C1992 OUTIL DE FORGE"/>
        <s v="C1132 OUTIL DE FORGE"/>
        <s v="C913 - OUTIL DE FORGE"/>
        <s v="C415A OUTIL FORGE EBAUCHE P238A"/>
        <s v="C1219 OUTIL DE FORGE"/>
        <s v="C413 - OUTIL DE FORGE CORPS MANILLE RAPIDE D.6"/>
        <s v="C1619 OUTIL DE FORGE"/>
        <s v="C423B - OUTIL DE FORGE"/>
        <s v="C1085B OUTIL DE FORGE"/>
        <s v="C1557 OUTIL DE FORGE"/>
        <s v="C380 OUTIL DE FORGE"/>
        <s v="C4Fin - OUTIL DE FORGE "/>
        <s v="C1200 OUTIL DE FORGE"/>
        <s v="OUTILLAGE DE FORGE CORPS MOUSQUETON CHAPE T2 316L"/>
        <s v="C78 - OUTIL DE FORGE"/>
        <s v="C50 - OUTIL DE FORGE"/>
        <s v="C2063 OUTIL DE FORGE Ebauche"/>
        <s v="C211B OUTIL DE FORGE Finition"/>
        <s v="C294 - OUTIL DE FORGE"/>
        <s v="C1156B OUTIL DE FORGE"/>
        <s v="C423A - OUTIL DE FORGE"/>
        <s v="Outillage de forge sans rainure"/>
        <s v="C204 OUTIL DE FORGE"/>
        <s v="C2045 OUTIL DE FORGE"/>
        <s v="C1016 OUTIL DE FORGE"/>
        <s v="C1197 - OUTIL DE FORGE CORPS MANILLE LONGUE D.4"/>
        <s v="C1988 OUTIL DE FORGE"/>
        <s v="C2071 OUTIL DE FORGE"/>
        <s v="C848 OUTIL DE FORGE Finition"/>
        <s v="C223 - OUTIL DE FORGE: Ebauche - Finition (Par 2)"/>
        <s v="C123 OUTIL DE FORGE"/>
        <s v="C211B OUTIL DE FORGE Ebauche"/>
        <s v="C1400 OUTIL DE FORGE Finition"/>
        <s v="C1063C OUTIL DE FORGE Eb+Fin"/>
        <s v="C235 OUTIL DE FORGE"/>
        <s v="C625 OUTIL DE FORGE"/>
        <s v="C211C - OUTIL DE FORGE Finition"/>
        <s v="C351 OUTIL FORGE CORPS MOUSQ. TRIGGER PETIT"/>
        <s v="C110 - OUTIL DE FORGE Eb+Fin"/>
        <s v="C906A OUTIL DE FORGE Weingarten"/>
        <s v="C973 OUTIL DE FORGE"/>
        <s v="C792 OUTIL DE FORGE"/>
        <s v="C868B - OUTIL DE FORGE"/>
        <s v="C1064B - OUTIL DE FORGE Finition"/>
        <s v="C1050B OUTIL DE FORGE"/>
        <s v="C10-1 OUTIL DE FORGE"/>
        <s v="C1400 OUTIL DE FORGE Ebauche"/>
        <s v="C67B OUTIL DE FORGE"/>
        <s v="C1451W2 - OUTIL DE FORGE"/>
        <s v="C1397W2 OUTIL DE FORGE"/>
        <s v="C184 - OUTIL DE FORGE"/>
        <s v="C1063A - OUTIL DE FORGE:Corps Manille DROITE Dia:6 (Axe imperdable)"/>
        <s v="C868A - OUTIL DE FORGE Finition"/>
        <s v="C4Eb - OUTIL DE FORGE EBAUCHE"/>
        <s v="C409B - OUTIL DE FORGE"/>
        <s v="C570A OUTIL DE FORGE"/>
        <s v="C1315 OUTIL DE FORGE"/>
        <s v="C1254 OUTIL DE FORGE"/>
        <s v="C1004 OUTIL DE FORGE"/>
        <s v="C1051 OUTIL DE FORGE"/>
        <s v="C1140W2 OUTIL DE FORGE"/>
        <s v="C688B OUTIL DE FORGE Ebauche + Finition"/>
        <s v="C201 - OUTIL DE FORGE"/>
        <s v="C1032C - OUTIL DE FORGE Appl+Ebauche"/>
        <s v="C848 OUTIL DE FORGE Ebauche"/>
        <s v="C1176B - OUTIL DE FORGE"/>
        <s v="C331B - OUTIL DE FORGE"/>
        <s v="C482 OUTIL DE FORGE Finition"/>
        <s v="C383 OUTIL DE FORGE Finition"/>
        <s v="C1402W2 OUTIL DE FORGE"/>
        <s v="C791 OUTIL DE FORGE"/>
        <s v="C182 - OUTIL DE FORGE "/>
        <s v="C868A - OUTIL DE FORGE Ebauche"/>
        <s v="C1485 OUTIL DE FORGE"/>
        <s v="C261 OUTIL DE FORGE BRICARD N°1 Coquille"/>
        <s v="C261 OUTIL DE FORGE BRICARD N°1 Bloc"/>
        <s v="C1063D OUTIL DE FORGE"/>
        <s v="C1449w2 OUTIL DE FORGE"/>
        <s v="C1367 - OUTIL DE FORGE"/>
        <s v="C65B OUTIL DE FORGE"/>
        <s v="C1400w2 OUTIL DE FORGE"/>
        <s v="C205 OUTIL DE FORGE"/>
        <s v="C383 OUTIL DE FORGE Ebauche"/>
        <s v="C211CE - OUTIL DE FORGE Ebauche Haut"/>
        <s v="C211CE - OUTIL DE FORGE Ebauche Bas"/>
        <s v="OUTIL DE FORGE BRAS POULIE OUVRANTE T3"/>
        <s v="C2106 OUTIL DE FORGE"/>
        <s v="C316 OUTIL DE FORGE TOURILLON CRANTE 40 DENTS(C316)"/>
        <s v="C1023 OUT DE FORGE"/>
        <s v="C237B OUTIL DE FORGE"/>
        <s v="C482 OUTIL DE FORGE Ebauche"/>
        <s v="C753 OUTIL DE FORGE"/>
        <s v="C1663 OUTIL DE FORGE manille d24"/>
        <s v="C183 OUTIL DE FORGE"/>
        <s v="C937W2 OUTIL DE FORGE"/>
        <s v="C627 - OUTIL DE FORGE Eb+Fin"/>
        <s v="C1124 OUTIL DE FORGE"/>
        <s v="C1148 OUTIL FORGE"/>
        <s v="C561 OUTIL DE FORGE Coquille"/>
        <s v="C561 OUTIL DE FORGE Bloc Haut"/>
        <s v="C1399W2 OUTIL DE FORGE"/>
        <s v="C322 OUTIL DE FORGE"/>
        <s v="C1280 OUTIL DE FORGE Finition"/>
        <s v="C1024A - OUTIL DE FORGE"/>
        <s v="C1426 OUTIL DE FORGE"/>
        <s v="C715B OUTIL DE FORGE Ebauche +Finition"/>
        <s v="C982A OUTIL DE FORGE"/>
        <s v="C1418 OUTIL DE FORGE"/>
        <s v="C2051 OUTIL DE FORGE"/>
        <s v="C2105 OUTIL DE FORGE"/>
        <s v="C264 OUTIL DE FORGE"/>
        <s v="C1437W2 OUTIL DE FORGE"/>
        <s v="C397 OUTIL DE FORGE Bloc"/>
        <s v="C397 OUTIL DE FORGE Coquille"/>
        <s v="C1396 OUTIL DE FORGE"/>
        <s v="C537C OUTIL DE FORGE"/>
        <s v="C98B - OUTIL DE FORGE BEC KX1 STERLING"/>
        <s v="OUTIL DE FORGE BEC KX4"/>
        <s v="C2058 OUTIL DE FORGE"/>
        <s v="C1121 OUTIL DE FORGE"/>
        <s v="C1165A OUTIL DE FORGE HAUT Pilon" u="1"/>
        <s v="OUTIL DE FORGE EMERILLON 2443" u="1"/>
        <s v="C261 - OUTIL DE FORGE BRICARD N°1 Bloc" u="1"/>
        <s v="C1280 OUTIL DE FORGE Ebauche" u="1"/>
        <s v="C261 - OUTIL DE FORGE BRICARD N°1 Coquille" u="1"/>
        <s v="C9 OUTIL DE FORGE" u="1"/>
        <s v="C881B OUTIL DE FORGE Eb" u="1"/>
        <s v="C1199 OUTIL DE FORGE" u="1"/>
        <s v="C1165A OUTIL DE FORGE BAS Pilon" u="1"/>
        <s v="C1081B - OUTIL DE FORGE Eb+Fin" u="1"/>
        <s v="C1401 - OUTIL DE FORGE" u="1"/>
        <s v="C1404 - OUTIL DE FORGE" u="1"/>
        <s v="C1152 OUTIL DE FORGE" u="1"/>
        <s v="C2065 OUTIL DE FORGE" u="1"/>
        <s v="C690B - OUTIL DE FORGE Cambrage+Ebauche+Finition" u="1"/>
        <s v="C1406 OUTIL DE FORGE" u="1"/>
        <s v="C575 - OUTIL DE FORGE" u="1"/>
      </sharedItems>
    </cacheField>
    <cacheField name="wop_qaccsais" numFmtId="0">
      <sharedItems containsString="0" containsBlank="1" containsNumber="1" containsInteger="1" minValue="12" maxValue="52500"/>
    </cacheField>
    <cacheField name="wop_opecirc" numFmtId="0">
      <sharedItems containsBlank="1"/>
    </cacheField>
    <cacheField name="N° Semaine" numFmtId="0">
      <sharedItems containsString="0" containsBlank="1" containsNumber="1" containsInteger="1" minValue="1" maxValue="50" count="43">
        <n v="19"/>
        <n v="14"/>
        <n v="7"/>
        <n v="44"/>
        <n v="43"/>
        <n v="42"/>
        <n v="40"/>
        <n v="38"/>
        <n v="37"/>
        <n v="36"/>
        <n v="35"/>
        <n v="34"/>
        <n v="29"/>
        <n v="28"/>
        <n v="27"/>
        <n v="26"/>
        <n v="25"/>
        <n v="24"/>
        <n v="23"/>
        <n v="22"/>
        <n v="21"/>
        <n v="20"/>
        <n v="18"/>
        <n v="17"/>
        <n v="16"/>
        <n v="15"/>
        <n v="13"/>
        <n v="12"/>
        <n v="11"/>
        <n v="10"/>
        <n v="9"/>
        <n v="8"/>
        <n v="6"/>
        <n v="5"/>
        <n v="3"/>
        <m/>
        <n v="2" u="1"/>
        <n v="48" u="1"/>
        <n v="50" u="1"/>
        <n v="1" u="1"/>
        <n v="47" u="1"/>
        <n v="49" u="1"/>
        <n v="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4">
  <r>
    <s v="3390150012_04"/>
    <d v="2023-05-12T00:00:00"/>
    <s v="DEC"/>
    <n v="151195"/>
    <s v="IND"/>
    <s v="3390150012"/>
    <s v="EBAUCHE DE DOUBLE ETRIER LEBAUCHE 25803"/>
    <x v="0"/>
    <n v="630"/>
    <s v="130"/>
    <x v="0"/>
  </r>
  <r>
    <s v="3390150013_04"/>
    <d v="2023-05-11T00:00:00"/>
    <s v="DEC"/>
    <n v="151200"/>
    <s v="IND"/>
    <s v="3390150013"/>
    <s v="EBAUCHE DE VIS A OEIL ART. LEBAUCHE 25802"/>
    <x v="0"/>
    <n v="210"/>
    <s v="130"/>
    <x v="0"/>
  </r>
  <r>
    <s v="C1085A"/>
    <d v="2023-04-03T00:00:00"/>
    <s v="DEC"/>
    <n v="150948"/>
    <s v="IND"/>
    <s v="3390150108"/>
    <s v="EBAUCHE DE VIS EN TE  LEBAUCHE2412501"/>
    <x v="1"/>
    <n v="1050"/>
    <s v="120"/>
    <x v="1"/>
  </r>
  <r>
    <s v="C2046"/>
    <d v="2023-02-16T00:00:00"/>
    <s v="DEC"/>
    <n v="151198"/>
    <s v="IND"/>
    <s v="3390150107"/>
    <s v="EBAUCHE DE TOURILLON LEBAUCHE2425201"/>
    <x v="2"/>
    <n v="580"/>
    <s v="130"/>
    <x v="2"/>
  </r>
  <r>
    <s v="1250160003_04"/>
    <d v="2022-11-04T00:00:00"/>
    <s v="DEC"/>
    <n v="149061"/>
    <s v="IND"/>
    <s v="1250160003"/>
    <s v="BOUCLE D'ACCROCHAGE 90008441"/>
    <x v="3"/>
    <n v="2100"/>
    <s v="130"/>
    <x v="3"/>
  </r>
  <r>
    <m/>
    <d v="2022-10-28T00:00:00"/>
    <s v="DEC"/>
    <n v="149061"/>
    <s v="IND"/>
    <s v="1250160003"/>
    <s v="BOUCLE D'ACCROCHAGE 90008441"/>
    <x v="4"/>
    <n v="2100"/>
    <s v="120"/>
    <x v="4"/>
  </r>
  <r>
    <s v="C987A"/>
    <d v="2022-10-21T00:00:00"/>
    <s v="LAN"/>
    <n v="125494"/>
    <s v="IND"/>
    <s v="6780070030"/>
    <s v="VERROU DE SECURITE K 196"/>
    <x v="5"/>
    <n v="500"/>
    <s v="120"/>
    <x v="5"/>
  </r>
  <r>
    <s v="1255140003_04"/>
    <d v="2022-10-17T00:00:00"/>
    <s v="DEC"/>
    <n v="147989"/>
    <s v="IND"/>
    <s v="1255140003"/>
    <s v="ROHLING STUD 150 364-11"/>
    <x v="6"/>
    <n v="44000"/>
    <s v="120"/>
    <x v="5"/>
  </r>
  <r>
    <s v="9907123081_04"/>
    <d v="2022-10-17T00:00:00"/>
    <s v="DEC"/>
    <n v="138664"/>
    <s v="ACC"/>
    <s v="9907123081"/>
    <s v="CORPS SERRE CABLE Ø8MM"/>
    <x v="7"/>
    <n v="20"/>
    <s v="120"/>
    <x v="5"/>
  </r>
  <r>
    <s v="1357150001_24"/>
    <d v="2022-10-04T00:00:00"/>
    <s v="DEC"/>
    <n v="151688"/>
    <s v="IND"/>
    <s v="1357150101"/>
    <s v="TETE DE PIOLET 100102 "/>
    <x v="8"/>
    <n v="1900"/>
    <s v="210"/>
    <x v="6"/>
  </r>
  <r>
    <s v="C428"/>
    <d v="2022-09-22T00:00:00"/>
    <s v="DEC"/>
    <n v="154842"/>
    <s v="ACC"/>
    <s v="9901124341"/>
    <s v="CORPS MAN. RAPIDE o8MM"/>
    <x v="9"/>
    <n v="2500"/>
    <s v="120"/>
    <x v="7"/>
  </r>
  <r>
    <s v="1357150001_14"/>
    <d v="2022-09-15T00:00:00"/>
    <s v="DEC"/>
    <n v="151688"/>
    <s v="IND"/>
    <s v="1357150101"/>
    <s v="TETE DE PIOLET 100102 "/>
    <x v="10"/>
    <n v="1900"/>
    <s v="170"/>
    <x v="8"/>
  </r>
  <r>
    <s v="1357150001_04"/>
    <d v="2022-09-07T00:00:00"/>
    <s v="DEC"/>
    <n v="151688"/>
    <s v="IND"/>
    <s v="1357150101"/>
    <s v="TETE DE PIOLET 100102 "/>
    <x v="11"/>
    <n v="1900"/>
    <s v="150"/>
    <x v="9"/>
  </r>
  <r>
    <s v="C1091AFIN"/>
    <d v="2022-08-30T00:00:00"/>
    <s v="DEC"/>
    <n v="151133"/>
    <s v="ACC"/>
    <s v="9906126131A"/>
    <s v="PIECE CAVALIERE pour DIAM. 13 mm"/>
    <x v="12"/>
    <n v="200"/>
    <s v="150"/>
    <x v="10"/>
  </r>
  <r>
    <s v="C1991"/>
    <d v="2022-08-30T00:00:00"/>
    <s v="DEC"/>
    <n v="149697"/>
    <s v="IND"/>
    <s v="3025010012"/>
    <s v="MANCHE TABLE THIERS"/>
    <x v="13"/>
    <n v="1030"/>
    <s v="120"/>
    <x v="10"/>
  </r>
  <r>
    <s v="C626"/>
    <d v="2022-08-30T00:00:00"/>
    <s v="DEC"/>
    <n v="151144"/>
    <s v="ACC"/>
    <s v="9912124712"/>
    <s v="BRAS BRUT T1 MOUSQUETON  DRISSE"/>
    <x v="14"/>
    <n v="6000"/>
    <s v="150"/>
    <x v="10"/>
  </r>
  <r>
    <s v="C800"/>
    <d v="2022-08-30T00:00:00"/>
    <s v="DEC"/>
    <n v="153474"/>
    <s v="ACC"/>
    <s v="9916125042"/>
    <s v="ETRIER CADENE  ARTICULEE o6MM"/>
    <x v="15"/>
    <n v="400"/>
    <s v="120"/>
    <x v="10"/>
  </r>
  <r>
    <s v="C718"/>
    <d v="2022-08-29T00:00:00"/>
    <s v="DEC"/>
    <n v="150657"/>
    <s v="IND"/>
    <s v="3390150106"/>
    <s v="EBAUCHE DE VIS N°LEBAUCHE 2270402"/>
    <x v="16"/>
    <n v="1100"/>
    <s v="120"/>
    <x v="10"/>
  </r>
  <r>
    <s v="6259180002_14"/>
    <d v="2022-08-24T00:00:00"/>
    <s v="DEC"/>
    <n v="153973"/>
    <s v="IND"/>
    <s v="6259180002"/>
    <s v="EMERILLON MANILLE  BRUT PREISING"/>
    <x v="17"/>
    <n v="250"/>
    <s v="127"/>
    <x v="11"/>
  </r>
  <r>
    <s v="9906126841_04"/>
    <d v="2022-08-24T00:00:00"/>
    <s v="DEC"/>
    <n v="154835"/>
    <s v="ACC"/>
    <s v="9906126841PILON"/>
    <s v="EMBASE DE  CADENE SIMPLE Ø6MM 316L PILON"/>
    <x v="18"/>
    <n v="7500"/>
    <s v="120"/>
    <x v="11"/>
  </r>
  <r>
    <s v="C353"/>
    <d v="2022-08-24T00:00:00"/>
    <s v="DEC"/>
    <n v="154841"/>
    <s v="ACC"/>
    <s v="9901124332"/>
    <s v="AXE MAN. RAPIDE o6MM"/>
    <x v="19"/>
    <n v="7500"/>
    <s v="120"/>
    <x v="11"/>
  </r>
  <r>
    <s v="2994_04"/>
    <d v="2022-08-23T00:00:00"/>
    <s v="DEC"/>
    <n v="153430"/>
    <s v="ACC"/>
    <s v="2994"/>
    <s v="Main de fer - Pour chaine de 8 mm - Long: 85 mm"/>
    <x v="20"/>
    <n v="1000"/>
    <s v="150"/>
    <x v="11"/>
  </r>
  <r>
    <s v="C1159B"/>
    <d v="2022-08-22T00:00:00"/>
    <s v="DEC"/>
    <n v="154869"/>
    <s v="ACC"/>
    <s v="9916126132A"/>
    <s v="ETRIER CADENE DE FARGUE o13MM"/>
    <x v="5"/>
    <n v="200"/>
    <s v="140"/>
    <x v="11"/>
  </r>
  <r>
    <s v="C1669"/>
    <d v="2022-08-22T00:00:00"/>
    <s v="DEC"/>
    <n v="154837"/>
    <s v="ACC"/>
    <s v="6711"/>
    <s v="Anneau D - 316L - Dia section: 6 mm - Dia passage: 40 mm"/>
    <x v="21"/>
    <n v="500"/>
    <s v="130"/>
    <x v="11"/>
  </r>
  <r>
    <s v="C290"/>
    <d v="2022-07-22T00:00:00"/>
    <s v="DEC"/>
    <n v="153473"/>
    <s v="ACC"/>
    <s v="9912127781A"/>
    <s v="EMERILLON OEIL GD PASSAGE 2778"/>
    <x v="22"/>
    <n v="100"/>
    <s v="140"/>
    <x v="12"/>
  </r>
  <r>
    <s v="C290"/>
    <d v="2022-07-20T00:00:00"/>
    <s v="DEC"/>
    <n v="153473"/>
    <s v="ACC"/>
    <s v="9912127781A"/>
    <s v="EMERILLON OEIL GD PASSAGE 2778"/>
    <x v="22"/>
    <n v="100"/>
    <s v="120"/>
    <x v="12"/>
  </r>
  <r>
    <s v="C1091AEB"/>
    <d v="2022-07-20T00:00:00"/>
    <s v="DEC"/>
    <n v="151133"/>
    <s v="ACC"/>
    <s v="9906126131A"/>
    <s v="PIECE CAVALIERE pour DIAM. 13 mm"/>
    <x v="23"/>
    <n v="200"/>
    <s v="120"/>
    <x v="12"/>
  </r>
  <r>
    <s v="C570B"/>
    <d v="2022-07-18T00:00:00"/>
    <s v="DEC"/>
    <n v="154846"/>
    <s v="ACC"/>
    <s v="9901124441A"/>
    <s v="CORPS MAN. LYRE o8MM IMPER."/>
    <x v="24"/>
    <n v="2000"/>
    <s v="130"/>
    <x v="12"/>
  </r>
  <r>
    <s v="2994_14"/>
    <d v="2022-07-15T00:00:00"/>
    <s v="DEC"/>
    <n v="153430"/>
    <s v="ACC"/>
    <s v="2994"/>
    <s v="Main de fer - Pour chaine de 8 mm - Long: 85 mm"/>
    <x v="25"/>
    <n v="1000"/>
    <s v="130"/>
    <x v="13"/>
  </r>
  <r>
    <s v="C1990"/>
    <d v="2022-07-15T00:00:00"/>
    <s v="DEC"/>
    <n v="149693"/>
    <s v="IND"/>
    <s v="3025010011"/>
    <s v="MANCHE TABLE LAGUIOLE"/>
    <x v="26"/>
    <n v="1030"/>
    <s v="120"/>
    <x v="13"/>
  </r>
  <r>
    <s v="C48"/>
    <d v="2022-07-15T00:00:00"/>
    <s v="DEC"/>
    <n v="154864"/>
    <s v="ACC"/>
    <s v="9902124702A"/>
    <s v="BRAS MOUSQUETON DRISSE 2470"/>
    <x v="27"/>
    <n v="4000"/>
    <s v="120"/>
    <x v="13"/>
  </r>
  <r>
    <s v="C1100B"/>
    <d v="2022-07-13T00:00:00"/>
    <s v="DEC"/>
    <n v="152643"/>
    <s v="ACC"/>
    <s v="9912123771A"/>
    <s v="EMERILLON OEIL GD PASSAGE 2777"/>
    <x v="28"/>
    <n v="500"/>
    <s v="120"/>
    <x v="13"/>
  </r>
  <r>
    <s v="C628"/>
    <d v="2022-07-12T00:00:00"/>
    <s v="DEC"/>
    <n v="154847"/>
    <s v="ACC"/>
    <s v="9912124722"/>
    <s v="BRAS BRUT T2 MOUSQUETON DRISSE"/>
    <x v="29"/>
    <n v="6000"/>
    <s v="150"/>
    <x v="13"/>
  </r>
  <r>
    <s v="6259180002_04"/>
    <d v="2022-07-12T00:00:00"/>
    <s v="DEC"/>
    <n v="153973"/>
    <s v="IND"/>
    <s v="6259180002"/>
    <s v="EMERILLON MANILLE  BRUT PREISING"/>
    <x v="30"/>
    <n v="250"/>
    <s v="120"/>
    <x v="13"/>
  </r>
  <r>
    <s v="C938"/>
    <d v="2022-07-12T00:00:00"/>
    <s v="DEC"/>
    <n v="154851"/>
    <s v="ACC"/>
    <s v="9901122151A"/>
    <s v="CORPS MAN. LONGUE o10MM LIBRE"/>
    <x v="31"/>
    <n v="1000"/>
    <s v="120"/>
    <x v="13"/>
  </r>
  <r>
    <s v="C1085A"/>
    <d v="2022-07-11T00:00:00"/>
    <s v="DEC"/>
    <n v="150947"/>
    <s v="IND"/>
    <s v="3390150108"/>
    <s v="EBAUCHE DE VIS EN TE  LEBAUCHE2412501"/>
    <x v="1"/>
    <n v="1050"/>
    <s v="120"/>
    <x v="13"/>
  </r>
  <r>
    <s v="9912124751_04"/>
    <d v="2022-07-07T00:00:00"/>
    <s v="DEC"/>
    <n v="152646"/>
    <s v="ACC"/>
    <s v="9912124751"/>
    <s v="CORPS DRISSE BRUT T2  - 2475"/>
    <x v="32"/>
    <n v="3000"/>
    <s v="120"/>
    <x v="14"/>
  </r>
  <r>
    <s v="C222B"/>
    <d v="2022-07-07T00:00:00"/>
    <s v="DEC"/>
    <n v="154858"/>
    <s v="ACC"/>
    <s v="9202"/>
    <s v="Etrier - Dia 5 mm - Entraxe 37,5 mm"/>
    <x v="33"/>
    <n v="5000"/>
    <s v="130"/>
    <x v="14"/>
  </r>
  <r>
    <s v="C869B"/>
    <d v="2022-07-07T00:00:00"/>
    <s v="DEC"/>
    <n v="154085"/>
    <s v="IND"/>
    <s v="6246151001"/>
    <s v="COLLINOX AMARRAGE ESCALADE P550000 OGA"/>
    <x v="34"/>
    <n v="1050"/>
    <s v="120"/>
    <x v="14"/>
  </r>
  <r>
    <s v="C488"/>
    <d v="2022-07-07T00:00:00"/>
    <s v="DEC"/>
    <n v="151165"/>
    <s v="ACC"/>
    <s v="9912127761A"/>
    <s v="EMERILLON OEIL GD PASSAGE 2776"/>
    <x v="35"/>
    <n v="500"/>
    <s v="120"/>
    <x v="14"/>
  </r>
  <r>
    <s v="9902124701_14"/>
    <d v="2022-07-06T00:00:00"/>
    <s v="DEC"/>
    <n v="154862"/>
    <s v="ACC"/>
    <s v="9902124701A"/>
    <s v="CORPS MOUSQ. DRISSE OEIL 2470"/>
    <x v="36"/>
    <n v="4000"/>
    <s v="120"/>
    <x v="14"/>
  </r>
  <r>
    <s v="C1233"/>
    <d v="2022-07-06T00:00:00"/>
    <s v="DEC"/>
    <n v="154854"/>
    <s v="ACC"/>
    <s v="9906123551"/>
    <s v="ECROU OEIL (Ebauche double) o10MM"/>
    <x v="37"/>
    <n v="750"/>
    <s v="120"/>
    <x v="14"/>
  </r>
  <r>
    <s v="9927120500_04"/>
    <d v="2022-07-06T00:00:00"/>
    <s v="DEC"/>
    <n v="154872"/>
    <s v="ACC"/>
    <s v="9927120500EBFIN"/>
    <s v="PASSANT POUR SANGLE 25X2.5 LIGNE DE VIE"/>
    <x v="38"/>
    <n v="1000"/>
    <s v="120"/>
    <x v="14"/>
  </r>
  <r>
    <s v="9906123441_04"/>
    <d v="2022-07-05T00:00:00"/>
    <s v="DEC"/>
    <n v="154853"/>
    <s v="ACC"/>
    <s v="9906123441"/>
    <s v="ECROU OEIL (Ebauche double) o8MM"/>
    <x v="39"/>
    <n v="1500"/>
    <s v="130"/>
    <x v="14"/>
  </r>
  <r>
    <s v="C111"/>
    <d v="2022-07-05T00:00:00"/>
    <s v="DEC"/>
    <n v="152620"/>
    <s v="ACC"/>
    <s v="9205"/>
    <s v="Etrier - Dia 10 mm - Entraxe 78 mm"/>
    <x v="40"/>
    <n v="500"/>
    <s v="120"/>
    <x v="14"/>
  </r>
  <r>
    <s v="C1031"/>
    <d v="2022-07-05T00:00:00"/>
    <s v="DEC"/>
    <n v="153439"/>
    <s v="ACC"/>
    <s v="9901122072A"/>
    <s v="AXE MAN. LIBRE Ø14MM"/>
    <x v="41"/>
    <n v="300"/>
    <s v="120"/>
    <x v="14"/>
  </r>
  <r>
    <s v="C304"/>
    <d v="2022-07-04T00:00:00"/>
    <s v="DEC"/>
    <n v="154850"/>
    <s v="ACC"/>
    <s v="9901122041"/>
    <s v="CORPS BRUT MAN. DROITE Ø8 LIBRE"/>
    <x v="42"/>
    <n v="5500"/>
    <s v="120"/>
    <x v="14"/>
  </r>
  <r>
    <s v="C872A"/>
    <d v="2022-07-01T00:00:00"/>
    <s v="DEC"/>
    <n v="153438"/>
    <s v="ACC"/>
    <s v="9901122071A"/>
    <s v="CORPS MAN. DROITE Ø14MM LIBRE"/>
    <x v="43"/>
    <n v="300"/>
    <s v="120"/>
    <x v="15"/>
  </r>
  <r>
    <s v="C92"/>
    <d v="2022-06-29T00:00:00"/>
    <s v="DEC"/>
    <n v="133566"/>
    <s v="IND"/>
    <s v="7112100002"/>
    <s v="ZUGLASCHE MODELE DROIT"/>
    <x v="44"/>
    <n v="3150"/>
    <s v="120"/>
    <x v="15"/>
  </r>
  <r>
    <s v="C93"/>
    <d v="2022-06-29T00:00:00"/>
    <s v="DEC"/>
    <n v="133570"/>
    <s v="IND"/>
    <s v="7112100003"/>
    <s v="ZUGLASCHE MODELE GAUCHE"/>
    <x v="45"/>
    <n v="3150"/>
    <s v="120"/>
    <x v="15"/>
  </r>
  <r>
    <s v="9912126773_14"/>
    <d v="2022-06-29T00:00:00"/>
    <s v="DEC"/>
    <n v="152649"/>
    <s v="ACC"/>
    <s v="9912126773"/>
    <s v="EMERILLON A OEIL BRUT 2677"/>
    <x v="46"/>
    <n v="1000"/>
    <s v="130"/>
    <x v="15"/>
  </r>
  <r>
    <s v="C884"/>
    <d v="2022-06-28T00:00:00"/>
    <s v="DEC"/>
    <n v="153314"/>
    <s v="IND"/>
    <s v="1060110023"/>
    <s v="CORPS D'ETRIER EFA 2343 O"/>
    <x v="47"/>
    <n v="2100"/>
    <s v="120"/>
    <x v="15"/>
  </r>
  <r>
    <m/>
    <d v="2022-06-28T00:00:00"/>
    <s v="DEC"/>
    <n v="152623"/>
    <s v="ACC"/>
    <s v="9901122111A"/>
    <s v="CORPS MAN. LONGUE o4MM LIBRE"/>
    <x v="4"/>
    <n v="2000"/>
    <s v="130"/>
    <x v="15"/>
  </r>
  <r>
    <s v="C1198"/>
    <d v="2022-06-27T00:00:00"/>
    <s v="DEC"/>
    <n v="154859"/>
    <s v="ACC"/>
    <s v="9212"/>
    <s v="Etrier plat pour sangle - Dia 5 mm - Entraxe: 65 mm"/>
    <x v="48"/>
    <n v="4000"/>
    <s v="130"/>
    <x v="15"/>
  </r>
  <r>
    <s v="9906126841_04"/>
    <d v="2022-06-27T00:00:00"/>
    <s v="DEC"/>
    <n v="154834"/>
    <s v="ACC"/>
    <s v="9906126841PILON"/>
    <s v="EMBASE DE  CADENE SIMPLE Ø6MM 316L PILON"/>
    <x v="18"/>
    <n v="7500"/>
    <s v="120"/>
    <x v="15"/>
  </r>
  <r>
    <s v="C736"/>
    <d v="2022-06-24T00:00:00"/>
    <s v="DEC"/>
    <n v="154844"/>
    <s v="ACC"/>
    <s v="9901124421A"/>
    <s v="CORPS MAN. LYRE o5MM IMPER."/>
    <x v="49"/>
    <n v="2500"/>
    <s v="120"/>
    <x v="16"/>
  </r>
  <r>
    <s v="C1063B"/>
    <d v="2022-06-24T00:00:00"/>
    <s v="DEC"/>
    <n v="153443"/>
    <s v="ACC"/>
    <s v="9901124021A"/>
    <s v="CORPS MAN. DROITE Ø5MM IMPER."/>
    <x v="50"/>
    <n v="3000"/>
    <s v="120"/>
    <x v="16"/>
  </r>
  <r>
    <s v="9906127120_04"/>
    <d v="2022-06-24T00:00:00"/>
    <s v="DEC"/>
    <n v="154838"/>
    <s v="ACC"/>
    <s v="6712"/>
    <s v="Anneau D - 316L - Dia section: 6 mm - Dia passage: 50 mm"/>
    <x v="51"/>
    <n v="300"/>
    <s v="130"/>
    <x v="16"/>
  </r>
  <r>
    <s v="C181"/>
    <d v="2022-06-24T00:00:00"/>
    <s v="DEC"/>
    <n v="154829"/>
    <s v="ACC"/>
    <s v="9901122411A"/>
    <s v="CORPS MAN. LYRE o4MM LIBRE"/>
    <x v="52"/>
    <n v="2500"/>
    <s v="120"/>
    <x v="16"/>
  </r>
  <r>
    <s v="C185"/>
    <d v="2022-06-23T00:00:00"/>
    <s v="DEC"/>
    <n v="153442"/>
    <s v="ACC"/>
    <s v="9901122451A"/>
    <s v="CORPS MAN. LYRE o10MM LIBRE"/>
    <x v="53"/>
    <n v="2500"/>
    <s v="120"/>
    <x v="16"/>
  </r>
  <r>
    <s v="C663"/>
    <d v="2022-06-23T00:00:00"/>
    <s v="DEC"/>
    <n v="154855"/>
    <s v="ACC"/>
    <s v="9911122042A"/>
    <s v="AXE DE MANILLE Ø8MM 17-4 PH"/>
    <x v="54"/>
    <n v="1000"/>
    <s v="120"/>
    <x v="16"/>
  </r>
  <r>
    <s v="9912126773_04"/>
    <d v="2022-06-22T00:00:00"/>
    <s v="DEC"/>
    <n v="152649"/>
    <s v="ACC"/>
    <s v="9912126773"/>
    <s v="EMERILLON A OEIL BRUT 2677"/>
    <x v="55"/>
    <n v="1000"/>
    <s v="120"/>
    <x v="16"/>
  </r>
  <r>
    <s v="C633"/>
    <d v="2022-06-22T00:00:00"/>
    <s v="LAN"/>
    <n v="117833"/>
    <s v="MED"/>
    <s v="2446090019"/>
    <s v="Tige de Hanche PLM T8 avec rainures"/>
    <x v="56"/>
    <n v="12"/>
    <s v="200"/>
    <x v="16"/>
  </r>
  <r>
    <s v="C658A"/>
    <d v="2022-06-21T00:00:00"/>
    <s v="DEC"/>
    <n v="153437"/>
    <s v="ACC"/>
    <s v="9901122061A"/>
    <s v="CORPS MAN. DROITE Ø12MM LIBRE"/>
    <x v="57"/>
    <n v="1000"/>
    <s v="120"/>
    <x v="16"/>
  </r>
  <r>
    <s v="C497"/>
    <d v="2022-06-21T00:00:00"/>
    <s v="DEC"/>
    <n v="151140"/>
    <s v="ACC"/>
    <s v="9906124921"/>
    <s v="CORPS BRUT BOULON A OEIL M8 - Lg 80"/>
    <x v="5"/>
    <n v="1500"/>
    <s v="120"/>
    <x v="16"/>
  </r>
  <r>
    <s v="C479"/>
    <d v="2022-06-17T00:00:00"/>
    <s v="DEC"/>
    <n v="153462"/>
    <s v="ACC"/>
    <s v="9911124342"/>
    <s v="AXE HR o8MM pour MANILLE RAPIDE"/>
    <x v="58"/>
    <n v="500"/>
    <s v="120"/>
    <x v="17"/>
  </r>
  <r>
    <s v="C175"/>
    <d v="2022-06-16T00:00:00"/>
    <s v="DEC"/>
    <n v="152634"/>
    <s v="ACC"/>
    <s v="9902124811A"/>
    <s v="CORPS MOUSQ. SECU. 75MM"/>
    <x v="59"/>
    <n v="3000"/>
    <s v="140"/>
    <x v="17"/>
  </r>
  <r>
    <s v="9912127741_04"/>
    <d v="2022-06-15T00:00:00"/>
    <s v="DEC"/>
    <n v="153472"/>
    <s v="ACC"/>
    <s v="9912127741A"/>
    <s v="EMERILLON OEIL GD PASSAGE 2774"/>
    <x v="60"/>
    <n v="500"/>
    <s v="120"/>
    <x v="17"/>
  </r>
  <r>
    <s v="C1422"/>
    <d v="2022-06-15T00:00:00"/>
    <s v="DEC"/>
    <n v="153470"/>
    <s v="ACC"/>
    <s v="9912126763"/>
    <s v="EMERILLON  A  OEIL BRUT 2676"/>
    <x v="61"/>
    <n v="750"/>
    <s v="140"/>
    <x v="17"/>
  </r>
  <r>
    <s v="C410A"/>
    <d v="2022-06-15T00:00:00"/>
    <s v="DEC"/>
    <n v="154840"/>
    <s v="ACC"/>
    <s v="9901124322"/>
    <s v="AXE MAN. RAPIDE Ø5MM"/>
    <x v="62"/>
    <n v="5000"/>
    <s v="120"/>
    <x v="17"/>
  </r>
  <r>
    <s v="C1826"/>
    <d v="2022-06-14T00:00:00"/>
    <s v="DEC"/>
    <n v="153449"/>
    <s v="ACC"/>
    <s v="9902122841"/>
    <s v="CORPS MOUSQUETON PASSANT POUR SANGLE 30 MM"/>
    <x v="63"/>
    <n v="4000"/>
    <s v="120"/>
    <x v="17"/>
  </r>
  <r>
    <s v="C489"/>
    <d v="2022-06-14T00:00:00"/>
    <s v="DEC"/>
    <n v="152329"/>
    <s v="IND"/>
    <s v="1480030015"/>
    <s v="POIGNEE BOUTON OLIVE PLATE REF:66392 "/>
    <x v="64"/>
    <n v="1050"/>
    <s v="130"/>
    <x v="17"/>
  </r>
  <r>
    <s v="C107A"/>
    <d v="2022-06-13T00:00:00"/>
    <s v="DEC"/>
    <n v="151164"/>
    <s v="ACC"/>
    <s v="9912127731A"/>
    <s v="EMERILLON OEIL GD PASSAGE 2773"/>
    <x v="65"/>
    <n v="1000"/>
    <s v="120"/>
    <x v="17"/>
  </r>
  <r>
    <m/>
    <d v="2022-06-13T00:00:00"/>
    <s v="DEC"/>
    <n v="152888"/>
    <s v="IND"/>
    <s v="3390150108"/>
    <s v="EBAUCHE DE VIS EN TE  LEBAUCHE2412501"/>
    <x v="4"/>
    <n v="525"/>
    <s v="120"/>
    <x v="17"/>
  </r>
  <r>
    <s v="C1409"/>
    <d v="2022-06-10T00:00:00"/>
    <s v="DEC"/>
    <n v="151156"/>
    <s v="ACC"/>
    <s v="9912126732A"/>
    <s v="BRAS Mousq. O.S.C - Long: 45 pour Réf:72.6730A"/>
    <x v="66"/>
    <n v="1000"/>
    <s v="120"/>
    <x v="18"/>
  </r>
  <r>
    <s v="C108A"/>
    <d v="2022-06-09T00:00:00"/>
    <s v="DEC"/>
    <n v="154828"/>
    <s v="ACC"/>
    <s v="6783"/>
    <s v="Anneau rond - 316L - Dia section: 5 mm - Dia passage:33 mm"/>
    <x v="67"/>
    <n v="1500"/>
    <s v="130"/>
    <x v="18"/>
  </r>
  <r>
    <s v="C99B"/>
    <d v="2022-06-08T00:00:00"/>
    <s v="DEC"/>
    <n v="152501"/>
    <s v="IND"/>
    <s v="6720020001"/>
    <s v="CLE POUR MENOTTES  "/>
    <x v="68"/>
    <n v="52500"/>
    <s v="120"/>
    <x v="18"/>
  </r>
  <r>
    <s v="C459"/>
    <d v="2022-06-08T00:00:00"/>
    <s v="DEC"/>
    <n v="154839"/>
    <s v="ACC"/>
    <s v="9901124321"/>
    <s v="CORPS MAN. RAPIDE o5MM"/>
    <x v="69"/>
    <n v="5000"/>
    <s v="120"/>
    <x v="18"/>
  </r>
  <r>
    <m/>
    <d v="2022-06-08T00:00:00"/>
    <s v="DEC"/>
    <n v="153470"/>
    <s v="ACC"/>
    <s v="9912126763"/>
    <s v="EMERILLON  A  OEIL BRUT 2676"/>
    <x v="4"/>
    <n v="750"/>
    <s v="120"/>
    <x v="18"/>
  </r>
  <r>
    <s v="7074110008_04"/>
    <d v="2022-06-07T00:00:00"/>
    <s v="DEC"/>
    <n v="153500"/>
    <s v="IND"/>
    <s v="7074110008"/>
    <s v="CORPS DE VERROU 99 000125 791-0  P"/>
    <x v="70"/>
    <n v="1575"/>
    <s v="120"/>
    <x v="18"/>
  </r>
  <r>
    <s v="C320"/>
    <d v="2022-06-07T00:00:00"/>
    <s v="DEC"/>
    <n v="154867"/>
    <s v="ACC"/>
    <s v="9902124861A"/>
    <s v="CORPS BAGUE DE FOC 50 MM"/>
    <x v="71"/>
    <n v="1500"/>
    <s v="130"/>
    <x v="18"/>
  </r>
  <r>
    <s v="C1031"/>
    <d v="2022-06-07T00:00:00"/>
    <s v="DEC"/>
    <n v="154857"/>
    <s v="ACC"/>
    <s v="9911122072A"/>
    <s v="AXE DE MANILLE Ø14MM 17-4 PH"/>
    <x v="41"/>
    <n v="450"/>
    <s v="120"/>
    <x v="18"/>
  </r>
  <r>
    <s v="C1170A"/>
    <d v="2022-06-07T00:00:00"/>
    <s v="DEC"/>
    <n v="154856"/>
    <s v="ACC"/>
    <s v="9911122052A"/>
    <s v="AXE DE MANILLE Ø10MM 17-4 PH"/>
    <x v="72"/>
    <n v="1500"/>
    <s v="120"/>
    <x v="18"/>
  </r>
  <r>
    <s v="C628"/>
    <d v="2022-06-07T00:00:00"/>
    <s v="DEC"/>
    <n v="152645"/>
    <s v="ACC"/>
    <s v="9912124722"/>
    <s v="BRAS BRUT T2 MOUSQUETON DRISSE"/>
    <x v="29"/>
    <n v="6000"/>
    <s v="150"/>
    <x v="18"/>
  </r>
  <r>
    <s v="C1156A"/>
    <d v="2022-06-03T00:00:00"/>
    <s v="DEC"/>
    <n v="148772"/>
    <s v="ACC"/>
    <s v="9912124771A"/>
    <s v="CORPS  MOUSQUETON DRISSE  T3 2477"/>
    <x v="73"/>
    <n v="1440"/>
    <s v="120"/>
    <x v="19"/>
  </r>
  <r>
    <s v="5720190001_14"/>
    <d v="2022-06-02T00:00:00"/>
    <s v="DEC"/>
    <n v="151199"/>
    <s v="MED"/>
    <s v="5720190001"/>
    <s v="BRANCHE DE PINCE A OS"/>
    <x v="74"/>
    <n v="1050"/>
    <s v="150"/>
    <x v="19"/>
  </r>
  <r>
    <s v="C1405"/>
    <d v="2022-06-02T00:00:00"/>
    <s v="DEC"/>
    <n v="151191"/>
    <s v="ACC"/>
    <s v="9912126731A"/>
    <s v="CORPS Mousq. O.S.C. Long.45 - pour Réf:726730A"/>
    <x v="75"/>
    <n v="1000"/>
    <s v="120"/>
    <x v="19"/>
  </r>
  <r>
    <s v="9916126052_14"/>
    <d v="2022-06-02T00:00:00"/>
    <s v="DEC"/>
    <n v="154305"/>
    <s v="ACC"/>
    <s v="9916126052P"/>
    <s v="ETRIER CADENE ARTICULEE Ø8V2 17-4PH_PILON"/>
    <x v="76"/>
    <n v="5000"/>
    <s v="120"/>
    <x v="19"/>
  </r>
  <r>
    <s v="9912123761_04"/>
    <d v="2022-06-01T00:00:00"/>
    <s v="DEC"/>
    <n v="153466"/>
    <s v="ACC"/>
    <s v="9912123761A"/>
    <s v="EMERILLON D8 GD PASSAGE SANGLE 2376"/>
    <x v="77"/>
    <n v="500"/>
    <s v="120"/>
    <x v="19"/>
  </r>
  <r>
    <s v="C789"/>
    <d v="2022-06-01T00:00:00"/>
    <s v="DEC"/>
    <n v="152644"/>
    <s v="ACC"/>
    <s v="9912123811A"/>
    <s v="CORPS MOUSQ. HR SECU.  75MM"/>
    <x v="78"/>
    <n v="2500"/>
    <s v="150"/>
    <x v="19"/>
  </r>
  <r>
    <s v="C1991"/>
    <d v="2022-05-31T00:00:00"/>
    <s v="DEC"/>
    <n v="149696"/>
    <s v="IND"/>
    <s v="3025010012"/>
    <s v="MANCHE TABLE THIERS"/>
    <x v="13"/>
    <n v="1030"/>
    <s v="120"/>
    <x v="19"/>
  </r>
  <r>
    <s v="9906126041_14"/>
    <d v="2022-05-31T00:00:00"/>
    <s v="DEC"/>
    <n v="154832"/>
    <s v="ACC"/>
    <s v="9906126041APILON"/>
    <s v="EMBASE CADENE ARTICULEE Ø6 V2"/>
    <x v="79"/>
    <n v="7000"/>
    <s v="120"/>
    <x v="19"/>
  </r>
  <r>
    <s v="9906126051_04"/>
    <d v="2022-05-31T00:00:00"/>
    <s v="DEC"/>
    <n v="154307"/>
    <s v="ACC"/>
    <s v="9906126051A"/>
    <s v="EMBASE CADENE ARTICULEE D8 V2"/>
    <x v="80"/>
    <n v="5500"/>
    <s v="120"/>
    <x v="19"/>
  </r>
  <r>
    <s v="2995_04"/>
    <d v="2022-05-31T00:00:00"/>
    <s v="DEC"/>
    <n v="153431"/>
    <s v="ACC"/>
    <s v="2995"/>
    <s v="Main de fer - Pour chaine de 10 mm - Long: 103 mm"/>
    <x v="81"/>
    <n v="1000"/>
    <s v="150"/>
    <x v="19"/>
  </r>
  <r>
    <s v="6246150007_24"/>
    <d v="2022-05-31T00:00:00"/>
    <s v="DEC"/>
    <n v="152492"/>
    <s v="IND"/>
    <s v="6246150007"/>
    <s v="TETE SUMMIT BRUT"/>
    <x v="82"/>
    <n v="1295"/>
    <s v="200"/>
    <x v="19"/>
  </r>
  <r>
    <s v="7074110008_04"/>
    <d v="2022-05-30T00:00:00"/>
    <s v="DEC"/>
    <n v="152327"/>
    <s v="IND"/>
    <s v="7074110008"/>
    <s v="CORPS DE VERROU 99 000125 791-0  P"/>
    <x v="70"/>
    <n v="1575"/>
    <s v="120"/>
    <x v="19"/>
  </r>
  <r>
    <s v="C241"/>
    <d v="2022-05-27T00:00:00"/>
    <s v="DEC"/>
    <n v="154865"/>
    <s v="ACC"/>
    <s v="9902124801"/>
    <s v="CORPS MOUSQUETON DE SECURITE 50"/>
    <x v="83"/>
    <n v="20000"/>
    <s v="130"/>
    <x v="20"/>
  </r>
  <r>
    <s v="C1389"/>
    <d v="2022-05-27T00:00:00"/>
    <s v="DEC"/>
    <n v="152171"/>
    <s v="IND"/>
    <s v="6232111007"/>
    <s v="BROCHE COURBE 9001 3020 ARZ 302555.0"/>
    <x v="84"/>
    <n v="1100"/>
    <s v="120"/>
    <x v="20"/>
  </r>
  <r>
    <m/>
    <d v="2022-05-26T00:00:00"/>
    <s v="DEC"/>
    <n v="154767"/>
    <s v="IND"/>
    <s v="1060110041"/>
    <s v="PASSANT N° 4  ARZ 302189-0"/>
    <x v="4"/>
    <n v="1430"/>
    <s v="130"/>
    <x v="20"/>
  </r>
  <r>
    <s v="9912124761_04"/>
    <d v="2022-05-25T00:00:00"/>
    <s v="DEC"/>
    <n v="152647"/>
    <s v="ACC"/>
    <s v="9912124761"/>
    <s v="EMERILLON MANILLE  BRUT Réf : 2-4761"/>
    <x v="85"/>
    <n v="3000"/>
    <s v="120"/>
    <x v="20"/>
  </r>
  <r>
    <s v="9906126841_04"/>
    <d v="2022-05-25T00:00:00"/>
    <s v="DEC"/>
    <n v="153456"/>
    <s v="ACC"/>
    <s v="9906126841PILON"/>
    <s v="EMBASE DE  CADENE SIMPLE Ø6MM 316L PILON"/>
    <x v="18"/>
    <n v="7500"/>
    <s v="120"/>
    <x v="20"/>
  </r>
  <r>
    <s v="C479"/>
    <d v="2022-05-25T00:00:00"/>
    <s v="DEC"/>
    <n v="154843"/>
    <s v="ACC"/>
    <s v="9901124342"/>
    <s v="AXE MAN. RAPIDE o8MM"/>
    <x v="58"/>
    <n v="2500"/>
    <s v="120"/>
    <x v="20"/>
  </r>
  <r>
    <s v="C305"/>
    <d v="2022-05-24T00:00:00"/>
    <s v="DEC"/>
    <n v="153311"/>
    <s v="IND"/>
    <s v="6897150001"/>
    <s v="NOIX DENTEE  Ø25  ND25 WICHA"/>
    <x v="86"/>
    <n v="6300"/>
    <s v="120"/>
    <x v="20"/>
  </r>
  <r>
    <s v="C70A"/>
    <d v="2022-05-24T00:00:00"/>
    <s v="DEC"/>
    <n v="148285"/>
    <s v="ACC"/>
    <s v="9902123842A"/>
    <s v="EMER. OEIL GD PASS. 2384"/>
    <x v="87"/>
    <n v="1500"/>
    <s v="130"/>
    <x v="20"/>
  </r>
  <r>
    <s v="2994_04"/>
    <d v="2022-05-24T00:00:00"/>
    <s v="DEC"/>
    <n v="153429"/>
    <s v="ACC"/>
    <s v="2994"/>
    <s v="Main de fer - Pour chaine de 8 mm - Long: 85 mm"/>
    <x v="20"/>
    <n v="1000"/>
    <s v="150"/>
    <x v="20"/>
  </r>
  <r>
    <s v="5720190001_04"/>
    <d v="2022-05-24T00:00:00"/>
    <s v="DEC"/>
    <n v="151199"/>
    <s v="MED"/>
    <s v="5720190001"/>
    <s v="BRANCHE DE PINCE A OS"/>
    <x v="88"/>
    <n v="1050"/>
    <s v="130"/>
    <x v="20"/>
  </r>
  <r>
    <s v="C842"/>
    <d v="2022-05-24T00:00:00"/>
    <s v="DEC"/>
    <n v="152626"/>
    <s v="ACC"/>
    <s v="9901122461A"/>
    <s v="CORPS MAN. LYRE Ø12MM LIBRE"/>
    <x v="89"/>
    <n v="1500"/>
    <s v="120"/>
    <x v="20"/>
  </r>
  <r>
    <s v="9927120500_04"/>
    <d v="2022-05-24T00:00:00"/>
    <s v="DEC"/>
    <n v="153476"/>
    <s v="ACC"/>
    <s v="9927120500EBFIN"/>
    <s v="PASSANT POUR SANGLE 25X2.5 LIGNE DE VIE"/>
    <x v="38"/>
    <n v="1000"/>
    <s v="120"/>
    <x v="20"/>
  </r>
  <r>
    <s v="C483"/>
    <d v="2022-05-24T00:00:00"/>
    <s v="DEC"/>
    <n v="152640"/>
    <s v="ACC"/>
    <s v="9907124851"/>
    <s v="CORPS  DE PRE FEEDER BRUT"/>
    <x v="90"/>
    <n v="1000"/>
    <s v="120"/>
    <x v="20"/>
  </r>
  <r>
    <s v="6246150007_24"/>
    <d v="2022-05-24T00:00:00"/>
    <s v="DEC"/>
    <n v="149681"/>
    <s v="IND"/>
    <s v="6246150007"/>
    <s v="TETE SUMMIT BRUT"/>
    <x v="82"/>
    <n v="1273"/>
    <s v="200"/>
    <x v="20"/>
  </r>
  <r>
    <s v="C1182"/>
    <d v="2022-05-23T00:00:00"/>
    <s v="DEC"/>
    <n v="153313"/>
    <s v="IND"/>
    <s v="2880070052"/>
    <s v="SPATULE D. 137-01  "/>
    <x v="91"/>
    <n v="3150"/>
    <s v="130"/>
    <x v="20"/>
  </r>
  <r>
    <s v="C222B"/>
    <d v="2022-05-23T00:00:00"/>
    <s v="DEC"/>
    <n v="153436"/>
    <s v="ACC"/>
    <s v="9901122021"/>
    <s v="CORPS BRUT MAN. DROITE Ø5 LIBRE"/>
    <x v="33"/>
    <n v="7500"/>
    <s v="120"/>
    <x v="20"/>
  </r>
  <r>
    <s v="C1263"/>
    <d v="2022-05-23T00:00:00"/>
    <s v="DEC"/>
    <n v="152648"/>
    <s v="ACC"/>
    <s v="9912126753"/>
    <s v="EMERILLON A OEIL BRUT 2675"/>
    <x v="92"/>
    <n v="6000"/>
    <s v="120"/>
    <x v="20"/>
  </r>
  <r>
    <s v="C570B"/>
    <d v="2022-05-23T00:00:00"/>
    <s v="DEC"/>
    <n v="151171"/>
    <s v="ACC"/>
    <s v="9901124441A"/>
    <s v="CORPS MAN. LYRE o8MM IMPER."/>
    <x v="24"/>
    <n v="2000"/>
    <s v="130"/>
    <x v="20"/>
  </r>
  <r>
    <s v="C970"/>
    <d v="2022-05-23T00:00:00"/>
    <s v="DEC"/>
    <n v="153446"/>
    <s v="ACC"/>
    <s v="9901124151A"/>
    <s v="CORPS MAN. LONGUE o10MM IMPER."/>
    <x v="93"/>
    <n v="750"/>
    <s v="130"/>
    <x v="20"/>
  </r>
  <r>
    <s v="C1631"/>
    <d v="2022-05-23T00:00:00"/>
    <s v="DEC"/>
    <n v="152617"/>
    <s v="IND"/>
    <s v="6751"/>
    <s v="Triangle à barrette - 316L - Dia section: 6 mm - Dia passage: 45 mm"/>
    <x v="94"/>
    <n v="500"/>
    <s v="130"/>
    <x v="20"/>
  </r>
  <r>
    <s v="2995_14"/>
    <d v="2022-05-20T00:00:00"/>
    <s v="DEC"/>
    <n v="153431"/>
    <s v="ACC"/>
    <s v="2995"/>
    <s v="Main de fer - Pour chaine de 10 mm - Long: 103 mm"/>
    <x v="95"/>
    <n v="1000"/>
    <s v="130"/>
    <x v="21"/>
  </r>
  <r>
    <s v="1250160003_04"/>
    <d v="2022-05-20T00:00:00"/>
    <s v="DEC"/>
    <n v="149060"/>
    <s v="IND"/>
    <s v="1250160003"/>
    <s v="BOUCLE D'ACCROCHAGE 90008441"/>
    <x v="3"/>
    <n v="2100"/>
    <s v="130"/>
    <x v="21"/>
  </r>
  <r>
    <s v="C1185"/>
    <d v="2022-05-20T00:00:00"/>
    <s v="DEC"/>
    <n v="151153"/>
    <s v="ACC"/>
    <s v="9902128311A"/>
    <s v="CORPS USINE PELICAN  100MM 2831"/>
    <x v="5"/>
    <n v="1000"/>
    <s v="120"/>
    <x v="21"/>
  </r>
  <r>
    <s v="C1398"/>
    <d v="2022-05-20T00:00:00"/>
    <s v="DEC"/>
    <n v="154767"/>
    <s v="IND"/>
    <s v="1060110041"/>
    <s v="PASSANT N° 4  ARZ 302189-0"/>
    <x v="5"/>
    <n v="1430"/>
    <s v="120"/>
    <x v="21"/>
  </r>
  <r>
    <s v="C1820"/>
    <d v="2022-05-19T00:00:00"/>
    <s v="DEC"/>
    <n v="153455"/>
    <s v="ACC"/>
    <s v="9906125641A"/>
    <s v="EMBASE CADENE ARTIC. DOUBLE Ø6MM"/>
    <x v="5"/>
    <n v="300"/>
    <s v="130"/>
    <x v="21"/>
  </r>
  <r>
    <s v="C386"/>
    <d v="2022-05-19T00:00:00"/>
    <s v="DEC"/>
    <n v="153448"/>
    <s v="ACC"/>
    <s v="9901124451A"/>
    <s v="CORPS MAN. LYRE o10MM IMPER"/>
    <x v="96"/>
    <n v="1500"/>
    <s v="120"/>
    <x v="21"/>
  </r>
  <r>
    <s v="C48"/>
    <d v="2022-05-19T00:00:00"/>
    <s v="DEC"/>
    <n v="154863"/>
    <s v="ACC"/>
    <s v="9902124702A"/>
    <s v="BRAS MOUSQUETON DRISSE 2470"/>
    <x v="27"/>
    <n v="4000"/>
    <s v="120"/>
    <x v="21"/>
  </r>
  <r>
    <s v="C185"/>
    <d v="2022-05-18T00:00:00"/>
    <s v="DEC"/>
    <n v="153460"/>
    <s v="ACC"/>
    <s v="9911122451A"/>
    <s v="CORPS MAN. HR LYRE Ø10MM"/>
    <x v="53"/>
    <n v="500"/>
    <s v="120"/>
    <x v="21"/>
  </r>
  <r>
    <s v="C1407"/>
    <d v="2022-05-18T00:00:00"/>
    <s v="DEC"/>
    <n v="154303"/>
    <s v="ACC"/>
    <s v="9912126733"/>
    <s v="EMERILLON A OEIL BRUT 2673"/>
    <x v="97"/>
    <n v="2500"/>
    <s v="120"/>
    <x v="21"/>
  </r>
  <r>
    <s v="9906126061_04"/>
    <d v="2022-05-17T00:00:00"/>
    <s v="DEC"/>
    <n v="154833"/>
    <s v="ACC"/>
    <s v="9906126061A"/>
    <s v="EMBASE CADENE ARTICULEE Ø10 V2"/>
    <x v="98"/>
    <n v="1500"/>
    <s v="140"/>
    <x v="21"/>
  </r>
  <r>
    <s v="C1075A"/>
    <d v="2022-05-17T00:00:00"/>
    <s v="DEC"/>
    <n v="154868"/>
    <s v="ACC"/>
    <s v="9916125062"/>
    <s v="ETRIER CADENE ARTICULEE Ø10MM"/>
    <x v="99"/>
    <n v="500"/>
    <s v="120"/>
    <x v="21"/>
  </r>
  <r>
    <s v="C1005"/>
    <d v="2022-05-17T00:00:00"/>
    <s v="DEC"/>
    <n v="146698"/>
    <s v="ACC"/>
    <s v="6771"/>
    <s v="Passant double - Dia section: 4 mm - Dia passage: 42 mm"/>
    <x v="100"/>
    <n v="2000"/>
    <s v="140"/>
    <x v="21"/>
  </r>
  <r>
    <s v="C1075A"/>
    <d v="2022-05-16T00:00:00"/>
    <s v="DEC"/>
    <n v="151190"/>
    <s v="ACC"/>
    <s v="9956125062"/>
    <s v="ETR. CAD. ARTIC. TA6V o10MM"/>
    <x v="99"/>
    <n v="50"/>
    <s v="120"/>
    <x v="21"/>
  </r>
  <r>
    <s v="C1193"/>
    <d v="2022-05-16T00:00:00"/>
    <s v="DEC"/>
    <n v="151166"/>
    <s v="ACC"/>
    <s v="9912128302A"/>
    <s v="BRAS CROCHET PELICAN de 100 mm"/>
    <x v="5"/>
    <n v="1000"/>
    <s v="130"/>
    <x v="21"/>
  </r>
  <r>
    <s v="C79"/>
    <d v="2022-05-16T00:00:00"/>
    <s v="DEC"/>
    <n v="151138"/>
    <s v="ACC"/>
    <s v="9901122631"/>
    <s v="CORPS MAN. LARGE o6MM BRUT"/>
    <x v="101"/>
    <n v="3000"/>
    <s v="120"/>
    <x v="21"/>
  </r>
  <r>
    <s v="C800"/>
    <d v="2022-05-16T00:00:00"/>
    <s v="DEC"/>
    <n v="152656"/>
    <s v="ACC"/>
    <s v="9956125042"/>
    <s v="ETR. CAD. ARTIC. TA6V o6MM"/>
    <x v="15"/>
    <n v="200"/>
    <s v="130"/>
    <x v="21"/>
  </r>
  <r>
    <s v="C1630"/>
    <d v="2022-05-16T00:00:00"/>
    <s v="DEC"/>
    <n v="146696"/>
    <s v="ACC"/>
    <s v="6732"/>
    <s v="Triangle - 316L - Dia section: 6 mm - Dia passage: 50 mm"/>
    <x v="102"/>
    <n v="440"/>
    <s v="130"/>
    <x v="21"/>
  </r>
  <r>
    <m/>
    <d v="2022-05-16T00:00:00"/>
    <s v="DEC"/>
    <n v="149060"/>
    <s v="IND"/>
    <s v="1250160003"/>
    <s v="BOUCLE D'ACCROCHAGE 90008441"/>
    <x v="4"/>
    <n v="2100"/>
    <s v="120"/>
    <x v="21"/>
  </r>
  <r>
    <s v="2994_14"/>
    <d v="2022-05-13T00:00:00"/>
    <s v="DEC"/>
    <n v="153429"/>
    <s v="ACC"/>
    <s v="2994"/>
    <s v="Main de fer - Pour chaine de 8 mm - Long: 85 mm"/>
    <x v="25"/>
    <n v="1000"/>
    <s v="130"/>
    <x v="0"/>
  </r>
  <r>
    <s v="C1990"/>
    <d v="2022-05-13T00:00:00"/>
    <s v="DEC"/>
    <n v="149692"/>
    <s v="IND"/>
    <s v="3025010011"/>
    <s v="MANCHE TABLE LAGUIOLE"/>
    <x v="26"/>
    <n v="1030"/>
    <s v="120"/>
    <x v="0"/>
  </r>
  <r>
    <s v="C1416"/>
    <d v="2022-05-13T00:00:00"/>
    <s v="DEC"/>
    <n v="151173"/>
    <s v="ACC"/>
    <s v="9911122032A"/>
    <s v="AXE DE MANILLE Ø6MM 17-4 PH"/>
    <x v="103"/>
    <n v="500"/>
    <s v="120"/>
    <x v="0"/>
  </r>
  <r>
    <s v="C1170W2"/>
    <d v="2022-05-12T00:00:00"/>
    <s v="DEC"/>
    <n v="152497"/>
    <s v="MED"/>
    <s v="2453090027"/>
    <s v="BRUT DE METAPHYSE DE REV MONO SFPH27 0077"/>
    <x v="104"/>
    <n v="62"/>
    <s v="190"/>
    <x v="0"/>
  </r>
  <r>
    <s v="C869B"/>
    <d v="2022-05-12T00:00:00"/>
    <s v="DEC"/>
    <n v="153502"/>
    <s v="IND"/>
    <s v="6246151001"/>
    <s v="COLLINOX AMARRAGE ESCALADE P550000 OGA"/>
    <x v="34"/>
    <n v="2100"/>
    <s v="120"/>
    <x v="0"/>
  </r>
  <r>
    <s v="C175"/>
    <d v="2022-05-12T00:00:00"/>
    <s v="DEC"/>
    <n v="154866"/>
    <s v="ACC"/>
    <s v="9902124811A"/>
    <s v="CORPS MOUSQ. SECU. 75MM"/>
    <x v="59"/>
    <n v="3000"/>
    <s v="140"/>
    <x v="0"/>
  </r>
  <r>
    <s v="C950B"/>
    <d v="2022-05-12T00:00:00"/>
    <s v="DEC"/>
    <n v="154768"/>
    <s v="IND"/>
    <s v="1060110024"/>
    <s v="DE TRIANGULAIRE DTAT AB 511"/>
    <x v="105"/>
    <n v="210"/>
    <s v="140"/>
    <x v="0"/>
  </r>
  <r>
    <s v="C79"/>
    <d v="2022-05-11T00:00:00"/>
    <s v="DEC"/>
    <n v="153445"/>
    <s v="ACC"/>
    <s v="9901124131A"/>
    <s v="CORPS MAN. LONGUE o6MM IMPER."/>
    <x v="101"/>
    <n v="2500"/>
    <s v="130"/>
    <x v="0"/>
  </r>
  <r>
    <s v="C1438W2"/>
    <d v="2022-05-11T00:00:00"/>
    <s v="DEC"/>
    <n v="153480"/>
    <s v="ACC"/>
    <s v="9942126541"/>
    <s v="CORPS DE MOUSQUETON BRUT SPEEDLINK SL 2.9"/>
    <x v="106"/>
    <n v="1000"/>
    <s v="120"/>
    <x v="0"/>
  </r>
  <r>
    <m/>
    <d v="2022-05-11T00:00:00"/>
    <s v="DEC"/>
    <n v="152656"/>
    <s v="ACC"/>
    <s v="9956125042"/>
    <s v="ETR. CAD. ARTIC. TA6V o6MM"/>
    <x v="4"/>
    <n v="200"/>
    <s v="120"/>
    <x v="0"/>
  </r>
  <r>
    <s v="2996_04"/>
    <d v="2022-05-10T00:00:00"/>
    <s v="DEC"/>
    <n v="153432"/>
    <s v="ACC"/>
    <s v="2996"/>
    <s v="Main de fer - Pour chaine de 12 mm - Long: 125 mm"/>
    <x v="107"/>
    <n v="500"/>
    <s v="150"/>
    <x v="0"/>
  </r>
  <r>
    <s v="9902124701_14"/>
    <d v="2022-05-10T00:00:00"/>
    <s v="DEC"/>
    <n v="154861"/>
    <s v="ACC"/>
    <s v="9902124701A"/>
    <s v="CORPS MOUSQ. DRISSE OEIL 2470"/>
    <x v="36"/>
    <n v="4000"/>
    <s v="120"/>
    <x v="0"/>
  </r>
  <r>
    <s v="9906126041_14"/>
    <d v="2022-05-10T00:00:00"/>
    <s v="DEC"/>
    <n v="151141"/>
    <s v="ACC"/>
    <s v="9906126041APILON"/>
    <s v="EMBASE CADENE ARTICULEE Ø6 V2"/>
    <x v="79"/>
    <n v="7000"/>
    <s v="120"/>
    <x v="0"/>
  </r>
  <r>
    <s v="C1992"/>
    <d v="2022-05-10T00:00:00"/>
    <s v="DEC"/>
    <n v="149700"/>
    <s v="IND"/>
    <s v="3025010010"/>
    <s v="MANCHE GOYON N°3"/>
    <x v="108"/>
    <n v="1030"/>
    <s v="120"/>
    <x v="0"/>
  </r>
  <r>
    <s v="6246150007_24"/>
    <d v="2022-05-10T00:00:00"/>
    <s v="DEC"/>
    <n v="149679"/>
    <s v="IND"/>
    <s v="6246150007"/>
    <s v="TETE SUMMIT BRUT"/>
    <x v="82"/>
    <n v="1267"/>
    <s v="200"/>
    <x v="0"/>
  </r>
  <r>
    <s v="C304"/>
    <d v="2022-05-09T00:00:00"/>
    <s v="DEC"/>
    <n v="149567"/>
    <s v="ACC"/>
    <s v="9901122041"/>
    <s v="CORPS BRUT MAN. DROITE Ø8 LIBRE"/>
    <x v="42"/>
    <n v="5500"/>
    <s v="120"/>
    <x v="0"/>
  </r>
  <r>
    <s v="C1132"/>
    <d v="2022-05-09T00:00:00"/>
    <s v="DEC"/>
    <n v="152635"/>
    <s v="ACC"/>
    <s v="9906124901"/>
    <s v="CORPS BRUT BOULON A OEIL M6 - Lg 40"/>
    <x v="109"/>
    <n v="2000"/>
    <s v="130"/>
    <x v="0"/>
  </r>
  <r>
    <s v="C970"/>
    <d v="2022-05-09T00:00:00"/>
    <s v="DEC"/>
    <n v="152642"/>
    <s v="ACC"/>
    <s v="9911122151A"/>
    <s v="CORPS MAN. HR LONGUE Ø10MM"/>
    <x v="93"/>
    <n v="500"/>
    <s v="120"/>
    <x v="0"/>
  </r>
  <r>
    <s v="C913"/>
    <d v="2022-05-09T00:00:00"/>
    <s v="DEC"/>
    <n v="153444"/>
    <s v="ACC"/>
    <s v="9901124061A"/>
    <s v="CORPS MAN. DROITE Ø12MM IMPER."/>
    <x v="110"/>
    <n v="1000"/>
    <s v="120"/>
    <x v="0"/>
  </r>
  <r>
    <s v="C1670"/>
    <d v="2022-05-09T00:00:00"/>
    <s v="DEC"/>
    <n v="153434"/>
    <s v="ACC"/>
    <s v="6762"/>
    <s v="PASSANT 8-6,5  43 X 19"/>
    <x v="5"/>
    <n v="100"/>
    <s v="130"/>
    <x v="0"/>
  </r>
  <r>
    <s v="6246150007_24"/>
    <d v="2022-05-09T00:00:00"/>
    <s v="DEC"/>
    <n v="149680"/>
    <s v="IND"/>
    <s v="6246150007"/>
    <s v="TETE SUMMIT BRUT"/>
    <x v="82"/>
    <n v="1287"/>
    <s v="200"/>
    <x v="0"/>
  </r>
  <r>
    <s v="C905"/>
    <d v="2022-05-06T00:00:00"/>
    <s v="DEC"/>
    <n v="152655"/>
    <s v="ACC"/>
    <s v="9956125041A"/>
    <s v="EMBASE CADENE ARTICULEE TA6V o6MM"/>
    <x v="5"/>
    <n v="200"/>
    <s v="130"/>
    <x v="22"/>
  </r>
  <r>
    <s v="9906126061_14"/>
    <d v="2022-05-05T00:00:00"/>
    <s v="DEC"/>
    <n v="154833"/>
    <s v="ACC"/>
    <s v="9906126061A"/>
    <s v="EMBASE CADENE ARTICULEE Ø10 V2"/>
    <x v="111"/>
    <n v="1500"/>
    <s v="120"/>
    <x v="22"/>
  </r>
  <r>
    <s v="C1219"/>
    <d v="2022-05-05T00:00:00"/>
    <s v="DEC"/>
    <n v="153452"/>
    <s v="ACC"/>
    <s v="9906123331"/>
    <s v="ECROU OEIL (Ebauche double) o6MM"/>
    <x v="112"/>
    <n v="2000"/>
    <s v="130"/>
    <x v="22"/>
  </r>
  <r>
    <s v="C829"/>
    <d v="2022-05-05T00:00:00"/>
    <s v="DEC"/>
    <n v="154849"/>
    <s v="ACC"/>
    <s v="9956125052"/>
    <s v="ETR. CAD. ARTIC. TA6V o8MM"/>
    <x v="5"/>
    <n v="250"/>
    <s v="130"/>
    <x v="22"/>
  </r>
  <r>
    <s v="C413"/>
    <d v="2022-05-05T00:00:00"/>
    <s v="DEC"/>
    <n v="151169"/>
    <s v="ACC"/>
    <s v="9901124331"/>
    <s v="CORPS MAN. RAPIDE o6MM"/>
    <x v="113"/>
    <n v="5000"/>
    <s v="120"/>
    <x v="22"/>
  </r>
  <r>
    <s v="7074110008_04"/>
    <d v="2022-05-04T00:00:00"/>
    <s v="DEC"/>
    <n v="152326"/>
    <s v="IND"/>
    <s v="7074110008"/>
    <s v="CORPS DE VERROU 99 000125 791-0  P"/>
    <x v="70"/>
    <n v="1575"/>
    <s v="120"/>
    <x v="22"/>
  </r>
  <r>
    <s v="C1233"/>
    <d v="2022-05-04T00:00:00"/>
    <s v="DEC"/>
    <n v="151155"/>
    <s v="ACC"/>
    <s v="9906123551"/>
    <s v="ECROU OEIL (Ebauche double) o10MM"/>
    <x v="37"/>
    <n v="750"/>
    <s v="120"/>
    <x v="22"/>
  </r>
  <r>
    <s v="C1619"/>
    <d v="2022-05-04T00:00:00"/>
    <s v="DEC"/>
    <n v="152612"/>
    <s v="ACC"/>
    <s v="10304"/>
    <s v="Démanilleur épissoir"/>
    <x v="114"/>
    <n v="500"/>
    <s v="120"/>
    <x v="22"/>
  </r>
  <r>
    <s v="C423B"/>
    <d v="2022-05-04T00:00:00"/>
    <s v="DEC"/>
    <n v="151167"/>
    <s v="ACC"/>
    <s v="10303"/>
    <s v="Démanilleur "/>
    <x v="115"/>
    <n v="2000"/>
    <s v="120"/>
    <x v="22"/>
  </r>
  <r>
    <m/>
    <d v="2022-05-04T00:00:00"/>
    <s v="DEC"/>
    <n v="154768"/>
    <s v="IND"/>
    <s v="1060110024"/>
    <s v="DE TRIANGULAIRE DTAT AB 511"/>
    <x v="4"/>
    <n v="210"/>
    <s v="120"/>
    <x v="22"/>
  </r>
  <r>
    <s v="C1085B"/>
    <d v="2022-05-03T00:00:00"/>
    <s v="DEC"/>
    <n v="154302"/>
    <s v="ACC"/>
    <s v="9911122471"/>
    <s v="CORPS BRUT MAN. HR LYRE Ø16MM"/>
    <x v="116"/>
    <n v="300"/>
    <s v="120"/>
    <x v="22"/>
  </r>
  <r>
    <s v="C222B"/>
    <d v="2022-05-03T00:00:00"/>
    <s v="DEC"/>
    <n v="152619"/>
    <s v="ACC"/>
    <s v="9202"/>
    <s v="Etrier - Dia 5 mm - Entraxe 37,5 mm"/>
    <x v="33"/>
    <n v="5000"/>
    <s v="130"/>
    <x v="22"/>
  </r>
  <r>
    <s v="C626"/>
    <d v="2022-05-03T00:00:00"/>
    <s v="DEC"/>
    <n v="151143"/>
    <s v="ACC"/>
    <s v="9912124712"/>
    <s v="BRAS BRUT T1 MOUSQUETON  DRISSE"/>
    <x v="14"/>
    <n v="6000"/>
    <s v="150"/>
    <x v="22"/>
  </r>
  <r>
    <s v="C1557"/>
    <d v="2022-05-03T00:00:00"/>
    <s v="DEC"/>
    <n v="149569"/>
    <s v="ACC"/>
    <s v="9902127731A"/>
    <s v="EMER. GD PASS. POUR 2385"/>
    <x v="117"/>
    <n v="1000"/>
    <s v="130"/>
    <x v="22"/>
  </r>
  <r>
    <s v="1699190002_04"/>
    <d v="2022-05-03T00:00:00"/>
    <s v="DEC"/>
    <n v="152499"/>
    <s v="IND"/>
    <s v="1699190002"/>
    <s v="NOIX CRANTEE 36 DENTS A QUEUE  "/>
    <x v="118"/>
    <n v="1050"/>
    <s v="120"/>
    <x v="22"/>
  </r>
  <r>
    <s v="6246150007_14"/>
    <d v="2022-05-03T00:00:00"/>
    <s v="DEC"/>
    <n v="149681"/>
    <s v="IND"/>
    <s v="6246150007"/>
    <s v="TETE SUMMIT BRUT"/>
    <x v="119"/>
    <n v="1273"/>
    <s v="160"/>
    <x v="22"/>
  </r>
  <r>
    <s v="9906123441_04"/>
    <d v="2022-05-02T00:00:00"/>
    <s v="DEC"/>
    <n v="153453"/>
    <s v="ACC"/>
    <s v="9906123441"/>
    <s v="ECROU OEIL (Ebauche double) o8MM"/>
    <x v="39"/>
    <n v="1500"/>
    <s v="130"/>
    <x v="22"/>
  </r>
  <r>
    <s v="C1170W2"/>
    <d v="2022-05-02T00:00:00"/>
    <s v="DEC"/>
    <n v="152497"/>
    <s v="MED"/>
    <s v="2453090027"/>
    <s v="BRUT DE METAPHYSE DE REV MONO SFPH27 0077"/>
    <x v="104"/>
    <n v="62"/>
    <s v="160"/>
    <x v="22"/>
  </r>
  <r>
    <s v="C1200"/>
    <d v="2022-05-02T00:00:00"/>
    <s v="DEC"/>
    <n v="153440"/>
    <s v="ACC"/>
    <s v="9901122241A"/>
    <s v="CORPS MAN. TORSE o8MM LIBRE"/>
    <x v="120"/>
    <n v="1000"/>
    <s v="120"/>
    <x v="22"/>
  </r>
  <r>
    <s v="C752"/>
    <d v="2022-05-02T00:00:00"/>
    <s v="DEC"/>
    <n v="153450"/>
    <s v="ACC"/>
    <s v="9902122991A"/>
    <s v="CORPS MOUSQUETON A CHAPE REF : 2299 316L"/>
    <x v="121"/>
    <n v="500"/>
    <s v="140"/>
    <x v="22"/>
  </r>
  <r>
    <s v="C78"/>
    <d v="2022-05-02T00:00:00"/>
    <s v="DEC"/>
    <n v="154860"/>
    <s v="ACC"/>
    <s v="9222"/>
    <s v="Etrier plat pour sangle - Dia 5 mm - Entraxe: 86 mm"/>
    <x v="122"/>
    <n v="2500"/>
    <s v="120"/>
    <x v="22"/>
  </r>
  <r>
    <s v="6246150007_14"/>
    <d v="2022-05-02T00:00:00"/>
    <s v="DEC"/>
    <n v="152492"/>
    <s v="IND"/>
    <s v="6246150007"/>
    <s v="TETE SUMMIT BRUT"/>
    <x v="119"/>
    <n v="1295"/>
    <s v="160"/>
    <x v="22"/>
  </r>
  <r>
    <s v="C50"/>
    <d v="2022-05-02T00:00:00"/>
    <s v="DEC"/>
    <n v="133777"/>
    <s v="ACC"/>
    <s v="9901124141A"/>
    <s v="CORPS MAN. LONGUE o8MM IMPER."/>
    <x v="123"/>
    <n v="1500"/>
    <s v="130"/>
    <x v="22"/>
  </r>
  <r>
    <m/>
    <d v="2022-05-02T00:00:00"/>
    <s v="DEC"/>
    <n v="149581"/>
    <s v="ACC"/>
    <s v="9922124601A"/>
    <s v="CORPS MOUSQUETON PROSNAP ALUMINIUM"/>
    <x v="4"/>
    <n v="2000"/>
    <s v="140"/>
    <x v="22"/>
  </r>
  <r>
    <m/>
    <d v="2022-05-02T00:00:00"/>
    <s v="DEC"/>
    <n v="154625"/>
    <s v="IND"/>
    <s v="8111110074"/>
    <s v="PASSANT FORGE"/>
    <x v="4"/>
    <n v="1000"/>
    <s v="180"/>
    <x v="22"/>
  </r>
  <r>
    <s v="2996_14"/>
    <d v="2022-04-29T00:00:00"/>
    <s v="DEC"/>
    <n v="153432"/>
    <s v="ACC"/>
    <s v="2996"/>
    <s v="Main de fer - Pour chaine de 12 mm - Long: 125 mm"/>
    <x v="124"/>
    <n v="500"/>
    <s v="130"/>
    <x v="23"/>
  </r>
  <r>
    <s v="C78"/>
    <d v="2022-04-29T00:00:00"/>
    <s v="DEC"/>
    <n v="151137"/>
    <s v="ACC"/>
    <s v="9901122621A"/>
    <s v="CORPS MAN. LARGE o5MM LIBRE"/>
    <x v="122"/>
    <n v="1500"/>
    <s v="130"/>
    <x v="23"/>
  </r>
  <r>
    <s v="6232110013_14"/>
    <d v="2022-04-29T00:00:00"/>
    <s v="DEC"/>
    <n v="154301"/>
    <s v="IND"/>
    <s v="9902127604"/>
    <s v="PASSANT CADRE"/>
    <x v="125"/>
    <n v="3000"/>
    <s v="160"/>
    <x v="23"/>
  </r>
  <r>
    <s v="C48"/>
    <d v="2022-04-29T00:00:00"/>
    <s v="DEC"/>
    <n v="151131"/>
    <s v="ACC"/>
    <s v="9902124702A"/>
    <s v="BRAS MOUSQUETON DRISSE 2470"/>
    <x v="27"/>
    <n v="4000"/>
    <s v="120"/>
    <x v="23"/>
  </r>
  <r>
    <s v="C294"/>
    <d v="2022-04-28T00:00:00"/>
    <s v="DEC"/>
    <n v="151151"/>
    <s v="ACC"/>
    <s v="9902124821A"/>
    <s v="CORPS MOUSQ. SECU. 100MM"/>
    <x v="126"/>
    <n v="2000"/>
    <s v="140"/>
    <x v="23"/>
  </r>
  <r>
    <s v="C2046"/>
    <d v="2022-04-28T00:00:00"/>
    <s v="DEC"/>
    <n v="151197"/>
    <s v="IND"/>
    <s v="3390150107"/>
    <s v="EBAUCHE DE TOURILLON LEBAUCHE2425201"/>
    <x v="2"/>
    <n v="580"/>
    <s v="130"/>
    <x v="23"/>
  </r>
  <r>
    <s v="C1156B"/>
    <d v="2022-04-28T00:00:00"/>
    <s v="DEC"/>
    <n v="153468"/>
    <s v="ACC"/>
    <s v="9912124772A"/>
    <s v="BRAS T3 pour MOUSQUETON DRISSE"/>
    <x v="127"/>
    <n v="1500"/>
    <s v="150"/>
    <x v="23"/>
  </r>
  <r>
    <s v="C78"/>
    <d v="2022-04-28T00:00:00"/>
    <s v="DEC"/>
    <n v="153435"/>
    <s v="ACC"/>
    <s v="9412"/>
    <s v="Etrier cambré - dia 6 mm - Entraxe: 15 mm"/>
    <x v="122"/>
    <n v="200"/>
    <s v="120"/>
    <x v="23"/>
  </r>
  <r>
    <s v="C423A"/>
    <d v="2022-04-28T00:00:00"/>
    <s v="DEC"/>
    <n v="152618"/>
    <s v="ACC"/>
    <s v="9201"/>
    <s v="Etrier - Dia 4 mm - Entraxe 30 mm"/>
    <x v="128"/>
    <n v="5000"/>
    <s v="130"/>
    <x v="23"/>
  </r>
  <r>
    <s v="C428"/>
    <d v="2022-04-28T00:00:00"/>
    <s v="DEC"/>
    <n v="151170"/>
    <s v="ACC"/>
    <s v="9901124341"/>
    <s v="CORPS MAN. RAPIDE o8MM"/>
    <x v="9"/>
    <n v="2500"/>
    <s v="120"/>
    <x v="23"/>
  </r>
  <r>
    <s v="C423A"/>
    <d v="2022-04-27T00:00:00"/>
    <s v="LAN"/>
    <n v="146665"/>
    <s v="ACC"/>
    <s v="9901122011A"/>
    <s v="CORPS MAN. DROITE Ø4MM LIBRE"/>
    <x v="128"/>
    <n v="6030"/>
    <s v="120"/>
    <x v="23"/>
  </r>
  <r>
    <s v="C1454E"/>
    <d v="2022-04-27T00:00:00"/>
    <s v="DEC"/>
    <n v="153832"/>
    <s v="MED"/>
    <s v="2446093003"/>
    <s v="EB. PROTHESE GYPSE SR T.3  ART:XE20380031"/>
    <x v="129"/>
    <n v="12"/>
    <s v="200"/>
    <x v="23"/>
  </r>
  <r>
    <s v="6246150007_24"/>
    <d v="2022-04-27T00:00:00"/>
    <s v="DEC"/>
    <n v="149678"/>
    <s v="IND"/>
    <s v="6246150007"/>
    <s v="TETE SUMMIT BRUT"/>
    <x v="82"/>
    <n v="1269"/>
    <s v="200"/>
    <x v="23"/>
  </r>
  <r>
    <s v="C204"/>
    <d v="2022-04-26T00:00:00"/>
    <s v="DEC"/>
    <n v="153454"/>
    <s v="ACC"/>
    <s v="9906124931"/>
    <s v="CORPS BRUT BOULON A OEIL M8 - Lg 100"/>
    <x v="130"/>
    <n v="1500"/>
    <s v="120"/>
    <x v="23"/>
  </r>
  <r>
    <s v="1060110069_04"/>
    <d v="2022-04-26T00:00:00"/>
    <s v="DEC"/>
    <n v="152923"/>
    <s v="IND"/>
    <s v="1060110069"/>
    <s v="ANNEAU DELTA 008229"/>
    <x v="131"/>
    <n v="5250"/>
    <s v="120"/>
    <x v="23"/>
  </r>
  <r>
    <s v="6246150007_24"/>
    <d v="2022-04-26T00:00:00"/>
    <s v="DEC"/>
    <n v="149677"/>
    <s v="IND"/>
    <s v="6246150007"/>
    <s v="TETE SUMMIT BRUT"/>
    <x v="82"/>
    <n v="1290"/>
    <s v="200"/>
    <x v="23"/>
  </r>
  <r>
    <s v="C1016"/>
    <d v="2022-04-25T00:00:00"/>
    <s v="DEC"/>
    <n v="154770"/>
    <s v="IND"/>
    <s v="6232110011"/>
    <s v="BROCHE LOR "/>
    <x v="132"/>
    <n v="305"/>
    <s v="120"/>
    <x v="23"/>
  </r>
  <r>
    <s v="C1197"/>
    <d v="2022-04-25T00:00:00"/>
    <s v="LAN"/>
    <n v="151128"/>
    <s v="ACC"/>
    <s v="9211"/>
    <s v="Etrier plat pour sangle - Dia 4 mm - Entraxe: 56 mm"/>
    <x v="133"/>
    <n v="5200"/>
    <s v="130"/>
    <x v="23"/>
  </r>
  <r>
    <s v="C1988"/>
    <d v="2022-04-25T00:00:00"/>
    <s v="DEC"/>
    <n v="149699"/>
    <s v="IND"/>
    <s v="3025010008"/>
    <s v="MANCHE GOYON N°1"/>
    <x v="134"/>
    <n v="1030"/>
    <s v="120"/>
    <x v="23"/>
  </r>
  <r>
    <s v="C938"/>
    <d v="2022-04-25T00:00:00"/>
    <s v="DEC"/>
    <n v="154852"/>
    <s v="ACC"/>
    <s v="9901122251A"/>
    <s v="CORPS MAN. TORSE o10MM LIBRE"/>
    <x v="31"/>
    <n v="1000"/>
    <s v="120"/>
    <x v="23"/>
  </r>
  <r>
    <s v="C50"/>
    <d v="2022-04-25T00:00:00"/>
    <s v="DEC"/>
    <n v="148275"/>
    <s v="ACC"/>
    <s v="9901122641A"/>
    <s v="CORPS MAN. LARGE  Ø8MM LIBRE"/>
    <x v="123"/>
    <n v="1000"/>
    <s v="130"/>
    <x v="23"/>
  </r>
  <r>
    <s v="8124010009_04"/>
    <d v="2022-04-25T00:00:00"/>
    <s v="DEC"/>
    <n v="154765"/>
    <s v="IND"/>
    <s v="8124010009"/>
    <s v="Santoku"/>
    <x v="135"/>
    <n v="1050"/>
    <s v="120"/>
    <x v="23"/>
  </r>
  <r>
    <s v="9912128351_14"/>
    <d v="2022-04-22T00:00:00"/>
    <s v="DEC"/>
    <n v="142559"/>
    <s v="ACC"/>
    <s v="9912128351"/>
    <s v="CORPS BRUT PELICAN  170 NON TARAUDE"/>
    <x v="136"/>
    <n v="250"/>
    <s v="150"/>
    <x v="24"/>
  </r>
  <r>
    <s v="C223"/>
    <d v="2022-04-22T00:00:00"/>
    <s v="DEC"/>
    <n v="154848"/>
    <s v="ACC"/>
    <s v="9956125051A"/>
    <s v="EMBASE CADENE ARTICULEE TA6V o8MM"/>
    <x v="137"/>
    <n v="250"/>
    <s v="130"/>
    <x v="24"/>
  </r>
  <r>
    <s v="C1085A"/>
    <d v="2022-04-22T00:00:00"/>
    <s v="DEC"/>
    <n v="150779"/>
    <s v="IND"/>
    <s v="3390150108"/>
    <s v="EBAUCHE DE VIS EN TE  LEBAUCHE2412501"/>
    <x v="1"/>
    <n v="299"/>
    <s v="160"/>
    <x v="24"/>
  </r>
  <r>
    <s v="C1085A"/>
    <d v="2022-04-22T00:00:00"/>
    <s v="DEC"/>
    <n v="154651"/>
    <s v="IND"/>
    <s v="3390150108"/>
    <s v="EBAUCHE DE VIS EN TE  LEBAUCHE2412501"/>
    <x v="1"/>
    <n v="228"/>
    <s v="160"/>
    <x v="24"/>
  </r>
  <r>
    <s v="C1085A"/>
    <d v="2022-04-22T00:00:00"/>
    <s v="DEC"/>
    <n v="151196"/>
    <s v="IND"/>
    <s v="3390150009"/>
    <s v="EB.DE VIS EN TE  22505025253A"/>
    <x v="1"/>
    <n v="110"/>
    <s v="150"/>
    <x v="24"/>
  </r>
  <r>
    <s v="C1005"/>
    <d v="2022-04-22T00:00:00"/>
    <s v="DEC"/>
    <n v="140065"/>
    <s v="ACC"/>
    <s v="6771"/>
    <s v="Passant double - Dia section: 4 mm - Dia passage: 42 mm"/>
    <x v="100"/>
    <n v="2000"/>
    <s v="140"/>
    <x v="24"/>
  </r>
  <r>
    <s v="C99B"/>
    <d v="2022-04-22T00:00:00"/>
    <s v="DEC"/>
    <n v="152500"/>
    <s v="IND"/>
    <s v="6720020001"/>
    <s v="CLE POUR MENOTTES  "/>
    <x v="68"/>
    <n v="10500"/>
    <s v="120"/>
    <x v="24"/>
  </r>
  <r>
    <s v="9906127210_04"/>
    <d v="2022-04-22T00:00:00"/>
    <s v="DEC"/>
    <n v="153433"/>
    <s v="ACC"/>
    <s v="6721"/>
    <s v="Anneau D - 316L - Dia section: 5 mm - Dia passage: 30 mm"/>
    <x v="138"/>
    <n v="1000"/>
    <s v="120"/>
    <x v="24"/>
  </r>
  <r>
    <s v="C175"/>
    <d v="2022-04-22T00:00:00"/>
    <s v="DEC"/>
    <n v="151150"/>
    <s v="ACC"/>
    <s v="9902124811A"/>
    <s v="CORPS MOUSQ. SECU. 75MM"/>
    <x v="59"/>
    <n v="3000"/>
    <s v="140"/>
    <x v="24"/>
  </r>
  <r>
    <s v="6232110013_04"/>
    <d v="2022-04-22T00:00:00"/>
    <s v="DEC"/>
    <n v="154301"/>
    <s v="IND"/>
    <s v="9902127604"/>
    <s v="PASSANT CADRE"/>
    <x v="139"/>
    <n v="3000"/>
    <s v="140"/>
    <x v="24"/>
  </r>
  <r>
    <s v="C1400"/>
    <d v="2022-04-22T00:00:00"/>
    <s v="DEC"/>
    <n v="151160"/>
    <s v="ACC"/>
    <s v="9912126761A"/>
    <s v="CORPS Mousq. O.S.C. Long.75 - pour Ref:72.6760A"/>
    <x v="140"/>
    <n v="1000"/>
    <s v="140"/>
    <x v="24"/>
  </r>
  <r>
    <s v="C1826"/>
    <d v="2022-04-22T00:00:00"/>
    <s v="DEC"/>
    <n v="151172"/>
    <s v="ACC"/>
    <s v="9902122841"/>
    <s v="CORPS MOUSQUETON PASSANT POUR SANGLE 30 MM"/>
    <x v="63"/>
    <n v="4000"/>
    <s v="120"/>
    <x v="24"/>
  </r>
  <r>
    <s v="7074110008_04"/>
    <d v="2022-04-21T00:00:00"/>
    <s v="DEC"/>
    <n v="152325"/>
    <s v="IND"/>
    <s v="7074110008"/>
    <s v="CORPS DE VERROU 99 000125 791-0  P"/>
    <x v="70"/>
    <n v="1575"/>
    <s v="120"/>
    <x v="24"/>
  </r>
  <r>
    <s v="C1170A"/>
    <d v="2022-04-21T00:00:00"/>
    <s v="DEC"/>
    <n v="151176"/>
    <s v="ACC"/>
    <s v="9911122052A"/>
    <s v="AXE DE MANILLE Ø10MM 17-4 PH"/>
    <x v="72"/>
    <n v="1500"/>
    <s v="120"/>
    <x v="24"/>
  </r>
  <r>
    <s v="9906125061_04"/>
    <d v="2022-04-20T00:00:00"/>
    <s v="DEC"/>
    <n v="151147"/>
    <s v="ACC"/>
    <s v="9956125061A"/>
    <s v="EMBASE CADENE ARTICULEE TA6V o10MM"/>
    <x v="141"/>
    <n v="50"/>
    <s v="130"/>
    <x v="24"/>
  </r>
  <r>
    <s v="C235"/>
    <d v="2022-04-20T00:00:00"/>
    <s v="DEC"/>
    <n v="154772"/>
    <s v="IND"/>
    <s v="2810140006"/>
    <s v="RONDELLE CONCAVE 663457"/>
    <x v="142"/>
    <n v="5250"/>
    <s v="120"/>
    <x v="24"/>
  </r>
  <r>
    <s v="C625"/>
    <d v="2022-04-20T00:00:00"/>
    <s v="DEC"/>
    <n v="151142"/>
    <s v="ACC"/>
    <s v="9912124711A"/>
    <s v="CORPS MOUSQUETON  DRISSE OEIL 2471"/>
    <x v="143"/>
    <n v="3500"/>
    <s v="120"/>
    <x v="24"/>
  </r>
  <r>
    <s v="C872A"/>
    <d v="2022-04-20T00:00:00"/>
    <s v="DEC"/>
    <n v="152641"/>
    <s v="ACC"/>
    <s v="9911122071A"/>
    <s v="CORPS MAN. HR COURTE Ø14MM"/>
    <x v="43"/>
    <n v="250"/>
    <s v="120"/>
    <x v="24"/>
  </r>
  <r>
    <s v="6232110014_14"/>
    <d v="2022-04-20T00:00:00"/>
    <s v="DEC"/>
    <n v="152320"/>
    <s v="IND"/>
    <s v="9902127605"/>
    <s v="BARRETTE REGLABLE"/>
    <x v="144"/>
    <n v="3020"/>
    <s v="150"/>
    <x v="24"/>
  </r>
  <r>
    <s v="9942126501_04"/>
    <d v="2022-04-20T00:00:00"/>
    <s v="DEC"/>
    <n v="154308"/>
    <s v="ACC"/>
    <s v="9942126501"/>
    <s v="CORPS DE MOUSQUETON BRUT SPEEDLINK SL 1.1"/>
    <x v="145"/>
    <n v="500"/>
    <s v="120"/>
    <x v="24"/>
  </r>
  <r>
    <s v="C1085B"/>
    <d v="2022-04-19T00:00:00"/>
    <s v="DEC"/>
    <n v="152627"/>
    <s v="ACC"/>
    <s v="9901122471A"/>
    <s v="CORPS MAN. LYRE o16MM LIBRE"/>
    <x v="116"/>
    <n v="250"/>
    <s v="120"/>
    <x v="24"/>
  </r>
  <r>
    <s v="C110"/>
    <d v="2022-04-19T00:00:00"/>
    <s v="DEC"/>
    <n v="151145"/>
    <s v="ACC"/>
    <s v="9912124731"/>
    <s v="CORPS DRISSE BRUT T1   2473"/>
    <x v="146"/>
    <n v="3000"/>
    <s v="120"/>
    <x v="24"/>
  </r>
  <r>
    <s v="1265110008_040"/>
    <d v="2022-04-19T00:00:00"/>
    <s v="DEC"/>
    <n v="154766"/>
    <s v="IND"/>
    <s v="1265110008"/>
    <s v="CORPS TRIPLE STUDS REF:511200901"/>
    <x v="147"/>
    <n v="1050"/>
    <s v="130"/>
    <x v="24"/>
  </r>
  <r>
    <s v="C973"/>
    <d v="2022-04-19T00:00:00"/>
    <s v="DEC"/>
    <n v="151127"/>
    <s v="ACC"/>
    <s v="9203"/>
    <s v="Etrier - Dia 6 mm - Entraxe 45 mm"/>
    <x v="148"/>
    <n v="3000"/>
    <s v="120"/>
    <x v="24"/>
  </r>
  <r>
    <s v="C792"/>
    <d v="2022-04-19T00:00:00"/>
    <s v="DEC"/>
    <n v="151179"/>
    <s v="ACC"/>
    <s v="9911122472A"/>
    <s v="AXE DE MANILLE Ø16MM 17-4 PH"/>
    <x v="149"/>
    <n v="500"/>
    <s v="120"/>
    <x v="24"/>
  </r>
  <r>
    <s v="C868B"/>
    <d v="2022-04-19T00:00:00"/>
    <s v="DEC"/>
    <n v="154624"/>
    <s v="IND"/>
    <s v="8111110075"/>
    <s v="BARRETTE pour Passant à Ressort"/>
    <x v="150"/>
    <n v="900"/>
    <s v="120"/>
    <x v="24"/>
  </r>
  <r>
    <s v="9906125661_14"/>
    <d v="2022-04-19T00:00:00"/>
    <s v="DEC"/>
    <n v="152894"/>
    <s v="ACC"/>
    <s v="9906125661A"/>
    <s v="EMBASE CADENE ARTIC. DOUBLE Ø10MM"/>
    <x v="151"/>
    <n v="200"/>
    <s v="140"/>
    <x v="24"/>
  </r>
  <r>
    <s v="9906126841_04"/>
    <d v="2022-04-19T00:00:00"/>
    <s v="DEC"/>
    <n v="152638"/>
    <s v="ACC"/>
    <s v="9906126841PILON"/>
    <s v="EMBASE DE  CADENE SIMPLE Ø6MM 316L PILON"/>
    <x v="18"/>
    <n v="7500"/>
    <s v="120"/>
    <x v="24"/>
  </r>
  <r>
    <s v="C50"/>
    <d v="2022-04-19T00:00:00"/>
    <s v="DEC"/>
    <n v="150335"/>
    <s v="ACC"/>
    <s v="9901124241A"/>
    <s v="CORPS MAN. TORSE o8MM IMPER."/>
    <x v="123"/>
    <n v="750"/>
    <s v="120"/>
    <x v="24"/>
  </r>
  <r>
    <s v="6246150007_14"/>
    <d v="2022-04-19T00:00:00"/>
    <s v="DEC"/>
    <n v="149679"/>
    <s v="IND"/>
    <s v="6246150007"/>
    <s v="TETE SUMMIT BRUT"/>
    <x v="119"/>
    <n v="1267"/>
    <s v="160"/>
    <x v="24"/>
  </r>
  <r>
    <s v="C1050B"/>
    <d v="2022-04-18T00:00:00"/>
    <s v="LAN"/>
    <n v="152172"/>
    <s v="IND"/>
    <s v="7690150012"/>
    <s v="ANNEAU EMERILLON  95678"/>
    <x v="152"/>
    <n v="2140"/>
    <s v="120"/>
    <x v="24"/>
  </r>
  <r>
    <s v="C10_1"/>
    <d v="2022-04-18T00:00:00"/>
    <s v="DEC"/>
    <n v="152624"/>
    <s v="ACC"/>
    <s v="9901122331A"/>
    <s v="CORPS DE MANILLE DIAM.6 DE POINT D'AMURE"/>
    <x v="153"/>
    <n v="300"/>
    <s v="130"/>
    <x v="24"/>
  </r>
  <r>
    <s v="9916126052_14"/>
    <d v="2022-04-18T00:00:00"/>
    <s v="DEC"/>
    <n v="152651"/>
    <s v="ACC"/>
    <s v="9916126052P"/>
    <s v="ETRIER CADENE ARTICULEE Ø8V2 17-4PH_PILON"/>
    <x v="76"/>
    <n v="5000"/>
    <s v="120"/>
    <x v="24"/>
  </r>
  <r>
    <s v="6246150007_14"/>
    <d v="2022-04-18T00:00:00"/>
    <s v="DEC"/>
    <n v="149680"/>
    <s v="IND"/>
    <s v="6246150007"/>
    <s v="TETE SUMMIT BRUT"/>
    <x v="119"/>
    <n v="1287"/>
    <s v="160"/>
    <x v="24"/>
  </r>
  <r>
    <s v="9912126761_14"/>
    <d v="2022-04-15T00:00:00"/>
    <s v="DEC"/>
    <n v="151160"/>
    <s v="ACC"/>
    <s v="9912126761A"/>
    <s v="CORPS Mousq. O.S.C. Long.75 - pour Ref:72.6760A"/>
    <x v="154"/>
    <n v="1000"/>
    <s v="120"/>
    <x v="25"/>
  </r>
  <r>
    <s v="C67B"/>
    <d v="2022-04-15T00:00:00"/>
    <s v="DEC"/>
    <n v="152632"/>
    <s v="ACC"/>
    <s v="9902123851A"/>
    <s v="CORPS MOUSQ. SECU. 100MM EMER."/>
    <x v="155"/>
    <n v="1000"/>
    <s v="140"/>
    <x v="25"/>
  </r>
  <r>
    <s v="C1451W2"/>
    <d v="2022-04-15T00:00:00"/>
    <s v="DEC"/>
    <n v="152653"/>
    <s v="ACC"/>
    <s v="9942126562A"/>
    <s v="BRAS DE MOUSQUETON USINÉSPEEDLINK SL 5.4"/>
    <x v="156"/>
    <n v="500"/>
    <s v="120"/>
    <x v="25"/>
  </r>
  <r>
    <s v="C1397W2"/>
    <d v="2022-04-15T00:00:00"/>
    <s v="DEC"/>
    <n v="154836"/>
    <s v="ACC"/>
    <s v="9942126524A"/>
    <s v="EMERILLON A OEIL UNIVERSEL SPEEDLINK SL 1.8"/>
    <x v="157"/>
    <n v="500"/>
    <s v="120"/>
    <x v="25"/>
  </r>
  <r>
    <m/>
    <d v="2022-04-15T00:00:00"/>
    <s v="DEC"/>
    <n v="154301"/>
    <s v="IND"/>
    <s v="9902127604"/>
    <s v="PASSANT CADRE"/>
    <x v="4"/>
    <n v="3000"/>
    <s v="120"/>
    <x v="25"/>
  </r>
  <r>
    <s v="C184"/>
    <d v="2022-04-14T00:00:00"/>
    <s v="DEC"/>
    <n v="153441"/>
    <s v="ACC"/>
    <s v="9901122441A"/>
    <s v="CORPS MAN. LYRE Ø8MM LIBRE"/>
    <x v="158"/>
    <n v="4000"/>
    <s v="120"/>
    <x v="25"/>
  </r>
  <r>
    <s v="C1063A"/>
    <d v="2022-04-14T00:00:00"/>
    <s v="DEC"/>
    <n v="152629"/>
    <s v="ACC"/>
    <s v="9901124031A"/>
    <s v="CORPS MAN. DROITE Ø6MM IMPER."/>
    <x v="159"/>
    <n v="3000"/>
    <s v="120"/>
    <x v="25"/>
  </r>
  <r>
    <s v="8111110074_14"/>
    <d v="2022-04-14T00:00:00"/>
    <s v="DEC"/>
    <n v="154625"/>
    <s v="IND"/>
    <s v="8111110074"/>
    <s v="PASSANT FORGE"/>
    <x v="160"/>
    <n v="1000"/>
    <s v="140"/>
    <x v="25"/>
  </r>
  <r>
    <s v="C1454E"/>
    <d v="2022-04-14T00:00:00"/>
    <s v="LAN"/>
    <n v="153832"/>
    <s v="MED"/>
    <s v="2446093003"/>
    <s v="EB. PROTHESE GYPSE SR T.3  ART:XE20380031"/>
    <x v="129"/>
    <n v="12"/>
    <s v="160"/>
    <x v="25"/>
  </r>
  <r>
    <s v="6246150007_04"/>
    <d v="2022-04-14T00:00:00"/>
    <s v="DEC"/>
    <n v="152492"/>
    <s v="IND"/>
    <s v="6246150007"/>
    <s v="TETE SUMMIT BRUT"/>
    <x v="161"/>
    <n v="1295"/>
    <s v="140"/>
    <x v="25"/>
  </r>
  <r>
    <s v="C409B"/>
    <d v="2022-04-14T00:00:00"/>
    <s v="DEC"/>
    <n v="153464"/>
    <s v="ACC"/>
    <s v="9912122951A"/>
    <s v="CORPS MOUSQUETON A CHAPE REF : 2295"/>
    <x v="162"/>
    <n v="750"/>
    <s v="140"/>
    <x v="25"/>
  </r>
  <r>
    <s v="C570A"/>
    <d v="2022-04-14T00:00:00"/>
    <s v="DEC"/>
    <n v="154845"/>
    <s v="ACC"/>
    <s v="9901124431A"/>
    <s v="CORPS MAN. LYRE o6MM IMPER."/>
    <x v="163"/>
    <n v="2000"/>
    <s v="130"/>
    <x v="25"/>
  </r>
  <r>
    <s v="C304"/>
    <d v="2022-04-13T00:00:00"/>
    <s v="DEC"/>
    <n v="148058"/>
    <s v="ACC"/>
    <s v="9901122041"/>
    <s v="CORPS BRUT MAN. DROITE Ø8 LIBRE"/>
    <x v="42"/>
    <n v="5500"/>
    <s v="120"/>
    <x v="25"/>
  </r>
  <r>
    <s v="C628"/>
    <d v="2022-04-13T00:00:00"/>
    <s v="DEC"/>
    <n v="148279"/>
    <s v="ACC"/>
    <s v="9912124722"/>
    <s v="BRAS BRUT T2 MOUSQUETON DRISSE"/>
    <x v="29"/>
    <n v="6040"/>
    <s v="150"/>
    <x v="25"/>
  </r>
  <r>
    <s v="9902124701_14"/>
    <d v="2022-04-13T00:00:00"/>
    <s v="DEC"/>
    <n v="150345"/>
    <s v="ACC"/>
    <s v="9902124701A"/>
    <s v="CORPS MOUSQ. DRISSE OEIL 2470"/>
    <x v="36"/>
    <n v="4000"/>
    <s v="120"/>
    <x v="25"/>
  </r>
  <r>
    <s v="C1315"/>
    <d v="2022-04-13T00:00:00"/>
    <s v="LAN"/>
    <n v="151135"/>
    <s v="IND"/>
    <s v="9916127810A"/>
    <s v="ANNEAU ROND Ø3 x Dia.Int 13"/>
    <x v="164"/>
    <n v="15090"/>
    <s v="120"/>
    <x v="25"/>
  </r>
  <r>
    <s v="6246150007_04"/>
    <d v="2022-04-13T00:00:00"/>
    <s v="LAN"/>
    <n v="149681"/>
    <s v="IND"/>
    <s v="6246150007"/>
    <s v="TETE SUMMIT BRUT"/>
    <x v="161"/>
    <n v="1273"/>
    <s v="140"/>
    <x v="25"/>
  </r>
  <r>
    <s v="9916127820_04"/>
    <d v="2022-04-13T00:00:00"/>
    <s v="DEC"/>
    <n v="150665"/>
    <s v="IND"/>
    <s v="9916127820A"/>
    <s v="ANNEAU ROND Ø5 x Ø 21.5 x Ø31.5 "/>
    <x v="165"/>
    <n v="10000"/>
    <s v="120"/>
    <x v="25"/>
  </r>
  <r>
    <s v="C1085B"/>
    <d v="2022-04-12T00:00:00"/>
    <s v="DEC"/>
    <n v="153461"/>
    <s v="ACC"/>
    <s v="9911122471"/>
    <s v="CORPS BRUT MAN. HR LYRE Ø16MM"/>
    <x v="116"/>
    <n v="300"/>
    <s v="120"/>
    <x v="25"/>
  </r>
  <r>
    <s v="9906126051_04"/>
    <d v="2022-04-12T00:00:00"/>
    <s v="DEC"/>
    <n v="152637"/>
    <s v="ACC"/>
    <s v="9906126051A"/>
    <s v="EMBASE CADENE ARTICULEE D8 V2"/>
    <x v="80"/>
    <n v="5000"/>
    <s v="120"/>
    <x v="25"/>
  </r>
  <r>
    <s v="C792"/>
    <d v="2022-04-12T00:00:00"/>
    <s v="LAN"/>
    <n v="152628"/>
    <s v="ACC"/>
    <s v="9901122472A"/>
    <s v="AXE FORGE MAN. LYRE o16MM"/>
    <x v="149"/>
    <n v="260"/>
    <s v="120"/>
    <x v="25"/>
  </r>
  <r>
    <s v="C1004"/>
    <d v="2022-04-12T00:00:00"/>
    <s v="DEC"/>
    <n v="150941"/>
    <s v="IND"/>
    <s v="1060110017"/>
    <s v="PASSANT SIMPLE EFA 1081.E"/>
    <x v="166"/>
    <n v="1470"/>
    <s v="120"/>
    <x v="25"/>
  </r>
  <r>
    <s v="C1051"/>
    <d v="2022-04-12T00:00:00"/>
    <s v="LAN"/>
    <n v="152173"/>
    <s v="IND"/>
    <s v="7690150013"/>
    <s v="ANNEAU D'ATTACHE 95724"/>
    <x v="167"/>
    <n v="2440"/>
    <s v="120"/>
    <x v="25"/>
  </r>
  <r>
    <s v="C1140W2"/>
    <d v="2022-04-12T00:00:00"/>
    <s v="LAN"/>
    <n v="152174"/>
    <s v="IND"/>
    <s v="7690150014"/>
    <s v="CORPS D'EMERILLON 232701"/>
    <x v="168"/>
    <n v="2100"/>
    <s v="120"/>
    <x v="25"/>
  </r>
  <r>
    <s v="C1407"/>
    <d v="2022-04-12T00:00:00"/>
    <s v="DEC"/>
    <n v="151157"/>
    <s v="ACC"/>
    <s v="9912126733"/>
    <s v="EMERILLON A OEIL BRUT 2673"/>
    <x v="97"/>
    <n v="2500"/>
    <s v="120"/>
    <x v="25"/>
  </r>
  <r>
    <s v="9916126062_04"/>
    <d v="2022-04-12T00:00:00"/>
    <s v="DEC"/>
    <n v="152652"/>
    <s v="ACC"/>
    <s v="9916126062"/>
    <s v="ETRIER CADENE Ø10V2 17-4PH"/>
    <x v="169"/>
    <n v="1500"/>
    <s v="120"/>
    <x v="25"/>
  </r>
  <r>
    <s v="6246150007_24"/>
    <d v="2022-04-12T00:00:00"/>
    <s v="DEC"/>
    <n v="149675"/>
    <s v="IND"/>
    <s v="6246150007"/>
    <s v="TETE SUMMIT BRUT"/>
    <x v="82"/>
    <n v="1746"/>
    <s v="200"/>
    <x v="25"/>
  </r>
  <r>
    <s v="6246150007_24"/>
    <d v="2022-04-12T00:00:00"/>
    <s v="DEC"/>
    <n v="149676"/>
    <s v="IND"/>
    <s v="6246150007"/>
    <s v="TETE SUMMIT BRUT"/>
    <x v="82"/>
    <n v="1269"/>
    <s v="200"/>
    <x v="25"/>
  </r>
  <r>
    <s v="C201"/>
    <d v="2022-04-11T00:00:00"/>
    <s v="LAN"/>
    <n v="148078"/>
    <s v="ACC"/>
    <s v="9906124911"/>
    <s v="CORPS BRUT BOULON A OEIL M6 - Lg 60"/>
    <x v="170"/>
    <n v="2010"/>
    <s v="130"/>
    <x v="25"/>
  </r>
  <r>
    <s v="9906125661_04"/>
    <d v="2022-04-11T00:00:00"/>
    <s v="DEC"/>
    <n v="152894"/>
    <s v="ACC"/>
    <s v="9906125661A"/>
    <s v="EMBASE CADENE ARTIC. DOUBLE Ø10MM"/>
    <x v="171"/>
    <n v="200"/>
    <s v="120"/>
    <x v="25"/>
  </r>
  <r>
    <s v="C222B"/>
    <d v="2022-04-11T00:00:00"/>
    <s v="DEC"/>
    <n v="152622"/>
    <s v="ACC"/>
    <s v="9901122021"/>
    <s v="CORPS BRUT MAN. DROITE Ø5 LIBRE"/>
    <x v="33"/>
    <n v="7500"/>
    <s v="120"/>
    <x v="25"/>
  </r>
  <r>
    <s v="9912128351_04"/>
    <d v="2022-04-11T00:00:00"/>
    <s v="DEC"/>
    <n v="142559"/>
    <s v="ACC"/>
    <s v="9912128351"/>
    <s v="CORPS BRUT PELICAN  170 NON TARAUDE"/>
    <x v="172"/>
    <n v="250"/>
    <s v="120"/>
    <x v="25"/>
  </r>
  <r>
    <s v="C1176B"/>
    <d v="2022-04-08T00:00:00"/>
    <s v="DEC"/>
    <n v="152616"/>
    <s v="ACC"/>
    <s v="6742"/>
    <s v="ANNEAU D A BARRETTE 8 X 44"/>
    <x v="173"/>
    <n v="500"/>
    <s v="130"/>
    <x v="1"/>
  </r>
  <r>
    <s v="C331B"/>
    <d v="2022-04-08T00:00:00"/>
    <s v="DEC"/>
    <n v="153463"/>
    <s v="ACC"/>
    <s v="9912122931A"/>
    <s v="CORPS MOUSQUETON A CHAPE REF : 2293"/>
    <x v="174"/>
    <n v="1000"/>
    <s v="140"/>
    <x v="1"/>
  </r>
  <r>
    <s v="C1155A"/>
    <d v="2022-04-08T00:00:00"/>
    <s v="LAN"/>
    <n v="151180"/>
    <s v="ACC"/>
    <s v="9911122482A"/>
    <s v="AXE DE MANILLE Ø20MM 17-4 PH"/>
    <x v="5"/>
    <n v="253"/>
    <s v="120"/>
    <x v="1"/>
  </r>
  <r>
    <s v="9905125871_14"/>
    <d v="2022-04-08T00:00:00"/>
    <s v="DEC"/>
    <n v="149571"/>
    <s v="ACC"/>
    <s v="9905125871T"/>
    <s v="CORPS RIDOIR PELICAN Ø14 mm - Réf: 5587"/>
    <x v="175"/>
    <n v="107"/>
    <s v="150"/>
    <x v="1"/>
  </r>
  <r>
    <s v="C1315"/>
    <d v="2022-04-08T00:00:00"/>
    <s v="DEC"/>
    <n v="154870"/>
    <s v="IND"/>
    <s v="9916127810A"/>
    <s v="ANNEAU ROND Ø3 x Dia.Int 13"/>
    <x v="164"/>
    <n v="15000"/>
    <s v="120"/>
    <x v="1"/>
  </r>
  <r>
    <s v="9912122971_24"/>
    <d v="2022-04-08T00:00:00"/>
    <s v="DEC"/>
    <n v="153465"/>
    <s v="ACC"/>
    <s v="9912122971A"/>
    <s v="CORPS MOUSQUETON A CHAPE REF : 2297"/>
    <x v="176"/>
    <n v="500"/>
    <s v="140"/>
    <x v="1"/>
  </r>
  <r>
    <s v="9927120500_04"/>
    <d v="2022-04-08T00:00:00"/>
    <s v="LAN"/>
    <n v="151136"/>
    <s v="ACC"/>
    <s v="9927120500EBFIN"/>
    <s v="PASSANT POUR SANGLE 25X2.5 LIGNE DE VIE"/>
    <x v="38"/>
    <n v="1000"/>
    <s v="120"/>
    <x v="1"/>
  </r>
  <r>
    <s v="C1402W2"/>
    <d v="2022-04-07T00:00:00"/>
    <s v="DEC"/>
    <n v="154306"/>
    <s v="ACC"/>
    <s v="9942126523A"/>
    <s v="LINGUET DE MOUSQUETON USINÉ SPEEDLINK SL 1.8"/>
    <x v="177"/>
    <n v="1000"/>
    <s v="120"/>
    <x v="1"/>
  </r>
  <r>
    <s v="9911122062_04"/>
    <d v="2022-04-07T00:00:00"/>
    <s v="DEC"/>
    <n v="151177"/>
    <s v="ACC"/>
    <s v="9911122062"/>
    <s v="AXE DE MANILLE BRUT Ø12MM 17-4 PH"/>
    <x v="178"/>
    <n v="800"/>
    <s v="120"/>
    <x v="1"/>
  </r>
  <r>
    <s v="C182"/>
    <d v="2022-04-07T00:00:00"/>
    <s v="DEC"/>
    <n v="150356"/>
    <s v="ACC"/>
    <s v="9901122421A"/>
    <s v="CORPS MAN. LYRE o5MM LIBRE"/>
    <x v="179"/>
    <n v="3000"/>
    <s v="130"/>
    <x v="1"/>
  </r>
  <r>
    <s v="8111110074_04"/>
    <d v="2022-04-07T00:00:00"/>
    <s v="DEC"/>
    <n v="154625"/>
    <s v="IND"/>
    <s v="8111110074"/>
    <s v="PASSANT FORGE"/>
    <x v="180"/>
    <n v="1000"/>
    <s v="120"/>
    <x v="1"/>
  </r>
  <r>
    <s v="C1485"/>
    <d v="2022-04-07T00:00:00"/>
    <s v="LAN"/>
    <n v="153903"/>
    <s v="IND"/>
    <s v="8111110140"/>
    <s v="D-RING (449) RW8SF 17.4 PH sans cambrage"/>
    <x v="181"/>
    <n v="2010"/>
    <s v="140"/>
    <x v="1"/>
  </r>
  <r>
    <s v="9916127820_04"/>
    <d v="2022-04-07T00:00:00"/>
    <s v="DEC"/>
    <n v="154871"/>
    <s v="IND"/>
    <s v="9916127820A"/>
    <s v="ANNEAU ROND Ø5 x Ø 21.5 x Ø31.5 "/>
    <x v="165"/>
    <n v="10000"/>
    <s v="120"/>
    <x v="1"/>
  </r>
  <r>
    <s v="C570A"/>
    <d v="2022-04-07T00:00:00"/>
    <s v="DEC"/>
    <n v="153447"/>
    <s v="ACC"/>
    <s v="9901124431A"/>
    <s v="CORPS MAN. LYRE o6MM IMPER."/>
    <x v="163"/>
    <n v="2000"/>
    <s v="130"/>
    <x v="1"/>
  </r>
  <r>
    <m/>
    <d v="2022-04-07T00:00:00"/>
    <s v="DEC"/>
    <n v="153464"/>
    <s v="ACC"/>
    <s v="9912122951A"/>
    <s v="CORPS MOUSQUETON A CHAPE REF : 2295"/>
    <x v="4"/>
    <n v="750"/>
    <s v="120"/>
    <x v="1"/>
  </r>
  <r>
    <s v="9906123441_04"/>
    <d v="2022-04-06T00:00:00"/>
    <s v="LAN"/>
    <n v="151154"/>
    <s v="ACC"/>
    <s v="9906123441"/>
    <s v="ECROU OEIL (Ebauche double) o8MM"/>
    <x v="39"/>
    <n v="1540"/>
    <s v="130"/>
    <x v="1"/>
  </r>
  <r>
    <s v="1410020064_042"/>
    <d v="2022-04-06T00:00:00"/>
    <s v="LAN"/>
    <n v="150659"/>
    <s v="IND"/>
    <s v="1410020064"/>
    <s v="CLE SUPERSURETE COLLET ROND N°1"/>
    <x v="182"/>
    <n v="1070"/>
    <s v="120"/>
    <x v="1"/>
  </r>
  <r>
    <s v="9912124761_04"/>
    <d v="2022-04-06T00:00:00"/>
    <s v="DEC"/>
    <n v="148281"/>
    <s v="ACC"/>
    <s v="9912124761"/>
    <s v="EMERILLON MANILLE  BRUT Réf : 2-4761"/>
    <x v="85"/>
    <n v="3000"/>
    <s v="120"/>
    <x v="1"/>
  </r>
  <r>
    <s v="1410020064_041"/>
    <d v="2022-04-06T00:00:00"/>
    <s v="LAN"/>
    <n v="150659"/>
    <s v="IND"/>
    <s v="1410020064"/>
    <s v="CLE SUPERSURETE COLLET ROND N°1"/>
    <x v="183"/>
    <n v="1070"/>
    <s v="120"/>
    <x v="1"/>
  </r>
  <r>
    <s v="C1063D"/>
    <d v="2022-04-06T00:00:00"/>
    <s v="DEC"/>
    <n v="153459"/>
    <s v="ACC"/>
    <s v="9911122401A"/>
    <s v="CORPS MAN. HR LYRE Ø14MM"/>
    <x v="184"/>
    <n v="300"/>
    <s v="120"/>
    <x v="1"/>
  </r>
  <r>
    <s v="C1443W2"/>
    <d v="2022-04-06T00:00:00"/>
    <s v="LAN"/>
    <n v="152654"/>
    <s v="ACC"/>
    <s v="9942126563A"/>
    <s v="LINGUET USINÉ SPEEDLINK SL 5.4"/>
    <x v="185"/>
    <n v="570"/>
    <s v="120"/>
    <x v="1"/>
  </r>
  <r>
    <s v="C1367"/>
    <d v="2022-04-06T00:00:00"/>
    <s v="DEC"/>
    <n v="150337"/>
    <s v="ACC"/>
    <s v="9912126752A"/>
    <s v="BRAS Mousq. O.S.C. - Long. 60 pour Réf:72.6750A"/>
    <x v="186"/>
    <n v="2000"/>
    <s v="130"/>
    <x v="1"/>
  </r>
  <r>
    <s v="C1990"/>
    <d v="2022-04-05T00:00:00"/>
    <s v="LAN"/>
    <n v="149691"/>
    <s v="IND"/>
    <s v="3025010011"/>
    <s v="MANCHE TABLE LAGUIOLE"/>
    <x v="26"/>
    <n v="1060"/>
    <s v="120"/>
    <x v="1"/>
  </r>
  <r>
    <s v="C65B"/>
    <d v="2022-04-05T00:00:00"/>
    <s v="LAN"/>
    <n v="152639"/>
    <s v="ACC"/>
    <s v="9907123061"/>
    <s v="CORPS SERRE CABLE Ø6MM"/>
    <x v="187"/>
    <n v="2030"/>
    <s v="120"/>
    <x v="1"/>
  </r>
  <r>
    <s v="C1400W2"/>
    <d v="2022-04-05T00:00:00"/>
    <s v="DEC"/>
    <n v="153478"/>
    <s v="ACC"/>
    <s v="9942126522A"/>
    <s v="BRAS DE MOUSQUETON USINÉ SPEEDLINK SL 1.8"/>
    <x v="188"/>
    <n v="1000"/>
    <s v="120"/>
    <x v="1"/>
  </r>
  <r>
    <s v="6246150007_14"/>
    <d v="2022-04-05T00:00:00"/>
    <s v="LAN"/>
    <n v="149677"/>
    <s v="IND"/>
    <s v="6246150007"/>
    <s v="TETE SUMMIT BRUT"/>
    <x v="119"/>
    <n v="1290"/>
    <s v="160"/>
    <x v="1"/>
  </r>
  <r>
    <s v="C205"/>
    <d v="2022-04-04T00:00:00"/>
    <s v="LAN"/>
    <n v="146670"/>
    <s v="ACC"/>
    <s v="9906124951"/>
    <s v="CORPS BRUT BOULON A OEIL M10 - Lg 100"/>
    <x v="189"/>
    <n v="2000"/>
    <s v="130"/>
    <x v="1"/>
  </r>
  <r>
    <s v="C111"/>
    <d v="2022-04-04T00:00:00"/>
    <s v="LAN"/>
    <n v="151149"/>
    <s v="ACC"/>
    <s v="9901122051"/>
    <s v="CORPS BRUT MAN. DROITE Ø10 LIBRE"/>
    <x v="40"/>
    <n v="3010"/>
    <s v="120"/>
    <x v="1"/>
  </r>
  <r>
    <s v="9912122971_14"/>
    <d v="2022-04-04T00:00:00"/>
    <s v="DEC"/>
    <n v="153465"/>
    <s v="ACC"/>
    <s v="9912122971A"/>
    <s v="CORPS MOUSQUETON A CHAPE REF : 2297"/>
    <x v="190"/>
    <n v="500"/>
    <s v="120"/>
    <x v="1"/>
  </r>
  <r>
    <s v="6232110014_041"/>
    <d v="2022-04-04T00:00:00"/>
    <s v="LAN"/>
    <n v="152320"/>
    <s v="IND"/>
    <s v="9902127605"/>
    <s v="BARRETTE REGLABLE"/>
    <x v="191"/>
    <n v="3020"/>
    <s v="120"/>
    <x v="1"/>
  </r>
  <r>
    <s v="6232110014_042"/>
    <d v="2022-04-04T00:00:00"/>
    <s v="LAN"/>
    <n v="152320"/>
    <s v="IND"/>
    <s v="9902127605"/>
    <s v="BARRETTE REGLABLE"/>
    <x v="192"/>
    <n v="3020"/>
    <s v="120"/>
    <x v="1"/>
  </r>
  <r>
    <s v="6246150007_14"/>
    <d v="2022-04-04T00:00:00"/>
    <s v="LAN"/>
    <n v="149678"/>
    <s v="IND"/>
    <s v="6246150007"/>
    <s v="TETE SUMMIT BRUT"/>
    <x v="119"/>
    <n v="1269"/>
    <s v="160"/>
    <x v="1"/>
  </r>
  <r>
    <s v="C241"/>
    <d v="2022-04-01T00:00:00"/>
    <s v="DEC"/>
    <n v="153451"/>
    <s v="ACC"/>
    <s v="9902124801"/>
    <s v="CORPS MOUSQUETON DE SECURITE 50"/>
    <x v="83"/>
    <n v="20000"/>
    <s v="130"/>
    <x v="26"/>
  </r>
  <r>
    <s v="C220"/>
    <d v="2022-03-31T00:00:00"/>
    <s v="DEC"/>
    <n v="152614"/>
    <s v="ACC"/>
    <s v="5041180018A"/>
    <s v="BRAS FORGE POUR POULIE OUVR.T3"/>
    <x v="193"/>
    <n v="200"/>
    <s v="150"/>
    <x v="26"/>
  </r>
  <r>
    <s v="C663"/>
    <d v="2022-03-31T00:00:00"/>
    <s v="LAN"/>
    <n v="151174"/>
    <s v="ACC"/>
    <s v="9911122042A"/>
    <s v="AXE DE MANILLE Ø8MM 17-4 PH"/>
    <x v="54"/>
    <n v="1020"/>
    <s v="120"/>
    <x v="26"/>
  </r>
  <r>
    <s v="9912127741_04"/>
    <d v="2022-03-31T00:00:00"/>
    <s v="LAN"/>
    <n v="146694"/>
    <s v="ACC"/>
    <s v="9912127741A"/>
    <s v="EMERILLON OEIL GD PASSAGE 2774"/>
    <x v="60"/>
    <n v="510"/>
    <s v="120"/>
    <x v="26"/>
  </r>
  <r>
    <s v="6246150007_04"/>
    <d v="2022-03-31T00:00:00"/>
    <s v="LAN"/>
    <n v="149680"/>
    <s v="IND"/>
    <s v="6246150007"/>
    <s v="TETE SUMMIT BRUT"/>
    <x v="161"/>
    <n v="1287"/>
    <s v="140"/>
    <x v="26"/>
  </r>
  <r>
    <s v="8369111002_04"/>
    <d v="2022-03-30T00:00:00"/>
    <s v="DEC"/>
    <n v="154956"/>
    <s v="IND"/>
    <s v="8369111002"/>
    <s v="Anneau Passant cambré"/>
    <x v="194"/>
    <n v="525"/>
    <s v="120"/>
    <x v="26"/>
  </r>
  <r>
    <s v="1699190004_04"/>
    <d v="2022-03-30T00:00:00"/>
    <s v="DEC"/>
    <n v="152924"/>
    <s v="IND"/>
    <s v="1699190004"/>
    <s v="NOIX  CRANTEE 40 DENTS SANS QUEUE"/>
    <x v="195"/>
    <n v="1050"/>
    <s v="120"/>
    <x v="26"/>
  </r>
  <r>
    <s v="C1023"/>
    <d v="2022-03-29T00:00:00"/>
    <s v="DEC"/>
    <n v="154087"/>
    <s v="MED"/>
    <s v="2453090018"/>
    <s v="EB.TIGE HACTIV LATERALISEE RAINUREE T11 ART:SFH49LC011"/>
    <x v="196"/>
    <n v="52"/>
    <s v="220"/>
    <x v="26"/>
  </r>
  <r>
    <s v="C237B"/>
    <d v="2022-03-28T00:00:00"/>
    <s v="LAN"/>
    <n v="149577"/>
    <s v="ACC"/>
    <s v="9912123751A"/>
    <s v="EMERILLON OEIL GD PASSAGE 2775"/>
    <x v="197"/>
    <n v="2000"/>
    <s v="120"/>
    <x v="26"/>
  </r>
  <r>
    <s v="9905125871_04"/>
    <d v="2022-03-28T00:00:00"/>
    <s v="LAN"/>
    <n v="149571"/>
    <s v="ACC"/>
    <s v="9905125871T"/>
    <s v="CORPS RIDOIR PELICAN Ø14 mm - Réf: 5587"/>
    <x v="198"/>
    <n v="107"/>
    <s v="120"/>
    <x v="26"/>
  </r>
  <r>
    <s v="C1219"/>
    <d v="2022-03-28T00:00:00"/>
    <s v="LAN"/>
    <n v="148065"/>
    <s v="ACC"/>
    <s v="9906123331"/>
    <s v="ECROU OEIL (Ebauche double) o6MM"/>
    <x v="112"/>
    <n v="2010"/>
    <s v="130"/>
    <x v="26"/>
  </r>
  <r>
    <s v="C658A"/>
    <d v="2022-03-28T00:00:00"/>
    <s v="LAN"/>
    <n v="148765"/>
    <s v="ACC"/>
    <s v="9911122061A"/>
    <s v="CORPS MAN. HR COURTE Ø12MM"/>
    <x v="57"/>
    <n v="608"/>
    <s v="120"/>
    <x v="26"/>
  </r>
  <r>
    <s v="3423150013_04"/>
    <d v="2022-03-28T00:00:00"/>
    <s v="DEC"/>
    <n v="153501"/>
    <s v="IND"/>
    <s v="3423150113"/>
    <s v="MASSE 20 GR  USINEE N°3.V2.98.L013_0 "/>
    <x v="199"/>
    <n v="630"/>
    <s v="120"/>
    <x v="26"/>
  </r>
  <r>
    <m/>
    <d v="2022-03-28T00:00:00"/>
    <s v="DEC"/>
    <n v="153469"/>
    <s v="ACC"/>
    <s v="9912124781"/>
    <s v="EMERILLON MANILLE BRUT- Réf : 12-4781"/>
    <x v="4"/>
    <n v="1000"/>
    <s v="140"/>
    <x v="26"/>
  </r>
  <r>
    <s v="9911122491_04"/>
    <d v="2022-03-25T00:00:00"/>
    <s v="DEC"/>
    <n v="148768"/>
    <s v="ACC"/>
    <s v="9911122491A"/>
    <s v="CORPS MAN. HR LYRE Ø24MM"/>
    <x v="200"/>
    <n v="108"/>
    <s v="140"/>
    <x v="27"/>
  </r>
  <r>
    <s v="C183"/>
    <d v="2022-03-24T00:00:00"/>
    <s v="DEC"/>
    <n v="154830"/>
    <s v="ACC"/>
    <s v="9901122431A"/>
    <s v="CORPS MAN. LYRE o6MM LIBRE"/>
    <x v="201"/>
    <n v="5000"/>
    <s v="130"/>
    <x v="27"/>
  </r>
  <r>
    <s v="C1198"/>
    <d v="2022-03-24T00:00:00"/>
    <s v="DEC"/>
    <n v="152621"/>
    <s v="ACC"/>
    <s v="9212"/>
    <s v="Etrier plat pour sangle - Dia 5 mm - Entraxe: 65 mm"/>
    <x v="48"/>
    <n v="4000"/>
    <s v="130"/>
    <x v="27"/>
  </r>
  <r>
    <s v="5720190004_04"/>
    <d v="2022-03-24T00:00:00"/>
    <s v="DEC"/>
    <n v="151689"/>
    <s v="MED"/>
    <s v="5720190004"/>
    <s v="BRANCHE  DAVIER FARABEUF 26 CM"/>
    <x v="202"/>
    <n v="1050"/>
    <s v="130"/>
    <x v="27"/>
  </r>
  <r>
    <m/>
    <d v="2022-03-24T00:00:00"/>
    <s v="DEC"/>
    <n v="152614"/>
    <s v="ACC"/>
    <s v="5041180018A"/>
    <s v="BRAS FORGE POUR POULIE OUVR.T3"/>
    <x v="4"/>
    <n v="200"/>
    <s v="130"/>
    <x v="27"/>
  </r>
  <r>
    <s v="C111"/>
    <d v="2022-03-23T00:00:00"/>
    <s v="LAN"/>
    <n v="151175"/>
    <s v="ACC"/>
    <s v="9911122051A"/>
    <s v="CORPS MAN. HR DROITE Ø10MM"/>
    <x v="40"/>
    <n v="510"/>
    <s v="120"/>
    <x v="27"/>
  </r>
  <r>
    <s v="C627"/>
    <d v="2022-03-23T00:00:00"/>
    <s v="DEC"/>
    <n v="153467"/>
    <s v="ACC"/>
    <s v="9912124721A"/>
    <s v="CORPS MOUSQUETON  DRISSE OEIL 2472"/>
    <x v="203"/>
    <n v="4000"/>
    <s v="120"/>
    <x v="27"/>
  </r>
  <r>
    <s v="6246150007_14"/>
    <d v="2022-03-22T00:00:00"/>
    <s v="LAN"/>
    <n v="149676"/>
    <s v="IND"/>
    <s v="6246150007"/>
    <s v="TETE SUMMIT BRUT"/>
    <x v="119"/>
    <n v="1269"/>
    <s v="160"/>
    <x v="27"/>
  </r>
  <r>
    <s v="C1124"/>
    <d v="2022-03-21T00:00:00"/>
    <s v="DEC"/>
    <n v="154089"/>
    <s v="MED"/>
    <s v="2453090022"/>
    <s v="EB.TIGE HACTIV LATERALISEE RAINUREE T15 ART:SFH49LC015"/>
    <x v="204"/>
    <n v="52"/>
    <s v="220"/>
    <x v="27"/>
  </r>
  <r>
    <s v="9912124781_04"/>
    <d v="2022-03-21T00:00:00"/>
    <s v="DEC"/>
    <n v="153469"/>
    <s v="ACC"/>
    <s v="9912124781"/>
    <s v="EMERILLON MANILLE BRUT- Réf : 12-4781"/>
    <x v="205"/>
    <n v="1000"/>
    <s v="120"/>
    <x v="27"/>
  </r>
  <r>
    <s v="1410020074_042"/>
    <d v="2022-03-16T00:00:00"/>
    <s v="DEC"/>
    <n v="152504"/>
    <s v="IND"/>
    <s v="1410020074"/>
    <s v="CLE SUPERSURETE COLLET ROND N°6"/>
    <x v="206"/>
    <n v="1050"/>
    <s v="120"/>
    <x v="28"/>
  </r>
  <r>
    <s v="1410020074_041"/>
    <d v="2022-03-16T00:00:00"/>
    <s v="DEC"/>
    <n v="152504"/>
    <s v="IND"/>
    <s v="1410020074"/>
    <s v="CLE SUPERSURETE COLLET ROND N°6"/>
    <x v="207"/>
    <n v="1050"/>
    <s v="120"/>
    <x v="28"/>
  </r>
  <r>
    <s v="C1399W2"/>
    <d v="2022-03-15T00:00:00"/>
    <s v="DEC"/>
    <n v="153477"/>
    <s v="ACC"/>
    <s v="9942126521"/>
    <s v="CORPS DE MOUSQUETON BRUT SPEEDLINK SL 1.8"/>
    <x v="208"/>
    <n v="1000"/>
    <s v="120"/>
    <x v="28"/>
  </r>
  <r>
    <s v="6232110013_14"/>
    <d v="2022-03-15T00:00:00"/>
    <s v="LAN"/>
    <n v="153339"/>
    <s v="IND"/>
    <s v="9902127604"/>
    <s v="PASSANT CADRE"/>
    <x v="125"/>
    <n v="1518"/>
    <s v="160"/>
    <x v="28"/>
  </r>
  <r>
    <s v="C1397W2"/>
    <d v="2022-03-15T00:00:00"/>
    <s v="DEC"/>
    <n v="153479"/>
    <s v="ACC"/>
    <s v="9942126524A"/>
    <s v="EMERILLON A OEIL UNIVERSEL SPEEDLINK SL 1.8"/>
    <x v="157"/>
    <n v="500"/>
    <s v="120"/>
    <x v="28"/>
  </r>
  <r>
    <s v="C1023"/>
    <d v="2022-03-14T00:00:00"/>
    <s v="DEC"/>
    <n v="154087"/>
    <s v="MED"/>
    <s v="2453090018"/>
    <s v="EB.TIGE HACTIV LATERALISEE RAINUREE T11 ART:SFH49LC011"/>
    <x v="196"/>
    <n v="52"/>
    <s v="180"/>
    <x v="28"/>
  </r>
  <r>
    <s v="C322"/>
    <d v="2022-03-11T00:00:00"/>
    <s v="DEC"/>
    <n v="152169"/>
    <s v="IND"/>
    <s v="1060110010"/>
    <s v="DE ARRONDI ARZ 152239  edit 21"/>
    <x v="209"/>
    <n v="525"/>
    <s v="140"/>
    <x v="29"/>
  </r>
  <r>
    <m/>
    <d v="2022-03-09T00:00:00"/>
    <s v="DEC"/>
    <n v="154089"/>
    <s v="MED"/>
    <s v="2453090022"/>
    <s v="EB.TIGE HACTIV LATERALISEE RAINUREE T15 ART:SFH49LC015"/>
    <x v="4"/>
    <n v="52"/>
    <s v="187"/>
    <x v="29"/>
  </r>
  <r>
    <s v="C1991"/>
    <d v="2022-03-08T00:00:00"/>
    <s v="DEC"/>
    <n v="149695"/>
    <s v="IND"/>
    <s v="3025010012"/>
    <s v="MANCHE TABLE THIERS"/>
    <x v="13"/>
    <n v="1030"/>
    <s v="120"/>
    <x v="29"/>
  </r>
  <r>
    <s v="9906123661_14"/>
    <d v="2022-03-08T00:00:00"/>
    <s v="LAN"/>
    <n v="152906"/>
    <s v="ACC"/>
    <s v="9906123661"/>
    <s v="ECROU OEIL (Ebauche double) o12MM"/>
    <x v="210"/>
    <n v="1010"/>
    <s v="126"/>
    <x v="29"/>
  </r>
  <r>
    <s v="C1024A"/>
    <d v="2022-03-07T00:00:00"/>
    <s v="DEC"/>
    <n v="154088"/>
    <s v="MED"/>
    <s v="2453090019"/>
    <s v="EB.TIGE HACTIV LATERALISEE RAINUREE T12 ART:SFH49LC012"/>
    <x v="211"/>
    <n v="52"/>
    <s v="210"/>
    <x v="29"/>
  </r>
  <r>
    <s v="9912124751_04"/>
    <d v="2022-03-04T00:00:00"/>
    <s v="DEC"/>
    <n v="151146"/>
    <s v="ACC"/>
    <s v="9912124751"/>
    <s v="CORPS DRISSE BRUT T2  - 2475"/>
    <x v="32"/>
    <n v="3000"/>
    <s v="120"/>
    <x v="30"/>
  </r>
  <r>
    <s v="C789"/>
    <d v="2022-03-04T00:00:00"/>
    <s v="DEC"/>
    <n v="153507"/>
    <s v="ACC"/>
    <s v="9912123811A"/>
    <s v="CORPS MOUSQ. HR SECU.  75MM"/>
    <x v="78"/>
    <n v="20"/>
    <s v="150"/>
    <x v="30"/>
  </r>
  <r>
    <s v="C1426"/>
    <d v="2022-03-04T00:00:00"/>
    <s v="DEC"/>
    <n v="153471"/>
    <s v="ACC"/>
    <s v="9912126781A"/>
    <s v="CORPS MOUSQUETON O.S.C. Long150 - 2678"/>
    <x v="212"/>
    <n v="200"/>
    <s v="130"/>
    <x v="30"/>
  </r>
  <r>
    <s v="5051150005_04"/>
    <d v="2022-03-03T00:00:00"/>
    <s v="DEC"/>
    <n v="150004"/>
    <s v="IND"/>
    <s v="5051150005"/>
    <s v="LINGUET FORGE X008FF004 EB"/>
    <x v="213"/>
    <n v="530"/>
    <s v="148"/>
    <x v="30"/>
  </r>
  <r>
    <m/>
    <d v="2022-03-03T00:00:00"/>
    <s v="DEC"/>
    <n v="152169"/>
    <s v="IND"/>
    <s v="1060110010"/>
    <s v="DE ARRONDI ARZ 152239  edit 21"/>
    <x v="4"/>
    <n v="525"/>
    <s v="120"/>
    <x v="30"/>
  </r>
  <r>
    <s v="C982A"/>
    <d v="2022-03-02T00:00:00"/>
    <s v="DEC"/>
    <n v="154086"/>
    <s v="IND"/>
    <s v="7150100010"/>
    <s v="BEC POUR PINCE A MANCHONNER KX2"/>
    <x v="214"/>
    <n v="10500"/>
    <s v="120"/>
    <x v="30"/>
  </r>
  <r>
    <s v="C1004"/>
    <d v="2022-03-01T00:00:00"/>
    <s v="LAN"/>
    <n v="150940"/>
    <s v="IND"/>
    <s v="1060110017"/>
    <s v="PASSANT SIMPLE EFA 1081.E"/>
    <x v="166"/>
    <n v="1050"/>
    <s v="120"/>
    <x v="30"/>
  </r>
  <r>
    <s v="C1418"/>
    <d v="2022-03-01T00:00:00"/>
    <s v="DEC"/>
    <n v="154304"/>
    <s v="ACC"/>
    <s v="9912126782A"/>
    <s v="BRAS MOUSQUETON O.S.C Long.150 -2678"/>
    <x v="215"/>
    <n v="150"/>
    <s v="130"/>
    <x v="30"/>
  </r>
  <r>
    <s v="C1466W2"/>
    <d v="2022-03-01T00:00:00"/>
    <s v="LAN"/>
    <n v="149584"/>
    <s v="ACC"/>
    <s v="9942126544A"/>
    <s v="EMERILLON A OEIL UNIVERSEL SPEEDLINK SL 2.9"/>
    <x v="216"/>
    <n v="540"/>
    <s v="120"/>
    <x v="30"/>
  </r>
  <r>
    <s v="8369111001_04"/>
    <d v="2022-02-28T00:00:00"/>
    <s v="DEC"/>
    <n v="154955"/>
    <s v="IND"/>
    <s v="8369111001"/>
    <s v="Anneau D"/>
    <x v="217"/>
    <n v="525"/>
    <s v="120"/>
    <x v="30"/>
  </r>
  <r>
    <s v="C1457"/>
    <d v="2022-02-28T00:00:00"/>
    <s v="DEC"/>
    <n v="148266"/>
    <s v="ACC"/>
    <s v="9911122091"/>
    <s v="CORPS BRUT  MANILLE . HR COURTE Ø20MM"/>
    <x v="5"/>
    <n v="102"/>
    <s v="140"/>
    <x v="30"/>
  </r>
  <r>
    <m/>
    <d v="2022-02-28T00:00:00"/>
    <s v="DEC"/>
    <n v="153471"/>
    <s v="ACC"/>
    <s v="9912126781A"/>
    <s v="CORPS MOUSQUETON O.S.C. Long150 - 2678"/>
    <x v="4"/>
    <n v="200"/>
    <s v="120"/>
    <x v="30"/>
  </r>
  <r>
    <s v="5051150005_04"/>
    <d v="2022-02-25T00:00:00"/>
    <s v="DEC"/>
    <n v="150004"/>
    <s v="IND"/>
    <s v="5051150005"/>
    <s v="LINGUET FORGE X008FF004 EB"/>
    <x v="213"/>
    <n v="530"/>
    <s v="145"/>
    <x v="31"/>
  </r>
  <r>
    <s v="C1124"/>
    <d v="2022-02-25T00:00:00"/>
    <s v="DEC"/>
    <n v="154089"/>
    <s v="MED"/>
    <s v="2453090022"/>
    <s v="EB.TIGE HACTIV LATERALISEE RAINUREE T15 ART:SFH49LC015"/>
    <x v="204"/>
    <n v="52"/>
    <s v="180"/>
    <x v="31"/>
  </r>
  <r>
    <s v="C184"/>
    <d v="2022-02-24T00:00:00"/>
    <s v="DEC"/>
    <n v="154831"/>
    <s v="ACC"/>
    <s v="9901122441A"/>
    <s v="CORPS MAN. LYRE Ø8MM LIBRE"/>
    <x v="158"/>
    <n v="4000"/>
    <s v="120"/>
    <x v="31"/>
  </r>
  <r>
    <s v="C264"/>
    <d v="2022-02-24T00:00:00"/>
    <s v="DEC"/>
    <n v="153312"/>
    <s v="IND"/>
    <s v="7074110001"/>
    <s v="EBAUCHE CORPS DE VERROU 61000.120.791.0 "/>
    <x v="218"/>
    <n v="685"/>
    <s v="130"/>
    <x v="31"/>
  </r>
  <r>
    <s v="9942126501_04"/>
    <d v="2022-02-22T00:00:00"/>
    <s v="DEC"/>
    <n v="148780"/>
    <s v="ACC"/>
    <s v="9942126501"/>
    <s v="CORPS DE MOUSQUETON BRUT SPEEDLINK SL 1.1"/>
    <x v="145"/>
    <n v="500"/>
    <s v="120"/>
    <x v="31"/>
  </r>
  <r>
    <s v="C1437W2"/>
    <d v="2022-02-21T00:00:00"/>
    <s v="DEC"/>
    <n v="150351"/>
    <s v="ACC"/>
    <s v="9942126543A"/>
    <s v="LINGUET USINÉ SPEEDLINK SL 2.9"/>
    <x v="219"/>
    <n v="1000"/>
    <s v="120"/>
    <x v="31"/>
  </r>
  <r>
    <s v="C1024A"/>
    <d v="2022-02-18T00:00:00"/>
    <s v="DEC"/>
    <n v="154088"/>
    <s v="MED"/>
    <s v="2453090019"/>
    <s v="EB.TIGE HACTIV LATERALISEE RAINUREE T12 ART:SFH49LC012"/>
    <x v="211"/>
    <n v="52"/>
    <s v="170"/>
    <x v="2"/>
  </r>
  <r>
    <s v="5051150005_04"/>
    <d v="2022-02-17T00:00:00"/>
    <s v="DEC"/>
    <n v="150004"/>
    <s v="IND"/>
    <s v="5051150005"/>
    <s v="LINGUET FORGE X008FF004 EB"/>
    <x v="213"/>
    <n v="530"/>
    <s v="130"/>
    <x v="2"/>
  </r>
  <r>
    <s v="1410020068_041"/>
    <d v="2022-02-16T00:00:00"/>
    <s v="DEC"/>
    <n v="152503"/>
    <s v="IND"/>
    <s v="1410020068"/>
    <s v="CLE SUPERSURETE COLLET CARRE N°3"/>
    <x v="220"/>
    <n v="1050"/>
    <s v="120"/>
    <x v="2"/>
  </r>
  <r>
    <s v="1410020068_042"/>
    <d v="2022-02-16T00:00:00"/>
    <s v="DEC"/>
    <n v="152503"/>
    <s v="IND"/>
    <s v="1410020068"/>
    <s v="CLE SUPERSURETE COLLET CARRE N°3"/>
    <x v="221"/>
    <n v="1050"/>
    <s v="120"/>
    <x v="2"/>
  </r>
  <r>
    <s v="C1389"/>
    <d v="2022-02-15T00:00:00"/>
    <s v="DEC"/>
    <n v="152170"/>
    <s v="IND"/>
    <s v="6232111007"/>
    <s v="BROCHE COURBE 9001 3020 ARZ 302555.0"/>
    <x v="84"/>
    <n v="1100"/>
    <s v="120"/>
    <x v="2"/>
  </r>
  <r>
    <s v="C982A"/>
    <d v="2022-02-10T00:00:00"/>
    <s v="DEC"/>
    <n v="152324"/>
    <s v="IND"/>
    <s v="7150100010"/>
    <s v="BEC POUR PINCE A MANCHONNER KX2"/>
    <x v="214"/>
    <n v="10500"/>
    <s v="120"/>
    <x v="32"/>
  </r>
  <r>
    <s v="C1396W2"/>
    <d v="2022-02-09T00:00:00"/>
    <s v="LAN"/>
    <n v="149585"/>
    <s v="ACC"/>
    <s v="9942127524A"/>
    <s v="EMERILLON A OEIL POUR SANGLE SPEEDLINK SL 1.8"/>
    <x v="222"/>
    <n v="525"/>
    <s v="120"/>
    <x v="32"/>
  </r>
  <r>
    <s v="C519W2"/>
    <d v="2022-02-04T00:00:00"/>
    <s v="DEC"/>
    <n v="154090"/>
    <s v="MED"/>
    <s v="2453090028"/>
    <s v="TIGE FEMORALE FREEDOM T20 LATERALISÉE SFH49 LC020"/>
    <x v="5"/>
    <n v="52"/>
    <s v="220"/>
    <x v="33"/>
  </r>
  <r>
    <s v="C34A"/>
    <d v="2022-02-03T00:00:00"/>
    <s v="DEC"/>
    <n v="153970"/>
    <s v="IND"/>
    <s v="2420150005"/>
    <s v="ECROU FREIN  ART. 34100335"/>
    <x v="5"/>
    <n v="1050"/>
    <s v="120"/>
    <x v="33"/>
  </r>
  <r>
    <s v="C519W2"/>
    <d v="2022-01-21T00:00:00"/>
    <s v="DEC"/>
    <n v="154090"/>
    <s v="MED"/>
    <s v="2453090028"/>
    <s v="TIGE FEMORALE FREEDOM T20 LATERALISÉE SFH49 LC020"/>
    <x v="5"/>
    <n v="52"/>
    <s v="180"/>
    <x v="34"/>
  </r>
  <r>
    <s v="6232110013_14"/>
    <d v="2022-01-19T00:00:00"/>
    <s v="DEC"/>
    <n v="154551"/>
    <s v="IND"/>
    <s v="9902127604"/>
    <s v="PASSANT CADRE"/>
    <x v="125"/>
    <n v="2000"/>
    <s v="160"/>
    <x v="34"/>
  </r>
  <r>
    <s v="9902124421_04"/>
    <d v="2022-01-18T00:00:00"/>
    <s v="LAN"/>
    <n v="150343"/>
    <s v="ACC"/>
    <s v="9902124421"/>
    <s v="EMERILLON GRAND PASSAGE BRUT TYPE 2442"/>
    <x v="223"/>
    <n v="220"/>
    <s v="130"/>
    <x v="35"/>
  </r>
  <r>
    <s v="9912124761_04"/>
    <d v="2022-01-14T00:00:00"/>
    <s v="DEC"/>
    <n v="151707"/>
    <s v="ACC"/>
    <s v="9912124761"/>
    <s v="EMERILLON MANILLE  BRUT Réf : 2-4761"/>
    <x v="85"/>
    <n v="20"/>
    <s v="120"/>
    <x v="35"/>
  </r>
  <r>
    <s v="6232110013_04"/>
    <d v="2022-01-12T00:00:00"/>
    <s v="DEC"/>
    <n v="154551"/>
    <s v="IND"/>
    <s v="9902127604"/>
    <s v="PASSANT CADRE"/>
    <x v="139"/>
    <n v="2000"/>
    <s v="140"/>
    <x v="35"/>
  </r>
  <r>
    <m/>
    <d v="2022-01-12T00:00:00"/>
    <s v="DEC"/>
    <n v="154090"/>
    <s v="MED"/>
    <s v="2453090028"/>
    <s v="TIGE FEMORALE FREEDOM T20 LATERALISÉE SFH49 LC020"/>
    <x v="4"/>
    <n v="52"/>
    <s v="157"/>
    <x v="35"/>
  </r>
  <r>
    <s v="C98B"/>
    <d v="2022-01-10T00:00:00"/>
    <s v="DEC"/>
    <n v="151192"/>
    <s v="IND"/>
    <s v="7150100012"/>
    <s v="BEC POUR PINCE A MANCHONNER KX1"/>
    <x v="224"/>
    <n v="12600"/>
    <s v="120"/>
    <x v="35"/>
  </r>
  <r>
    <s v="6232110014_14"/>
    <d v="2022-01-10T00:00:00"/>
    <s v="DEC"/>
    <n v="154552"/>
    <s v="IND"/>
    <s v="9902127605"/>
    <s v="BARRETTE REGLABLE"/>
    <x v="144"/>
    <n v="2000"/>
    <s v="150"/>
    <x v="35"/>
  </r>
  <r>
    <m/>
    <d v="2022-01-05T00:00:00"/>
    <s v="DEC"/>
    <n v="154551"/>
    <s v="IND"/>
    <s v="9902127604"/>
    <s v="PASSANT CADRE"/>
    <x v="4"/>
    <n v="2000"/>
    <s v="120"/>
    <x v="35"/>
  </r>
  <r>
    <s v="C421"/>
    <d v="2021-12-16T00:00:00"/>
    <s v="DEC"/>
    <n v="151193"/>
    <s v="IND"/>
    <s v="7150100013"/>
    <s v="BEC POUR PINCE A MANCHONNER KX4"/>
    <x v="225"/>
    <n v="10500"/>
    <s v="120"/>
    <x v="35"/>
  </r>
  <r>
    <s v="6232110014_041"/>
    <d v="2021-12-09T00:00:00"/>
    <s v="DEC"/>
    <n v="154552"/>
    <s v="IND"/>
    <s v="9902127605"/>
    <s v="BARRETTE REGLABLE"/>
    <x v="191"/>
    <n v="2000"/>
    <s v="120"/>
    <x v="35"/>
  </r>
  <r>
    <s v="6232110014_042"/>
    <d v="2021-12-09T00:00:00"/>
    <s v="DEC"/>
    <n v="154552"/>
    <s v="IND"/>
    <s v="9902127605"/>
    <s v="BARRETTE REGLABLE"/>
    <x v="192"/>
    <n v="2000"/>
    <s v="120"/>
    <x v="35"/>
  </r>
  <r>
    <s v="9906123661_14"/>
    <d v="2021-12-01T00:00:00"/>
    <s v="LAN"/>
    <n v="146704"/>
    <s v="ACC"/>
    <s v="9906123661"/>
    <s v="ECROU OEIL (Ebauche double) o12MM"/>
    <x v="210"/>
    <n v="1011"/>
    <s v="126"/>
    <x v="35"/>
  </r>
  <r>
    <s v="9902124781_04"/>
    <d v="2021-11-25T00:00:00"/>
    <s v="LAN"/>
    <n v="150216"/>
    <s v="ACC"/>
    <s v="9902124781"/>
    <s v="CORPS DE MOUSQUETON 25 mm BRUT"/>
    <x v="226"/>
    <n v="1500"/>
    <s v="120"/>
    <x v="35"/>
  </r>
  <r>
    <s v="C869B"/>
    <d v="2021-10-04T00:00:00"/>
    <s v="DEC"/>
    <n v="144935"/>
    <s v="IND"/>
    <s v="6246151001"/>
    <s v="COLLINOX AMARRAGE ESCALADE P550000 OGA"/>
    <x v="34"/>
    <n v="1050"/>
    <s v="120"/>
    <x v="35"/>
  </r>
  <r>
    <s v="6246150005_04"/>
    <d v="2021-07-02T00:00:00"/>
    <s v="DEC"/>
    <n v="144936"/>
    <s v="IND"/>
    <s v="6246150005"/>
    <s v="PITON UNIVERSEL 7 CM - P011070"/>
    <x v="227"/>
    <n v="525"/>
    <s v="130"/>
    <x v="35"/>
  </r>
  <r>
    <m/>
    <m/>
    <m/>
    <m/>
    <m/>
    <m/>
    <m/>
    <x v="4"/>
    <m/>
    <m/>
    <x v="35"/>
  </r>
  <r>
    <m/>
    <m/>
    <m/>
    <m/>
    <m/>
    <m/>
    <m/>
    <x v="4"/>
    <m/>
    <m/>
    <x v="35"/>
  </r>
  <r>
    <m/>
    <m/>
    <m/>
    <m/>
    <m/>
    <m/>
    <m/>
    <x v="4"/>
    <m/>
    <m/>
    <x v="35"/>
  </r>
  <r>
    <m/>
    <m/>
    <m/>
    <m/>
    <m/>
    <m/>
    <m/>
    <x v="4"/>
    <m/>
    <m/>
    <x v="35"/>
  </r>
  <r>
    <m/>
    <m/>
    <m/>
    <m/>
    <m/>
    <m/>
    <m/>
    <x v="4"/>
    <m/>
    <m/>
    <x v="35"/>
  </r>
  <r>
    <m/>
    <m/>
    <m/>
    <m/>
    <m/>
    <m/>
    <m/>
    <x v="4"/>
    <m/>
    <m/>
    <x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L233" firstHeaderRow="1" firstDataRow="2" firstDataCol="1"/>
  <pivotFields count="11">
    <pivotField showAll="0"/>
    <pivotField showAll="0"/>
    <pivotField showAll="0"/>
    <pivotField showAll="0"/>
    <pivotField showAll="0"/>
    <pivotField showAll="0"/>
    <pivotField showAll="0"/>
    <pivotField axis="axisRow" showAll="0">
      <items count="246">
        <item x="166"/>
        <item x="100"/>
        <item x="153"/>
        <item x="196"/>
        <item x="211"/>
        <item x="41"/>
        <item x="171"/>
        <item x="152"/>
        <item x="167"/>
        <item x="159"/>
        <item x="50"/>
        <item x="141"/>
        <item x="184"/>
        <item x="151"/>
        <item x="99"/>
        <item x="6"/>
        <item x="65"/>
        <item m="1" x="237"/>
        <item x="1"/>
        <item x="116"/>
        <item x="23"/>
        <item x="12"/>
        <item x="146"/>
        <item x="28"/>
        <item x="40"/>
        <item x="227"/>
        <item x="204"/>
        <item x="109"/>
        <item x="168"/>
        <item x="205"/>
        <item m="1" x="240"/>
        <item x="73"/>
        <item x="127"/>
        <item x="72"/>
        <item x="104"/>
        <item x="173"/>
        <item x="32"/>
        <item x="91"/>
        <item x="133"/>
        <item x="48"/>
        <item m="1" x="235"/>
        <item x="120"/>
        <item x="112"/>
        <item x="39"/>
        <item x="138"/>
        <item x="37"/>
        <item x="7"/>
        <item x="165"/>
        <item x="55"/>
        <item x="46"/>
        <item x="92"/>
        <item m="1" x="231"/>
        <item x="210"/>
        <item x="164"/>
        <item x="186"/>
        <item x="84"/>
        <item x="222"/>
        <item x="157"/>
        <item x="208"/>
        <item x="154"/>
        <item x="140"/>
        <item x="188"/>
        <item m="1" x="238"/>
        <item x="177"/>
        <item m="1" x="239"/>
        <item x="75"/>
        <item m="1" x="243"/>
        <item x="97"/>
        <item x="66"/>
        <item x="103"/>
        <item x="215"/>
        <item x="61"/>
        <item x="212"/>
        <item x="219"/>
        <item x="106"/>
        <item x="185"/>
        <item x="156"/>
        <item x="181"/>
        <item x="117"/>
        <item x="114"/>
        <item x="102"/>
        <item x="94"/>
        <item x="200"/>
        <item x="59"/>
        <item x="11"/>
        <item x="10"/>
        <item x="8"/>
        <item x="179"/>
        <item x="63"/>
        <item x="201"/>
        <item x="158"/>
        <item x="53"/>
        <item x="51"/>
        <item x="134"/>
        <item x="26"/>
        <item x="13"/>
        <item x="108"/>
        <item x="170"/>
        <item x="130"/>
        <item x="131"/>
        <item x="2"/>
        <item x="189"/>
        <item x="216"/>
        <item x="30"/>
        <item x="17"/>
        <item x="226"/>
        <item x="95"/>
        <item x="81"/>
        <item x="25"/>
        <item x="20"/>
        <item x="124"/>
        <item x="107"/>
        <item m="1" x="241"/>
        <item x="217"/>
        <item x="139"/>
        <item x="125"/>
        <item x="144"/>
        <item x="192"/>
        <item x="191"/>
        <item x="33"/>
        <item x="197"/>
        <item x="83"/>
        <item m="1" x="230"/>
        <item m="1" x="232"/>
        <item x="218"/>
        <item x="22"/>
        <item x="126"/>
        <item x="42"/>
        <item x="86"/>
        <item x="195"/>
        <item x="209"/>
        <item x="174"/>
        <item x="38"/>
        <item x="145"/>
        <item x="88"/>
        <item x="74"/>
        <item x="85"/>
        <item x="118"/>
        <item x="190"/>
        <item x="176"/>
        <item x="96"/>
        <item x="220"/>
        <item x="221"/>
        <item x="162"/>
        <item x="113"/>
        <item x="98"/>
        <item x="128"/>
        <item x="115"/>
        <item x="9"/>
        <item x="70"/>
        <item x="69"/>
        <item x="36"/>
        <item x="58"/>
        <item x="27"/>
        <item x="198"/>
        <item x="175"/>
        <item x="90"/>
        <item x="35"/>
        <item x="64"/>
        <item x="18"/>
        <item x="161"/>
        <item x="119"/>
        <item x="82"/>
        <item x="123"/>
        <item x="60"/>
        <item x="77"/>
        <item x="223"/>
        <item x="207"/>
        <item x="206"/>
        <item x="163"/>
        <item x="24"/>
        <item m="1" x="244"/>
        <item x="143"/>
        <item x="14"/>
        <item x="203"/>
        <item x="29"/>
        <item x="57"/>
        <item x="187"/>
        <item x="54"/>
        <item x="155"/>
        <item x="79"/>
        <item x="169"/>
        <item m="1" x="242"/>
        <item x="87"/>
        <item x="213"/>
        <item x="16"/>
        <item x="80"/>
        <item x="199"/>
        <item x="3"/>
        <item x="122"/>
        <item x="78"/>
        <item x="101"/>
        <item x="178"/>
        <item x="149"/>
        <item x="15"/>
        <item x="89"/>
        <item x="172"/>
        <item x="136"/>
        <item x="180"/>
        <item x="160"/>
        <item x="150"/>
        <item x="34"/>
        <item x="43"/>
        <item m="1" x="234"/>
        <item x="47"/>
        <item x="76"/>
        <item m="1" x="233"/>
        <item x="110"/>
        <item x="44"/>
        <item x="45"/>
        <item x="202"/>
        <item x="93"/>
        <item x="148"/>
        <item x="214"/>
        <item x="0"/>
        <item x="224"/>
        <item x="68"/>
        <item x="5"/>
        <item x="56"/>
        <item x="225"/>
        <item x="193"/>
        <item m="1" x="229"/>
        <item x="121"/>
        <item x="129"/>
        <item x="4"/>
        <item x="194"/>
        <item m="1" x="228"/>
        <item m="1" x="236"/>
        <item x="182"/>
        <item x="183"/>
        <item x="147"/>
        <item x="142"/>
        <item x="137"/>
        <item x="132"/>
        <item x="135"/>
        <item x="31"/>
        <item x="111"/>
        <item x="105"/>
        <item x="71"/>
        <item x="67"/>
        <item x="62"/>
        <item x="52"/>
        <item x="49"/>
        <item x="21"/>
        <item x="19"/>
        <item t="default"/>
      </items>
    </pivotField>
    <pivotField dataField="1" showAll="0"/>
    <pivotField showAll="0"/>
    <pivotField axis="axisCol" showAll="0">
      <items count="44">
        <item m="1" x="39"/>
        <item m="1" x="36"/>
        <item x="34"/>
        <item m="1" x="42"/>
        <item x="33"/>
        <item x="32"/>
        <item x="2"/>
        <item x="31"/>
        <item x="30"/>
        <item x="29"/>
        <item x="28"/>
        <item x="27"/>
        <item x="26"/>
        <item x="1"/>
        <item x="25"/>
        <item x="24"/>
        <item x="23"/>
        <item x="22"/>
        <item x="0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6"/>
        <item x="5"/>
        <item x="4"/>
        <item x="3"/>
        <item m="1" x="40"/>
        <item m="1" x="37"/>
        <item m="1" x="41"/>
        <item m="1" x="38"/>
        <item x="35"/>
        <item x="7"/>
        <item x="8"/>
        <item x="9"/>
        <item t="default"/>
      </items>
    </pivotField>
  </pivotFields>
  <rowFields count="1">
    <field x="7"/>
  </rowFields>
  <rowItems count="2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3"/>
    </i>
    <i>
      <x v="65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4"/>
    </i>
    <i>
      <x v="205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2"/>
    </i>
    <i>
      <x v="223"/>
    </i>
    <i>
      <x v="224"/>
    </i>
    <i>
      <x v="225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 t="grand">
      <x/>
    </i>
  </rowItems>
  <colFields count="1">
    <field x="10"/>
  </colFields>
  <colItems count="37"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9"/>
    </i>
    <i>
      <x v="40"/>
    </i>
    <i>
      <x v="41"/>
    </i>
    <i>
      <x v="42"/>
    </i>
    <i t="grand">
      <x/>
    </i>
  </colItems>
  <dataFields count="1">
    <dataField name="Somme de wop_qaccsais" fld="8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Lancer la requête à partir de CEGID" connectionId="1" autoFormatId="16" applyNumberFormats="0" applyBorderFormats="0" applyFontFormats="0" applyPatternFormats="0" applyAlignmentFormats="0" applyWidthHeightFormats="0">
  <queryTableRefresh nextId="23">
    <queryTableFields count="10">
      <queryTableField id="19" name="wob_codecomposant" tableColumnId="8"/>
      <queryTableField id="8" name="wop_dateacc" tableColumnId="1"/>
      <queryTableField id="10" name="wop_etatphase" tableColumnId="4"/>
      <queryTableField id="11" name="wop_ligneordre" tableColumnId="5"/>
      <queryTableField id="4" name="ga_familleniv3" tableColumnId="3"/>
      <queryTableField id="12" name="wop_codearticle" tableColumnId="6"/>
      <queryTableField id="13" name="ga_libelle" tableColumnId="7"/>
      <queryTableField id="15" name="libcomposant" tableColumnId="9"/>
      <queryTableField id="16" name="wop_qaccsais" tableColumnId="10"/>
      <queryTableField id="22" name="wop_opecirc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CEGID" displayName="Tableau_Lancer_la_requête_à_partir_de_CEGID" ref="A1:J379" tableType="queryTable" totalsRowShown="0">
  <autoFilter ref="A1:J379"/>
  <sortState ref="A2:J379">
    <sortCondition descending="1" ref="B1:B393"/>
  </sortState>
  <tableColumns count="10">
    <tableColumn id="8" uniqueName="8" name="wob_codecomposant" queryTableFieldId="19"/>
    <tableColumn id="1" uniqueName="1" name="wop_dateacc" queryTableFieldId="8" dataDxfId="0"/>
    <tableColumn id="4" uniqueName="4" name="wop_etatphase" queryTableFieldId="10"/>
    <tableColumn id="5" uniqueName="5" name="wop_ligneordre" queryTableFieldId="11"/>
    <tableColumn id="3" uniqueName="3" name="ga_familleniv3" queryTableFieldId="4"/>
    <tableColumn id="6" uniqueName="6" name="wop_codearticle" queryTableFieldId="12"/>
    <tableColumn id="7" uniqueName="7" name="ga_libelle" queryTableFieldId="13"/>
    <tableColumn id="9" uniqueName="9" name="libcomposant" queryTableFieldId="15"/>
    <tableColumn id="10" uniqueName="10" name="wop_qaccsais" queryTableFieldId="16"/>
    <tableColumn id="11" uniqueName="11" name="wop_opecirc" queryTableFieldId="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233"/>
  <sheetViews>
    <sheetView zoomScale="85" zoomScaleNormal="85" workbookViewId="0">
      <selection activeCell="AR15" sqref="AR15"/>
    </sheetView>
  </sheetViews>
  <sheetFormatPr baseColWidth="10" defaultRowHeight="14.4" x14ac:dyDescent="0.3"/>
  <cols>
    <col min="1" max="1" width="64.109375" bestFit="1" customWidth="1"/>
    <col min="2" max="2" width="24" bestFit="1" customWidth="1"/>
    <col min="3" max="3" width="5.109375" bestFit="1" customWidth="1"/>
    <col min="4" max="4" width="6.109375" bestFit="1" customWidth="1"/>
    <col min="5" max="6" width="5.109375" bestFit="1" customWidth="1"/>
    <col min="7" max="7" width="6.109375" bestFit="1" customWidth="1"/>
    <col min="8" max="9" width="5.109375" bestFit="1" customWidth="1"/>
    <col min="10" max="26" width="6.109375" bestFit="1" customWidth="1"/>
    <col min="27" max="27" width="5.109375" bestFit="1" customWidth="1"/>
    <col min="28" max="28" width="6.109375" bestFit="1" customWidth="1"/>
    <col min="29" max="30" width="5.109375" bestFit="1" customWidth="1"/>
    <col min="31" max="31" width="6.109375" bestFit="1" customWidth="1"/>
    <col min="32" max="33" width="5.109375" bestFit="1" customWidth="1"/>
    <col min="34" max="34" width="6.109375" bestFit="1" customWidth="1"/>
    <col min="35" max="37" width="5.109375" bestFit="1" customWidth="1"/>
    <col min="38" max="38" width="12.6640625" bestFit="1" customWidth="1"/>
    <col min="39" max="39" width="5.5546875" bestFit="1" customWidth="1"/>
    <col min="40" max="40" width="6.6640625" bestFit="1" customWidth="1"/>
    <col min="41" max="41" width="6" bestFit="1" customWidth="1"/>
    <col min="42" max="42" width="12.33203125" bestFit="1" customWidth="1"/>
  </cols>
  <sheetData>
    <row r="3" spans="1:38" x14ac:dyDescent="0.3">
      <c r="A3" s="8" t="s">
        <v>2341</v>
      </c>
      <c r="B3" s="8" t="s">
        <v>2340</v>
      </c>
    </row>
    <row r="4" spans="1:38" x14ac:dyDescent="0.3">
      <c r="A4" s="8" t="s">
        <v>2337</v>
      </c>
      <c r="B4">
        <v>3</v>
      </c>
      <c r="C4">
        <v>5</v>
      </c>
      <c r="D4">
        <v>6</v>
      </c>
      <c r="E4">
        <v>7</v>
      </c>
      <c r="F4">
        <v>8</v>
      </c>
      <c r="G4">
        <v>9</v>
      </c>
      <c r="H4">
        <v>10</v>
      </c>
      <c r="I4">
        <v>11</v>
      </c>
      <c r="J4">
        <v>12</v>
      </c>
      <c r="K4">
        <v>13</v>
      </c>
      <c r="L4">
        <v>14</v>
      </c>
      <c r="M4">
        <v>15</v>
      </c>
      <c r="N4">
        <v>16</v>
      </c>
      <c r="O4">
        <v>17</v>
      </c>
      <c r="P4">
        <v>18</v>
      </c>
      <c r="Q4">
        <v>19</v>
      </c>
      <c r="R4">
        <v>20</v>
      </c>
      <c r="S4">
        <v>21</v>
      </c>
      <c r="T4">
        <v>22</v>
      </c>
      <c r="U4">
        <v>23</v>
      </c>
      <c r="V4">
        <v>24</v>
      </c>
      <c r="W4">
        <v>25</v>
      </c>
      <c r="X4">
        <v>26</v>
      </c>
      <c r="Y4">
        <v>27</v>
      </c>
      <c r="Z4">
        <v>28</v>
      </c>
      <c r="AA4">
        <v>29</v>
      </c>
      <c r="AB4">
        <v>34</v>
      </c>
      <c r="AC4">
        <v>35</v>
      </c>
      <c r="AD4">
        <v>40</v>
      </c>
      <c r="AE4">
        <v>42</v>
      </c>
      <c r="AF4">
        <v>43</v>
      </c>
      <c r="AG4">
        <v>44</v>
      </c>
      <c r="AH4" t="s">
        <v>2338</v>
      </c>
      <c r="AI4">
        <v>38</v>
      </c>
      <c r="AJ4">
        <v>37</v>
      </c>
      <c r="AK4">
        <v>36</v>
      </c>
      <c r="AL4" t="s">
        <v>2339</v>
      </c>
    </row>
    <row r="5" spans="1:38" x14ac:dyDescent="0.3">
      <c r="A5" s="9" t="s">
        <v>176</v>
      </c>
      <c r="B5" s="10"/>
      <c r="C5" s="10"/>
      <c r="D5" s="10"/>
      <c r="E5" s="10"/>
      <c r="F5" s="10"/>
      <c r="G5" s="10">
        <v>1050</v>
      </c>
      <c r="H5" s="10"/>
      <c r="I5" s="10"/>
      <c r="J5" s="10"/>
      <c r="K5" s="10"/>
      <c r="L5" s="10"/>
      <c r="M5" s="10">
        <v>1470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>
        <v>2520</v>
      </c>
    </row>
    <row r="6" spans="1:38" x14ac:dyDescent="0.3">
      <c r="A6" s="9" t="s">
        <v>568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>
        <v>2000</v>
      </c>
      <c r="O6" s="10"/>
      <c r="P6" s="10"/>
      <c r="Q6" s="10"/>
      <c r="R6" s="10">
        <v>2000</v>
      </c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>
        <v>4000</v>
      </c>
    </row>
    <row r="7" spans="1:38" x14ac:dyDescent="0.3">
      <c r="A7" s="9" t="s">
        <v>528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>
        <v>300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>
        <v>300</v>
      </c>
    </row>
    <row r="8" spans="1:38" x14ac:dyDescent="0.3">
      <c r="A8" s="9" t="s">
        <v>222</v>
      </c>
      <c r="B8" s="10"/>
      <c r="C8" s="10"/>
      <c r="D8" s="10"/>
      <c r="E8" s="10"/>
      <c r="F8" s="10"/>
      <c r="G8" s="10"/>
      <c r="H8" s="10"/>
      <c r="I8" s="10">
        <v>52</v>
      </c>
      <c r="J8" s="10"/>
      <c r="K8" s="10">
        <v>52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>
        <v>104</v>
      </c>
    </row>
    <row r="9" spans="1:38" x14ac:dyDescent="0.3">
      <c r="A9" s="9" t="s">
        <v>123</v>
      </c>
      <c r="B9" s="10"/>
      <c r="C9" s="10"/>
      <c r="D9" s="10"/>
      <c r="E9" s="10">
        <v>52</v>
      </c>
      <c r="F9" s="10"/>
      <c r="G9" s="10"/>
      <c r="H9" s="10">
        <v>52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>
        <v>104</v>
      </c>
    </row>
    <row r="10" spans="1:38" x14ac:dyDescent="0.3">
      <c r="A10" s="9" t="s">
        <v>851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>
        <v>450</v>
      </c>
      <c r="V10" s="10"/>
      <c r="W10" s="10"/>
      <c r="X10" s="10"/>
      <c r="Y10" s="10">
        <v>300</v>
      </c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>
        <v>750</v>
      </c>
    </row>
    <row r="11" spans="1:38" x14ac:dyDescent="0.3">
      <c r="A11" s="9" t="s">
        <v>98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>
        <v>200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>
        <v>200</v>
      </c>
    </row>
    <row r="12" spans="1:38" x14ac:dyDescent="0.3">
      <c r="A12" s="9" t="s">
        <v>532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>
        <v>2140</v>
      </c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>
        <v>2140</v>
      </c>
    </row>
    <row r="13" spans="1:38" x14ac:dyDescent="0.3">
      <c r="A13" s="9" t="s">
        <v>468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>
        <v>2440</v>
      </c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>
        <v>2440</v>
      </c>
    </row>
    <row r="14" spans="1:38" x14ac:dyDescent="0.3">
      <c r="A14" s="9" t="s">
        <v>520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>
        <v>3000</v>
      </c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>
        <v>3000</v>
      </c>
    </row>
    <row r="15" spans="1:38" x14ac:dyDescent="0.3">
      <c r="A15" s="9" t="s">
        <v>330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>
        <v>3000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>
        <v>3000</v>
      </c>
    </row>
    <row r="16" spans="1:38" x14ac:dyDescent="0.3">
      <c r="A16" s="9" t="s">
        <v>546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>
        <v>50</v>
      </c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>
        <v>50</v>
      </c>
    </row>
    <row r="17" spans="1:38" x14ac:dyDescent="0.3">
      <c r="A17" s="9" t="s">
        <v>386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>
        <v>300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>
        <v>300</v>
      </c>
    </row>
    <row r="18" spans="1:38" x14ac:dyDescent="0.3">
      <c r="A18" s="9" t="s">
        <v>133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>
        <v>200</v>
      </c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>
        <v>200</v>
      </c>
    </row>
    <row r="19" spans="1:38" x14ac:dyDescent="0.3">
      <c r="A19" s="9" t="s">
        <v>715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>
        <v>550</v>
      </c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>
        <v>550</v>
      </c>
    </row>
    <row r="20" spans="1:38" x14ac:dyDescent="0.3">
      <c r="A20" s="9" t="s">
        <v>871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>
        <v>44000</v>
      </c>
      <c r="AF20" s="10"/>
      <c r="AG20" s="10"/>
      <c r="AH20" s="10"/>
      <c r="AI20" s="10"/>
      <c r="AJ20" s="10"/>
      <c r="AK20" s="10"/>
      <c r="AL20" s="10">
        <v>44000</v>
      </c>
    </row>
    <row r="21" spans="1:38" x14ac:dyDescent="0.3">
      <c r="A21" s="9" t="s">
        <v>808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>
        <v>1000</v>
      </c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>
        <v>1000</v>
      </c>
    </row>
    <row r="22" spans="1:38" x14ac:dyDescent="0.3">
      <c r="A22" s="9" t="s">
        <v>496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>
        <v>1050</v>
      </c>
      <c r="M22" s="10"/>
      <c r="N22" s="10">
        <v>637</v>
      </c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>
        <v>1050</v>
      </c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>
        <v>2737</v>
      </c>
    </row>
    <row r="23" spans="1:38" x14ac:dyDescent="0.3">
      <c r="A23" s="9" t="s">
        <v>180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>
        <v>300</v>
      </c>
      <c r="N23" s="10">
        <v>250</v>
      </c>
      <c r="O23" s="10"/>
      <c r="P23" s="10">
        <v>300</v>
      </c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>
        <v>850</v>
      </c>
    </row>
    <row r="24" spans="1:38" x14ac:dyDescent="0.3">
      <c r="A24" s="9" t="s">
        <v>861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>
        <v>200</v>
      </c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>
        <v>200</v>
      </c>
    </row>
    <row r="25" spans="1:38" x14ac:dyDescent="0.3">
      <c r="A25" s="9" t="s">
        <v>867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>
        <v>200</v>
      </c>
      <c r="AD25" s="10"/>
      <c r="AE25" s="10"/>
      <c r="AF25" s="10"/>
      <c r="AG25" s="10"/>
      <c r="AH25" s="10"/>
      <c r="AI25" s="10"/>
      <c r="AJ25" s="10"/>
      <c r="AK25" s="10"/>
      <c r="AL25" s="10">
        <v>200</v>
      </c>
    </row>
    <row r="26" spans="1:38" x14ac:dyDescent="0.3">
      <c r="A26" s="9" t="s">
        <v>240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>
        <v>3000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>
        <v>3000</v>
      </c>
    </row>
    <row r="27" spans="1:38" x14ac:dyDescent="0.3">
      <c r="A27" s="9" t="s">
        <v>63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>
        <v>500</v>
      </c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>
        <v>500</v>
      </c>
    </row>
    <row r="28" spans="1:38" x14ac:dyDescent="0.3">
      <c r="A28" s="9" t="s">
        <v>306</v>
      </c>
      <c r="B28" s="10"/>
      <c r="C28" s="10"/>
      <c r="D28" s="10"/>
      <c r="E28" s="10"/>
      <c r="F28" s="10"/>
      <c r="G28" s="10"/>
      <c r="H28" s="10"/>
      <c r="I28" s="10"/>
      <c r="J28" s="10">
        <v>510</v>
      </c>
      <c r="K28" s="10"/>
      <c r="L28" s="10">
        <v>3010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>
        <v>500</v>
      </c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>
        <v>4020</v>
      </c>
    </row>
    <row r="29" spans="1:38" x14ac:dyDescent="0.3">
      <c r="A29" s="9" t="s">
        <v>10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>
        <v>525</v>
      </c>
      <c r="AI29" s="10"/>
      <c r="AJ29" s="10"/>
      <c r="AK29" s="10"/>
      <c r="AL29" s="10">
        <v>525</v>
      </c>
    </row>
    <row r="30" spans="1:38" x14ac:dyDescent="0.3">
      <c r="A30" s="9" t="s">
        <v>149</v>
      </c>
      <c r="B30" s="10"/>
      <c r="C30" s="10"/>
      <c r="D30" s="10"/>
      <c r="E30" s="10"/>
      <c r="F30" s="10">
        <v>52</v>
      </c>
      <c r="G30" s="10"/>
      <c r="H30" s="10"/>
      <c r="I30" s="10"/>
      <c r="J30" s="10">
        <v>52</v>
      </c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>
        <v>104</v>
      </c>
    </row>
    <row r="31" spans="1:38" x14ac:dyDescent="0.3">
      <c r="A31" s="9" t="s">
        <v>681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>
        <v>2000</v>
      </c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>
        <v>2000</v>
      </c>
    </row>
    <row r="32" spans="1:38" x14ac:dyDescent="0.3">
      <c r="A32" s="9" t="s">
        <v>472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>
        <v>2100</v>
      </c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>
        <v>2100</v>
      </c>
    </row>
    <row r="33" spans="1:38" x14ac:dyDescent="0.3">
      <c r="A33" s="9" t="s">
        <v>274</v>
      </c>
      <c r="B33" s="10"/>
      <c r="C33" s="10"/>
      <c r="D33" s="10"/>
      <c r="E33" s="10"/>
      <c r="F33" s="10"/>
      <c r="G33" s="10"/>
      <c r="H33" s="10"/>
      <c r="I33" s="10"/>
      <c r="J33" s="10">
        <v>1000</v>
      </c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>
        <v>1000</v>
      </c>
    </row>
    <row r="34" spans="1:38" x14ac:dyDescent="0.3">
      <c r="A34" s="9" t="s">
        <v>800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>
        <v>1440</v>
      </c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>
        <v>1440</v>
      </c>
    </row>
    <row r="35" spans="1:38" x14ac:dyDescent="0.3">
      <c r="A35" s="9" t="s">
        <v>194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>
        <v>1500</v>
      </c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>
        <v>1500</v>
      </c>
    </row>
    <row r="36" spans="1:38" x14ac:dyDescent="0.3">
      <c r="A36" s="9" t="s">
        <v>558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>
        <v>1500</v>
      </c>
      <c r="O36" s="10"/>
      <c r="P36" s="10"/>
      <c r="Q36" s="10"/>
      <c r="R36" s="10"/>
      <c r="S36" s="10"/>
      <c r="T36" s="10"/>
      <c r="U36" s="10">
        <v>1500</v>
      </c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>
        <v>3000</v>
      </c>
    </row>
    <row r="37" spans="1:38" x14ac:dyDescent="0.3">
      <c r="A37" s="9" t="s">
        <v>628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>
        <v>62</v>
      </c>
      <c r="Q37" s="10">
        <v>62</v>
      </c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>
        <v>124</v>
      </c>
    </row>
    <row r="38" spans="1:38" x14ac:dyDescent="0.3">
      <c r="A38" s="9" t="s">
        <v>226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>
        <v>500</v>
      </c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>
        <v>500</v>
      </c>
    </row>
    <row r="39" spans="1:38" x14ac:dyDescent="0.3">
      <c r="A39" s="9" t="s">
        <v>204</v>
      </c>
      <c r="B39" s="10"/>
      <c r="C39" s="10"/>
      <c r="D39" s="10"/>
      <c r="E39" s="10"/>
      <c r="F39" s="10"/>
      <c r="G39" s="10">
        <v>3000</v>
      </c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>
        <v>3000</v>
      </c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>
        <v>6000</v>
      </c>
    </row>
    <row r="40" spans="1:38" x14ac:dyDescent="0.3">
      <c r="A40" s="9" t="s">
        <v>762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>
        <v>3150</v>
      </c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>
        <v>3150</v>
      </c>
    </row>
    <row r="41" spans="1:38" x14ac:dyDescent="0.3">
      <c r="A41" s="9" t="s">
        <v>342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>
        <v>5200</v>
      </c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>
        <v>5200</v>
      </c>
    </row>
    <row r="42" spans="1:38" x14ac:dyDescent="0.3">
      <c r="A42" s="9" t="s">
        <v>94</v>
      </c>
      <c r="B42" s="10"/>
      <c r="C42" s="10"/>
      <c r="D42" s="10"/>
      <c r="E42" s="10"/>
      <c r="F42" s="10"/>
      <c r="G42" s="10"/>
      <c r="H42" s="10"/>
      <c r="I42" s="10"/>
      <c r="J42" s="10">
        <v>4000</v>
      </c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>
        <v>4000</v>
      </c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>
        <v>8000</v>
      </c>
    </row>
    <row r="43" spans="1:38" x14ac:dyDescent="0.3">
      <c r="A43" s="9" t="s">
        <v>634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>
        <v>1000</v>
      </c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>
        <v>1000</v>
      </c>
    </row>
    <row r="44" spans="1:38" x14ac:dyDescent="0.3">
      <c r="A44" s="9" t="s">
        <v>364</v>
      </c>
      <c r="B44" s="10"/>
      <c r="C44" s="10"/>
      <c r="D44" s="10"/>
      <c r="E44" s="10"/>
      <c r="F44" s="10"/>
      <c r="G44" s="10"/>
      <c r="H44" s="10"/>
      <c r="I44" s="10"/>
      <c r="J44" s="10"/>
      <c r="K44" s="10">
        <v>2010</v>
      </c>
      <c r="L44" s="10"/>
      <c r="M44" s="10"/>
      <c r="N44" s="10"/>
      <c r="O44" s="10"/>
      <c r="P44" s="10">
        <v>2000</v>
      </c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>
        <v>4010</v>
      </c>
    </row>
    <row r="45" spans="1:38" x14ac:dyDescent="0.3">
      <c r="A45" s="9" t="s">
        <v>442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>
        <v>1540</v>
      </c>
      <c r="M45" s="10"/>
      <c r="N45" s="10"/>
      <c r="O45" s="10"/>
      <c r="P45" s="10">
        <v>1500</v>
      </c>
      <c r="Q45" s="10"/>
      <c r="R45" s="10"/>
      <c r="S45" s="10"/>
      <c r="T45" s="10"/>
      <c r="U45" s="10"/>
      <c r="V45" s="10"/>
      <c r="W45" s="10"/>
      <c r="X45" s="10"/>
      <c r="Y45" s="10">
        <v>1500</v>
      </c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>
        <v>4540</v>
      </c>
    </row>
    <row r="46" spans="1:38" x14ac:dyDescent="0.3">
      <c r="A46" s="9" t="s">
        <v>796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>
        <v>1000</v>
      </c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>
        <v>1000</v>
      </c>
    </row>
    <row r="47" spans="1:38" x14ac:dyDescent="0.3">
      <c r="A47" s="9" t="s">
        <v>666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>
        <v>750</v>
      </c>
      <c r="Q47" s="10"/>
      <c r="R47" s="10"/>
      <c r="S47" s="10"/>
      <c r="T47" s="10"/>
      <c r="U47" s="10"/>
      <c r="V47" s="10"/>
      <c r="W47" s="10"/>
      <c r="X47" s="10"/>
      <c r="Y47" s="10">
        <v>750</v>
      </c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>
        <v>1500</v>
      </c>
    </row>
    <row r="48" spans="1:38" x14ac:dyDescent="0.3">
      <c r="A48" s="9" t="s">
        <v>875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>
        <v>20</v>
      </c>
      <c r="AF48" s="10"/>
      <c r="AG48" s="10"/>
      <c r="AH48" s="10"/>
      <c r="AI48" s="10"/>
      <c r="AJ48" s="10"/>
      <c r="AK48" s="10"/>
      <c r="AL48" s="10">
        <v>20</v>
      </c>
    </row>
    <row r="49" spans="1:38" x14ac:dyDescent="0.3">
      <c r="A49" s="9" t="s">
        <v>504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>
        <v>10000</v>
      </c>
      <c r="M49" s="10">
        <v>10000</v>
      </c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>
        <v>20000</v>
      </c>
    </row>
    <row r="50" spans="1:38" x14ac:dyDescent="0.3">
      <c r="A50" s="9" t="s">
        <v>829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>
        <v>1000</v>
      </c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>
        <v>1000</v>
      </c>
    </row>
    <row r="51" spans="1:38" x14ac:dyDescent="0.3">
      <c r="A51" s="9" t="s">
        <v>845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>
        <v>1000</v>
      </c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>
        <v>1000</v>
      </c>
    </row>
    <row r="52" spans="1:38" x14ac:dyDescent="0.3">
      <c r="A52" s="9" t="s">
        <v>758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>
        <v>6000</v>
      </c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>
        <v>6000</v>
      </c>
    </row>
    <row r="53" spans="1:38" x14ac:dyDescent="0.3">
      <c r="A53" s="9" t="s">
        <v>21</v>
      </c>
      <c r="B53" s="10"/>
      <c r="C53" s="10"/>
      <c r="D53" s="10"/>
      <c r="E53" s="10"/>
      <c r="F53" s="10"/>
      <c r="G53" s="10"/>
      <c r="H53" s="10">
        <v>1010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>
        <v>1011</v>
      </c>
      <c r="AI53" s="10"/>
      <c r="AJ53" s="10"/>
      <c r="AK53" s="10"/>
      <c r="AL53" s="10">
        <v>2021</v>
      </c>
    </row>
    <row r="54" spans="1:38" x14ac:dyDescent="0.3">
      <c r="A54" s="9" t="s">
        <v>394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>
        <v>15000</v>
      </c>
      <c r="M54" s="10">
        <v>15090</v>
      </c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>
        <v>30090</v>
      </c>
    </row>
    <row r="55" spans="1:38" x14ac:dyDescent="0.3">
      <c r="A55" s="9" t="s">
        <v>434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>
        <v>2000</v>
      </c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>
        <v>2000</v>
      </c>
    </row>
    <row r="56" spans="1:38" x14ac:dyDescent="0.3">
      <c r="A56" s="9" t="s">
        <v>105</v>
      </c>
      <c r="B56" s="10"/>
      <c r="C56" s="10"/>
      <c r="D56" s="10"/>
      <c r="E56" s="10">
        <v>1100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>
        <v>1100</v>
      </c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>
        <v>2200</v>
      </c>
    </row>
    <row r="57" spans="1:38" x14ac:dyDescent="0.3">
      <c r="A57" s="9" t="s">
        <v>86</v>
      </c>
      <c r="B57" s="10"/>
      <c r="C57" s="10"/>
      <c r="D57" s="10">
        <v>525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>
        <v>525</v>
      </c>
    </row>
    <row r="58" spans="1:38" x14ac:dyDescent="0.3">
      <c r="A58" s="9" t="s">
        <v>236</v>
      </c>
      <c r="B58" s="10"/>
      <c r="C58" s="10"/>
      <c r="D58" s="10"/>
      <c r="E58" s="10"/>
      <c r="F58" s="10"/>
      <c r="G58" s="10"/>
      <c r="H58" s="10"/>
      <c r="I58" s="10">
        <v>500</v>
      </c>
      <c r="J58" s="10"/>
      <c r="K58" s="10"/>
      <c r="L58" s="10"/>
      <c r="M58" s="10">
        <v>500</v>
      </c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>
        <v>1000</v>
      </c>
    </row>
    <row r="59" spans="1:38" x14ac:dyDescent="0.3">
      <c r="A59" s="9" t="s">
        <v>230</v>
      </c>
      <c r="B59" s="10"/>
      <c r="C59" s="10"/>
      <c r="D59" s="10"/>
      <c r="E59" s="10"/>
      <c r="F59" s="10"/>
      <c r="G59" s="10"/>
      <c r="H59" s="10"/>
      <c r="I59" s="10">
        <v>1000</v>
      </c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>
        <v>1000</v>
      </c>
    </row>
    <row r="60" spans="1:38" x14ac:dyDescent="0.3">
      <c r="A60" s="9" t="s">
        <v>278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>
        <v>1000</v>
      </c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>
        <v>1000</v>
      </c>
    </row>
    <row r="61" spans="1:38" x14ac:dyDescent="0.3">
      <c r="A61" s="9" t="s">
        <v>344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>
        <v>1000</v>
      </c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>
        <v>1000</v>
      </c>
    </row>
    <row r="62" spans="1:38" x14ac:dyDescent="0.3">
      <c r="A62" s="9" t="s">
        <v>141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>
        <v>1000</v>
      </c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>
        <v>1000</v>
      </c>
    </row>
    <row r="63" spans="1:38" x14ac:dyDescent="0.3">
      <c r="A63" s="9" t="s">
        <v>438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>
        <v>1000</v>
      </c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>
        <v>1000</v>
      </c>
    </row>
    <row r="64" spans="1:38" x14ac:dyDescent="0.3">
      <c r="A64" s="9" t="s">
        <v>294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>
        <v>1000</v>
      </c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>
        <v>1000</v>
      </c>
    </row>
    <row r="65" spans="1:38" x14ac:dyDescent="0.3">
      <c r="A65" s="9" t="s">
        <v>488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>
        <v>2500</v>
      </c>
      <c r="N65" s="10"/>
      <c r="O65" s="10"/>
      <c r="P65" s="10"/>
      <c r="Q65" s="10"/>
      <c r="R65" s="10">
        <v>2500</v>
      </c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>
        <v>5000</v>
      </c>
    </row>
    <row r="66" spans="1:38" x14ac:dyDescent="0.3">
      <c r="A66" s="9" t="s">
        <v>804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>
        <v>1000</v>
      </c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>
        <v>1000</v>
      </c>
    </row>
    <row r="67" spans="1:38" x14ac:dyDescent="0.3">
      <c r="A67" s="9" t="s">
        <v>711</v>
      </c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>
        <v>500</v>
      </c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>
        <v>500</v>
      </c>
    </row>
    <row r="68" spans="1:38" x14ac:dyDescent="0.3">
      <c r="A68" s="9" t="s">
        <v>184</v>
      </c>
      <c r="B68" s="10"/>
      <c r="C68" s="10"/>
      <c r="D68" s="10"/>
      <c r="E68" s="10"/>
      <c r="F68" s="10"/>
      <c r="G68" s="10">
        <v>150</v>
      </c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>
        <v>150</v>
      </c>
    </row>
    <row r="69" spans="1:38" x14ac:dyDescent="0.3">
      <c r="A69" s="9" t="s">
        <v>415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>
        <v>750</v>
      </c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>
        <v>750</v>
      </c>
    </row>
    <row r="70" spans="1:38" x14ac:dyDescent="0.3">
      <c r="A70" s="9" t="s">
        <v>206</v>
      </c>
      <c r="B70" s="10"/>
      <c r="C70" s="10"/>
      <c r="D70" s="10"/>
      <c r="E70" s="10"/>
      <c r="F70" s="10"/>
      <c r="G70" s="10">
        <v>200</v>
      </c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>
        <v>200</v>
      </c>
    </row>
    <row r="71" spans="1:38" x14ac:dyDescent="0.3">
      <c r="A71" s="9" t="s">
        <v>127</v>
      </c>
      <c r="B71" s="10"/>
      <c r="C71" s="10"/>
      <c r="D71" s="10"/>
      <c r="E71" s="10"/>
      <c r="F71" s="10">
        <v>1000</v>
      </c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>
        <v>1000</v>
      </c>
    </row>
    <row r="72" spans="1:38" x14ac:dyDescent="0.3">
      <c r="A72" s="9" t="s">
        <v>705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>
        <v>1000</v>
      </c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>
        <v>1000</v>
      </c>
    </row>
    <row r="73" spans="1:38" x14ac:dyDescent="0.3">
      <c r="A73" s="9" t="s">
        <v>401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>
        <v>570</v>
      </c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>
        <v>570</v>
      </c>
    </row>
    <row r="74" spans="1:38" x14ac:dyDescent="0.3">
      <c r="A74" s="9" t="s">
        <v>524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>
        <v>500</v>
      </c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>
        <v>500</v>
      </c>
    </row>
    <row r="75" spans="1:38" x14ac:dyDescent="0.3">
      <c r="A75" s="9" t="s">
        <v>55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>
        <v>2010</v>
      </c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>
        <v>2010</v>
      </c>
    </row>
    <row r="76" spans="1:38" x14ac:dyDescent="0.3">
      <c r="A76" s="9" t="s">
        <v>654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>
        <v>1000</v>
      </c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>
        <v>1000</v>
      </c>
    </row>
    <row r="77" spans="1:38" x14ac:dyDescent="0.3">
      <c r="A77" s="9" t="s">
        <v>658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>
        <v>500</v>
      </c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>
        <v>500</v>
      </c>
    </row>
    <row r="78" spans="1:38" x14ac:dyDescent="0.3">
      <c r="A78" s="9" t="s">
        <v>719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>
        <v>440</v>
      </c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>
        <v>440</v>
      </c>
    </row>
    <row r="79" spans="1:38" x14ac:dyDescent="0.3">
      <c r="A79" s="9" t="s">
        <v>754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>
        <v>500</v>
      </c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>
        <v>500</v>
      </c>
    </row>
    <row r="80" spans="1:38" x14ac:dyDescent="0.3">
      <c r="A80" s="9" t="s">
        <v>328</v>
      </c>
      <c r="B80" s="10"/>
      <c r="C80" s="10"/>
      <c r="D80" s="10"/>
      <c r="E80" s="10"/>
      <c r="F80" s="10"/>
      <c r="G80" s="10"/>
      <c r="H80" s="10"/>
      <c r="I80" s="10"/>
      <c r="J80" s="10">
        <v>108</v>
      </c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>
        <v>108</v>
      </c>
    </row>
    <row r="81" spans="1:38" x14ac:dyDescent="0.3">
      <c r="A81" s="9" t="s">
        <v>338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>
        <v>3000</v>
      </c>
      <c r="O81" s="10"/>
      <c r="P81" s="10"/>
      <c r="Q81" s="10">
        <v>3000</v>
      </c>
      <c r="R81" s="10"/>
      <c r="S81" s="10"/>
      <c r="T81" s="10"/>
      <c r="U81" s="10"/>
      <c r="V81" s="10">
        <v>3000</v>
      </c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>
        <v>9000</v>
      </c>
    </row>
    <row r="82" spans="1:38" x14ac:dyDescent="0.3">
      <c r="A82" s="9" t="s">
        <v>67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>
        <v>1900</v>
      </c>
      <c r="AL82" s="10">
        <v>1900</v>
      </c>
    </row>
    <row r="83" spans="1:38" x14ac:dyDescent="0.3">
      <c r="A83" s="9" t="s">
        <v>79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>
        <v>1900</v>
      </c>
      <c r="AK83" s="10"/>
      <c r="AL83" s="10">
        <v>1900</v>
      </c>
    </row>
    <row r="84" spans="1:38" x14ac:dyDescent="0.3">
      <c r="A84" s="9" t="s">
        <v>92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>
        <v>1900</v>
      </c>
      <c r="AE84" s="10"/>
      <c r="AF84" s="10"/>
      <c r="AG84" s="10"/>
      <c r="AH84" s="10"/>
      <c r="AI84" s="10"/>
      <c r="AJ84" s="10"/>
      <c r="AK84" s="10"/>
      <c r="AL84" s="10">
        <v>1900</v>
      </c>
    </row>
    <row r="85" spans="1:38" x14ac:dyDescent="0.3">
      <c r="A85" s="9" t="s">
        <v>450</v>
      </c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>
        <v>3000</v>
      </c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>
        <v>3000</v>
      </c>
    </row>
    <row r="86" spans="1:38" x14ac:dyDescent="0.3">
      <c r="A86" s="9" t="s">
        <v>576</v>
      </c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>
        <v>4000</v>
      </c>
      <c r="O86" s="10"/>
      <c r="P86" s="10"/>
      <c r="Q86" s="10"/>
      <c r="R86" s="10"/>
      <c r="S86" s="10"/>
      <c r="T86" s="10"/>
      <c r="U86" s="10"/>
      <c r="V86" s="10">
        <v>4000</v>
      </c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>
        <v>8000</v>
      </c>
    </row>
    <row r="87" spans="1:38" x14ac:dyDescent="0.3">
      <c r="A87" s="9" t="s">
        <v>318</v>
      </c>
      <c r="B87" s="10"/>
      <c r="C87" s="10"/>
      <c r="D87" s="10"/>
      <c r="E87" s="10"/>
      <c r="F87" s="10"/>
      <c r="G87" s="10"/>
      <c r="H87" s="10"/>
      <c r="I87" s="10"/>
      <c r="J87" s="10">
        <v>5000</v>
      </c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>
        <v>5000</v>
      </c>
    </row>
    <row r="88" spans="1:38" x14ac:dyDescent="0.3">
      <c r="A88" s="9" t="s">
        <v>282</v>
      </c>
      <c r="B88" s="10"/>
      <c r="C88" s="10"/>
      <c r="D88" s="10"/>
      <c r="E88" s="10"/>
      <c r="F88" s="10">
        <v>4000</v>
      </c>
      <c r="G88" s="10"/>
      <c r="H88" s="10"/>
      <c r="I88" s="10"/>
      <c r="J88" s="10"/>
      <c r="K88" s="10"/>
      <c r="L88" s="10"/>
      <c r="M88" s="10">
        <v>4000</v>
      </c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>
        <v>8000</v>
      </c>
    </row>
    <row r="89" spans="1:38" x14ac:dyDescent="0.3">
      <c r="A89" s="9" t="s">
        <v>734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>
        <v>500</v>
      </c>
      <c r="S89" s="10"/>
      <c r="T89" s="10"/>
      <c r="U89" s="10"/>
      <c r="V89" s="10"/>
      <c r="W89" s="10">
        <v>2500</v>
      </c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>
        <v>3000</v>
      </c>
    </row>
    <row r="90" spans="1:38" x14ac:dyDescent="0.3">
      <c r="A90" s="9" t="s">
        <v>270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>
        <v>300</v>
      </c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>
        <v>300</v>
      </c>
    </row>
    <row r="91" spans="1:38" x14ac:dyDescent="0.3">
      <c r="A91" s="9" t="s">
        <v>166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>
        <v>1030</v>
      </c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>
        <v>1030</v>
      </c>
    </row>
    <row r="92" spans="1:38" x14ac:dyDescent="0.3">
      <c r="A92" s="9" t="s">
        <v>382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>
        <v>1060</v>
      </c>
      <c r="M92" s="10"/>
      <c r="N92" s="10"/>
      <c r="O92" s="10"/>
      <c r="P92" s="10"/>
      <c r="Q92" s="10">
        <v>1030</v>
      </c>
      <c r="R92" s="10"/>
      <c r="S92" s="10"/>
      <c r="T92" s="10"/>
      <c r="U92" s="10"/>
      <c r="V92" s="10"/>
      <c r="W92" s="10"/>
      <c r="X92" s="10"/>
      <c r="Y92" s="10"/>
      <c r="Z92" s="10">
        <v>1030</v>
      </c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>
        <v>3120</v>
      </c>
    </row>
    <row r="93" spans="1:38" x14ac:dyDescent="0.3">
      <c r="A93" s="9" t="s">
        <v>214</v>
      </c>
      <c r="B93" s="10"/>
      <c r="C93" s="10"/>
      <c r="D93" s="10"/>
      <c r="E93" s="10"/>
      <c r="F93" s="10"/>
      <c r="G93" s="10"/>
      <c r="H93" s="10">
        <v>1030</v>
      </c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>
        <v>1030</v>
      </c>
      <c r="U93" s="10"/>
      <c r="V93" s="10"/>
      <c r="W93" s="10"/>
      <c r="X93" s="10"/>
      <c r="Y93" s="10"/>
      <c r="Z93" s="10"/>
      <c r="AA93" s="10"/>
      <c r="AB93" s="10"/>
      <c r="AC93" s="10">
        <v>1030</v>
      </c>
      <c r="AD93" s="10"/>
      <c r="AE93" s="10"/>
      <c r="AF93" s="10"/>
      <c r="AG93" s="10"/>
      <c r="AH93" s="10"/>
      <c r="AI93" s="10"/>
      <c r="AJ93" s="10"/>
      <c r="AK93" s="10"/>
      <c r="AL93" s="10">
        <v>3090</v>
      </c>
    </row>
    <row r="94" spans="1:38" x14ac:dyDescent="0.3">
      <c r="A94" s="9" t="s">
        <v>697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>
        <v>1030</v>
      </c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>
        <v>1030</v>
      </c>
    </row>
    <row r="95" spans="1:38" x14ac:dyDescent="0.3">
      <c r="A95" s="9" t="s">
        <v>464</v>
      </c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>
        <v>2010</v>
      </c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>
        <v>2010</v>
      </c>
    </row>
    <row r="96" spans="1:38" x14ac:dyDescent="0.3">
      <c r="A96" s="9" t="s">
        <v>586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>
        <v>1500</v>
      </c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>
        <v>1500</v>
      </c>
    </row>
    <row r="97" spans="1:38" x14ac:dyDescent="0.3">
      <c r="A97" s="9" t="s">
        <v>582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>
        <v>5250</v>
      </c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>
        <v>5250</v>
      </c>
    </row>
    <row r="98" spans="1:38" x14ac:dyDescent="0.3">
      <c r="A98" s="9" t="s">
        <v>606</v>
      </c>
      <c r="B98" s="10"/>
      <c r="C98" s="10"/>
      <c r="D98" s="10"/>
      <c r="E98" s="10">
        <v>580</v>
      </c>
      <c r="F98" s="10"/>
      <c r="G98" s="10"/>
      <c r="H98" s="10"/>
      <c r="I98" s="10"/>
      <c r="J98" s="10"/>
      <c r="K98" s="10"/>
      <c r="L98" s="10"/>
      <c r="M98" s="10"/>
      <c r="N98" s="10"/>
      <c r="O98" s="10">
        <v>580</v>
      </c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>
        <v>1160</v>
      </c>
    </row>
    <row r="99" spans="1:38" x14ac:dyDescent="0.3">
      <c r="A99" s="9" t="s">
        <v>421</v>
      </c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>
        <v>2000</v>
      </c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>
        <v>2000</v>
      </c>
    </row>
    <row r="100" spans="1:38" x14ac:dyDescent="0.3">
      <c r="A100" s="9" t="s">
        <v>188</v>
      </c>
      <c r="B100" s="10"/>
      <c r="C100" s="10"/>
      <c r="D100" s="10"/>
      <c r="E100" s="10"/>
      <c r="F100" s="10"/>
      <c r="G100" s="10">
        <v>540</v>
      </c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>
        <v>540</v>
      </c>
    </row>
    <row r="101" spans="1:38" x14ac:dyDescent="0.3">
      <c r="A101" s="9" t="s">
        <v>43</v>
      </c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>
        <v>250</v>
      </c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>
        <v>250</v>
      </c>
    </row>
    <row r="102" spans="1:38" x14ac:dyDescent="0.3">
      <c r="A102" s="9" t="s">
        <v>75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>
        <v>250</v>
      </c>
      <c r="AC102" s="10"/>
      <c r="AD102" s="10"/>
      <c r="AE102" s="10"/>
      <c r="AF102" s="10"/>
      <c r="AG102" s="10"/>
      <c r="AH102" s="10"/>
      <c r="AI102" s="10"/>
      <c r="AJ102" s="10"/>
      <c r="AK102" s="10"/>
      <c r="AL102" s="10">
        <v>250</v>
      </c>
    </row>
    <row r="103" spans="1:38" x14ac:dyDescent="0.3">
      <c r="A103" s="9" t="s">
        <v>17</v>
      </c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>
        <v>1500</v>
      </c>
      <c r="AI103" s="10"/>
      <c r="AJ103" s="10"/>
      <c r="AK103" s="10"/>
      <c r="AL103" s="10">
        <v>1500</v>
      </c>
    </row>
    <row r="104" spans="1:38" x14ac:dyDescent="0.3">
      <c r="A104" s="9" t="s">
        <v>745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>
        <v>1000</v>
      </c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>
        <v>1000</v>
      </c>
    </row>
    <row r="105" spans="1:38" x14ac:dyDescent="0.3">
      <c r="A105" s="9" t="s">
        <v>790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>
        <v>1000</v>
      </c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>
        <v>1000</v>
      </c>
    </row>
    <row r="106" spans="1:38" x14ac:dyDescent="0.3">
      <c r="A106" s="9" t="s">
        <v>614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>
        <v>1000</v>
      </c>
      <c r="R106" s="10"/>
      <c r="S106" s="10"/>
      <c r="T106" s="10"/>
      <c r="U106" s="10"/>
      <c r="V106" s="10"/>
      <c r="W106" s="10"/>
      <c r="X106" s="10"/>
      <c r="Y106" s="10"/>
      <c r="Z106" s="10">
        <v>1000</v>
      </c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>
        <v>2000</v>
      </c>
    </row>
    <row r="107" spans="1:38" x14ac:dyDescent="0.3">
      <c r="A107" s="9" t="s">
        <v>689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>
        <v>1000</v>
      </c>
      <c r="T107" s="10"/>
      <c r="U107" s="10"/>
      <c r="V107" s="10"/>
      <c r="W107" s="10"/>
      <c r="X107" s="10"/>
      <c r="Y107" s="10"/>
      <c r="Z107" s="10"/>
      <c r="AA107" s="10"/>
      <c r="AB107" s="10">
        <v>1000</v>
      </c>
      <c r="AC107" s="10"/>
      <c r="AD107" s="10"/>
      <c r="AE107" s="10"/>
      <c r="AF107" s="10"/>
      <c r="AG107" s="10"/>
      <c r="AH107" s="10"/>
      <c r="AI107" s="10"/>
      <c r="AJ107" s="10"/>
      <c r="AK107" s="10"/>
      <c r="AL107" s="10">
        <v>2000</v>
      </c>
    </row>
    <row r="108" spans="1:38" x14ac:dyDescent="0.3">
      <c r="A108" s="9" t="s">
        <v>622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>
        <v>500</v>
      </c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>
        <v>500</v>
      </c>
    </row>
    <row r="109" spans="1:38" x14ac:dyDescent="0.3">
      <c r="A109" s="9" t="s">
        <v>687</v>
      </c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>
        <v>500</v>
      </c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>
        <v>500</v>
      </c>
    </row>
    <row r="110" spans="1:38" x14ac:dyDescent="0.3">
      <c r="A110" s="9" t="s">
        <v>25</v>
      </c>
      <c r="B110" s="10"/>
      <c r="C110" s="10"/>
      <c r="D110" s="10"/>
      <c r="E110" s="10"/>
      <c r="F110" s="10"/>
      <c r="G110" s="10">
        <v>525</v>
      </c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>
        <v>525</v>
      </c>
    </row>
    <row r="111" spans="1:38" x14ac:dyDescent="0.3">
      <c r="A111" s="9" t="s">
        <v>51</v>
      </c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>
        <v>3000</v>
      </c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>
        <v>2000</v>
      </c>
      <c r="AI111" s="10"/>
      <c r="AJ111" s="10"/>
      <c r="AK111" s="10"/>
      <c r="AL111" s="10">
        <v>5000</v>
      </c>
    </row>
    <row r="112" spans="1:38" x14ac:dyDescent="0.3">
      <c r="A112" s="9" t="s">
        <v>73</v>
      </c>
      <c r="B112" s="10">
        <v>2000</v>
      </c>
      <c r="C112" s="10"/>
      <c r="D112" s="10"/>
      <c r="E112" s="10"/>
      <c r="F112" s="10"/>
      <c r="G112" s="10"/>
      <c r="H112" s="10"/>
      <c r="I112" s="10">
        <v>1518</v>
      </c>
      <c r="J112" s="10"/>
      <c r="K112" s="10"/>
      <c r="L112" s="10"/>
      <c r="M112" s="10"/>
      <c r="N112" s="10"/>
      <c r="O112" s="10">
        <v>3000</v>
      </c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>
        <v>6518</v>
      </c>
    </row>
    <row r="113" spans="1:38" x14ac:dyDescent="0.3">
      <c r="A113" s="9" t="s">
        <v>45</v>
      </c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>
        <v>3020</v>
      </c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>
        <v>2000</v>
      </c>
      <c r="AI113" s="10"/>
      <c r="AJ113" s="10"/>
      <c r="AK113" s="10"/>
      <c r="AL113" s="10">
        <v>5020</v>
      </c>
    </row>
    <row r="114" spans="1:38" x14ac:dyDescent="0.3">
      <c r="A114" s="9" t="s">
        <v>29</v>
      </c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>
        <v>3020</v>
      </c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>
        <v>2000</v>
      </c>
      <c r="AI114" s="10"/>
      <c r="AJ114" s="10"/>
      <c r="AK114" s="10"/>
      <c r="AL114" s="10">
        <v>5020</v>
      </c>
    </row>
    <row r="115" spans="1:38" x14ac:dyDescent="0.3">
      <c r="A115" s="9" t="s">
        <v>31</v>
      </c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>
        <v>3020</v>
      </c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>
        <v>2000</v>
      </c>
      <c r="AI115" s="10"/>
      <c r="AJ115" s="10"/>
      <c r="AK115" s="10"/>
      <c r="AL115" s="10">
        <v>5020</v>
      </c>
    </row>
    <row r="116" spans="1:38" x14ac:dyDescent="0.3">
      <c r="A116" s="9" t="s">
        <v>460</v>
      </c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>
        <v>7500</v>
      </c>
      <c r="N116" s="10"/>
      <c r="O116" s="10"/>
      <c r="P116" s="10">
        <v>5000</v>
      </c>
      <c r="Q116" s="10"/>
      <c r="R116" s="10"/>
      <c r="S116" s="10">
        <v>7500</v>
      </c>
      <c r="T116" s="10"/>
      <c r="U116" s="10"/>
      <c r="V116" s="10"/>
      <c r="W116" s="10"/>
      <c r="X116" s="10"/>
      <c r="Y116" s="10">
        <v>5000</v>
      </c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>
        <v>25000</v>
      </c>
    </row>
    <row r="117" spans="1:38" x14ac:dyDescent="0.3">
      <c r="A117" s="9" t="s">
        <v>374</v>
      </c>
      <c r="B117" s="10"/>
      <c r="C117" s="10"/>
      <c r="D117" s="10"/>
      <c r="E117" s="10"/>
      <c r="F117" s="10"/>
      <c r="G117" s="10"/>
      <c r="H117" s="10"/>
      <c r="I117" s="10"/>
      <c r="J117" s="10"/>
      <c r="K117" s="10">
        <v>2000</v>
      </c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>
        <v>2000</v>
      </c>
    </row>
    <row r="118" spans="1:38" x14ac:dyDescent="0.3">
      <c r="A118" s="9" t="s">
        <v>454</v>
      </c>
      <c r="B118" s="10"/>
      <c r="C118" s="10"/>
      <c r="D118" s="10"/>
      <c r="E118" s="10"/>
      <c r="F118" s="10"/>
      <c r="G118" s="10"/>
      <c r="H118" s="10"/>
      <c r="I118" s="10"/>
      <c r="J118" s="10"/>
      <c r="K118" s="10">
        <v>20000</v>
      </c>
      <c r="L118" s="10"/>
      <c r="M118" s="10"/>
      <c r="N118" s="10"/>
      <c r="O118" s="10"/>
      <c r="P118" s="10"/>
      <c r="Q118" s="10"/>
      <c r="R118" s="10"/>
      <c r="S118" s="10">
        <v>20000</v>
      </c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>
        <v>40000</v>
      </c>
    </row>
    <row r="119" spans="1:38" x14ac:dyDescent="0.3">
      <c r="A119" s="9" t="s">
        <v>145</v>
      </c>
      <c r="B119" s="10"/>
      <c r="C119" s="10"/>
      <c r="D119" s="10"/>
      <c r="E119" s="10"/>
      <c r="F119" s="10">
        <v>685</v>
      </c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>
        <v>685</v>
      </c>
    </row>
    <row r="120" spans="1:38" x14ac:dyDescent="0.3">
      <c r="A120" s="9" t="s">
        <v>512</v>
      </c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>
        <v>200</v>
      </c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>
        <v>200</v>
      </c>
    </row>
    <row r="121" spans="1:38" x14ac:dyDescent="0.3">
      <c r="A121" s="9" t="s">
        <v>610</v>
      </c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>
        <v>2000</v>
      </c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>
        <v>2000</v>
      </c>
    </row>
    <row r="122" spans="1:38" x14ac:dyDescent="0.3">
      <c r="A122" s="9" t="s">
        <v>500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>
        <v>5500</v>
      </c>
      <c r="N122" s="10"/>
      <c r="O122" s="10"/>
      <c r="P122" s="10"/>
      <c r="Q122" s="10">
        <v>5500</v>
      </c>
      <c r="R122" s="10"/>
      <c r="S122" s="10"/>
      <c r="T122" s="10"/>
      <c r="U122" s="10"/>
      <c r="V122" s="10"/>
      <c r="W122" s="10"/>
      <c r="X122" s="10"/>
      <c r="Y122" s="10">
        <v>5500</v>
      </c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>
        <v>16500</v>
      </c>
    </row>
    <row r="123" spans="1:38" x14ac:dyDescent="0.3">
      <c r="A123" s="9" t="s">
        <v>788</v>
      </c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>
        <v>6300</v>
      </c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>
        <v>6300</v>
      </c>
    </row>
    <row r="124" spans="1:38" x14ac:dyDescent="0.3">
      <c r="A124" s="9" t="s">
        <v>390</v>
      </c>
      <c r="B124" s="10"/>
      <c r="C124" s="10"/>
      <c r="D124" s="10"/>
      <c r="E124" s="10"/>
      <c r="F124" s="10"/>
      <c r="G124" s="10"/>
      <c r="H124" s="10"/>
      <c r="I124" s="10"/>
      <c r="J124" s="10"/>
      <c r="K124" s="10">
        <v>1050</v>
      </c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>
        <v>1050</v>
      </c>
    </row>
    <row r="125" spans="1:38" x14ac:dyDescent="0.3">
      <c r="A125" s="9" t="s">
        <v>218</v>
      </c>
      <c r="B125" s="10"/>
      <c r="C125" s="10"/>
      <c r="D125" s="10"/>
      <c r="E125" s="10"/>
      <c r="F125" s="10"/>
      <c r="G125" s="10"/>
      <c r="H125" s="10">
        <v>525</v>
      </c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>
        <v>525</v>
      </c>
    </row>
    <row r="126" spans="1:38" x14ac:dyDescent="0.3">
      <c r="A126" s="9" t="s">
        <v>262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>
        <v>1000</v>
      </c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>
        <v>1000</v>
      </c>
    </row>
    <row r="127" spans="1:38" x14ac:dyDescent="0.3">
      <c r="A127" s="9" t="s">
        <v>430</v>
      </c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>
        <v>1000</v>
      </c>
      <c r="M127" s="10"/>
      <c r="N127" s="10"/>
      <c r="O127" s="10"/>
      <c r="P127" s="10"/>
      <c r="Q127" s="10"/>
      <c r="R127" s="10"/>
      <c r="S127" s="10">
        <v>1000</v>
      </c>
      <c r="T127" s="10"/>
      <c r="U127" s="10"/>
      <c r="V127" s="10"/>
      <c r="W127" s="10"/>
      <c r="X127" s="10"/>
      <c r="Y127" s="10">
        <v>1000</v>
      </c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>
        <v>3000</v>
      </c>
    </row>
    <row r="128" spans="1:38" x14ac:dyDescent="0.3">
      <c r="A128" s="9" t="s">
        <v>137</v>
      </c>
      <c r="B128" s="10"/>
      <c r="C128" s="10"/>
      <c r="D128" s="10"/>
      <c r="E128" s="10"/>
      <c r="F128" s="10">
        <v>500</v>
      </c>
      <c r="G128" s="10"/>
      <c r="H128" s="10"/>
      <c r="I128" s="10"/>
      <c r="J128" s="10"/>
      <c r="K128" s="10"/>
      <c r="L128" s="10"/>
      <c r="M128" s="10"/>
      <c r="N128" s="10">
        <v>500</v>
      </c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>
        <v>1000</v>
      </c>
    </row>
    <row r="129" spans="1:38" x14ac:dyDescent="0.3">
      <c r="A129" s="9" t="s">
        <v>776</v>
      </c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>
        <v>1050</v>
      </c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>
        <v>1050</v>
      </c>
    </row>
    <row r="130" spans="1:38" x14ac:dyDescent="0.3">
      <c r="A130" s="9" t="s">
        <v>792</v>
      </c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>
        <v>1050</v>
      </c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>
        <v>1050</v>
      </c>
    </row>
    <row r="131" spans="1:38" x14ac:dyDescent="0.3">
      <c r="A131" s="9" t="s">
        <v>59</v>
      </c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>
        <v>3000</v>
      </c>
      <c r="M131" s="10"/>
      <c r="N131" s="10"/>
      <c r="O131" s="10"/>
      <c r="P131" s="10"/>
      <c r="Q131" s="10"/>
      <c r="R131" s="10"/>
      <c r="S131" s="10">
        <v>3000</v>
      </c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>
        <v>20</v>
      </c>
      <c r="AI131" s="10"/>
      <c r="AJ131" s="10"/>
      <c r="AK131" s="10"/>
      <c r="AL131" s="10">
        <v>6020</v>
      </c>
    </row>
    <row r="132" spans="1:38" x14ac:dyDescent="0.3">
      <c r="A132" s="9" t="s">
        <v>210</v>
      </c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>
        <v>1050</v>
      </c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>
        <v>1050</v>
      </c>
    </row>
    <row r="133" spans="1:38" x14ac:dyDescent="0.3">
      <c r="A133" s="9" t="s">
        <v>572</v>
      </c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>
        <v>500</v>
      </c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>
        <v>500</v>
      </c>
    </row>
    <row r="134" spans="1:38" x14ac:dyDescent="0.3">
      <c r="A134" s="9" t="s">
        <v>592</v>
      </c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>
        <v>500</v>
      </c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>
        <v>500</v>
      </c>
    </row>
    <row r="135" spans="1:38" x14ac:dyDescent="0.3">
      <c r="A135" s="9" t="s">
        <v>741</v>
      </c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>
        <v>1500</v>
      </c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>
        <v>1500</v>
      </c>
    </row>
    <row r="136" spans="1:38" x14ac:dyDescent="0.3">
      <c r="A136" s="9" t="s">
        <v>111</v>
      </c>
      <c r="B136" s="10"/>
      <c r="C136" s="10"/>
      <c r="D136" s="10"/>
      <c r="E136" s="10">
        <v>1050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>
        <v>1050</v>
      </c>
    </row>
    <row r="137" spans="1:38" x14ac:dyDescent="0.3">
      <c r="A137" s="9" t="s">
        <v>109</v>
      </c>
      <c r="B137" s="10"/>
      <c r="C137" s="10"/>
      <c r="D137" s="10"/>
      <c r="E137" s="10">
        <v>1050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>
        <v>1050</v>
      </c>
    </row>
    <row r="138" spans="1:38" x14ac:dyDescent="0.3">
      <c r="A138" s="9" t="s">
        <v>405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>
        <v>750</v>
      </c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>
        <v>750</v>
      </c>
    </row>
    <row r="139" spans="1:38" x14ac:dyDescent="0.3">
      <c r="A139" s="9" t="s">
        <v>670</v>
      </c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>
        <v>5000</v>
      </c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>
        <v>5000</v>
      </c>
    </row>
    <row r="140" spans="1:38" x14ac:dyDescent="0.3">
      <c r="A140" s="9" t="s">
        <v>334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>
        <v>1500</v>
      </c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>
        <v>1500</v>
      </c>
    </row>
    <row r="141" spans="1:38" x14ac:dyDescent="0.3">
      <c r="A141" s="9" t="s">
        <v>360</v>
      </c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>
        <v>11030</v>
      </c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>
        <v>11030</v>
      </c>
    </row>
    <row r="142" spans="1:38" x14ac:dyDescent="0.3">
      <c r="A142" s="9" t="s">
        <v>662</v>
      </c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>
        <v>2000</v>
      </c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>
        <v>2000</v>
      </c>
    </row>
    <row r="143" spans="1:38" x14ac:dyDescent="0.3">
      <c r="A143" s="9" t="s">
        <v>598</v>
      </c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>
        <v>2500</v>
      </c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>
        <v>2500</v>
      </c>
      <c r="AJ143" s="10"/>
      <c r="AK143" s="10"/>
      <c r="AL143" s="10">
        <v>5000</v>
      </c>
    </row>
    <row r="144" spans="1:38" x14ac:dyDescent="0.3">
      <c r="A144" s="9" t="s">
        <v>564</v>
      </c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>
        <v>1575</v>
      </c>
      <c r="O144" s="10"/>
      <c r="P144" s="10">
        <v>1575</v>
      </c>
      <c r="Q144" s="10"/>
      <c r="R144" s="10"/>
      <c r="S144" s="10"/>
      <c r="T144" s="10">
        <v>1575</v>
      </c>
      <c r="U144" s="10">
        <v>1575</v>
      </c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>
        <v>6300</v>
      </c>
    </row>
    <row r="145" spans="1:38" x14ac:dyDescent="0.3">
      <c r="A145" s="9" t="s">
        <v>162</v>
      </c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>
        <v>5000</v>
      </c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>
        <v>5000</v>
      </c>
    </row>
    <row r="146" spans="1:38" x14ac:dyDescent="0.3">
      <c r="A146" s="9" t="s">
        <v>508</v>
      </c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>
        <v>4000</v>
      </c>
      <c r="N146" s="10"/>
      <c r="O146" s="10"/>
      <c r="P146" s="10"/>
      <c r="Q146" s="10">
        <v>4000</v>
      </c>
      <c r="R146" s="10"/>
      <c r="S146" s="10"/>
      <c r="T146" s="10"/>
      <c r="U146" s="10"/>
      <c r="V146" s="10"/>
      <c r="W146" s="10"/>
      <c r="X146" s="10"/>
      <c r="Y146" s="10">
        <v>4000</v>
      </c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>
        <v>12000</v>
      </c>
    </row>
    <row r="147" spans="1:38" x14ac:dyDescent="0.3">
      <c r="A147" s="9" t="s">
        <v>677</v>
      </c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>
        <v>2500</v>
      </c>
      <c r="T147" s="10"/>
      <c r="U147" s="10"/>
      <c r="V147" s="10">
        <v>500</v>
      </c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>
        <v>3000</v>
      </c>
    </row>
    <row r="148" spans="1:38" x14ac:dyDescent="0.3">
      <c r="A148" s="9" t="s">
        <v>618</v>
      </c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>
        <v>4000</v>
      </c>
      <c r="P148" s="10"/>
      <c r="Q148" s="10"/>
      <c r="R148" s="10">
        <v>4000</v>
      </c>
      <c r="S148" s="10"/>
      <c r="T148" s="10"/>
      <c r="U148" s="10"/>
      <c r="V148" s="10"/>
      <c r="W148" s="10"/>
      <c r="X148" s="10"/>
      <c r="Y148" s="10"/>
      <c r="Z148" s="10">
        <v>4000</v>
      </c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>
        <v>12000</v>
      </c>
    </row>
    <row r="149" spans="1:38" x14ac:dyDescent="0.3">
      <c r="A149" s="9" t="s">
        <v>356</v>
      </c>
      <c r="B149" s="10"/>
      <c r="C149" s="10"/>
      <c r="D149" s="10"/>
      <c r="E149" s="10"/>
      <c r="F149" s="10"/>
      <c r="G149" s="10"/>
      <c r="H149" s="10"/>
      <c r="I149" s="10"/>
      <c r="J149" s="10"/>
      <c r="K149" s="10">
        <v>107</v>
      </c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>
        <v>107</v>
      </c>
    </row>
    <row r="150" spans="1:38" x14ac:dyDescent="0.3">
      <c r="A150" s="9" t="s">
        <v>456</v>
      </c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>
        <v>107</v>
      </c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>
        <v>107</v>
      </c>
    </row>
    <row r="151" spans="1:38" x14ac:dyDescent="0.3">
      <c r="A151" s="9" t="s">
        <v>772</v>
      </c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>
        <v>1000</v>
      </c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>
        <v>1000</v>
      </c>
    </row>
    <row r="152" spans="1:38" x14ac:dyDescent="0.3">
      <c r="A152" s="9" t="s">
        <v>857</v>
      </c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>
        <v>500</v>
      </c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>
        <v>500</v>
      </c>
    </row>
    <row r="153" spans="1:38" x14ac:dyDescent="0.3">
      <c r="A153" s="9" t="s">
        <v>812</v>
      </c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>
        <v>1050</v>
      </c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>
        <v>1050</v>
      </c>
    </row>
    <row r="154" spans="1:38" x14ac:dyDescent="0.3">
      <c r="A154" s="9" t="s">
        <v>288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>
        <v>7500</v>
      </c>
      <c r="O154" s="10"/>
      <c r="P154" s="10"/>
      <c r="Q154" s="10"/>
      <c r="R154" s="10"/>
      <c r="S154" s="10">
        <v>7500</v>
      </c>
      <c r="T154" s="10"/>
      <c r="U154" s="10"/>
      <c r="V154" s="10"/>
      <c r="W154" s="10"/>
      <c r="X154" s="10">
        <v>7500</v>
      </c>
      <c r="Y154" s="10"/>
      <c r="Z154" s="10"/>
      <c r="AA154" s="10"/>
      <c r="AB154" s="10">
        <v>7500</v>
      </c>
      <c r="AC154" s="10"/>
      <c r="AD154" s="10"/>
      <c r="AE154" s="10"/>
      <c r="AF154" s="10"/>
      <c r="AG154" s="10"/>
      <c r="AH154" s="10"/>
      <c r="AI154" s="10"/>
      <c r="AJ154" s="10"/>
      <c r="AK154" s="10"/>
      <c r="AL154" s="10">
        <v>30000</v>
      </c>
    </row>
    <row r="155" spans="1:38" x14ac:dyDescent="0.3">
      <c r="A155" s="9" t="s">
        <v>254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>
        <v>1287</v>
      </c>
      <c r="L155" s="10"/>
      <c r="M155" s="10">
        <v>2568</v>
      </c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>
        <v>3855</v>
      </c>
    </row>
    <row r="156" spans="1:38" x14ac:dyDescent="0.3">
      <c r="A156" s="9" t="s">
        <v>290</v>
      </c>
      <c r="B156" s="10"/>
      <c r="C156" s="10"/>
      <c r="D156" s="10"/>
      <c r="E156" s="10"/>
      <c r="F156" s="10"/>
      <c r="G156" s="10"/>
      <c r="H156" s="10"/>
      <c r="I156" s="10"/>
      <c r="J156" s="10">
        <v>1269</v>
      </c>
      <c r="K156" s="10"/>
      <c r="L156" s="10">
        <v>2559</v>
      </c>
      <c r="M156" s="10"/>
      <c r="N156" s="10">
        <v>2554</v>
      </c>
      <c r="O156" s="10"/>
      <c r="P156" s="10">
        <v>2568</v>
      </c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>
        <v>8950</v>
      </c>
    </row>
    <row r="157" spans="1:38" x14ac:dyDescent="0.3">
      <c r="A157" s="9" t="s">
        <v>378</v>
      </c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>
        <v>3015</v>
      </c>
      <c r="N157" s="10"/>
      <c r="O157" s="10">
        <v>2559</v>
      </c>
      <c r="P157" s="10"/>
      <c r="Q157" s="10">
        <v>2554</v>
      </c>
      <c r="R157" s="10"/>
      <c r="S157" s="10">
        <v>1273</v>
      </c>
      <c r="T157" s="10">
        <v>1295</v>
      </c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>
        <v>10696</v>
      </c>
    </row>
    <row r="158" spans="1:38" x14ac:dyDescent="0.3">
      <c r="A158" s="9" t="s">
        <v>536</v>
      </c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>
        <v>750</v>
      </c>
      <c r="O158" s="10">
        <v>1000</v>
      </c>
      <c r="P158" s="10">
        <v>1500</v>
      </c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>
        <v>3250</v>
      </c>
    </row>
    <row r="159" spans="1:38" x14ac:dyDescent="0.3">
      <c r="A159" s="9" t="s">
        <v>413</v>
      </c>
      <c r="B159" s="10"/>
      <c r="C159" s="10"/>
      <c r="D159" s="10"/>
      <c r="E159" s="10"/>
      <c r="F159" s="10"/>
      <c r="G159" s="10"/>
      <c r="H159" s="10"/>
      <c r="I159" s="10"/>
      <c r="J159" s="10"/>
      <c r="K159" s="10">
        <v>510</v>
      </c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>
        <v>500</v>
      </c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>
        <v>1010</v>
      </c>
    </row>
    <row r="160" spans="1:38" x14ac:dyDescent="0.3">
      <c r="A160" s="9" t="s">
        <v>590</v>
      </c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>
        <v>500</v>
      </c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>
        <v>500</v>
      </c>
    </row>
    <row r="161" spans="1:38" x14ac:dyDescent="0.3">
      <c r="A161" s="9" t="s">
        <v>71</v>
      </c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>
        <v>220</v>
      </c>
      <c r="AI161" s="10"/>
      <c r="AJ161" s="10"/>
      <c r="AK161" s="10"/>
      <c r="AL161" s="10">
        <v>220</v>
      </c>
    </row>
    <row r="162" spans="1:38" x14ac:dyDescent="0.3">
      <c r="A162" s="9" t="s">
        <v>246</v>
      </c>
      <c r="B162" s="10"/>
      <c r="C162" s="10"/>
      <c r="D162" s="10"/>
      <c r="E162" s="10"/>
      <c r="F162" s="10"/>
      <c r="G162" s="10"/>
      <c r="H162" s="10"/>
      <c r="I162" s="10">
        <v>1050</v>
      </c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>
        <v>1050</v>
      </c>
    </row>
    <row r="163" spans="1:38" x14ac:dyDescent="0.3">
      <c r="A163" s="9" t="s">
        <v>244</v>
      </c>
      <c r="B163" s="10"/>
      <c r="C163" s="10"/>
      <c r="D163" s="10"/>
      <c r="E163" s="10"/>
      <c r="F163" s="10"/>
      <c r="G163" s="10"/>
      <c r="H163" s="10"/>
      <c r="I163" s="10">
        <v>1050</v>
      </c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>
        <v>1050</v>
      </c>
    </row>
    <row r="164" spans="1:38" x14ac:dyDescent="0.3">
      <c r="A164" s="9" t="s">
        <v>352</v>
      </c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>
        <v>2000</v>
      </c>
      <c r="M164" s="10">
        <v>2000</v>
      </c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>
        <v>4000</v>
      </c>
    </row>
    <row r="165" spans="1:38" x14ac:dyDescent="0.3">
      <c r="A165" s="9" t="s">
        <v>766</v>
      </c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>
        <v>2000</v>
      </c>
      <c r="T165" s="10"/>
      <c r="U165" s="10"/>
      <c r="V165" s="10"/>
      <c r="W165" s="10"/>
      <c r="X165" s="10"/>
      <c r="Y165" s="10"/>
      <c r="Z165" s="10"/>
      <c r="AA165" s="10">
        <v>2000</v>
      </c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>
        <v>4000</v>
      </c>
    </row>
    <row r="166" spans="1:38" x14ac:dyDescent="0.3">
      <c r="A166" s="9" t="s">
        <v>550</v>
      </c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>
        <v>3500</v>
      </c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>
        <v>3500</v>
      </c>
    </row>
    <row r="167" spans="1:38" x14ac:dyDescent="0.3">
      <c r="A167" s="9" t="s">
        <v>650</v>
      </c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>
        <v>6000</v>
      </c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>
        <v>6000</v>
      </c>
      <c r="AD167" s="10"/>
      <c r="AE167" s="10"/>
      <c r="AF167" s="10"/>
      <c r="AG167" s="10"/>
      <c r="AH167" s="10"/>
      <c r="AI167" s="10"/>
      <c r="AJ167" s="10"/>
      <c r="AK167" s="10"/>
      <c r="AL167" s="10">
        <v>12000</v>
      </c>
    </row>
    <row r="168" spans="1:38" x14ac:dyDescent="0.3">
      <c r="A168" s="9" t="s">
        <v>302</v>
      </c>
      <c r="B168" s="10"/>
      <c r="C168" s="10"/>
      <c r="D168" s="10"/>
      <c r="E168" s="10"/>
      <c r="F168" s="10"/>
      <c r="G168" s="10"/>
      <c r="H168" s="10"/>
      <c r="I168" s="10"/>
      <c r="J168" s="10">
        <v>4000</v>
      </c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>
        <v>4000</v>
      </c>
    </row>
    <row r="169" spans="1:38" x14ac:dyDescent="0.3">
      <c r="A169" s="9" t="s">
        <v>492</v>
      </c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>
        <v>6040</v>
      </c>
      <c r="N169" s="10"/>
      <c r="O169" s="10"/>
      <c r="P169" s="10"/>
      <c r="Q169" s="10"/>
      <c r="R169" s="10"/>
      <c r="S169" s="10"/>
      <c r="T169" s="10"/>
      <c r="U169" s="10">
        <v>6000</v>
      </c>
      <c r="V169" s="10"/>
      <c r="W169" s="10"/>
      <c r="X169" s="10"/>
      <c r="Y169" s="10"/>
      <c r="Z169" s="10">
        <v>6000</v>
      </c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>
        <v>18040</v>
      </c>
    </row>
    <row r="170" spans="1:38" x14ac:dyDescent="0.3">
      <c r="A170" s="9" t="s">
        <v>370</v>
      </c>
      <c r="B170" s="10"/>
      <c r="C170" s="10"/>
      <c r="D170" s="10"/>
      <c r="E170" s="10"/>
      <c r="F170" s="10"/>
      <c r="G170" s="10"/>
      <c r="H170" s="10"/>
      <c r="I170" s="10"/>
      <c r="J170" s="10"/>
      <c r="K170" s="10">
        <v>608</v>
      </c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>
        <v>1000</v>
      </c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>
        <v>1608</v>
      </c>
    </row>
    <row r="171" spans="1:38" x14ac:dyDescent="0.3">
      <c r="A171" s="9" t="s">
        <v>425</v>
      </c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>
        <v>2030</v>
      </c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>
        <v>2030</v>
      </c>
    </row>
    <row r="172" spans="1:38" x14ac:dyDescent="0.3">
      <c r="A172" s="9" t="s">
        <v>409</v>
      </c>
      <c r="B172" s="10"/>
      <c r="C172" s="10"/>
      <c r="D172" s="10"/>
      <c r="E172" s="10"/>
      <c r="F172" s="10"/>
      <c r="G172" s="10"/>
      <c r="H172" s="10"/>
      <c r="I172" s="10"/>
      <c r="J172" s="10"/>
      <c r="K172" s="10">
        <v>1020</v>
      </c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>
        <v>1000</v>
      </c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>
        <v>2020</v>
      </c>
    </row>
    <row r="173" spans="1:38" x14ac:dyDescent="0.3">
      <c r="A173" s="9" t="s">
        <v>816</v>
      </c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>
        <v>1000</v>
      </c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>
        <v>1000</v>
      </c>
    </row>
    <row r="174" spans="1:38" x14ac:dyDescent="0.3">
      <c r="A174" s="9" t="s">
        <v>693</v>
      </c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>
        <v>7000</v>
      </c>
      <c r="R174" s="10"/>
      <c r="S174" s="10"/>
      <c r="T174" s="10">
        <v>7000</v>
      </c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>
        <v>14000</v>
      </c>
    </row>
    <row r="175" spans="1:38" x14ac:dyDescent="0.3">
      <c r="A175" s="9" t="s">
        <v>476</v>
      </c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>
        <v>1500</v>
      </c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>
        <v>1500</v>
      </c>
    </row>
    <row r="176" spans="1:38" x14ac:dyDescent="0.3">
      <c r="A176" s="9" t="s">
        <v>780</v>
      </c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>
        <v>1500</v>
      </c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>
        <v>1500</v>
      </c>
    </row>
    <row r="177" spans="1:38" x14ac:dyDescent="0.3">
      <c r="A177" s="9" t="s">
        <v>119</v>
      </c>
      <c r="B177" s="10"/>
      <c r="C177" s="10"/>
      <c r="D177" s="10"/>
      <c r="E177" s="10">
        <v>530</v>
      </c>
      <c r="F177" s="10">
        <v>530</v>
      </c>
      <c r="G177" s="10">
        <v>530</v>
      </c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>
        <v>1590</v>
      </c>
    </row>
    <row r="178" spans="1:38" x14ac:dyDescent="0.3">
      <c r="A178" s="9" t="s">
        <v>865</v>
      </c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>
        <v>1100</v>
      </c>
      <c r="AD178" s="10"/>
      <c r="AE178" s="10"/>
      <c r="AF178" s="10"/>
      <c r="AG178" s="10"/>
      <c r="AH178" s="10"/>
      <c r="AI178" s="10"/>
      <c r="AJ178" s="10"/>
      <c r="AK178" s="10"/>
      <c r="AL178" s="10">
        <v>1100</v>
      </c>
    </row>
    <row r="179" spans="1:38" x14ac:dyDescent="0.3">
      <c r="A179" s="9" t="s">
        <v>484</v>
      </c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>
        <v>5000</v>
      </c>
      <c r="N179" s="10"/>
      <c r="O179" s="10"/>
      <c r="P179" s="10"/>
      <c r="Q179" s="10"/>
      <c r="R179" s="10"/>
      <c r="S179" s="10"/>
      <c r="T179" s="10">
        <v>5500</v>
      </c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>
        <v>10500</v>
      </c>
    </row>
    <row r="180" spans="1:38" x14ac:dyDescent="0.3">
      <c r="A180" s="9" t="s">
        <v>348</v>
      </c>
      <c r="B180" s="10"/>
      <c r="C180" s="10"/>
      <c r="D180" s="10"/>
      <c r="E180" s="10"/>
      <c r="F180" s="10"/>
      <c r="G180" s="10"/>
      <c r="H180" s="10"/>
      <c r="I180" s="10"/>
      <c r="J180" s="10"/>
      <c r="K180" s="10">
        <v>630</v>
      </c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>
        <v>630</v>
      </c>
    </row>
    <row r="181" spans="1:38" x14ac:dyDescent="0.3">
      <c r="A181" s="9" t="s">
        <v>750</v>
      </c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>
        <v>2100</v>
      </c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>
        <v>2100</v>
      </c>
      <c r="AH181" s="10"/>
      <c r="AI181" s="10"/>
      <c r="AJ181" s="10"/>
      <c r="AK181" s="10"/>
      <c r="AL181" s="10">
        <v>4200</v>
      </c>
    </row>
    <row r="182" spans="1:38" x14ac:dyDescent="0.3">
      <c r="A182" s="9" t="s">
        <v>602</v>
      </c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>
        <v>1700</v>
      </c>
      <c r="P182" s="10">
        <v>2500</v>
      </c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>
        <v>4200</v>
      </c>
    </row>
    <row r="183" spans="1:38" x14ac:dyDescent="0.3">
      <c r="A183" s="9" t="s">
        <v>170</v>
      </c>
      <c r="B183" s="10"/>
      <c r="C183" s="10"/>
      <c r="D183" s="10"/>
      <c r="E183" s="10"/>
      <c r="F183" s="10"/>
      <c r="G183" s="10">
        <v>20</v>
      </c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>
        <v>2500</v>
      </c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>
        <v>2520</v>
      </c>
    </row>
    <row r="184" spans="1:38" x14ac:dyDescent="0.3">
      <c r="A184" s="9" t="s">
        <v>701</v>
      </c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>
        <v>2500</v>
      </c>
      <c r="R184" s="10">
        <v>3000</v>
      </c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>
        <v>5500</v>
      </c>
    </row>
    <row r="185" spans="1:38" x14ac:dyDescent="0.3">
      <c r="A185" s="9" t="s">
        <v>446</v>
      </c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>
        <v>800</v>
      </c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>
        <v>800</v>
      </c>
    </row>
    <row r="186" spans="1:38" x14ac:dyDescent="0.3">
      <c r="A186" s="9" t="s">
        <v>480</v>
      </c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>
        <v>260</v>
      </c>
      <c r="N186" s="10">
        <v>500</v>
      </c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>
        <v>760</v>
      </c>
    </row>
    <row r="187" spans="1:38" x14ac:dyDescent="0.3">
      <c r="A187" s="9" t="s">
        <v>726</v>
      </c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>
        <v>200</v>
      </c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>
        <v>400</v>
      </c>
      <c r="AD187" s="10"/>
      <c r="AE187" s="10"/>
      <c r="AF187" s="10"/>
      <c r="AG187" s="10"/>
      <c r="AH187" s="10"/>
      <c r="AI187" s="10"/>
      <c r="AJ187" s="10"/>
      <c r="AK187" s="10"/>
      <c r="AL187" s="10">
        <v>600</v>
      </c>
    </row>
    <row r="188" spans="1:38" x14ac:dyDescent="0.3">
      <c r="A188" s="9" t="s">
        <v>784</v>
      </c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>
        <v>1500</v>
      </c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>
        <v>1500</v>
      </c>
    </row>
    <row r="189" spans="1:38" x14ac:dyDescent="0.3">
      <c r="A189" s="9" t="s">
        <v>155</v>
      </c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>
        <v>250</v>
      </c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>
        <v>250</v>
      </c>
    </row>
    <row r="190" spans="1:38" x14ac:dyDescent="0.3">
      <c r="A190" s="9" t="s">
        <v>216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>
        <v>250</v>
      </c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>
        <v>250</v>
      </c>
    </row>
    <row r="191" spans="1:38" x14ac:dyDescent="0.3">
      <c r="A191" s="9" t="s">
        <v>1944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>
        <v>1000</v>
      </c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>
        <v>1000</v>
      </c>
    </row>
    <row r="192" spans="1:38" x14ac:dyDescent="0.3">
      <c r="A192" s="9" t="s">
        <v>1948</v>
      </c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>
        <v>1000</v>
      </c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>
        <v>1000</v>
      </c>
    </row>
    <row r="193" spans="1:38" x14ac:dyDescent="0.3">
      <c r="A193" s="9" t="s">
        <v>2207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>
        <v>900</v>
      </c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>
        <v>900</v>
      </c>
    </row>
    <row r="194" spans="1:38" x14ac:dyDescent="0.3">
      <c r="A194" s="9" t="s">
        <v>13</v>
      </c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>
        <v>2100</v>
      </c>
      <c r="R194" s="10"/>
      <c r="S194" s="10"/>
      <c r="T194" s="10"/>
      <c r="U194" s="10"/>
      <c r="V194" s="10"/>
      <c r="W194" s="10"/>
      <c r="X194" s="10"/>
      <c r="Y194" s="10">
        <v>1050</v>
      </c>
      <c r="Z194" s="10"/>
      <c r="AA194" s="10"/>
      <c r="AB194" s="10"/>
      <c r="AC194" s="10"/>
      <c r="AD194" s="10"/>
      <c r="AE194" s="10"/>
      <c r="AF194" s="10"/>
      <c r="AG194" s="10"/>
      <c r="AH194" s="10">
        <v>1050</v>
      </c>
      <c r="AI194" s="10"/>
      <c r="AJ194" s="10"/>
      <c r="AK194" s="10"/>
      <c r="AL194" s="10">
        <v>4200</v>
      </c>
    </row>
    <row r="195" spans="1:38" x14ac:dyDescent="0.3">
      <c r="A195" s="9" t="s">
        <v>554</v>
      </c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>
        <v>250</v>
      </c>
      <c r="O195" s="10"/>
      <c r="P195" s="10"/>
      <c r="Q195" s="10"/>
      <c r="R195" s="10"/>
      <c r="S195" s="10"/>
      <c r="T195" s="10"/>
      <c r="U195" s="10"/>
      <c r="V195" s="10"/>
      <c r="W195" s="10"/>
      <c r="X195" s="10">
        <v>300</v>
      </c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>
        <v>550</v>
      </c>
    </row>
    <row r="196" spans="1:38" x14ac:dyDescent="0.3">
      <c r="A196" s="9" t="s">
        <v>644</v>
      </c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>
        <v>2100</v>
      </c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>
        <v>2100</v>
      </c>
    </row>
    <row r="197" spans="1:38" x14ac:dyDescent="0.3">
      <c r="A197" s="9" t="s">
        <v>131</v>
      </c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>
        <v>5000</v>
      </c>
      <c r="O197" s="10"/>
      <c r="P197" s="10"/>
      <c r="Q197" s="10"/>
      <c r="R197" s="10"/>
      <c r="S197" s="10"/>
      <c r="T197" s="10">
        <v>5000</v>
      </c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>
        <v>10000</v>
      </c>
    </row>
    <row r="198" spans="1:38" x14ac:dyDescent="0.3">
      <c r="A198" s="9" t="s">
        <v>685</v>
      </c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>
        <v>1000</v>
      </c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>
        <v>1000</v>
      </c>
    </row>
    <row r="199" spans="1:38" x14ac:dyDescent="0.3">
      <c r="A199" s="9" t="s">
        <v>839</v>
      </c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>
        <v>3150</v>
      </c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>
        <v>3150</v>
      </c>
    </row>
    <row r="200" spans="1:38" x14ac:dyDescent="0.3">
      <c r="A200" s="9" t="s">
        <v>843</v>
      </c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>
        <v>3150</v>
      </c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>
        <v>3150</v>
      </c>
    </row>
    <row r="201" spans="1:38" x14ac:dyDescent="0.3">
      <c r="A201" s="9" t="s">
        <v>312</v>
      </c>
      <c r="B201" s="10"/>
      <c r="C201" s="10"/>
      <c r="D201" s="10"/>
      <c r="E201" s="10"/>
      <c r="F201" s="10"/>
      <c r="G201" s="10"/>
      <c r="H201" s="10"/>
      <c r="I201" s="10"/>
      <c r="J201" s="10">
        <v>1050</v>
      </c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>
        <v>1050</v>
      </c>
    </row>
    <row r="202" spans="1:38" x14ac:dyDescent="0.3">
      <c r="A202" s="9" t="s">
        <v>115</v>
      </c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>
        <v>500</v>
      </c>
      <c r="R202" s="10"/>
      <c r="S202" s="10">
        <v>750</v>
      </c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>
        <v>1250</v>
      </c>
    </row>
    <row r="203" spans="1:38" x14ac:dyDescent="0.3">
      <c r="A203" s="9" t="s">
        <v>376</v>
      </c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>
        <v>3000</v>
      </c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>
        <v>3000</v>
      </c>
    </row>
    <row r="204" spans="1:38" x14ac:dyDescent="0.3">
      <c r="A204" s="9" t="s">
        <v>90</v>
      </c>
      <c r="B204" s="10"/>
      <c r="C204" s="10"/>
      <c r="D204" s="10">
        <v>10500</v>
      </c>
      <c r="E204" s="10"/>
      <c r="F204" s="10"/>
      <c r="G204" s="10">
        <v>10500</v>
      </c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>
        <v>21000</v>
      </c>
    </row>
    <row r="205" spans="1:38" x14ac:dyDescent="0.3">
      <c r="A205" s="9" t="s">
        <v>882</v>
      </c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>
        <v>840</v>
      </c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>
        <v>840</v>
      </c>
    </row>
    <row r="206" spans="1:38" x14ac:dyDescent="0.3">
      <c r="A206" s="9" t="s">
        <v>49</v>
      </c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>
        <v>12600</v>
      </c>
      <c r="AI206" s="10"/>
      <c r="AJ206" s="10"/>
      <c r="AK206" s="10"/>
      <c r="AL206" s="10">
        <v>12600</v>
      </c>
    </row>
    <row r="207" spans="1:38" x14ac:dyDescent="0.3">
      <c r="A207" s="9" t="s">
        <v>198</v>
      </c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>
        <v>10500</v>
      </c>
      <c r="O207" s="10"/>
      <c r="P207" s="10"/>
      <c r="Q207" s="10"/>
      <c r="R207" s="10"/>
      <c r="S207" s="10"/>
      <c r="T207" s="10"/>
      <c r="U207" s="10">
        <v>52500</v>
      </c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>
        <v>63000</v>
      </c>
    </row>
    <row r="208" spans="1:38" x14ac:dyDescent="0.3">
      <c r="A208" s="9" t="s">
        <v>77</v>
      </c>
      <c r="B208" s="10">
        <v>52</v>
      </c>
      <c r="C208" s="10">
        <v>1102</v>
      </c>
      <c r="D208" s="10"/>
      <c r="E208" s="10"/>
      <c r="F208" s="10"/>
      <c r="G208" s="10">
        <v>102</v>
      </c>
      <c r="H208" s="10"/>
      <c r="I208" s="10"/>
      <c r="J208" s="10"/>
      <c r="K208" s="10"/>
      <c r="L208" s="10">
        <v>253</v>
      </c>
      <c r="M208" s="10"/>
      <c r="N208" s="10"/>
      <c r="O208" s="10"/>
      <c r="P208" s="10">
        <v>450</v>
      </c>
      <c r="Q208" s="10">
        <v>100</v>
      </c>
      <c r="R208" s="10">
        <v>3730</v>
      </c>
      <c r="S208" s="10"/>
      <c r="T208" s="10"/>
      <c r="U208" s="10"/>
      <c r="V208" s="10"/>
      <c r="W208" s="10">
        <v>1500</v>
      </c>
      <c r="X208" s="10"/>
      <c r="Y208" s="10"/>
      <c r="Z208" s="10"/>
      <c r="AA208" s="10"/>
      <c r="AB208" s="10">
        <v>200</v>
      </c>
      <c r="AC208" s="10"/>
      <c r="AD208" s="10"/>
      <c r="AE208" s="10">
        <v>500</v>
      </c>
      <c r="AF208" s="10"/>
      <c r="AG208" s="10"/>
      <c r="AH208" s="10"/>
      <c r="AI208" s="10"/>
      <c r="AJ208" s="10"/>
      <c r="AK208" s="10"/>
      <c r="AL208" s="10">
        <v>7989</v>
      </c>
    </row>
    <row r="209" spans="1:38" x14ac:dyDescent="0.3">
      <c r="A209" s="9" t="s">
        <v>825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>
        <v>12</v>
      </c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>
        <v>12</v>
      </c>
    </row>
    <row r="210" spans="1:38" x14ac:dyDescent="0.3">
      <c r="A210" s="9" t="s">
        <v>35</v>
      </c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>
        <v>10500</v>
      </c>
      <c r="AI210" s="10"/>
      <c r="AJ210" s="10"/>
      <c r="AK210" s="10"/>
      <c r="AL210" s="10">
        <v>10500</v>
      </c>
    </row>
    <row r="211" spans="1:38" x14ac:dyDescent="0.3">
      <c r="A211" s="9" t="s">
        <v>403</v>
      </c>
      <c r="B211" s="10"/>
      <c r="C211" s="10"/>
      <c r="D211" s="10"/>
      <c r="E211" s="10"/>
      <c r="F211" s="10"/>
      <c r="G211" s="10"/>
      <c r="H211" s="10"/>
      <c r="I211" s="10"/>
      <c r="J211" s="10"/>
      <c r="K211" s="10">
        <v>200</v>
      </c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>
        <v>200</v>
      </c>
    </row>
    <row r="212" spans="1:38" x14ac:dyDescent="0.3">
      <c r="A212" s="9" t="s">
        <v>638</v>
      </c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>
        <v>500</v>
      </c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>
        <v>500</v>
      </c>
    </row>
    <row r="213" spans="1:38" x14ac:dyDescent="0.3">
      <c r="A213" s="9" t="s">
        <v>516</v>
      </c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>
        <v>12</v>
      </c>
      <c r="N213" s="10"/>
      <c r="O213" s="10">
        <v>12</v>
      </c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>
        <v>24</v>
      </c>
    </row>
    <row r="214" spans="1:38" x14ac:dyDescent="0.3">
      <c r="A214" s="9" t="s">
        <v>2338</v>
      </c>
      <c r="B214" s="10"/>
      <c r="C214" s="10"/>
      <c r="D214" s="10"/>
      <c r="E214" s="10"/>
      <c r="F214" s="10"/>
      <c r="G214" s="10">
        <v>725</v>
      </c>
      <c r="H214" s="10">
        <v>52</v>
      </c>
      <c r="I214" s="10"/>
      <c r="J214" s="10">
        <v>200</v>
      </c>
      <c r="K214" s="10">
        <v>1000</v>
      </c>
      <c r="L214" s="10">
        <v>750</v>
      </c>
      <c r="M214" s="10">
        <v>3000</v>
      </c>
      <c r="N214" s="10"/>
      <c r="O214" s="10"/>
      <c r="P214" s="10">
        <v>3210</v>
      </c>
      <c r="Q214" s="10">
        <v>200</v>
      </c>
      <c r="R214" s="10">
        <v>2100</v>
      </c>
      <c r="S214" s="10">
        <v>1430</v>
      </c>
      <c r="T214" s="10"/>
      <c r="U214" s="10">
        <v>750</v>
      </c>
      <c r="V214" s="10">
        <v>525</v>
      </c>
      <c r="W214" s="10"/>
      <c r="X214" s="10">
        <v>2000</v>
      </c>
      <c r="Y214" s="10"/>
      <c r="Z214" s="10"/>
      <c r="AA214" s="10"/>
      <c r="AB214" s="10"/>
      <c r="AC214" s="10"/>
      <c r="AD214" s="10"/>
      <c r="AE214" s="10"/>
      <c r="AF214" s="10">
        <v>2100</v>
      </c>
      <c r="AG214" s="10"/>
      <c r="AH214" s="10">
        <v>2052</v>
      </c>
      <c r="AI214" s="10"/>
      <c r="AJ214" s="10"/>
      <c r="AK214" s="10"/>
      <c r="AL214" s="10">
        <v>20094</v>
      </c>
    </row>
    <row r="215" spans="1:38" x14ac:dyDescent="0.3">
      <c r="A215" s="9" t="s">
        <v>2355</v>
      </c>
      <c r="B215" s="10"/>
      <c r="C215" s="10"/>
      <c r="D215" s="10"/>
      <c r="E215" s="10"/>
      <c r="F215" s="10"/>
      <c r="G215" s="10"/>
      <c r="H215" s="10"/>
      <c r="I215" s="10"/>
      <c r="J215" s="10"/>
      <c r="K215" s="10">
        <v>525</v>
      </c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>
        <v>525</v>
      </c>
    </row>
    <row r="216" spans="1:38" x14ac:dyDescent="0.3">
      <c r="A216" s="9" t="s">
        <v>2377</v>
      </c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>
        <v>1070</v>
      </c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>
        <v>1070</v>
      </c>
    </row>
    <row r="217" spans="1:38" x14ac:dyDescent="0.3">
      <c r="A217" s="9" t="s">
        <v>2380</v>
      </c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>
        <v>1070</v>
      </c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>
        <v>1070</v>
      </c>
    </row>
    <row r="218" spans="1:38" x14ac:dyDescent="0.3">
      <c r="A218" s="9" t="s">
        <v>1563</v>
      </c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>
        <v>1050</v>
      </c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>
        <v>1050</v>
      </c>
    </row>
    <row r="219" spans="1:38" x14ac:dyDescent="0.3">
      <c r="A219" s="9" t="s">
        <v>2216</v>
      </c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>
        <v>5250</v>
      </c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>
        <v>5250</v>
      </c>
    </row>
    <row r="220" spans="1:38" x14ac:dyDescent="0.3">
      <c r="A220" s="9" t="s">
        <v>1456</v>
      </c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>
        <v>250</v>
      </c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>
        <v>250</v>
      </c>
    </row>
    <row r="221" spans="1:38" x14ac:dyDescent="0.3">
      <c r="A221" s="9" t="s">
        <v>2157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>
        <v>305</v>
      </c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>
        <v>305</v>
      </c>
    </row>
    <row r="222" spans="1:38" x14ac:dyDescent="0.3">
      <c r="A222" s="9" t="s">
        <v>2370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>
        <v>1050</v>
      </c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>
        <v>1050</v>
      </c>
    </row>
    <row r="223" spans="1:38" x14ac:dyDescent="0.3">
      <c r="A223" s="9" t="s">
        <v>2388</v>
      </c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>
        <v>1000</v>
      </c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>
        <v>1000</v>
      </c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>
        <v>2000</v>
      </c>
    </row>
    <row r="224" spans="1:38" x14ac:dyDescent="0.3">
      <c r="A224" s="9" t="s">
        <v>1077</v>
      </c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>
        <v>1500</v>
      </c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>
        <v>1500</v>
      </c>
    </row>
    <row r="225" spans="1:38" x14ac:dyDescent="0.3">
      <c r="A225" s="9" t="s">
        <v>1158</v>
      </c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>
        <v>210</v>
      </c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>
        <v>210</v>
      </c>
    </row>
    <row r="226" spans="1:38" x14ac:dyDescent="0.3">
      <c r="A226" s="9" t="s">
        <v>1705</v>
      </c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>
        <v>1500</v>
      </c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>
        <v>1500</v>
      </c>
    </row>
    <row r="227" spans="1:38" x14ac:dyDescent="0.3">
      <c r="A227" s="9" t="s">
        <v>1403</v>
      </c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>
        <v>1500</v>
      </c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>
        <v>1500</v>
      </c>
    </row>
    <row r="228" spans="1:38" x14ac:dyDescent="0.3">
      <c r="A228" s="9" t="s">
        <v>1343</v>
      </c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>
        <v>5000</v>
      </c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>
        <v>5000</v>
      </c>
    </row>
    <row r="229" spans="1:38" x14ac:dyDescent="0.3">
      <c r="A229" s="9" t="s">
        <v>2364</v>
      </c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>
        <v>2500</v>
      </c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>
        <v>2500</v>
      </c>
    </row>
    <row r="230" spans="1:38" x14ac:dyDescent="0.3">
      <c r="A230" s="9" t="s">
        <v>1070</v>
      </c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>
        <v>2500</v>
      </c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>
        <v>2500</v>
      </c>
    </row>
    <row r="231" spans="1:38" x14ac:dyDescent="0.3">
      <c r="A231" s="9" t="s">
        <v>2092</v>
      </c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>
        <v>500</v>
      </c>
      <c r="AC231" s="10"/>
      <c r="AD231" s="10"/>
      <c r="AE231" s="10"/>
      <c r="AF231" s="10"/>
      <c r="AG231" s="10"/>
      <c r="AH231" s="10"/>
      <c r="AI231" s="10"/>
      <c r="AJ231" s="10"/>
      <c r="AK231" s="10"/>
      <c r="AL231" s="10">
        <v>500</v>
      </c>
    </row>
    <row r="232" spans="1:38" x14ac:dyDescent="0.3">
      <c r="A232" s="9" t="s">
        <v>988</v>
      </c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>
        <v>7500</v>
      </c>
      <c r="AC232" s="10"/>
      <c r="AD232" s="10"/>
      <c r="AE232" s="10"/>
      <c r="AF232" s="10"/>
      <c r="AG232" s="10"/>
      <c r="AH232" s="10"/>
      <c r="AI232" s="10"/>
      <c r="AJ232" s="10"/>
      <c r="AK232" s="10"/>
      <c r="AL232" s="10">
        <v>7500</v>
      </c>
    </row>
    <row r="233" spans="1:38" x14ac:dyDescent="0.3">
      <c r="A233" s="9" t="s">
        <v>2339</v>
      </c>
      <c r="B233" s="10">
        <v>2052</v>
      </c>
      <c r="C233" s="10">
        <v>1102</v>
      </c>
      <c r="D233" s="10">
        <v>11025</v>
      </c>
      <c r="E233" s="10">
        <v>4362</v>
      </c>
      <c r="F233" s="10">
        <v>6767</v>
      </c>
      <c r="G233" s="10">
        <v>17342</v>
      </c>
      <c r="H233" s="10">
        <v>2669</v>
      </c>
      <c r="I233" s="10">
        <v>5170</v>
      </c>
      <c r="J233" s="10">
        <v>17189</v>
      </c>
      <c r="K233" s="10">
        <v>30999</v>
      </c>
      <c r="L233" s="10">
        <v>67719</v>
      </c>
      <c r="M233" s="10">
        <v>88505</v>
      </c>
      <c r="N233" s="10">
        <v>68426</v>
      </c>
      <c r="O233" s="10">
        <v>45716</v>
      </c>
      <c r="P233" s="10">
        <v>39965</v>
      </c>
      <c r="Q233" s="10">
        <v>36626</v>
      </c>
      <c r="R233" s="10">
        <v>25120</v>
      </c>
      <c r="S233" s="10">
        <v>70053</v>
      </c>
      <c r="T233" s="10">
        <v>28890</v>
      </c>
      <c r="U233" s="10">
        <v>71775</v>
      </c>
      <c r="V233" s="10">
        <v>16325</v>
      </c>
      <c r="W233" s="10">
        <v>15312</v>
      </c>
      <c r="X233" s="10">
        <v>23200</v>
      </c>
      <c r="Y233" s="10">
        <v>23100</v>
      </c>
      <c r="Z233" s="10">
        <v>14830</v>
      </c>
      <c r="AA233" s="10">
        <v>2400</v>
      </c>
      <c r="AB233" s="10">
        <v>16950</v>
      </c>
      <c r="AC233" s="10">
        <v>8730</v>
      </c>
      <c r="AD233" s="10">
        <v>1900</v>
      </c>
      <c r="AE233" s="10">
        <v>44520</v>
      </c>
      <c r="AF233" s="10">
        <v>2100</v>
      </c>
      <c r="AG233" s="10">
        <v>2100</v>
      </c>
      <c r="AH233" s="10">
        <v>37478</v>
      </c>
      <c r="AI233" s="10">
        <v>2500</v>
      </c>
      <c r="AJ233" s="10">
        <v>1900</v>
      </c>
      <c r="AK233" s="10">
        <v>1900</v>
      </c>
      <c r="AL233" s="10">
        <v>856717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zoomScale="85" zoomScaleNormal="85" workbookViewId="0">
      <selection activeCell="J393" sqref="J393"/>
    </sheetView>
  </sheetViews>
  <sheetFormatPr baseColWidth="10" defaultRowHeight="14.4" x14ac:dyDescent="0.3"/>
  <cols>
    <col min="1" max="1" width="21.5546875" customWidth="1"/>
    <col min="2" max="2" width="16.6640625" customWidth="1"/>
    <col min="3" max="3" width="16.21875" style="1" customWidth="1"/>
    <col min="4" max="4" width="16.44140625" customWidth="1"/>
    <col min="5" max="5" width="15.44140625" customWidth="1"/>
    <col min="6" max="6" width="17.33203125" customWidth="1"/>
    <col min="7" max="7" width="56.109375" customWidth="1"/>
    <col min="8" max="8" width="60.6640625" customWidth="1"/>
    <col min="9" max="9" width="14.77734375" customWidth="1"/>
    <col min="10" max="10" width="14" customWidth="1"/>
    <col min="11" max="12" width="20.33203125" customWidth="1"/>
    <col min="13" max="13" width="15.33203125" customWidth="1"/>
    <col min="14" max="14" width="15.33203125" hidden="1" customWidth="1"/>
    <col min="15" max="19" width="13" customWidth="1"/>
    <col min="20" max="20" width="15.109375" style="2" customWidth="1"/>
    <col min="22" max="22" width="12.33203125" customWidth="1"/>
  </cols>
  <sheetData>
    <row r="1" spans="1:24" x14ac:dyDescent="0.3">
      <c r="A1" t="s">
        <v>4</v>
      </c>
      <c r="B1" s="1" t="s">
        <v>0</v>
      </c>
      <c r="C1" t="s">
        <v>2308</v>
      </c>
      <c r="D1" t="s">
        <v>1</v>
      </c>
      <c r="E1" t="s">
        <v>2309</v>
      </c>
      <c r="F1" t="s">
        <v>2</v>
      </c>
      <c r="G1" t="s">
        <v>3</v>
      </c>
      <c r="H1" t="s">
        <v>5</v>
      </c>
      <c r="I1" t="s">
        <v>6</v>
      </c>
      <c r="J1" t="s">
        <v>2315</v>
      </c>
      <c r="K1" t="s">
        <v>2307</v>
      </c>
      <c r="M1" s="13" t="s">
        <v>2299</v>
      </c>
      <c r="N1" s="13"/>
      <c r="O1" s="13" t="s">
        <v>2300</v>
      </c>
      <c r="P1" s="13" t="s">
        <v>2301</v>
      </c>
      <c r="Q1" s="13" t="s">
        <v>2302</v>
      </c>
      <c r="R1" s="13" t="s">
        <v>2303</v>
      </c>
      <c r="S1" s="13" t="s">
        <v>2304</v>
      </c>
      <c r="T1" s="13" t="s">
        <v>2305</v>
      </c>
      <c r="X1">
        <v>34</v>
      </c>
    </row>
    <row r="2" spans="1:24" x14ac:dyDescent="0.3">
      <c r="A2" t="s">
        <v>885</v>
      </c>
      <c r="B2" s="1">
        <v>45058</v>
      </c>
      <c r="C2" t="s">
        <v>2310</v>
      </c>
      <c r="D2">
        <v>151195</v>
      </c>
      <c r="E2" t="s">
        <v>2311</v>
      </c>
      <c r="F2" t="s">
        <v>883</v>
      </c>
      <c r="G2" t="s">
        <v>884</v>
      </c>
      <c r="H2" t="s">
        <v>882</v>
      </c>
      <c r="I2">
        <v>630</v>
      </c>
      <c r="J2" t="s">
        <v>2320</v>
      </c>
      <c r="K2">
        <f>_xlfn.ISOWEEKNUM(Tableau_Lancer_la_requête_à_partir_de_CEGID[[#This Row],[wop_dateacc]])</f>
        <v>19</v>
      </c>
      <c r="M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012616</v>
      </c>
      <c r="N2" t="str">
        <f>IF(OR(VLOOKUP(M2,Feuil2!E:F,2,FALSE)&gt;1,VLOOKUP(Feuil1!M2,Feuil2!E:I,4,)+7&lt;Tableau_Lancer_la_requête_à_partir_de_CEGID[[#This Row],[wop_dateacc]]),Feuil1!M2,"")</f>
        <v>012616</v>
      </c>
      <c r="O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023018</v>
      </c>
      <c r="P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" t="str">
        <f>MID(Tableau_Lancer_la_requête_à_partir_de_CEGID[[#This Row],[libcomposant]],1,5)</f>
        <v>C982B</v>
      </c>
      <c r="V2">
        <f>COUNTIF(U2:U369,-1)</f>
        <v>0</v>
      </c>
      <c r="X2">
        <v>368</v>
      </c>
    </row>
    <row r="3" spans="1:24" x14ac:dyDescent="0.3">
      <c r="A3" t="s">
        <v>881</v>
      </c>
      <c r="B3" s="1">
        <v>45057</v>
      </c>
      <c r="C3" t="s">
        <v>2310</v>
      </c>
      <c r="D3">
        <v>151200</v>
      </c>
      <c r="E3" t="s">
        <v>2311</v>
      </c>
      <c r="F3" t="s">
        <v>879</v>
      </c>
      <c r="G3" t="s">
        <v>880</v>
      </c>
      <c r="H3" t="s">
        <v>882</v>
      </c>
      <c r="I3">
        <v>210</v>
      </c>
      <c r="J3" t="s">
        <v>2320</v>
      </c>
      <c r="K3">
        <f>_xlfn.ISOWEEKNUM(Tableau_Lancer_la_requête_à_partir_de_CEGID[[#This Row],[wop_dateacc]])</f>
        <v>19</v>
      </c>
      <c r="M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012615</v>
      </c>
      <c r="N3" t="str">
        <f>IF(OR(VLOOKUP(M3,Feuil2!E:F,2,FALSE)&gt;1,VLOOKUP(Feuil1!M3,Feuil2!E:I,4,)+7&lt;Tableau_Lancer_la_requête_à_partir_de_CEGID[[#This Row],[wop_dateacc]]),Feuil1!M3,"")</f>
        <v>012615</v>
      </c>
      <c r="O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020016</v>
      </c>
      <c r="P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" t="str">
        <f>MID(Tableau_Lancer_la_requête_à_partir_de_CEGID[[#This Row],[libcomposant]],1,5)</f>
        <v>C982B</v>
      </c>
      <c r="X3" s="12">
        <f>X1/X2</f>
        <v>9.2391304347826081E-2</v>
      </c>
    </row>
    <row r="4" spans="1:24" x14ac:dyDescent="0.3">
      <c r="A4" t="s">
        <v>495</v>
      </c>
      <c r="B4" s="1">
        <v>45019</v>
      </c>
      <c r="C4" t="s">
        <v>2310</v>
      </c>
      <c r="D4">
        <v>150948</v>
      </c>
      <c r="E4" t="s">
        <v>2311</v>
      </c>
      <c r="F4" t="s">
        <v>559</v>
      </c>
      <c r="G4" t="s">
        <v>560</v>
      </c>
      <c r="H4" t="s">
        <v>496</v>
      </c>
      <c r="I4">
        <v>1050</v>
      </c>
      <c r="J4" t="s">
        <v>2316</v>
      </c>
      <c r="K4">
        <f>_xlfn.ISOWEEKNUM(Tableau_Lancer_la_requête_à_partir_de_CEGID[[#This Row],[wop_dateacc]])</f>
        <v>14</v>
      </c>
      <c r="M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005116</v>
      </c>
      <c r="N4" t="str">
        <f>IF(OR(VLOOKUP(M4,Feuil2!E:F,2,FALSE)&gt;1,VLOOKUP(Feuil1!M4,Feuil2!E:I,4,)+7&lt;Tableau_Lancer_la_requête_à_partir_de_CEGID[[#This Row],[wop_dateacc]]),Feuil1!M4,"")</f>
        <v>005116</v>
      </c>
      <c r="O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029219</v>
      </c>
      <c r="P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029916</v>
      </c>
      <c r="Q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" t="str">
        <f>MID(Tableau_Lancer_la_requête_à_partir_de_CEGID[[#This Row],[libcomposant]],1,5)</f>
        <v>C1085</v>
      </c>
    </row>
    <row r="5" spans="1:24" x14ac:dyDescent="0.3">
      <c r="A5" t="s">
        <v>605</v>
      </c>
      <c r="B5" s="1">
        <v>44973</v>
      </c>
      <c r="C5" t="s">
        <v>2310</v>
      </c>
      <c r="D5">
        <v>151198</v>
      </c>
      <c r="E5" t="s">
        <v>2311</v>
      </c>
      <c r="F5" t="s">
        <v>603</v>
      </c>
      <c r="G5" t="s">
        <v>604</v>
      </c>
      <c r="H5" t="s">
        <v>606</v>
      </c>
      <c r="I5">
        <v>580</v>
      </c>
      <c r="J5" t="s">
        <v>2320</v>
      </c>
      <c r="K5">
        <f>_xlfn.ISOWEEKNUM(Tableau_Lancer_la_requête_à_partir_de_CEGID[[#This Row],[wop_dateacc]])</f>
        <v>7</v>
      </c>
      <c r="M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011619</v>
      </c>
      <c r="N5" t="str">
        <f>IF(OR(VLOOKUP(M5,Feuil2!E:F,2,FALSE)&gt;1,VLOOKUP(Feuil1!M5,Feuil2!E:I,4,)+7&lt;Tableau_Lancer_la_requête_à_partir_de_CEGID[[#This Row],[wop_dateacc]]),Feuil1!M5,"")</f>
        <v>011619</v>
      </c>
      <c r="O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024416</v>
      </c>
      <c r="P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" t="str">
        <f>MID(Tableau_Lancer_la_requête_à_partir_de_CEGID[[#This Row],[libcomposant]],1,5)</f>
        <v>C2046</v>
      </c>
    </row>
    <row r="6" spans="1:24" x14ac:dyDescent="0.3">
      <c r="A6" t="s">
        <v>749</v>
      </c>
      <c r="B6" s="1">
        <v>44869</v>
      </c>
      <c r="C6" t="s">
        <v>2310</v>
      </c>
      <c r="D6">
        <v>149061</v>
      </c>
      <c r="E6" t="s">
        <v>2311</v>
      </c>
      <c r="F6" t="s">
        <v>727</v>
      </c>
      <c r="G6" t="s">
        <v>728</v>
      </c>
      <c r="H6" t="s">
        <v>750</v>
      </c>
      <c r="I6">
        <v>2100</v>
      </c>
      <c r="J6" t="s">
        <v>2320</v>
      </c>
      <c r="K6">
        <f>_xlfn.ISOWEEKNUM(Tableau_Lancer_la_requête_à_partir_de_CEGID[[#This Row],[wop_dateacc]])</f>
        <v>44</v>
      </c>
      <c r="M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010418</v>
      </c>
      <c r="N6" t="str">
        <f>IF(OR(VLOOKUP(M6,Feuil2!E:F,2,FALSE)&gt;1,VLOOKUP(Feuil1!M6,Feuil2!E:I,4,)+7&lt;Tableau_Lancer_la_requête_à_partir_de_CEGID[[#This Row],[wop_dateacc]]),Feuil1!M6,"")</f>
        <v>010418</v>
      </c>
      <c r="O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012921</v>
      </c>
      <c r="P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016821</v>
      </c>
      <c r="Q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" t="str">
        <f>MID(Tableau_Lancer_la_requête_à_partir_de_CEGID[[#This Row],[libcomposant]],1,5)</f>
        <v xml:space="preserve">C77A </v>
      </c>
    </row>
    <row r="7" spans="1:24" x14ac:dyDescent="0.3">
      <c r="B7" s="1">
        <v>44862</v>
      </c>
      <c r="C7" t="s">
        <v>2310</v>
      </c>
      <c r="D7">
        <v>149061</v>
      </c>
      <c r="E7" t="s">
        <v>2311</v>
      </c>
      <c r="F7" t="s">
        <v>727</v>
      </c>
      <c r="G7" t="s">
        <v>728</v>
      </c>
      <c r="I7">
        <v>2100</v>
      </c>
      <c r="J7" t="s">
        <v>2316</v>
      </c>
      <c r="K7">
        <f>_xlfn.ISOWEEKNUM(Tableau_Lancer_la_requête_à_partir_de_CEGID[[#This Row],[wop_dateacc]])</f>
        <v>43</v>
      </c>
      <c r="M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7" t="e">
        <f>IF(OR(VLOOKUP(M7,Feuil2!E:F,2,FALSE)&gt;1,VLOOKUP(Feuil1!M7,Feuil2!E:I,4,)+7&lt;Tableau_Lancer_la_requête_à_partir_de_CEGID[[#This Row],[wop_dateacc]]),Feuil1!M7,"")</f>
        <v>#N/A</v>
      </c>
      <c r="O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" t="str">
        <f>MID(Tableau_Lancer_la_requête_à_partir_de_CEGID[[#This Row],[libcomposant]],1,5)</f>
        <v/>
      </c>
    </row>
    <row r="8" spans="1:24" x14ac:dyDescent="0.3">
      <c r="A8" t="s">
        <v>878</v>
      </c>
      <c r="B8" s="1">
        <v>44855</v>
      </c>
      <c r="C8" t="s">
        <v>2313</v>
      </c>
      <c r="D8">
        <v>125494</v>
      </c>
      <c r="E8" t="s">
        <v>2311</v>
      </c>
      <c r="F8" t="s">
        <v>876</v>
      </c>
      <c r="G8" t="s">
        <v>877</v>
      </c>
      <c r="H8" t="s">
        <v>77</v>
      </c>
      <c r="I8">
        <v>500</v>
      </c>
      <c r="J8" t="s">
        <v>2316</v>
      </c>
      <c r="K8">
        <f>_xlfn.ISOWEEKNUM(Tableau_Lancer_la_requête_à_partir_de_CEGID[[#This Row],[wop_dateacc]])</f>
        <v>42</v>
      </c>
      <c r="M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016119</v>
      </c>
      <c r="N8" t="str">
        <f>IF(OR(VLOOKUP(M8,Feuil2!E:F,2,FALSE)&gt;1,VLOOKUP(Feuil1!M8,Feuil2!E:I,4,)+7&lt;Tableau_Lancer_la_requête_à_partir_de_CEGID[[#This Row],[wop_dateacc]]),Feuil1!M8,"")</f>
        <v>016119</v>
      </c>
      <c r="O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" t="str">
        <f>MID(Tableau_Lancer_la_requête_à_partir_de_CEGID[[#This Row],[libcomposant]],1,5)</f>
        <v>OUTIL</v>
      </c>
    </row>
    <row r="9" spans="1:24" x14ac:dyDescent="0.3">
      <c r="A9" t="s">
        <v>870</v>
      </c>
      <c r="B9" s="1">
        <v>44851</v>
      </c>
      <c r="C9" t="s">
        <v>2310</v>
      </c>
      <c r="D9">
        <v>147989</v>
      </c>
      <c r="E9" t="s">
        <v>2311</v>
      </c>
      <c r="F9" t="s">
        <v>868</v>
      </c>
      <c r="G9" t="s">
        <v>869</v>
      </c>
      <c r="H9" t="s">
        <v>871</v>
      </c>
      <c r="I9">
        <v>44000</v>
      </c>
      <c r="J9" t="s">
        <v>2316</v>
      </c>
      <c r="K9">
        <f>_xlfn.ISOWEEKNUM(Tableau_Lancer_la_requête_à_partir_de_CEGID[[#This Row],[wop_dateacc]])</f>
        <v>42</v>
      </c>
      <c r="M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004119</v>
      </c>
      <c r="N9" t="str">
        <f>IF(OR(VLOOKUP(M9,Feuil2!E:F,2,FALSE)&gt;1,VLOOKUP(Feuil1!M9,Feuil2!E:I,4,)+7&lt;Tableau_Lancer_la_requête_à_partir_de_CEGID[[#This Row],[wop_dateacc]]),Feuil1!M9,"")</f>
        <v>004119</v>
      </c>
      <c r="O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007719</v>
      </c>
      <c r="P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015615</v>
      </c>
      <c r="Q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015721</v>
      </c>
      <c r="R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022516</v>
      </c>
      <c r="S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" t="str">
        <f>MID(Tableau_Lancer_la_requête_à_partir_de_CEGID[[#This Row],[libcomposant]],1,5)</f>
        <v>C1077</v>
      </c>
    </row>
    <row r="10" spans="1:24" x14ac:dyDescent="0.3">
      <c r="A10" t="s">
        <v>874</v>
      </c>
      <c r="B10" s="1">
        <v>44851</v>
      </c>
      <c r="C10" t="s">
        <v>2310</v>
      </c>
      <c r="D10">
        <v>138664</v>
      </c>
      <c r="E10" t="s">
        <v>2312</v>
      </c>
      <c r="F10" t="s">
        <v>872</v>
      </c>
      <c r="G10" t="s">
        <v>873</v>
      </c>
      <c r="H10" t="s">
        <v>875</v>
      </c>
      <c r="I10">
        <v>20</v>
      </c>
      <c r="J10" t="s">
        <v>2316</v>
      </c>
      <c r="K10">
        <f>_xlfn.ISOWEEKNUM(Tableau_Lancer_la_requête_à_partir_de_CEGID[[#This Row],[wop_dateacc]])</f>
        <v>42</v>
      </c>
      <c r="M1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019316</v>
      </c>
      <c r="N10" t="str">
        <f>IF(OR(VLOOKUP(M10,Feuil2!E:F,2,FALSE)&gt;1,VLOOKUP(Feuil1!M10,Feuil2!E:I,4,)+7&lt;Tableau_Lancer_la_requête_à_partir_de_CEGID[[#This Row],[wop_dateacc]]),Feuil1!M10,"")</f>
        <v>019316</v>
      </c>
      <c r="O1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" t="str">
        <f>MID(Tableau_Lancer_la_requête_à_partir_de_CEGID[[#This Row],[libcomposant]],1,5)</f>
        <v xml:space="preserve">C125 </v>
      </c>
    </row>
    <row r="11" spans="1:24" x14ac:dyDescent="0.3">
      <c r="A11" t="s">
        <v>91</v>
      </c>
      <c r="B11" s="1">
        <v>44838</v>
      </c>
      <c r="C11" t="s">
        <v>2310</v>
      </c>
      <c r="D11">
        <v>151688</v>
      </c>
      <c r="E11" t="s">
        <v>2311</v>
      </c>
      <c r="F11" t="s">
        <v>64</v>
      </c>
      <c r="G11" t="s">
        <v>65</v>
      </c>
      <c r="H11" t="s">
        <v>92</v>
      </c>
      <c r="I11">
        <v>1900</v>
      </c>
      <c r="J11" t="s">
        <v>2329</v>
      </c>
      <c r="K11">
        <f>_xlfn.ISOWEEKNUM(Tableau_Lancer_la_requête_à_partir_de_CEGID[[#This Row],[wop_dateacc]])</f>
        <v>40</v>
      </c>
      <c r="M1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004318</v>
      </c>
      <c r="N11" t="str">
        <f>IF(OR(VLOOKUP(M11,Feuil2!E:F,2,FALSE)&gt;1,VLOOKUP(Feuil1!M11,Feuil2!E:I,4,)+7&lt;Tableau_Lancer_la_requête_à_partir_de_CEGID[[#This Row],[wop_dateacc]]),Feuil1!M11,"")</f>
        <v>004318</v>
      </c>
      <c r="O1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" t="str">
        <f>MID(Tableau_Lancer_la_requête_à_partir_de_CEGID[[#This Row],[libcomposant]],1,5)</f>
        <v>C180P</v>
      </c>
    </row>
    <row r="12" spans="1:24" x14ac:dyDescent="0.3">
      <c r="A12" t="s">
        <v>597</v>
      </c>
      <c r="B12" s="1">
        <v>44826</v>
      </c>
      <c r="C12" t="s">
        <v>2310</v>
      </c>
      <c r="D12">
        <v>154842</v>
      </c>
      <c r="E12" t="s">
        <v>2312</v>
      </c>
      <c r="F12" t="s">
        <v>595</v>
      </c>
      <c r="G12" t="s">
        <v>596</v>
      </c>
      <c r="H12" t="s">
        <v>598</v>
      </c>
      <c r="I12">
        <v>2500</v>
      </c>
      <c r="J12" t="s">
        <v>2316</v>
      </c>
      <c r="K12">
        <f>_xlfn.ISOWEEKNUM(Tableau_Lancer_la_requête_à_partir_de_CEGID[[#This Row],[wop_dateacc]])</f>
        <v>38</v>
      </c>
      <c r="M1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014821</v>
      </c>
      <c r="N12" t="str">
        <f>IF(OR(VLOOKUP(M12,Feuil2!E:F,2,FALSE)&gt;1,VLOOKUP(Feuil1!M12,Feuil2!E:I,4,)+7&lt;Tableau_Lancer_la_requête_à_partir_de_CEGID[[#This Row],[wop_dateacc]]),Feuil1!M12,"")</f>
        <v>014821</v>
      </c>
      <c r="O1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" t="str">
        <f>MID(Tableau_Lancer_la_requête_à_partir_de_CEGID[[#This Row],[libcomposant]],1,5)</f>
        <v xml:space="preserve">C428 </v>
      </c>
    </row>
    <row r="13" spans="1:24" x14ac:dyDescent="0.3">
      <c r="A13" t="s">
        <v>78</v>
      </c>
      <c r="B13" s="1">
        <v>44819</v>
      </c>
      <c r="C13" t="s">
        <v>2310</v>
      </c>
      <c r="D13">
        <v>151688</v>
      </c>
      <c r="E13" t="s">
        <v>2311</v>
      </c>
      <c r="F13" t="s">
        <v>64</v>
      </c>
      <c r="G13" t="s">
        <v>65</v>
      </c>
      <c r="H13" t="s">
        <v>79</v>
      </c>
      <c r="I13">
        <v>1900</v>
      </c>
      <c r="J13" t="s">
        <v>2321</v>
      </c>
      <c r="K13">
        <f>_xlfn.ISOWEEKNUM(Tableau_Lancer_la_requête_à_partir_de_CEGID[[#This Row],[wop_dateacc]])</f>
        <v>37</v>
      </c>
      <c r="M1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003918</v>
      </c>
      <c r="N13" t="str">
        <f>IF(OR(VLOOKUP(M13,Feuil2!E:F,2,FALSE)&gt;1,VLOOKUP(Feuil1!M13,Feuil2!E:I,4,)+7&lt;Tableau_Lancer_la_requête_à_partir_de_CEGID[[#This Row],[wop_dateacc]]),Feuil1!M13,"")</f>
        <v>003918</v>
      </c>
      <c r="O1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" t="str">
        <f>MID(Tableau_Lancer_la_requête_à_partir_de_CEGID[[#This Row],[libcomposant]],1,5)</f>
        <v>C180F</v>
      </c>
    </row>
    <row r="14" spans="1:24" x14ac:dyDescent="0.3">
      <c r="A14" t="s">
        <v>66</v>
      </c>
      <c r="B14" s="1">
        <v>44811</v>
      </c>
      <c r="C14" t="s">
        <v>2310</v>
      </c>
      <c r="D14">
        <v>151688</v>
      </c>
      <c r="E14" t="s">
        <v>2311</v>
      </c>
      <c r="F14" t="s">
        <v>64</v>
      </c>
      <c r="G14" t="s">
        <v>65</v>
      </c>
      <c r="H14" t="s">
        <v>67</v>
      </c>
      <c r="I14">
        <v>1900</v>
      </c>
      <c r="J14" t="s">
        <v>2322</v>
      </c>
      <c r="K14">
        <f>_xlfn.ISOWEEKNUM(Tableau_Lancer_la_requête_à_partir_de_CEGID[[#This Row],[wop_dateacc]])</f>
        <v>36</v>
      </c>
      <c r="M1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003818</v>
      </c>
      <c r="N14" t="str">
        <f>IF(OR(VLOOKUP(M14,Feuil2!E:F,2,FALSE)&gt;1,VLOOKUP(Feuil1!M14,Feuil2!E:I,4,)+7&lt;Tableau_Lancer_la_requête_à_partir_de_CEGID[[#This Row],[wop_dateacc]]),Feuil1!M14,"")</f>
        <v>003818</v>
      </c>
      <c r="O1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" t="str">
        <f>MID(Tableau_Lancer_la_requête_à_partir_de_CEGID[[#This Row],[libcomposant]],1,5)</f>
        <v>C180E</v>
      </c>
    </row>
    <row r="15" spans="1:24" x14ac:dyDescent="0.3">
      <c r="A15" t="s">
        <v>866</v>
      </c>
      <c r="B15" s="1">
        <v>44803</v>
      </c>
      <c r="C15" t="s">
        <v>2310</v>
      </c>
      <c r="D15">
        <v>151133</v>
      </c>
      <c r="E15" t="s">
        <v>2312</v>
      </c>
      <c r="F15" t="s">
        <v>858</v>
      </c>
      <c r="G15" t="s">
        <v>859</v>
      </c>
      <c r="H15" t="s">
        <v>867</v>
      </c>
      <c r="I15">
        <v>200</v>
      </c>
      <c r="J15" t="s">
        <v>2322</v>
      </c>
      <c r="K15">
        <f>_xlfn.ISOWEEKNUM(Tableau_Lancer_la_requête_à_partir_de_CEGID[[#This Row],[wop_dateacc]])</f>
        <v>35</v>
      </c>
      <c r="M1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5" t="e">
        <f>IF(OR(VLOOKUP(M15,Feuil2!E:F,2,FALSE)&gt;1,VLOOKUP(Feuil1!M15,Feuil2!E:I,4,)+7&lt;Tableau_Lancer_la_requête_à_partir_de_CEGID[[#This Row],[wop_dateacc]]),Feuil1!M15,"")</f>
        <v>#N/A</v>
      </c>
      <c r="O1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" t="str">
        <f>MID(Tableau_Lancer_la_requête_à_partir_de_CEGID[[#This Row],[libcomposant]],1,5)</f>
        <v>C1091</v>
      </c>
    </row>
    <row r="16" spans="1:24" x14ac:dyDescent="0.3">
      <c r="A16" t="s">
        <v>649</v>
      </c>
      <c r="B16" s="1">
        <v>44803</v>
      </c>
      <c r="C16" t="s">
        <v>2310</v>
      </c>
      <c r="D16">
        <v>151144</v>
      </c>
      <c r="E16" t="s">
        <v>2312</v>
      </c>
      <c r="F16" t="s">
        <v>647</v>
      </c>
      <c r="G16" t="s">
        <v>648</v>
      </c>
      <c r="H16" t="s">
        <v>650</v>
      </c>
      <c r="I16">
        <v>6000</v>
      </c>
      <c r="J16" t="s">
        <v>2322</v>
      </c>
      <c r="K16">
        <f>_xlfn.ISOWEEKNUM(Tableau_Lancer_la_requête_à_partir_de_CEGID[[#This Row],[wop_dateacc]])</f>
        <v>35</v>
      </c>
      <c r="M1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014619</v>
      </c>
      <c r="N16" t="str">
        <f>IF(OR(VLOOKUP(M16,Feuil2!E:F,2,FALSE)&gt;1,VLOOKUP(Feuil1!M16,Feuil2!E:I,4,)+7&lt;Tableau_Lancer_la_requête_à_partir_de_CEGID[[#This Row],[wop_dateacc]]),Feuil1!M16,"")</f>
        <v>014619</v>
      </c>
      <c r="O1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019221</v>
      </c>
      <c r="P1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026619</v>
      </c>
      <c r="Q1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026719</v>
      </c>
      <c r="R1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" t="str">
        <f>MID(Tableau_Lancer_la_requête_à_partir_de_CEGID[[#This Row],[libcomposant]],1,5)</f>
        <v xml:space="preserve">C626 </v>
      </c>
    </row>
    <row r="17" spans="1:21" x14ac:dyDescent="0.3">
      <c r="A17" t="s">
        <v>725</v>
      </c>
      <c r="B17" s="1">
        <v>44803</v>
      </c>
      <c r="C17" t="s">
        <v>2310</v>
      </c>
      <c r="D17">
        <v>153474</v>
      </c>
      <c r="E17" t="s">
        <v>2312</v>
      </c>
      <c r="F17" t="s">
        <v>729</v>
      </c>
      <c r="G17" t="s">
        <v>730</v>
      </c>
      <c r="H17" t="s">
        <v>726</v>
      </c>
      <c r="I17">
        <v>400</v>
      </c>
      <c r="J17" t="s">
        <v>2316</v>
      </c>
      <c r="K17">
        <f>_xlfn.ISOWEEKNUM(Tableau_Lancer_la_requête_à_partir_de_CEGID[[#This Row],[wop_dateacc]])</f>
        <v>35</v>
      </c>
      <c r="M1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016516</v>
      </c>
      <c r="N17" t="str">
        <f>IF(OR(VLOOKUP(M17,Feuil2!E:F,2,FALSE)&gt;1,VLOOKUP(Feuil1!M17,Feuil2!E:I,4,)+7&lt;Tableau_Lancer_la_requête_à_partir_de_CEGID[[#This Row],[wop_dateacc]]),Feuil1!M17,"")</f>
        <v>016516</v>
      </c>
      <c r="O1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" t="str">
        <f>MID(Tableau_Lancer_la_requête_à_partir_de_CEGID[[#This Row],[libcomposant]],1,5)</f>
        <v xml:space="preserve">C800 </v>
      </c>
    </row>
    <row r="18" spans="1:21" x14ac:dyDescent="0.3">
      <c r="A18" t="s">
        <v>213</v>
      </c>
      <c r="B18" s="1">
        <v>44803</v>
      </c>
      <c r="C18" t="s">
        <v>2310</v>
      </c>
      <c r="D18">
        <v>149697</v>
      </c>
      <c r="E18" t="s">
        <v>2311</v>
      </c>
      <c r="F18" t="s">
        <v>211</v>
      </c>
      <c r="G18" t="s">
        <v>212</v>
      </c>
      <c r="H18" t="s">
        <v>214</v>
      </c>
      <c r="I18">
        <v>1030</v>
      </c>
      <c r="J18" t="s">
        <v>2316</v>
      </c>
      <c r="K18">
        <f>_xlfn.ISOWEEKNUM(Tableau_Lancer_la_requête_à_partir_de_CEGID[[#This Row],[wop_dateacc]])</f>
        <v>35</v>
      </c>
      <c r="M1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005118</v>
      </c>
      <c r="N18" t="str">
        <f>IF(OR(VLOOKUP(M18,Feuil2!E:F,2,FALSE)&gt;1,VLOOKUP(Feuil1!M18,Feuil2!E:I,4,)+7&lt;Tableau_Lancer_la_requête_à_partir_de_CEGID[[#This Row],[wop_dateacc]]),Feuil1!M18,"")</f>
        <v>005118</v>
      </c>
      <c r="O1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021519</v>
      </c>
      <c r="P1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" t="str">
        <f>MID(Tableau_Lancer_la_requête_à_partir_de_CEGID[[#This Row],[libcomposant]],1,5)</f>
        <v>C1991</v>
      </c>
    </row>
    <row r="19" spans="1:21" x14ac:dyDescent="0.3">
      <c r="A19" t="s">
        <v>864</v>
      </c>
      <c r="B19" s="1">
        <v>44802</v>
      </c>
      <c r="C19" t="s">
        <v>2310</v>
      </c>
      <c r="D19">
        <v>150657</v>
      </c>
      <c r="E19" t="s">
        <v>2311</v>
      </c>
      <c r="F19" t="s">
        <v>862</v>
      </c>
      <c r="G19" t="s">
        <v>863</v>
      </c>
      <c r="H19" t="s">
        <v>865</v>
      </c>
      <c r="I19">
        <v>1100</v>
      </c>
      <c r="J19" t="s">
        <v>2316</v>
      </c>
      <c r="K19">
        <f>_xlfn.ISOWEEKNUM(Tableau_Lancer_la_requête_à_partir_de_CEGID[[#This Row],[wop_dateacc]])</f>
        <v>35</v>
      </c>
      <c r="M1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016517</v>
      </c>
      <c r="N19" t="str">
        <f>IF(OR(VLOOKUP(M19,Feuil2!E:F,2,FALSE)&gt;1,VLOOKUP(Feuil1!M19,Feuil2!E:I,4,)+7&lt;Tableau_Lancer_la_requête_à_partir_de_CEGID[[#This Row],[wop_dateacc]]),Feuil1!M19,"")</f>
        <v>016517</v>
      </c>
      <c r="O1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020322</v>
      </c>
      <c r="P1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023419</v>
      </c>
      <c r="Q1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" t="str">
        <f>MID(Tableau_Lancer_la_requête_à_partir_de_CEGID[[#This Row],[libcomposant]],1,5)</f>
        <v xml:space="preserve">C718 </v>
      </c>
    </row>
    <row r="20" spans="1:21" x14ac:dyDescent="0.3">
      <c r="A20" t="s">
        <v>287</v>
      </c>
      <c r="B20" s="1">
        <v>44797</v>
      </c>
      <c r="C20" t="s">
        <v>2310</v>
      </c>
      <c r="D20">
        <v>154835</v>
      </c>
      <c r="E20" t="s">
        <v>2312</v>
      </c>
      <c r="F20" t="s">
        <v>285</v>
      </c>
      <c r="G20" t="s">
        <v>286</v>
      </c>
      <c r="H20" t="s">
        <v>288</v>
      </c>
      <c r="I20">
        <v>7500</v>
      </c>
      <c r="J20" t="s">
        <v>2316</v>
      </c>
      <c r="K20">
        <f>_xlfn.ISOWEEKNUM(Tableau_Lancer_la_requête_à_partir_de_CEGID[[#This Row],[wop_dateacc]])</f>
        <v>34</v>
      </c>
      <c r="M2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002121</v>
      </c>
      <c r="N20" t="str">
        <f>IF(OR(VLOOKUP(M20,Feuil2!E:F,2,FALSE)&gt;1,VLOOKUP(Feuil1!M20,Feuil2!E:I,4,)+7&lt;Tableau_Lancer_la_requête_à_partir_de_CEGID[[#This Row],[wop_dateacc]]),Feuil1!M20,"")</f>
        <v>002121</v>
      </c>
      <c r="O2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008821</v>
      </c>
      <c r="P2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014919</v>
      </c>
      <c r="Q2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019822</v>
      </c>
      <c r="R2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023919</v>
      </c>
      <c r="S2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" t="str">
        <f>MID(Tableau_Lancer_la_requête_à_partir_de_CEGID[[#This Row],[libcomposant]],1,5)</f>
        <v xml:space="preserve">C494 </v>
      </c>
    </row>
    <row r="21" spans="1:21" x14ac:dyDescent="0.3">
      <c r="A21" t="s">
        <v>987</v>
      </c>
      <c r="B21" s="1">
        <v>44797</v>
      </c>
      <c r="C21" t="s">
        <v>2310</v>
      </c>
      <c r="D21">
        <v>154841</v>
      </c>
      <c r="E21" t="s">
        <v>2312</v>
      </c>
      <c r="F21" t="s">
        <v>2391</v>
      </c>
      <c r="G21" t="s">
        <v>2392</v>
      </c>
      <c r="H21" t="s">
        <v>988</v>
      </c>
      <c r="I21">
        <v>7500</v>
      </c>
      <c r="J21" t="s">
        <v>2316</v>
      </c>
      <c r="K21">
        <f>_xlfn.ISOWEEKNUM(Tableau_Lancer_la_requête_à_partir_de_CEGID[[#This Row],[wop_dateacc]])</f>
        <v>34</v>
      </c>
      <c r="M2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001719</v>
      </c>
      <c r="N21" t="str">
        <f>IF(OR(VLOOKUP(M21,Feuil2!E:F,2,FALSE)&gt;1,VLOOKUP(Feuil1!M21,Feuil2!E:I,4,)+7&lt;Tableau_Lancer_la_requête_à_partir_de_CEGID[[#This Row],[wop_dateacc]]),Feuil1!M21,"")</f>
        <v>001719</v>
      </c>
      <c r="O2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004721</v>
      </c>
      <c r="P2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013616</v>
      </c>
      <c r="Q2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" t="str">
        <f>MID(Tableau_Lancer_la_requête_à_partir_de_CEGID[[#This Row],[libcomposant]],1,5)</f>
        <v xml:space="preserve">C353 </v>
      </c>
    </row>
    <row r="22" spans="1:21" x14ac:dyDescent="0.3">
      <c r="A22" t="s">
        <v>74</v>
      </c>
      <c r="B22" s="1">
        <v>44797</v>
      </c>
      <c r="C22" t="s">
        <v>2310</v>
      </c>
      <c r="D22">
        <v>153973</v>
      </c>
      <c r="E22" t="s">
        <v>2311</v>
      </c>
      <c r="F22" t="s">
        <v>40</v>
      </c>
      <c r="G22" t="s">
        <v>41</v>
      </c>
      <c r="H22" t="s">
        <v>75</v>
      </c>
      <c r="I22">
        <v>250</v>
      </c>
      <c r="J22" t="s">
        <v>2330</v>
      </c>
      <c r="K22">
        <f>_xlfn.ISOWEEKNUM(Tableau_Lancer_la_requête_à_partir_de_CEGID[[#This Row],[wop_dateacc]])</f>
        <v>34</v>
      </c>
      <c r="M2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022015</v>
      </c>
      <c r="N22" t="str">
        <f>IF(OR(VLOOKUP(M22,Feuil2!E:F,2,FALSE)&gt;1,VLOOKUP(Feuil1!M22,Feuil2!E:I,4,)+7&lt;Tableau_Lancer_la_requête_à_partir_de_CEGID[[#This Row],[wop_dateacc]]),Feuil1!M22,"")</f>
        <v>022015</v>
      </c>
      <c r="O2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" t="str">
        <f>MID(Tableau_Lancer_la_requête_à_partir_de_CEGID[[#This Row],[libcomposant]],1,5)</f>
        <v>C2054</v>
      </c>
    </row>
    <row r="23" spans="1:21" x14ac:dyDescent="0.3">
      <c r="A23" t="s">
        <v>688</v>
      </c>
      <c r="B23" s="1">
        <v>44796</v>
      </c>
      <c r="C23" t="s">
        <v>2310</v>
      </c>
      <c r="D23">
        <v>153430</v>
      </c>
      <c r="E23" t="s">
        <v>2312</v>
      </c>
      <c r="F23" t="s">
        <v>611</v>
      </c>
      <c r="G23" t="s">
        <v>612</v>
      </c>
      <c r="H23" t="s">
        <v>689</v>
      </c>
      <c r="I23">
        <v>1000</v>
      </c>
      <c r="J23" t="s">
        <v>2322</v>
      </c>
      <c r="K23">
        <f>_xlfn.ISOWEEKNUM(Tableau_Lancer_la_requête_à_partir_de_CEGID[[#This Row],[wop_dateacc]])</f>
        <v>34</v>
      </c>
      <c r="M2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031119</v>
      </c>
      <c r="N23" t="str">
        <f>IF(OR(VLOOKUP(M23,Feuil2!E:F,2,FALSE)&gt;1,VLOOKUP(Feuil1!M23,Feuil2!E:I,4,)+7&lt;Tableau_Lancer_la_requête_à_partir_de_CEGID[[#This Row],[wop_dateacc]]),Feuil1!M23,"")</f>
        <v>031119</v>
      </c>
      <c r="O2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" t="str">
        <f>MID(Tableau_Lancer_la_requête_à_partir_de_CEGID[[#This Row],[libcomposant]],1,5)</f>
        <v>C2062</v>
      </c>
    </row>
    <row r="24" spans="1:21" x14ac:dyDescent="0.3">
      <c r="A24" t="s">
        <v>1620</v>
      </c>
      <c r="B24" s="1">
        <v>44795</v>
      </c>
      <c r="C24" t="s">
        <v>2310</v>
      </c>
      <c r="D24">
        <v>154869</v>
      </c>
      <c r="E24" t="s">
        <v>2312</v>
      </c>
      <c r="F24" t="s">
        <v>2373</v>
      </c>
      <c r="G24" t="s">
        <v>2374</v>
      </c>
      <c r="H24" t="s">
        <v>77</v>
      </c>
      <c r="I24">
        <v>200</v>
      </c>
      <c r="J24" t="s">
        <v>2317</v>
      </c>
      <c r="K24">
        <f>_xlfn.ISOWEEKNUM(Tableau_Lancer_la_requête_à_partir_de_CEGID[[#This Row],[wop_dateacc]])</f>
        <v>34</v>
      </c>
      <c r="M2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016117</v>
      </c>
      <c r="N24" t="str">
        <f>IF(OR(VLOOKUP(M24,Feuil2!E:F,2,FALSE)&gt;1,VLOOKUP(Feuil1!M24,Feuil2!E:I,4,)+7&lt;Tableau_Lancer_la_requête_à_partir_de_CEGID[[#This Row],[wop_dateacc]]),Feuil1!M24,"")</f>
        <v>016117</v>
      </c>
      <c r="O2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" t="str">
        <f>MID(Tableau_Lancer_la_requête_à_partir_de_CEGID[[#This Row],[libcomposant]],1,5)</f>
        <v>OUTIL</v>
      </c>
    </row>
    <row r="25" spans="1:21" x14ac:dyDescent="0.3">
      <c r="A25" t="s">
        <v>2091</v>
      </c>
      <c r="B25" s="1">
        <v>44795</v>
      </c>
      <c r="C25" t="s">
        <v>2310</v>
      </c>
      <c r="D25">
        <v>154837</v>
      </c>
      <c r="E25" t="s">
        <v>2312</v>
      </c>
      <c r="F25" t="s">
        <v>2350</v>
      </c>
      <c r="G25" t="s">
        <v>2351</v>
      </c>
      <c r="H25" t="s">
        <v>2092</v>
      </c>
      <c r="I25">
        <v>500</v>
      </c>
      <c r="J25" t="s">
        <v>2320</v>
      </c>
      <c r="K25">
        <f>_xlfn.ISOWEEKNUM(Tableau_Lancer_la_requête_à_partir_de_CEGID[[#This Row],[wop_dateacc]])</f>
        <v>34</v>
      </c>
      <c r="M2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028219</v>
      </c>
      <c r="N25" t="str">
        <f>IF(OR(VLOOKUP(M25,Feuil2!E:F,2,FALSE)&gt;1,VLOOKUP(Feuil1!M25,Feuil2!E:I,4,)+7&lt;Tableau_Lancer_la_requête_à_partir_de_CEGID[[#This Row],[wop_dateacc]]),Feuil1!M25,"")</f>
        <v>028219</v>
      </c>
      <c r="O2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" t="str">
        <f>MID(Tableau_Lancer_la_requête_à_partir_de_CEGID[[#This Row],[libcomposant]],1,5)</f>
        <v>C1669</v>
      </c>
    </row>
    <row r="26" spans="1:21" x14ac:dyDescent="0.3">
      <c r="A26" t="s">
        <v>511</v>
      </c>
      <c r="B26" s="1">
        <v>44764</v>
      </c>
      <c r="C26" t="s">
        <v>2310</v>
      </c>
      <c r="D26">
        <v>153473</v>
      </c>
      <c r="E26" t="s">
        <v>2312</v>
      </c>
      <c r="F26" t="s">
        <v>509</v>
      </c>
      <c r="G26" t="s">
        <v>510</v>
      </c>
      <c r="H26" t="s">
        <v>512</v>
      </c>
      <c r="I26">
        <v>100</v>
      </c>
      <c r="J26" t="s">
        <v>2317</v>
      </c>
      <c r="K26">
        <f>_xlfn.ISOWEEKNUM(Tableau_Lancer_la_requête_à_partir_de_CEGID[[#This Row],[wop_dateacc]])</f>
        <v>29</v>
      </c>
      <c r="M2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023915</v>
      </c>
      <c r="N26" t="str">
        <f>IF(OR(VLOOKUP(M26,Feuil2!E:F,2,FALSE)&gt;1,VLOOKUP(Feuil1!M26,Feuil2!E:I,4,)+7&lt;Tableau_Lancer_la_requête_à_partir_de_CEGID[[#This Row],[wop_dateacc]]),Feuil1!M26,"")</f>
        <v>023915</v>
      </c>
      <c r="O2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" t="str">
        <f>MID(Tableau_Lancer_la_requête_à_partir_de_CEGID[[#This Row],[libcomposant]],1,5)</f>
        <v xml:space="preserve">C290 </v>
      </c>
    </row>
    <row r="27" spans="1:21" x14ac:dyDescent="0.3">
      <c r="A27" t="s">
        <v>860</v>
      </c>
      <c r="B27" s="1">
        <v>44762</v>
      </c>
      <c r="C27" t="s">
        <v>2310</v>
      </c>
      <c r="D27">
        <v>151133</v>
      </c>
      <c r="E27" t="s">
        <v>2312</v>
      </c>
      <c r="F27" t="s">
        <v>858</v>
      </c>
      <c r="G27" t="s">
        <v>859</v>
      </c>
      <c r="H27" t="s">
        <v>861</v>
      </c>
      <c r="I27">
        <v>200</v>
      </c>
      <c r="J27" t="s">
        <v>2316</v>
      </c>
      <c r="K27">
        <f>_xlfn.ISOWEEKNUM(Tableau_Lancer_la_requête_à_partir_de_CEGID[[#This Row],[wop_dateacc]])</f>
        <v>29</v>
      </c>
      <c r="M2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27" t="e">
        <f>IF(OR(VLOOKUP(M27,Feuil2!E:F,2,FALSE)&gt;1,VLOOKUP(Feuil1!M27,Feuil2!E:I,4,)+7&lt;Tableau_Lancer_la_requête_à_partir_de_CEGID[[#This Row],[wop_dateacc]]),Feuil1!M27,"")</f>
        <v>#N/A</v>
      </c>
      <c r="O2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" t="str">
        <f>MID(Tableau_Lancer_la_requête_à_partir_de_CEGID[[#This Row],[libcomposant]],1,5)</f>
        <v>C1091</v>
      </c>
    </row>
    <row r="28" spans="1:21" x14ac:dyDescent="0.3">
      <c r="A28" t="s">
        <v>511</v>
      </c>
      <c r="B28" s="1">
        <v>44762</v>
      </c>
      <c r="C28" t="s">
        <v>2310</v>
      </c>
      <c r="D28">
        <v>153473</v>
      </c>
      <c r="E28" t="s">
        <v>2312</v>
      </c>
      <c r="F28" t="s">
        <v>509</v>
      </c>
      <c r="G28" t="s">
        <v>510</v>
      </c>
      <c r="H28" t="s">
        <v>512</v>
      </c>
      <c r="I28">
        <v>100</v>
      </c>
      <c r="J28" t="s">
        <v>2316</v>
      </c>
      <c r="K28">
        <f>_xlfn.ISOWEEKNUM(Tableau_Lancer_la_requête_à_partir_de_CEGID[[#This Row],[wop_dateacc]])</f>
        <v>29</v>
      </c>
      <c r="M2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023915</v>
      </c>
      <c r="N28" t="str">
        <f>IF(OR(VLOOKUP(M28,Feuil2!E:F,2,FALSE)&gt;1,VLOOKUP(Feuil1!M28,Feuil2!E:I,4,)+7&lt;Tableau_Lancer_la_requête_à_partir_de_CEGID[[#This Row],[wop_dateacc]]),Feuil1!M28,"")</f>
        <v>023915</v>
      </c>
      <c r="O2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" t="str">
        <f>MID(Tableau_Lancer_la_requête_à_partir_de_CEGID[[#This Row],[libcomposant]],1,5)</f>
        <v xml:space="preserve">C290 </v>
      </c>
    </row>
    <row r="29" spans="1:21" x14ac:dyDescent="0.3">
      <c r="A29" t="s">
        <v>765</v>
      </c>
      <c r="B29" s="1">
        <v>44760</v>
      </c>
      <c r="C29" t="s">
        <v>2310</v>
      </c>
      <c r="D29">
        <v>154846</v>
      </c>
      <c r="E29" t="s">
        <v>2312</v>
      </c>
      <c r="F29" t="s">
        <v>763</v>
      </c>
      <c r="G29" t="s">
        <v>764</v>
      </c>
      <c r="H29" t="s">
        <v>766</v>
      </c>
      <c r="I29">
        <v>2000</v>
      </c>
      <c r="J29" t="s">
        <v>2320</v>
      </c>
      <c r="K29">
        <f>_xlfn.ISOWEEKNUM(Tableau_Lancer_la_requête_à_partir_de_CEGID[[#This Row],[wop_dateacc]])</f>
        <v>29</v>
      </c>
      <c r="M2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021319</v>
      </c>
      <c r="N29" t="str">
        <f>IF(OR(VLOOKUP(M29,Feuil2!E:F,2,FALSE)&gt;1,VLOOKUP(Feuil1!M29,Feuil2!E:I,4,)+7&lt;Tableau_Lancer_la_requête_à_partir_de_CEGID[[#This Row],[wop_dateacc]]),Feuil1!M29,"")</f>
        <v>021319</v>
      </c>
      <c r="O2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030919</v>
      </c>
      <c r="P2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" t="str">
        <f>MID(Tableau_Lancer_la_requête_à_partir_de_CEGID[[#This Row],[libcomposant]],1,5)</f>
        <v>C570B</v>
      </c>
    </row>
    <row r="30" spans="1:21" x14ac:dyDescent="0.3">
      <c r="A30" t="s">
        <v>613</v>
      </c>
      <c r="B30" s="1">
        <v>44757</v>
      </c>
      <c r="C30" t="s">
        <v>2310</v>
      </c>
      <c r="D30">
        <v>153430</v>
      </c>
      <c r="E30" t="s">
        <v>2312</v>
      </c>
      <c r="F30" t="s">
        <v>611</v>
      </c>
      <c r="G30" t="s">
        <v>612</v>
      </c>
      <c r="H30" t="s">
        <v>614</v>
      </c>
      <c r="I30">
        <v>1000</v>
      </c>
      <c r="J30" t="s">
        <v>2320</v>
      </c>
      <c r="K30">
        <f>_xlfn.ISOWEEKNUM(Tableau_Lancer_la_requête_à_partir_de_CEGID[[#This Row],[wop_dateacc]])</f>
        <v>28</v>
      </c>
      <c r="M3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031019</v>
      </c>
      <c r="N30" t="str">
        <f>IF(OR(VLOOKUP(M30,Feuil2!E:F,2,FALSE)&gt;1,VLOOKUP(Feuil1!M30,Feuil2!E:I,4,)+7&lt;Tableau_Lancer_la_requête_à_partir_de_CEGID[[#This Row],[wop_dateacc]]),Feuil1!M30,"")</f>
        <v>031019</v>
      </c>
      <c r="O3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" t="str">
        <f>MID(Tableau_Lancer_la_requête_à_partir_de_CEGID[[#This Row],[libcomposant]],1,5)</f>
        <v>C2062</v>
      </c>
    </row>
    <row r="31" spans="1:21" x14ac:dyDescent="0.3">
      <c r="A31" t="s">
        <v>617</v>
      </c>
      <c r="B31" s="1">
        <v>44757</v>
      </c>
      <c r="C31" t="s">
        <v>2310</v>
      </c>
      <c r="D31">
        <v>154864</v>
      </c>
      <c r="E31" t="s">
        <v>2312</v>
      </c>
      <c r="F31" t="s">
        <v>615</v>
      </c>
      <c r="G31" t="s">
        <v>616</v>
      </c>
      <c r="H31" t="s">
        <v>618</v>
      </c>
      <c r="I31">
        <v>4000</v>
      </c>
      <c r="J31" t="s">
        <v>2316</v>
      </c>
      <c r="K31">
        <f>_xlfn.ISOWEEKNUM(Tableau_Lancer_la_requête_à_partir_de_CEGID[[#This Row],[wop_dateacc]])</f>
        <v>28</v>
      </c>
      <c r="M3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001121</v>
      </c>
      <c r="N31" t="str">
        <f>IF(OR(VLOOKUP(M31,Feuil2!E:F,2,FALSE)&gt;1,VLOOKUP(Feuil1!M31,Feuil2!E:I,4,)+7&lt;Tableau_Lancer_la_requête_à_partir_de_CEGID[[#This Row],[wop_dateacc]]),Feuil1!M31,"")</f>
        <v>001121</v>
      </c>
      <c r="O3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020622</v>
      </c>
      <c r="P3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" t="str">
        <f>MID(Tableau_Lancer_la_requête_à_partir_de_CEGID[[#This Row],[libcomposant]],1,5)</f>
        <v>C48 O</v>
      </c>
    </row>
    <row r="32" spans="1:21" x14ac:dyDescent="0.3">
      <c r="A32" t="s">
        <v>381</v>
      </c>
      <c r="B32" s="1">
        <v>44757</v>
      </c>
      <c r="C32" t="s">
        <v>2310</v>
      </c>
      <c r="D32">
        <v>149693</v>
      </c>
      <c r="E32" t="s">
        <v>2311</v>
      </c>
      <c r="F32" t="s">
        <v>379</v>
      </c>
      <c r="G32" t="s">
        <v>380</v>
      </c>
      <c r="H32" t="s">
        <v>382</v>
      </c>
      <c r="I32">
        <v>1030</v>
      </c>
      <c r="J32" t="s">
        <v>2316</v>
      </c>
      <c r="K32">
        <f>_xlfn.ISOWEEKNUM(Tableau_Lancer_la_requête_à_partir_de_CEGID[[#This Row],[wop_dateacc]])</f>
        <v>28</v>
      </c>
      <c r="M3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026319</v>
      </c>
      <c r="N32" t="str">
        <f>IF(OR(VLOOKUP(M32,Feuil2!E:F,2,FALSE)&gt;1,VLOOKUP(Feuil1!M32,Feuil2!E:I,4,)+7&lt;Tableau_Lancer_la_requête_à_partir_de_CEGID[[#This Row],[wop_dateacc]]),Feuil1!M32,"")</f>
        <v>026319</v>
      </c>
      <c r="O3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" t="str">
        <f>MID(Tableau_Lancer_la_requête_à_partir_de_CEGID[[#This Row],[libcomposant]],1,5)</f>
        <v>C1990</v>
      </c>
    </row>
    <row r="33" spans="1:21" x14ac:dyDescent="0.3">
      <c r="A33" t="s">
        <v>62</v>
      </c>
      <c r="B33" s="1">
        <v>44755</v>
      </c>
      <c r="C33" t="s">
        <v>2310</v>
      </c>
      <c r="D33">
        <v>152643</v>
      </c>
      <c r="E33" t="s">
        <v>2312</v>
      </c>
      <c r="F33" t="s">
        <v>60</v>
      </c>
      <c r="G33" t="s">
        <v>61</v>
      </c>
      <c r="H33" t="s">
        <v>63</v>
      </c>
      <c r="I33">
        <v>500</v>
      </c>
      <c r="J33" t="s">
        <v>2316</v>
      </c>
      <c r="K33">
        <f>_xlfn.ISOWEEKNUM(Tableau_Lancer_la_requête_à_partir_de_CEGID[[#This Row],[wop_dateacc]])</f>
        <v>28</v>
      </c>
      <c r="M3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020616</v>
      </c>
      <c r="N33" t="str">
        <f>IF(OR(VLOOKUP(M33,Feuil2!E:F,2,FALSE)&gt;1,VLOOKUP(Feuil1!M33,Feuil2!E:I,4,)+7&lt;Tableau_Lancer_la_requête_à_partir_de_CEGID[[#This Row],[wop_dateacc]]),Feuil1!M33,"")</f>
        <v>020616</v>
      </c>
      <c r="O3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" t="str">
        <f>MID(Tableau_Lancer_la_requête_à_partir_de_CEGID[[#This Row],[libcomposant]],1,5)</f>
        <v>C1100</v>
      </c>
    </row>
    <row r="34" spans="1:21" x14ac:dyDescent="0.3">
      <c r="A34" t="s">
        <v>1091</v>
      </c>
      <c r="B34" s="1">
        <v>44754</v>
      </c>
      <c r="C34" t="s">
        <v>2310</v>
      </c>
      <c r="D34">
        <v>154851</v>
      </c>
      <c r="E34" t="s">
        <v>2312</v>
      </c>
      <c r="F34" t="s">
        <v>2386</v>
      </c>
      <c r="G34" t="s">
        <v>2387</v>
      </c>
      <c r="H34" t="s">
        <v>2388</v>
      </c>
      <c r="I34">
        <v>1000</v>
      </c>
      <c r="J34" t="s">
        <v>2316</v>
      </c>
      <c r="K34">
        <f>_xlfn.ISOWEEKNUM(Tableau_Lancer_la_requête_à_partir_de_CEGID[[#This Row],[wop_dateacc]])</f>
        <v>28</v>
      </c>
      <c r="M3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003921</v>
      </c>
      <c r="N34" t="str">
        <f>IF(OR(VLOOKUP(M34,Feuil2!E:F,2,FALSE)&gt;1,VLOOKUP(Feuil1!M34,Feuil2!E:I,4,)+7&lt;Tableau_Lancer_la_requête_à_partir_de_CEGID[[#This Row],[wop_dateacc]]),Feuil1!M34,"")</f>
        <v>003921</v>
      </c>
      <c r="O3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010221</v>
      </c>
      <c r="P3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" t="str">
        <f>MID(Tableau_Lancer_la_requête_à_partir_de_CEGID[[#This Row],[libcomposant]],1,5)</f>
        <v xml:space="preserve">C938 </v>
      </c>
    </row>
    <row r="35" spans="1:21" x14ac:dyDescent="0.3">
      <c r="A35" t="s">
        <v>491</v>
      </c>
      <c r="B35" s="1">
        <v>44754</v>
      </c>
      <c r="C35" t="s">
        <v>2310</v>
      </c>
      <c r="D35">
        <v>154847</v>
      </c>
      <c r="E35" t="s">
        <v>2312</v>
      </c>
      <c r="F35" t="s">
        <v>489</v>
      </c>
      <c r="G35" t="s">
        <v>490</v>
      </c>
      <c r="H35" t="s">
        <v>492</v>
      </c>
      <c r="I35">
        <v>6000</v>
      </c>
      <c r="J35" t="s">
        <v>2322</v>
      </c>
      <c r="K35">
        <f>_xlfn.ISOWEEKNUM(Tableau_Lancer_la_requête_à_partir_de_CEGID[[#This Row],[wop_dateacc]])</f>
        <v>28</v>
      </c>
      <c r="M3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001119</v>
      </c>
      <c r="N35" t="str">
        <f>IF(OR(VLOOKUP(M35,Feuil2!E:F,2,FALSE)&gt;1,VLOOKUP(Feuil1!M35,Feuil2!E:I,4,)+7&lt;Tableau_Lancer_la_requête_à_partir_de_CEGID[[#This Row],[wop_dateacc]]),Feuil1!M35,"")</f>
        <v>001119</v>
      </c>
      <c r="O3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006021</v>
      </c>
      <c r="P3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011421</v>
      </c>
      <c r="Q3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013521</v>
      </c>
      <c r="R3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019119</v>
      </c>
      <c r="S35" t="e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>#N/A</v>
      </c>
      <c r="T3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>023718</v>
      </c>
      <c r="U35" t="str">
        <f>MID(Tableau_Lancer_la_requête_à_partir_de_CEGID[[#This Row],[libcomposant]],1,5)</f>
        <v xml:space="preserve">C628 </v>
      </c>
    </row>
    <row r="36" spans="1:21" x14ac:dyDescent="0.3">
      <c r="A36" t="s">
        <v>42</v>
      </c>
      <c r="B36" s="1">
        <v>44754</v>
      </c>
      <c r="C36" t="s">
        <v>2310</v>
      </c>
      <c r="D36">
        <v>153973</v>
      </c>
      <c r="E36" t="s">
        <v>2311</v>
      </c>
      <c r="F36" t="s">
        <v>40</v>
      </c>
      <c r="G36" t="s">
        <v>41</v>
      </c>
      <c r="H36" t="s">
        <v>43</v>
      </c>
      <c r="I36">
        <v>250</v>
      </c>
      <c r="J36" t="s">
        <v>2316</v>
      </c>
      <c r="K36">
        <f>_xlfn.ISOWEEKNUM(Tableau_Lancer_la_requête_à_partir_de_CEGID[[#This Row],[wop_dateacc]])</f>
        <v>28</v>
      </c>
      <c r="M3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015315</v>
      </c>
      <c r="N36" t="str">
        <f>IF(OR(VLOOKUP(M36,Feuil2!E:F,2,FALSE)&gt;1,VLOOKUP(Feuil1!M36,Feuil2!E:I,4,)+7&lt;Tableau_Lancer_la_requête_à_partir_de_CEGID[[#This Row],[wop_dateacc]]),Feuil1!M36,"")</f>
        <v>015315</v>
      </c>
      <c r="O3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6" t="str">
        <f>MID(Tableau_Lancer_la_requête_à_partir_de_CEGID[[#This Row],[libcomposant]],1,5)</f>
        <v>C2054</v>
      </c>
    </row>
    <row r="37" spans="1:21" x14ac:dyDescent="0.3">
      <c r="A37" t="s">
        <v>495</v>
      </c>
      <c r="B37" s="1">
        <v>44753</v>
      </c>
      <c r="C37" t="s">
        <v>2310</v>
      </c>
      <c r="D37">
        <v>150947</v>
      </c>
      <c r="E37" t="s">
        <v>2311</v>
      </c>
      <c r="F37" t="s">
        <v>559</v>
      </c>
      <c r="G37" t="s">
        <v>560</v>
      </c>
      <c r="H37" t="s">
        <v>496</v>
      </c>
      <c r="I37">
        <v>1050</v>
      </c>
      <c r="J37" t="s">
        <v>2316</v>
      </c>
      <c r="K37">
        <f>_xlfn.ISOWEEKNUM(Tableau_Lancer_la_requête_à_partir_de_CEGID[[#This Row],[wop_dateacc]])</f>
        <v>28</v>
      </c>
      <c r="M3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005116</v>
      </c>
      <c r="N37" t="str">
        <f>IF(OR(VLOOKUP(M37,Feuil2!E:F,2,FALSE)&gt;1,VLOOKUP(Feuil1!M37,Feuil2!E:I,4,)+7&lt;Tableau_Lancer_la_requête_à_partir_de_CEGID[[#This Row],[wop_dateacc]]),Feuil1!M37,"")</f>
        <v>005116</v>
      </c>
      <c r="O3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029219</v>
      </c>
      <c r="P3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029916</v>
      </c>
      <c r="Q3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7" t="str">
        <f>MID(Tableau_Lancer_la_requête_à_partir_de_CEGID[[#This Row],[libcomposant]],1,5)</f>
        <v>C1085</v>
      </c>
    </row>
    <row r="38" spans="1:21" x14ac:dyDescent="0.3">
      <c r="A38" t="s">
        <v>203</v>
      </c>
      <c r="B38" s="1">
        <v>44749</v>
      </c>
      <c r="C38" t="s">
        <v>2310</v>
      </c>
      <c r="D38">
        <v>152646</v>
      </c>
      <c r="E38" t="s">
        <v>2312</v>
      </c>
      <c r="F38" t="s">
        <v>201</v>
      </c>
      <c r="G38" t="s">
        <v>202</v>
      </c>
      <c r="H38" t="s">
        <v>204</v>
      </c>
      <c r="I38">
        <v>3000</v>
      </c>
      <c r="J38" t="s">
        <v>2316</v>
      </c>
      <c r="K38">
        <f>_xlfn.ISOWEEKNUM(Tableau_Lancer_la_requête_à_partir_de_CEGID[[#This Row],[wop_dateacc]])</f>
        <v>27</v>
      </c>
      <c r="M3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000415</v>
      </c>
      <c r="N38" t="str">
        <f>IF(OR(VLOOKUP(M38,Feuil2!E:F,2,FALSE)&gt;1,VLOOKUP(Feuil1!M38,Feuil2!E:I,4,)+7&lt;Tableau_Lancer_la_requête_à_partir_de_CEGID[[#This Row],[wop_dateacc]]),Feuil1!M38,"")</f>
        <v>000415</v>
      </c>
      <c r="O3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003321</v>
      </c>
      <c r="P3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007117</v>
      </c>
      <c r="Q3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012518</v>
      </c>
      <c r="R3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017217</v>
      </c>
      <c r="S3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8" t="str">
        <f>MID(Tableau_Lancer_la_requête_à_partir_de_CEGID[[#This Row],[libcomposant]],1,5)</f>
        <v xml:space="preserve">C118 </v>
      </c>
    </row>
    <row r="39" spans="1:21" x14ac:dyDescent="0.3">
      <c r="A39" t="s">
        <v>12</v>
      </c>
      <c r="B39" s="1">
        <v>44749</v>
      </c>
      <c r="C39" t="s">
        <v>2310</v>
      </c>
      <c r="D39">
        <v>154085</v>
      </c>
      <c r="E39" t="s">
        <v>2311</v>
      </c>
      <c r="F39" t="s">
        <v>11</v>
      </c>
      <c r="G39" t="s">
        <v>2383</v>
      </c>
      <c r="H39" t="s">
        <v>13</v>
      </c>
      <c r="I39">
        <v>1050</v>
      </c>
      <c r="J39" t="s">
        <v>2316</v>
      </c>
      <c r="K39">
        <f>_xlfn.ISOWEEKNUM(Tableau_Lancer_la_requête_à_partir_de_CEGID[[#This Row],[wop_dateacc]])</f>
        <v>27</v>
      </c>
      <c r="M3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002621</v>
      </c>
      <c r="N39" t="str">
        <f>IF(OR(VLOOKUP(M39,Feuil2!E:F,2,FALSE)&gt;1,VLOOKUP(Feuil1!M39,Feuil2!E:I,4,)+7&lt;Tableau_Lancer_la_requête_à_partir_de_CEGID[[#This Row],[wop_dateacc]]),Feuil1!M39,"")</f>
        <v>002621</v>
      </c>
      <c r="O3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012216</v>
      </c>
      <c r="P3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9" t="str">
        <f>MID(Tableau_Lancer_la_requête_à_partir_de_CEGID[[#This Row],[libcomposant]],1,5)</f>
        <v>C869B</v>
      </c>
    </row>
    <row r="40" spans="1:21" x14ac:dyDescent="0.3">
      <c r="A40" t="s">
        <v>856</v>
      </c>
      <c r="B40" s="1">
        <v>44749</v>
      </c>
      <c r="C40" t="s">
        <v>2310</v>
      </c>
      <c r="D40">
        <v>151165</v>
      </c>
      <c r="E40" t="s">
        <v>2312</v>
      </c>
      <c r="F40" t="s">
        <v>854</v>
      </c>
      <c r="G40" t="s">
        <v>855</v>
      </c>
      <c r="H40" t="s">
        <v>857</v>
      </c>
      <c r="I40">
        <v>500</v>
      </c>
      <c r="J40" t="s">
        <v>2316</v>
      </c>
      <c r="K40">
        <f>_xlfn.ISOWEEKNUM(Tableau_Lancer_la_requête_à_partir_de_CEGID[[#This Row],[wop_dateacc]])</f>
        <v>27</v>
      </c>
      <c r="M4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024617</v>
      </c>
      <c r="N40" t="str">
        <f>IF(OR(VLOOKUP(M40,Feuil2!E:F,2,FALSE)&gt;1,VLOOKUP(Feuil1!M40,Feuil2!E:I,4,)+7&lt;Tableau_Lancer_la_requête_à_partir_de_CEGID[[#This Row],[wop_dateacc]]),Feuil1!M40,"")</f>
        <v>024617</v>
      </c>
      <c r="O4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4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4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0" t="str">
        <f>MID(Tableau_Lancer_la_requête_à_partir_de_CEGID[[#This Row],[libcomposant]],1,5)</f>
        <v xml:space="preserve">C488 </v>
      </c>
    </row>
    <row r="41" spans="1:21" x14ac:dyDescent="0.3">
      <c r="A41" t="s">
        <v>459</v>
      </c>
      <c r="B41" s="1">
        <v>44749</v>
      </c>
      <c r="C41" t="s">
        <v>2310</v>
      </c>
      <c r="D41">
        <v>154858</v>
      </c>
      <c r="E41" t="s">
        <v>2312</v>
      </c>
      <c r="F41" t="s">
        <v>645</v>
      </c>
      <c r="G41" t="s">
        <v>646</v>
      </c>
      <c r="H41" t="s">
        <v>460</v>
      </c>
      <c r="I41">
        <v>5000</v>
      </c>
      <c r="J41" t="s">
        <v>2320</v>
      </c>
      <c r="K41">
        <f>_xlfn.ISOWEEKNUM(Tableau_Lancer_la_requête_à_partir_de_CEGID[[#This Row],[wop_dateacc]])</f>
        <v>27</v>
      </c>
      <c r="M4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003317</v>
      </c>
      <c r="N41" t="str">
        <f>IF(OR(VLOOKUP(M41,Feuil2!E:F,2,FALSE)&gt;1,VLOOKUP(Feuil1!M41,Feuil2!E:I,4,)+7&lt;Tableau_Lancer_la_requête_à_partir_de_CEGID[[#This Row],[wop_dateacc]]),Feuil1!M41,"")</f>
        <v>003317</v>
      </c>
      <c r="O4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011121</v>
      </c>
      <c r="P4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011521</v>
      </c>
      <c r="Q4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016318</v>
      </c>
      <c r="R4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023222</v>
      </c>
      <c r="S4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1" t="str">
        <f>MID(Tableau_Lancer_la_requête_à_partir_de_CEGID[[#This Row],[libcomposant]],1,5)</f>
        <v>C222B</v>
      </c>
    </row>
    <row r="42" spans="1:21" x14ac:dyDescent="0.3">
      <c r="A42" t="s">
        <v>665</v>
      </c>
      <c r="B42" s="1">
        <v>44748</v>
      </c>
      <c r="C42" t="s">
        <v>2310</v>
      </c>
      <c r="D42">
        <v>154854</v>
      </c>
      <c r="E42" t="s">
        <v>2312</v>
      </c>
      <c r="F42" t="s">
        <v>663</v>
      </c>
      <c r="G42" t="s">
        <v>664</v>
      </c>
      <c r="H42" t="s">
        <v>666</v>
      </c>
      <c r="I42">
        <v>750</v>
      </c>
      <c r="J42" t="s">
        <v>2316</v>
      </c>
      <c r="K42">
        <f>_xlfn.ISOWEEKNUM(Tableau_Lancer_la_requête_à_partir_de_CEGID[[#This Row],[wop_dateacc]])</f>
        <v>27</v>
      </c>
      <c r="M4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014621</v>
      </c>
      <c r="N42" t="str">
        <f>IF(OR(VLOOKUP(M42,Feuil2!E:F,2,FALSE)&gt;1,VLOOKUP(Feuil1!M42,Feuil2!E:I,4,)+7&lt;Tableau_Lancer_la_requête_à_partir_de_CEGID[[#This Row],[wop_dateacc]]),Feuil1!M42,"")</f>
        <v>014621</v>
      </c>
      <c r="O4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015119</v>
      </c>
      <c r="P4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4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2" t="str">
        <f>MID(Tableau_Lancer_la_requête_à_partir_de_CEGID[[#This Row],[libcomposant]],1,5)</f>
        <v>C1233</v>
      </c>
    </row>
    <row r="43" spans="1:21" x14ac:dyDescent="0.3">
      <c r="A43" t="s">
        <v>507</v>
      </c>
      <c r="B43" s="1">
        <v>44748</v>
      </c>
      <c r="C43" t="s">
        <v>2310</v>
      </c>
      <c r="D43">
        <v>154862</v>
      </c>
      <c r="E43" t="s">
        <v>2312</v>
      </c>
      <c r="F43" t="s">
        <v>505</v>
      </c>
      <c r="G43" t="s">
        <v>506</v>
      </c>
      <c r="H43" t="s">
        <v>508</v>
      </c>
      <c r="I43">
        <v>4000</v>
      </c>
      <c r="J43" t="s">
        <v>2316</v>
      </c>
      <c r="K43">
        <f>_xlfn.ISOWEEKNUM(Tableau_Lancer_la_requête_à_partir_de_CEGID[[#This Row],[wop_dateacc]])</f>
        <v>27</v>
      </c>
      <c r="M4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003121</v>
      </c>
      <c r="N43" t="str">
        <f>IF(OR(VLOOKUP(M43,Feuil2!E:F,2,FALSE)&gt;1,VLOOKUP(Feuil1!M43,Feuil2!E:I,4,)+7&lt;Tableau_Lancer_la_requête_à_partir_de_CEGID[[#This Row],[wop_dateacc]]),Feuil1!M43,"")</f>
        <v>003121</v>
      </c>
      <c r="O4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024222</v>
      </c>
      <c r="P4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4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3" t="str">
        <f>MID(Tableau_Lancer_la_requête_à_partir_de_CEGID[[#This Row],[libcomposant]],1,5)</f>
        <v>C47 O</v>
      </c>
    </row>
    <row r="44" spans="1:21" x14ac:dyDescent="0.3">
      <c r="A44" t="s">
        <v>429</v>
      </c>
      <c r="B44" s="1">
        <v>44748</v>
      </c>
      <c r="C44" t="s">
        <v>2310</v>
      </c>
      <c r="D44">
        <v>154872</v>
      </c>
      <c r="E44" t="s">
        <v>2312</v>
      </c>
      <c r="F44" t="s">
        <v>427</v>
      </c>
      <c r="G44" t="s">
        <v>428</v>
      </c>
      <c r="H44" t="s">
        <v>430</v>
      </c>
      <c r="I44">
        <v>1000</v>
      </c>
      <c r="J44" t="s">
        <v>2316</v>
      </c>
      <c r="K44">
        <f>_xlfn.ISOWEEKNUM(Tableau_Lancer_la_requête_à_partir_de_CEGID[[#This Row],[wop_dateacc]])</f>
        <v>27</v>
      </c>
      <c r="M4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003421</v>
      </c>
      <c r="N44" t="str">
        <f>IF(OR(VLOOKUP(M44,Feuil2!E:F,2,FALSE)&gt;1,VLOOKUP(Feuil1!M44,Feuil2!E:I,4,)+7&lt;Tableau_Lancer_la_requête_à_partir_de_CEGID[[#This Row],[wop_dateacc]]),Feuil1!M44,"")</f>
        <v>003421</v>
      </c>
      <c r="O4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010517</v>
      </c>
      <c r="P4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4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4" t="str">
        <f>MID(Tableau_Lancer_la_requête_à_partir_de_CEGID[[#This Row],[libcomposant]],1,5)</f>
        <v>C35 O</v>
      </c>
    </row>
    <row r="45" spans="1:21" x14ac:dyDescent="0.3">
      <c r="A45" t="s">
        <v>441</v>
      </c>
      <c r="B45" s="1">
        <v>44747</v>
      </c>
      <c r="C45" t="s">
        <v>2310</v>
      </c>
      <c r="D45">
        <v>154853</v>
      </c>
      <c r="E45" t="s">
        <v>2312</v>
      </c>
      <c r="F45" t="s">
        <v>439</v>
      </c>
      <c r="G45" t="s">
        <v>440</v>
      </c>
      <c r="H45" t="s">
        <v>442</v>
      </c>
      <c r="I45">
        <v>1500</v>
      </c>
      <c r="J45" t="s">
        <v>2320</v>
      </c>
      <c r="K45">
        <f>_xlfn.ISOWEEKNUM(Tableau_Lancer_la_requête_à_partir_de_CEGID[[#This Row],[wop_dateacc]])</f>
        <v>27</v>
      </c>
      <c r="M4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023618</v>
      </c>
      <c r="N45" t="str">
        <f>IF(OR(VLOOKUP(M45,Feuil2!E:F,2,FALSE)&gt;1,VLOOKUP(Feuil1!M45,Feuil2!E:I,4,)+7&lt;Tableau_Lancer_la_requête_à_partir_de_CEGID[[#This Row],[wop_dateacc]]),Feuil1!M45,"")</f>
        <v>023618</v>
      </c>
      <c r="O4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029819</v>
      </c>
      <c r="P4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4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5" t="str">
        <f>MID(Tableau_Lancer_la_requête_à_partir_de_CEGID[[#This Row],[libcomposant]],1,5)</f>
        <v>C1223</v>
      </c>
    </row>
    <row r="46" spans="1:21" x14ac:dyDescent="0.3">
      <c r="A46" t="s">
        <v>305</v>
      </c>
      <c r="B46" s="1">
        <v>44747</v>
      </c>
      <c r="C46" t="s">
        <v>2310</v>
      </c>
      <c r="D46">
        <v>152620</v>
      </c>
      <c r="E46" t="s">
        <v>2312</v>
      </c>
      <c r="F46" t="s">
        <v>852</v>
      </c>
      <c r="G46" t="s">
        <v>853</v>
      </c>
      <c r="H46" t="s">
        <v>306</v>
      </c>
      <c r="I46">
        <v>500</v>
      </c>
      <c r="J46" t="s">
        <v>2316</v>
      </c>
      <c r="K46">
        <f>_xlfn.ISOWEEKNUM(Tableau_Lancer_la_requête_à_partir_de_CEGID[[#This Row],[wop_dateacc]])</f>
        <v>27</v>
      </c>
      <c r="M4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009919</v>
      </c>
      <c r="N46" t="str">
        <f>IF(OR(VLOOKUP(M46,Feuil2!E:F,2,FALSE)&gt;1,VLOOKUP(Feuil1!M46,Feuil2!E:I,4,)+7&lt;Tableau_Lancer_la_requête_à_partir_de_CEGID[[#This Row],[wop_dateacc]]),Feuil1!M46,"")</f>
        <v>009919</v>
      </c>
      <c r="O4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021619</v>
      </c>
      <c r="P4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031619</v>
      </c>
      <c r="Q4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6" t="str">
        <f>MID(Tableau_Lancer_la_requête_à_partir_de_CEGID[[#This Row],[libcomposant]],1,5)</f>
        <v xml:space="preserve">C111 </v>
      </c>
    </row>
    <row r="47" spans="1:21" x14ac:dyDescent="0.3">
      <c r="A47" t="s">
        <v>850</v>
      </c>
      <c r="B47" s="1">
        <v>44747</v>
      </c>
      <c r="C47" t="s">
        <v>2310</v>
      </c>
      <c r="D47">
        <v>153439</v>
      </c>
      <c r="E47" t="s">
        <v>2312</v>
      </c>
      <c r="F47" t="s">
        <v>848</v>
      </c>
      <c r="G47" t="s">
        <v>849</v>
      </c>
      <c r="H47" t="s">
        <v>851</v>
      </c>
      <c r="I47">
        <v>300</v>
      </c>
      <c r="J47" t="s">
        <v>2316</v>
      </c>
      <c r="K47">
        <f>_xlfn.ISOWEEKNUM(Tableau_Lancer_la_requête_à_partir_de_CEGID[[#This Row],[wop_dateacc]])</f>
        <v>27</v>
      </c>
      <c r="M4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021516</v>
      </c>
      <c r="N47" t="str">
        <f>IF(OR(VLOOKUP(M47,Feuil2!E:F,2,FALSE)&gt;1,VLOOKUP(Feuil1!M47,Feuil2!E:I,4,)+7&lt;Tableau_Lancer_la_requête_à_partir_de_CEGID[[#This Row],[wop_dateacc]]),Feuil1!M47,"")</f>
        <v>021516</v>
      </c>
      <c r="O4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023218</v>
      </c>
      <c r="P4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4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7" t="str">
        <f>MID(Tableau_Lancer_la_requête_à_partir_de_CEGID[[#This Row],[libcomposant]],1,5)</f>
        <v>C1031</v>
      </c>
    </row>
    <row r="48" spans="1:21" x14ac:dyDescent="0.3">
      <c r="A48" t="s">
        <v>499</v>
      </c>
      <c r="B48" s="1">
        <v>44746</v>
      </c>
      <c r="C48" t="s">
        <v>2310</v>
      </c>
      <c r="D48">
        <v>154850</v>
      </c>
      <c r="E48" t="s">
        <v>2312</v>
      </c>
      <c r="F48" t="s">
        <v>497</v>
      </c>
      <c r="G48" t="s">
        <v>498</v>
      </c>
      <c r="H48" t="s">
        <v>500</v>
      </c>
      <c r="I48">
        <v>5500</v>
      </c>
      <c r="J48" t="s">
        <v>2316</v>
      </c>
      <c r="K48">
        <f>_xlfn.ISOWEEKNUM(Tableau_Lancer_la_requête_à_partir_de_CEGID[[#This Row],[wop_dateacc]])</f>
        <v>27</v>
      </c>
      <c r="M4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012419</v>
      </c>
      <c r="N48" t="str">
        <f>IF(OR(VLOOKUP(M48,Feuil2!E:F,2,FALSE)&gt;1,VLOOKUP(Feuil1!M48,Feuil2!E:I,4,)+7&lt;Tableau_Lancer_la_requête_à_partir_de_CEGID[[#This Row],[wop_dateacc]]),Feuil1!M48,"")</f>
        <v>012419</v>
      </c>
      <c r="O4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012519</v>
      </c>
      <c r="P4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023822</v>
      </c>
      <c r="Q4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025119</v>
      </c>
      <c r="R4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8" t="str">
        <f>MID(Tableau_Lancer_la_requête_à_partir_de_CEGID[[#This Row],[libcomposant]],1,5)</f>
        <v xml:space="preserve">C304 </v>
      </c>
    </row>
    <row r="49" spans="1:21" x14ac:dyDescent="0.3">
      <c r="A49" t="s">
        <v>553</v>
      </c>
      <c r="B49" s="1">
        <v>44743</v>
      </c>
      <c r="C49" t="s">
        <v>2310</v>
      </c>
      <c r="D49">
        <v>153438</v>
      </c>
      <c r="E49" t="s">
        <v>2312</v>
      </c>
      <c r="F49" t="s">
        <v>846</v>
      </c>
      <c r="G49" t="s">
        <v>847</v>
      </c>
      <c r="H49" t="s">
        <v>554</v>
      </c>
      <c r="I49">
        <v>300</v>
      </c>
      <c r="J49" t="s">
        <v>2316</v>
      </c>
      <c r="K49">
        <f>_xlfn.ISOWEEKNUM(Tableau_Lancer_la_requête_à_partir_de_CEGID[[#This Row],[wop_dateacc]])</f>
        <v>26</v>
      </c>
      <c r="M4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009421</v>
      </c>
      <c r="N49" t="str">
        <f>IF(OR(VLOOKUP(M49,Feuil2!E:F,2,FALSE)&gt;1,VLOOKUP(Feuil1!M49,Feuil2!E:I,4,)+7&lt;Tableau_Lancer_la_requête_à_partir_de_CEGID[[#This Row],[wop_dateacc]]),Feuil1!M49,"")</f>
        <v>009421</v>
      </c>
      <c r="O4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011716</v>
      </c>
      <c r="P4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4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4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4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4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49" t="str">
        <f>MID(Tableau_Lancer_la_requête_à_partir_de_CEGID[[#This Row],[libcomposant]],1,5)</f>
        <v>C872A</v>
      </c>
    </row>
    <row r="50" spans="1:21" x14ac:dyDescent="0.3">
      <c r="A50" t="s">
        <v>844</v>
      </c>
      <c r="B50" s="1">
        <v>44741</v>
      </c>
      <c r="C50" t="s">
        <v>2310</v>
      </c>
      <c r="D50">
        <v>152649</v>
      </c>
      <c r="E50" t="s">
        <v>2312</v>
      </c>
      <c r="F50" t="s">
        <v>826</v>
      </c>
      <c r="G50" t="s">
        <v>827</v>
      </c>
      <c r="H50" t="s">
        <v>845</v>
      </c>
      <c r="I50">
        <v>1000</v>
      </c>
      <c r="J50" t="s">
        <v>2320</v>
      </c>
      <c r="K50">
        <f>_xlfn.ISOWEEKNUM(Tableau_Lancer_la_requête_à_partir_de_CEGID[[#This Row],[wop_dateacc]])</f>
        <v>26</v>
      </c>
      <c r="M5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004618</v>
      </c>
      <c r="N50" t="str">
        <f>IF(OR(VLOOKUP(M50,Feuil2!E:F,2,FALSE)&gt;1,VLOOKUP(Feuil1!M50,Feuil2!E:I,4,)+7&lt;Tableau_Lancer_la_requête_à_partir_de_CEGID[[#This Row],[wop_dateacc]]),Feuil1!M50,"")</f>
        <v>004618</v>
      </c>
      <c r="O5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026817</v>
      </c>
      <c r="P5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0" t="str">
        <f>MID(Tableau_Lancer_la_requête_à_partir_de_CEGID[[#This Row],[libcomposant]],1,5)</f>
        <v>C1259</v>
      </c>
    </row>
    <row r="51" spans="1:21" x14ac:dyDescent="0.3">
      <c r="A51" t="s">
        <v>838</v>
      </c>
      <c r="B51" s="1">
        <v>44741</v>
      </c>
      <c r="C51" t="s">
        <v>2310</v>
      </c>
      <c r="D51">
        <v>133566</v>
      </c>
      <c r="E51" t="s">
        <v>2311</v>
      </c>
      <c r="F51" t="s">
        <v>836</v>
      </c>
      <c r="G51" t="s">
        <v>837</v>
      </c>
      <c r="H51" t="s">
        <v>839</v>
      </c>
      <c r="I51">
        <v>3150</v>
      </c>
      <c r="J51" t="s">
        <v>2316</v>
      </c>
      <c r="K51">
        <f>_xlfn.ISOWEEKNUM(Tableau_Lancer_la_requête_à_partir_de_CEGID[[#This Row],[wop_dateacc]])</f>
        <v>26</v>
      </c>
      <c r="M5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002619</v>
      </c>
      <c r="N51" t="str">
        <f>IF(OR(VLOOKUP(M51,Feuil2!E:F,2,FALSE)&gt;1,VLOOKUP(Feuil1!M51,Feuil2!E:I,4,)+7&lt;Tableau_Lancer_la_requête_à_partir_de_CEGID[[#This Row],[wop_dateacc]]),Feuil1!M51,"")</f>
        <v>002619</v>
      </c>
      <c r="O5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033119</v>
      </c>
      <c r="P5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1" t="str">
        <f>MID(Tableau_Lancer_la_requête_à_partir_de_CEGID[[#This Row],[libcomposant]],1,5)</f>
        <v>C92 -</v>
      </c>
    </row>
    <row r="52" spans="1:21" x14ac:dyDescent="0.3">
      <c r="A52" t="s">
        <v>842</v>
      </c>
      <c r="B52" s="1">
        <v>44741</v>
      </c>
      <c r="C52" t="s">
        <v>2310</v>
      </c>
      <c r="D52">
        <v>133570</v>
      </c>
      <c r="E52" t="s">
        <v>2311</v>
      </c>
      <c r="F52" t="s">
        <v>840</v>
      </c>
      <c r="G52" t="s">
        <v>841</v>
      </c>
      <c r="H52" t="s">
        <v>843</v>
      </c>
      <c r="I52">
        <v>3150</v>
      </c>
      <c r="J52" t="s">
        <v>2316</v>
      </c>
      <c r="K52">
        <f>_xlfn.ISOWEEKNUM(Tableau_Lancer_la_requête_à_partir_de_CEGID[[#This Row],[wop_dateacc]])</f>
        <v>26</v>
      </c>
      <c r="M5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002719</v>
      </c>
      <c r="N52" t="str">
        <f>IF(OR(VLOOKUP(M52,Feuil2!E:F,2,FALSE)&gt;1,VLOOKUP(Feuil1!M52,Feuil2!E:I,4,)+7&lt;Tableau_Lancer_la_requête_à_partir_de_CEGID[[#This Row],[wop_dateacc]]),Feuil1!M52,"")</f>
        <v>002719</v>
      </c>
      <c r="O5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033219</v>
      </c>
      <c r="P5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2" t="str">
        <f>MID(Tableau_Lancer_la_requête_à_partir_de_CEGID[[#This Row],[libcomposant]],1,5)</f>
        <v>C93 -</v>
      </c>
    </row>
    <row r="53" spans="1:21" x14ac:dyDescent="0.3">
      <c r="A53" t="s">
        <v>643</v>
      </c>
      <c r="B53" s="1">
        <v>44740</v>
      </c>
      <c r="C53" t="s">
        <v>2310</v>
      </c>
      <c r="D53">
        <v>153314</v>
      </c>
      <c r="E53" t="s">
        <v>2311</v>
      </c>
      <c r="F53" t="s">
        <v>641</v>
      </c>
      <c r="G53" t="s">
        <v>642</v>
      </c>
      <c r="H53" t="s">
        <v>644</v>
      </c>
      <c r="I53">
        <v>2100</v>
      </c>
      <c r="J53" t="s">
        <v>2316</v>
      </c>
      <c r="K53">
        <f>_xlfn.ISOWEEKNUM(Tableau_Lancer_la_requête_à_partir_de_CEGID[[#This Row],[wop_dateacc]])</f>
        <v>26</v>
      </c>
      <c r="M5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004621</v>
      </c>
      <c r="N53" t="str">
        <f>IF(OR(VLOOKUP(M53,Feuil2!E:F,2,FALSE)&gt;1,VLOOKUP(Feuil1!M53,Feuil2!E:I,4,)+7&lt;Tableau_Lancer_la_requête_à_partir_de_CEGID[[#This Row],[wop_dateacc]]),Feuil1!M53,"")</f>
        <v>004621</v>
      </c>
      <c r="O5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004818</v>
      </c>
      <c r="P5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014021</v>
      </c>
      <c r="Q5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3" t="str">
        <f>MID(Tableau_Lancer_la_requête_à_partir_de_CEGID[[#This Row],[libcomposant]],1,5)</f>
        <v xml:space="preserve">C884 </v>
      </c>
    </row>
    <row r="54" spans="1:21" x14ac:dyDescent="0.3">
      <c r="B54" s="1">
        <v>44740</v>
      </c>
      <c r="C54" t="s">
        <v>2310</v>
      </c>
      <c r="D54">
        <v>152623</v>
      </c>
      <c r="E54" t="s">
        <v>2312</v>
      </c>
      <c r="F54" t="s">
        <v>834</v>
      </c>
      <c r="G54" t="s">
        <v>835</v>
      </c>
      <c r="I54">
        <v>2000</v>
      </c>
      <c r="J54" t="s">
        <v>2320</v>
      </c>
      <c r="K54">
        <f>_xlfn.ISOWEEKNUM(Tableau_Lancer_la_requête_à_partir_de_CEGID[[#This Row],[wop_dateacc]])</f>
        <v>26</v>
      </c>
      <c r="M5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54" t="e">
        <f>IF(OR(VLOOKUP(M54,Feuil2!E:F,2,FALSE)&gt;1,VLOOKUP(Feuil1!M54,Feuil2!E:I,4,)+7&lt;Tableau_Lancer_la_requête_à_partir_de_CEGID[[#This Row],[wop_dateacc]]),Feuil1!M54,"")</f>
        <v>#N/A</v>
      </c>
      <c r="O5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5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4" t="str">
        <f>MID(Tableau_Lancer_la_requête_à_partir_de_CEGID[[#This Row],[libcomposant]],1,5)</f>
        <v/>
      </c>
    </row>
    <row r="55" spans="1:21" x14ac:dyDescent="0.3">
      <c r="A55" t="s">
        <v>287</v>
      </c>
      <c r="B55" s="1">
        <v>44739</v>
      </c>
      <c r="C55" t="s">
        <v>2310</v>
      </c>
      <c r="D55">
        <v>154834</v>
      </c>
      <c r="E55" t="s">
        <v>2312</v>
      </c>
      <c r="F55" t="s">
        <v>285</v>
      </c>
      <c r="G55" t="s">
        <v>286</v>
      </c>
      <c r="H55" t="s">
        <v>288</v>
      </c>
      <c r="I55">
        <v>7500</v>
      </c>
      <c r="J55" t="s">
        <v>2316</v>
      </c>
      <c r="K55">
        <f>_xlfn.ISOWEEKNUM(Tableau_Lancer_la_requête_à_partir_de_CEGID[[#This Row],[wop_dateacc]])</f>
        <v>26</v>
      </c>
      <c r="M5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002121</v>
      </c>
      <c r="N55" t="str">
        <f>IF(OR(VLOOKUP(M55,Feuil2!E:F,2,FALSE)&gt;1,VLOOKUP(Feuil1!M55,Feuil2!E:I,4,)+7&lt;Tableau_Lancer_la_requête_à_partir_de_CEGID[[#This Row],[wop_dateacc]]),Feuil1!M55,"")</f>
        <v>002121</v>
      </c>
      <c r="O5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008821</v>
      </c>
      <c r="P5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014919</v>
      </c>
      <c r="Q5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019822</v>
      </c>
      <c r="R5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023919</v>
      </c>
      <c r="S5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5" t="str">
        <f>MID(Tableau_Lancer_la_requête_à_partir_de_CEGID[[#This Row],[libcomposant]],1,5)</f>
        <v xml:space="preserve">C494 </v>
      </c>
    </row>
    <row r="56" spans="1:21" x14ac:dyDescent="0.3">
      <c r="A56" t="s">
        <v>93</v>
      </c>
      <c r="B56" s="1">
        <v>44739</v>
      </c>
      <c r="C56" t="s">
        <v>2310</v>
      </c>
      <c r="D56">
        <v>154859</v>
      </c>
      <c r="E56" t="s">
        <v>2312</v>
      </c>
      <c r="F56" t="s">
        <v>313</v>
      </c>
      <c r="G56" t="s">
        <v>314</v>
      </c>
      <c r="H56" t="s">
        <v>94</v>
      </c>
      <c r="I56">
        <v>4000</v>
      </c>
      <c r="J56" t="s">
        <v>2320</v>
      </c>
      <c r="K56">
        <f>_xlfn.ISOWEEKNUM(Tableau_Lancer_la_requête_à_partir_de_CEGID[[#This Row],[wop_dateacc]])</f>
        <v>26</v>
      </c>
      <c r="M5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000321</v>
      </c>
      <c r="N56" t="str">
        <f>IF(OR(VLOOKUP(M56,Feuil2!E:F,2,FALSE)&gt;1,VLOOKUP(Feuil1!M56,Feuil2!E:I,4,)+7&lt;Tableau_Lancer_la_requête_à_partir_de_CEGID[[#This Row],[wop_dateacc]]),Feuil1!M56,"")</f>
        <v>000321</v>
      </c>
      <c r="O5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020819</v>
      </c>
      <c r="P5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023622</v>
      </c>
      <c r="Q5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6" t="str">
        <f>MID(Tableau_Lancer_la_requête_à_partir_de_CEGID[[#This Row],[libcomposant]],1,5)</f>
        <v>C1198</v>
      </c>
    </row>
    <row r="57" spans="1:21" x14ac:dyDescent="0.3">
      <c r="A57" t="s">
        <v>1069</v>
      </c>
      <c r="B57" s="1">
        <v>44736</v>
      </c>
      <c r="C57" t="s">
        <v>2310</v>
      </c>
      <c r="D57">
        <v>154844</v>
      </c>
      <c r="E57" t="s">
        <v>2312</v>
      </c>
      <c r="F57" t="s">
        <v>2375</v>
      </c>
      <c r="G57" t="s">
        <v>2376</v>
      </c>
      <c r="H57" t="s">
        <v>1070</v>
      </c>
      <c r="I57">
        <v>2500</v>
      </c>
      <c r="J57" t="s">
        <v>2316</v>
      </c>
      <c r="K57">
        <f>_xlfn.ISOWEEKNUM(Tableau_Lancer_la_requête_à_partir_de_CEGID[[#This Row],[wop_dateacc]])</f>
        <v>25</v>
      </c>
      <c r="M5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003319</v>
      </c>
      <c r="N57" t="str">
        <f>IF(OR(VLOOKUP(M57,Feuil2!E:F,2,FALSE)&gt;1,VLOOKUP(Feuil1!M57,Feuil2!E:I,4,)+7&lt;Tableau_Lancer_la_requête_à_partir_de_CEGID[[#This Row],[wop_dateacc]]),Feuil1!M57,"")</f>
        <v>003319</v>
      </c>
      <c r="O5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019018</v>
      </c>
      <c r="P5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7" t="str">
        <f>MID(Tableau_Lancer_la_requête_à_partir_de_CEGID[[#This Row],[libcomposant]],1,5)</f>
        <v xml:space="preserve">C736 </v>
      </c>
    </row>
    <row r="58" spans="1:21" x14ac:dyDescent="0.3">
      <c r="A58" t="s">
        <v>329</v>
      </c>
      <c r="B58" s="1">
        <v>44736</v>
      </c>
      <c r="C58" t="s">
        <v>2310</v>
      </c>
      <c r="D58">
        <v>153443</v>
      </c>
      <c r="E58" t="s">
        <v>2312</v>
      </c>
      <c r="F58" t="s">
        <v>832</v>
      </c>
      <c r="G58" t="s">
        <v>833</v>
      </c>
      <c r="H58" t="s">
        <v>330</v>
      </c>
      <c r="I58">
        <v>3000</v>
      </c>
      <c r="J58" t="s">
        <v>2316</v>
      </c>
      <c r="K58">
        <f>_xlfn.ISOWEEKNUM(Tableau_Lancer_la_requête_à_partir_de_CEGID[[#This Row],[wop_dateacc]])</f>
        <v>25</v>
      </c>
      <c r="M5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025316</v>
      </c>
      <c r="N58" t="str">
        <f>IF(OR(VLOOKUP(M58,Feuil2!E:F,2,FALSE)&gt;1,VLOOKUP(Feuil1!M58,Feuil2!E:I,4,)+7&lt;Tableau_Lancer_la_requête_à_partir_de_CEGID[[#This Row],[wop_dateacc]]),Feuil1!M58,"")</f>
        <v>025316</v>
      </c>
      <c r="O5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034416</v>
      </c>
      <c r="P5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8" t="str">
        <f>MID(Tableau_Lancer_la_requête_à_partir_de_CEGID[[#This Row],[libcomposant]],1,5)</f>
        <v>C1063</v>
      </c>
    </row>
    <row r="59" spans="1:21" x14ac:dyDescent="0.3">
      <c r="A59" t="s">
        <v>1406</v>
      </c>
      <c r="B59" s="1">
        <v>44736</v>
      </c>
      <c r="C59" t="s">
        <v>2310</v>
      </c>
      <c r="D59">
        <v>154829</v>
      </c>
      <c r="E59" t="s">
        <v>2312</v>
      </c>
      <c r="F59" t="s">
        <v>2362</v>
      </c>
      <c r="G59" t="s">
        <v>2363</v>
      </c>
      <c r="H59" t="s">
        <v>2364</v>
      </c>
      <c r="I59">
        <v>2500</v>
      </c>
      <c r="J59" t="s">
        <v>2316</v>
      </c>
      <c r="K59">
        <f>_xlfn.ISOWEEKNUM(Tableau_Lancer_la_requête_à_partir_de_CEGID[[#This Row],[wop_dateacc]])</f>
        <v>25</v>
      </c>
      <c r="M5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011318</v>
      </c>
      <c r="N59" t="str">
        <f>IF(OR(VLOOKUP(M59,Feuil2!E:F,2,FALSE)&gt;1,VLOOKUP(Feuil1!M59,Feuil2!E:I,4,)+7&lt;Tableau_Lancer_la_requête_à_partir_de_CEGID[[#This Row],[wop_dateacc]]),Feuil1!M59,"")</f>
        <v>011318</v>
      </c>
      <c r="O5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5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5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5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5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5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59" t="str">
        <f>MID(Tableau_Lancer_la_requête_à_partir_de_CEGID[[#This Row],[libcomposant]],1,5)</f>
        <v xml:space="preserve">C181 </v>
      </c>
    </row>
    <row r="60" spans="1:21" x14ac:dyDescent="0.3">
      <c r="A60" t="s">
        <v>269</v>
      </c>
      <c r="B60" s="1">
        <v>44736</v>
      </c>
      <c r="C60" t="s">
        <v>2310</v>
      </c>
      <c r="D60">
        <v>154838</v>
      </c>
      <c r="E60" t="s">
        <v>2312</v>
      </c>
      <c r="F60" t="s">
        <v>267</v>
      </c>
      <c r="G60" t="s">
        <v>268</v>
      </c>
      <c r="H60" t="s">
        <v>270</v>
      </c>
      <c r="I60">
        <v>300</v>
      </c>
      <c r="J60" t="s">
        <v>2320</v>
      </c>
      <c r="K60">
        <f>_xlfn.ISOWEEKNUM(Tableau_Lancer_la_requête_à_partir_de_CEGID[[#This Row],[wop_dateacc]])</f>
        <v>25</v>
      </c>
      <c r="M6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024715</v>
      </c>
      <c r="N60" t="str">
        <f>IF(OR(VLOOKUP(M60,Feuil2!E:F,2,FALSE)&gt;1,VLOOKUP(Feuil1!M60,Feuil2!E:I,4,)+7&lt;Tableau_Lancer_la_requête_à_partir_de_CEGID[[#This Row],[wop_dateacc]]),Feuil1!M60,"")</f>
        <v>024715</v>
      </c>
      <c r="O6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6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6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0" t="str">
        <f>MID(Tableau_Lancer_la_requête_à_partir_de_CEGID[[#This Row],[libcomposant]],1,5)</f>
        <v>C188B</v>
      </c>
    </row>
    <row r="61" spans="1:21" x14ac:dyDescent="0.3">
      <c r="A61" t="s">
        <v>408</v>
      </c>
      <c r="B61" s="1">
        <v>44735</v>
      </c>
      <c r="C61" t="s">
        <v>2310</v>
      </c>
      <c r="D61">
        <v>154855</v>
      </c>
      <c r="E61" t="s">
        <v>2312</v>
      </c>
      <c r="F61" t="s">
        <v>406</v>
      </c>
      <c r="G61" t="s">
        <v>407</v>
      </c>
      <c r="H61" t="s">
        <v>409</v>
      </c>
      <c r="I61">
        <v>1000</v>
      </c>
      <c r="J61" t="s">
        <v>2316</v>
      </c>
      <c r="K61">
        <f>_xlfn.ISOWEEKNUM(Tableau_Lancer_la_requête_à_partir_de_CEGID[[#This Row],[wop_dateacc]])</f>
        <v>25</v>
      </c>
      <c r="M6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018517</v>
      </c>
      <c r="N61" t="str">
        <f>IF(OR(VLOOKUP(M61,Feuil2!E:F,2,FALSE)&gt;1,VLOOKUP(Feuil1!M61,Feuil2!E:I,4,)+7&lt;Tableau_Lancer_la_requête_à_partir_de_CEGID[[#This Row],[wop_dateacc]]),Feuil1!M61,"")</f>
        <v>018517</v>
      </c>
      <c r="O6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027416</v>
      </c>
      <c r="P6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6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1" t="str">
        <f>MID(Tableau_Lancer_la_requête_à_partir_de_CEGID[[#This Row],[libcomposant]],1,5)</f>
        <v xml:space="preserve">C663 </v>
      </c>
    </row>
    <row r="62" spans="1:21" x14ac:dyDescent="0.3">
      <c r="A62" t="s">
        <v>733</v>
      </c>
      <c r="B62" s="1">
        <v>44735</v>
      </c>
      <c r="C62" t="s">
        <v>2310</v>
      </c>
      <c r="D62">
        <v>153442</v>
      </c>
      <c r="E62" t="s">
        <v>2312</v>
      </c>
      <c r="F62" t="s">
        <v>830</v>
      </c>
      <c r="G62" t="s">
        <v>831</v>
      </c>
      <c r="H62" t="s">
        <v>734</v>
      </c>
      <c r="I62">
        <v>2500</v>
      </c>
      <c r="J62" t="s">
        <v>2316</v>
      </c>
      <c r="K62">
        <f>_xlfn.ISOWEEKNUM(Tableau_Lancer_la_requête_à_partir_de_CEGID[[#This Row],[wop_dateacc]])</f>
        <v>25</v>
      </c>
      <c r="M6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006818</v>
      </c>
      <c r="N62" t="str">
        <f>IF(OR(VLOOKUP(M62,Feuil2!E:F,2,FALSE)&gt;1,VLOOKUP(Feuil1!M62,Feuil2!E:I,4,)+7&lt;Tableau_Lancer_la_requête_à_partir_de_CEGID[[#This Row],[wop_dateacc]]),Feuil1!M62,"")</f>
        <v>006818</v>
      </c>
      <c r="O6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023817</v>
      </c>
      <c r="P6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026116</v>
      </c>
      <c r="Q6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2" t="str">
        <f>MID(Tableau_Lancer_la_requête_à_partir_de_CEGID[[#This Row],[libcomposant]],1,5)</f>
        <v xml:space="preserve">C185 </v>
      </c>
    </row>
    <row r="63" spans="1:21" x14ac:dyDescent="0.3">
      <c r="A63" t="s">
        <v>824</v>
      </c>
      <c r="B63" s="1">
        <v>44734</v>
      </c>
      <c r="C63" t="s">
        <v>2313</v>
      </c>
      <c r="D63">
        <v>117833</v>
      </c>
      <c r="E63" t="s">
        <v>2314</v>
      </c>
      <c r="F63" t="s">
        <v>822</v>
      </c>
      <c r="G63" t="s">
        <v>823</v>
      </c>
      <c r="H63" t="s">
        <v>825</v>
      </c>
      <c r="I63">
        <v>12</v>
      </c>
      <c r="J63" t="s">
        <v>2319</v>
      </c>
      <c r="K63">
        <f>_xlfn.ISOWEEKNUM(Tableau_Lancer_la_requête_à_partir_de_CEGID[[#This Row],[wop_dateacc]])</f>
        <v>25</v>
      </c>
      <c r="M6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63" t="e">
        <f>IF(OR(VLOOKUP(M63,Feuil2!E:F,2,FALSE)&gt;1,VLOOKUP(Feuil1!M63,Feuil2!E:I,4,)+7&lt;Tableau_Lancer_la_requête_à_partir_de_CEGID[[#This Row],[wop_dateacc]]),Feuil1!M63,"")</f>
        <v>#N/A</v>
      </c>
      <c r="O6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6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6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3" t="str">
        <f>MID(Tableau_Lancer_la_requête_à_partir_de_CEGID[[#This Row],[libcomposant]],1,5)</f>
        <v>OUTIL</v>
      </c>
    </row>
    <row r="64" spans="1:21" x14ac:dyDescent="0.3">
      <c r="A64" t="s">
        <v>828</v>
      </c>
      <c r="B64" s="1">
        <v>44734</v>
      </c>
      <c r="C64" t="s">
        <v>2310</v>
      </c>
      <c r="D64">
        <v>152649</v>
      </c>
      <c r="E64" t="s">
        <v>2312</v>
      </c>
      <c r="F64" t="s">
        <v>826</v>
      </c>
      <c r="G64" t="s">
        <v>827</v>
      </c>
      <c r="H64" t="s">
        <v>829</v>
      </c>
      <c r="I64">
        <v>1000</v>
      </c>
      <c r="J64" t="s">
        <v>2316</v>
      </c>
      <c r="K64">
        <f>_xlfn.ISOWEEKNUM(Tableau_Lancer_la_requête_à_partir_de_CEGID[[#This Row],[wop_dateacc]])</f>
        <v>25</v>
      </c>
      <c r="M6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024215</v>
      </c>
      <c r="N64" t="str">
        <f>IF(OR(VLOOKUP(M64,Feuil2!E:F,2,FALSE)&gt;1,VLOOKUP(Feuil1!M64,Feuil2!E:I,4,)+7&lt;Tableau_Lancer_la_requête_à_partir_de_CEGID[[#This Row],[wop_dateacc]]),Feuil1!M64,"")</f>
        <v>024215</v>
      </c>
      <c r="O6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024322</v>
      </c>
      <c r="P6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6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4" t="str">
        <f>MID(Tableau_Lancer_la_requête_à_partir_de_CEGID[[#This Row],[libcomposant]],1,5)</f>
        <v>C1259</v>
      </c>
    </row>
    <row r="65" spans="1:21" x14ac:dyDescent="0.3">
      <c r="A65" t="s">
        <v>369</v>
      </c>
      <c r="B65" s="1">
        <v>44733</v>
      </c>
      <c r="C65" t="s">
        <v>2310</v>
      </c>
      <c r="D65">
        <v>153437</v>
      </c>
      <c r="E65" t="s">
        <v>2312</v>
      </c>
      <c r="F65" t="s">
        <v>820</v>
      </c>
      <c r="G65" t="s">
        <v>821</v>
      </c>
      <c r="H65" t="s">
        <v>370</v>
      </c>
      <c r="I65">
        <v>1000</v>
      </c>
      <c r="J65" t="s">
        <v>2316</v>
      </c>
      <c r="K65">
        <f>_xlfn.ISOWEEKNUM(Tableau_Lancer_la_requête_à_partir_de_CEGID[[#This Row],[wop_dateacc]])</f>
        <v>25</v>
      </c>
      <c r="M6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016021</v>
      </c>
      <c r="N65" t="str">
        <f>IF(OR(VLOOKUP(M65,Feuil2!E:F,2,FALSE)&gt;1,VLOOKUP(Feuil1!M65,Feuil2!E:I,4,)+7&lt;Tableau_Lancer_la_requête_à_partir_de_CEGID[[#This Row],[wop_dateacc]]),Feuil1!M65,"")</f>
        <v>016021</v>
      </c>
      <c r="O6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6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6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5" t="str">
        <f>MID(Tableau_Lancer_la_requête_à_partir_de_CEGID[[#This Row],[libcomposant]],1,5)</f>
        <v>C658A</v>
      </c>
    </row>
    <row r="66" spans="1:21" x14ac:dyDescent="0.3">
      <c r="A66" t="s">
        <v>819</v>
      </c>
      <c r="B66" s="1">
        <v>44733</v>
      </c>
      <c r="C66" t="s">
        <v>2310</v>
      </c>
      <c r="D66">
        <v>151140</v>
      </c>
      <c r="E66" t="s">
        <v>2312</v>
      </c>
      <c r="F66" t="s">
        <v>817</v>
      </c>
      <c r="G66" t="s">
        <v>818</v>
      </c>
      <c r="H66" t="s">
        <v>77</v>
      </c>
      <c r="I66">
        <v>1500</v>
      </c>
      <c r="J66" t="s">
        <v>2316</v>
      </c>
      <c r="K66">
        <f>_xlfn.ISOWEEKNUM(Tableau_Lancer_la_requête_à_partir_de_CEGID[[#This Row],[wop_dateacc]])</f>
        <v>25</v>
      </c>
      <c r="M6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007515</v>
      </c>
      <c r="N66" t="str">
        <f>IF(OR(VLOOKUP(M66,Feuil2!E:F,2,FALSE)&gt;1,VLOOKUP(Feuil1!M66,Feuil2!E:I,4,)+7&lt;Tableau_Lancer_la_requête_à_partir_de_CEGID[[#This Row],[wop_dateacc]]),Feuil1!M66,"")</f>
        <v>007515</v>
      </c>
      <c r="O6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017717</v>
      </c>
      <c r="P6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6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6" t="str">
        <f>MID(Tableau_Lancer_la_requête_à_partir_de_CEGID[[#This Row],[libcomposant]],1,5)</f>
        <v>OUTIL</v>
      </c>
    </row>
    <row r="67" spans="1:21" x14ac:dyDescent="0.3">
      <c r="A67" t="s">
        <v>676</v>
      </c>
      <c r="B67" s="1">
        <v>44729</v>
      </c>
      <c r="C67" t="s">
        <v>2310</v>
      </c>
      <c r="D67">
        <v>153462</v>
      </c>
      <c r="E67" t="s">
        <v>2312</v>
      </c>
      <c r="F67" t="s">
        <v>674</v>
      </c>
      <c r="G67" t="s">
        <v>675</v>
      </c>
      <c r="H67" t="s">
        <v>677</v>
      </c>
      <c r="I67">
        <v>500</v>
      </c>
      <c r="J67" t="s">
        <v>2316</v>
      </c>
      <c r="K67">
        <f>_xlfn.ISOWEEKNUM(Tableau_Lancer_la_requête_à_partir_de_CEGID[[#This Row],[wop_dateacc]])</f>
        <v>24</v>
      </c>
      <c r="M6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001021</v>
      </c>
      <c r="N67" t="str">
        <f>IF(OR(VLOOKUP(M67,Feuil2!E:F,2,FALSE)&gt;1,VLOOKUP(Feuil1!M67,Feuil2!E:I,4,)+7&lt;Tableau_Lancer_la_requête_à_partir_de_CEGID[[#This Row],[wop_dateacc]]),Feuil1!M67,"")</f>
        <v>001021</v>
      </c>
      <c r="O6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001319</v>
      </c>
      <c r="P6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001419</v>
      </c>
      <c r="Q6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7" t="str">
        <f>MID(Tableau_Lancer_la_requête_à_partir_de_CEGID[[#This Row],[libcomposant]],1,5)</f>
        <v xml:space="preserve">C479 </v>
      </c>
    </row>
    <row r="68" spans="1:21" x14ac:dyDescent="0.3">
      <c r="A68" t="s">
        <v>337</v>
      </c>
      <c r="B68" s="1">
        <v>44728</v>
      </c>
      <c r="C68" t="s">
        <v>2310</v>
      </c>
      <c r="D68">
        <v>152634</v>
      </c>
      <c r="E68" t="s">
        <v>2312</v>
      </c>
      <c r="F68" t="s">
        <v>335</v>
      </c>
      <c r="G68" t="s">
        <v>336</v>
      </c>
      <c r="H68" t="s">
        <v>338</v>
      </c>
      <c r="I68">
        <v>3000</v>
      </c>
      <c r="J68" t="s">
        <v>2317</v>
      </c>
      <c r="K68">
        <f>_xlfn.ISOWEEKNUM(Tableau_Lancer_la_requête_à_partir_de_CEGID[[#This Row],[wop_dateacc]])</f>
        <v>24</v>
      </c>
      <c r="M6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003221</v>
      </c>
      <c r="N68" t="str">
        <f>IF(OR(VLOOKUP(M68,Feuil2!E:F,2,FALSE)&gt;1,VLOOKUP(Feuil1!M68,Feuil2!E:I,4,)+7&lt;Tableau_Lancer_la_requête_à_partir_de_CEGID[[#This Row],[wop_dateacc]]),Feuil1!M68,"")</f>
        <v>003221</v>
      </c>
      <c r="O6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010621</v>
      </c>
      <c r="P6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010721</v>
      </c>
      <c r="Q6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8" t="str">
        <f>MID(Tableau_Lancer_la_requête_à_partir_de_CEGID[[#This Row],[libcomposant]],1,5)</f>
        <v xml:space="preserve">C175 </v>
      </c>
    </row>
    <row r="69" spans="1:21" x14ac:dyDescent="0.3">
      <c r="A69" t="s">
        <v>412</v>
      </c>
      <c r="B69" s="1">
        <v>44727</v>
      </c>
      <c r="C69" t="s">
        <v>2310</v>
      </c>
      <c r="D69">
        <v>153472</v>
      </c>
      <c r="E69" t="s">
        <v>2312</v>
      </c>
      <c r="F69" t="s">
        <v>410</v>
      </c>
      <c r="G69" t="s">
        <v>411</v>
      </c>
      <c r="H69" t="s">
        <v>413</v>
      </c>
      <c r="I69">
        <v>500</v>
      </c>
      <c r="J69" t="s">
        <v>2316</v>
      </c>
      <c r="K69">
        <f>_xlfn.ISOWEEKNUM(Tableau_Lancer_la_requête_à_partir_de_CEGID[[#This Row],[wop_dateacc]])</f>
        <v>24</v>
      </c>
      <c r="M6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008916</v>
      </c>
      <c r="N69" t="str">
        <f>IF(OR(VLOOKUP(M69,Feuil2!E:F,2,FALSE)&gt;1,VLOOKUP(Feuil1!M69,Feuil2!E:I,4,)+7&lt;Tableau_Lancer_la_requête_à_partir_de_CEGID[[#This Row],[wop_dateacc]]),Feuil1!M69,"")</f>
        <v>008916</v>
      </c>
      <c r="O6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6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6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6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6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6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69" t="str">
        <f>MID(Tableau_Lancer_la_requête_à_partir_de_CEGID[[#This Row],[libcomposant]],1,5)</f>
        <v xml:space="preserve">C507 </v>
      </c>
    </row>
    <row r="70" spans="1:21" x14ac:dyDescent="0.3">
      <c r="A70" t="s">
        <v>414</v>
      </c>
      <c r="B70" s="1">
        <v>44727</v>
      </c>
      <c r="C70" t="s">
        <v>2310</v>
      </c>
      <c r="D70">
        <v>153470</v>
      </c>
      <c r="E70" t="s">
        <v>2312</v>
      </c>
      <c r="F70" t="s">
        <v>323</v>
      </c>
      <c r="G70" t="s">
        <v>324</v>
      </c>
      <c r="H70" t="s">
        <v>415</v>
      </c>
      <c r="I70">
        <v>750</v>
      </c>
      <c r="J70" t="s">
        <v>2317</v>
      </c>
      <c r="K70">
        <f>_xlfn.ISOWEEKNUM(Tableau_Lancer_la_requête_à_partir_de_CEGID[[#This Row],[wop_dateacc]])</f>
        <v>24</v>
      </c>
      <c r="M7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018916</v>
      </c>
      <c r="N70" t="str">
        <f>IF(OR(VLOOKUP(M70,Feuil2!E:F,2,FALSE)&gt;1,VLOOKUP(Feuil1!M70,Feuil2!E:I,4,)+7&lt;Tableau_Lancer_la_requête_à_partir_de_CEGID[[#This Row],[wop_dateacc]]),Feuil1!M70,"")</f>
        <v>018916</v>
      </c>
      <c r="O7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033519</v>
      </c>
      <c r="P7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7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0" t="str">
        <f>MID(Tableau_Lancer_la_requête_à_partir_de_CEGID[[#This Row],[libcomposant]],1,5)</f>
        <v>C1422</v>
      </c>
    </row>
    <row r="71" spans="1:21" x14ac:dyDescent="0.3">
      <c r="A71" t="s">
        <v>1342</v>
      </c>
      <c r="B71" s="1">
        <v>44727</v>
      </c>
      <c r="C71" t="s">
        <v>2310</v>
      </c>
      <c r="D71">
        <v>154840</v>
      </c>
      <c r="E71" t="s">
        <v>2312</v>
      </c>
      <c r="F71" t="s">
        <v>2393</v>
      </c>
      <c r="G71" t="s">
        <v>2394</v>
      </c>
      <c r="H71" t="s">
        <v>1343</v>
      </c>
      <c r="I71">
        <v>5000</v>
      </c>
      <c r="J71" t="s">
        <v>2316</v>
      </c>
      <c r="K71">
        <f>_xlfn.ISOWEEKNUM(Tableau_Lancer_la_requête_à_partir_de_CEGID[[#This Row],[wop_dateacc]])</f>
        <v>24</v>
      </c>
      <c r="M7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009621</v>
      </c>
      <c r="N71" t="str">
        <f>IF(OR(VLOOKUP(M71,Feuil2!E:F,2,FALSE)&gt;1,VLOOKUP(Feuil1!M71,Feuil2!E:I,4,)+7&lt;Tableau_Lancer_la_requête_à_partir_de_CEGID[[#This Row],[wop_dateacc]]),Feuil1!M71,"")</f>
        <v>009621</v>
      </c>
      <c r="O7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011521</v>
      </c>
      <c r="P7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022018</v>
      </c>
      <c r="Q7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022019</v>
      </c>
      <c r="R7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1" t="str">
        <f>MID(Tableau_Lancer_la_requête_à_partir_de_CEGID[[#This Row],[libcomposant]],1,5)</f>
        <v>C410A</v>
      </c>
    </row>
    <row r="72" spans="1:21" x14ac:dyDescent="0.3">
      <c r="A72" t="s">
        <v>575</v>
      </c>
      <c r="B72" s="1">
        <v>44726</v>
      </c>
      <c r="C72" t="s">
        <v>2310</v>
      </c>
      <c r="D72">
        <v>153449</v>
      </c>
      <c r="E72" t="s">
        <v>2312</v>
      </c>
      <c r="F72" t="s">
        <v>573</v>
      </c>
      <c r="G72" t="s">
        <v>574</v>
      </c>
      <c r="H72" t="s">
        <v>576</v>
      </c>
      <c r="I72">
        <v>4000</v>
      </c>
      <c r="J72" t="s">
        <v>2316</v>
      </c>
      <c r="K72">
        <f>_xlfn.ISOWEEKNUM(Tableau_Lancer_la_requête_à_partir_de_CEGID[[#This Row],[wop_dateacc]])</f>
        <v>24</v>
      </c>
      <c r="M7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003618</v>
      </c>
      <c r="N72" t="str">
        <f>IF(OR(VLOOKUP(M72,Feuil2!E:F,2,FALSE)&gt;1,VLOOKUP(Feuil1!M72,Feuil2!E:I,4,)+7&lt;Tableau_Lancer_la_requête_à_partir_de_CEGID[[#This Row],[wop_dateacc]]),Feuil1!M72,"")</f>
        <v>003618</v>
      </c>
      <c r="O7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014221</v>
      </c>
      <c r="P7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035616</v>
      </c>
      <c r="Q7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2" t="str">
        <f>MID(Tableau_Lancer_la_requête_à_partir_de_CEGID[[#This Row],[libcomposant]],1,5)</f>
        <v>C1826</v>
      </c>
    </row>
    <row r="73" spans="1:21" x14ac:dyDescent="0.3">
      <c r="A73" t="s">
        <v>811</v>
      </c>
      <c r="B73" s="1">
        <v>44726</v>
      </c>
      <c r="C73" t="s">
        <v>2310</v>
      </c>
      <c r="D73">
        <v>152329</v>
      </c>
      <c r="E73" t="s">
        <v>2311</v>
      </c>
      <c r="F73" t="s">
        <v>809</v>
      </c>
      <c r="G73" t="s">
        <v>810</v>
      </c>
      <c r="H73" t="s">
        <v>812</v>
      </c>
      <c r="I73">
        <v>1050</v>
      </c>
      <c r="J73" t="s">
        <v>2320</v>
      </c>
      <c r="K73">
        <f>_xlfn.ISOWEEKNUM(Tableau_Lancer_la_requête_à_partir_de_CEGID[[#This Row],[wop_dateacc]])</f>
        <v>24</v>
      </c>
      <c r="M7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002817</v>
      </c>
      <c r="N73" t="str">
        <f>IF(OR(VLOOKUP(M73,Feuil2!E:F,2,FALSE)&gt;1,VLOOKUP(Feuil1!M73,Feuil2!E:I,4,)+7&lt;Tableau_Lancer_la_requête_à_partir_de_CEGID[[#This Row],[wop_dateacc]]),Feuil1!M73,"")</f>
        <v>002817</v>
      </c>
      <c r="O7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7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7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3" t="str">
        <f>MID(Tableau_Lancer_la_requête_à_partir_de_CEGID[[#This Row],[libcomposant]],1,5)</f>
        <v xml:space="preserve">C489 </v>
      </c>
    </row>
    <row r="74" spans="1:21" x14ac:dyDescent="0.3">
      <c r="A74" t="s">
        <v>807</v>
      </c>
      <c r="B74" s="1">
        <v>44725</v>
      </c>
      <c r="C74" t="s">
        <v>2310</v>
      </c>
      <c r="D74">
        <v>151164</v>
      </c>
      <c r="E74" t="s">
        <v>2312</v>
      </c>
      <c r="F74" t="s">
        <v>805</v>
      </c>
      <c r="G74" t="s">
        <v>806</v>
      </c>
      <c r="H74" t="s">
        <v>808</v>
      </c>
      <c r="I74">
        <v>1000</v>
      </c>
      <c r="J74" t="s">
        <v>2316</v>
      </c>
      <c r="K74">
        <f>_xlfn.ISOWEEKNUM(Tableau_Lancer_la_requête_à_partir_de_CEGID[[#This Row],[wop_dateacc]])</f>
        <v>24</v>
      </c>
      <c r="M7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016218</v>
      </c>
      <c r="N74" t="str">
        <f>IF(OR(VLOOKUP(M74,Feuil2!E:F,2,FALSE)&gt;1,VLOOKUP(Feuil1!M74,Feuil2!E:I,4,)+7&lt;Tableau_Lancer_la_requête_à_partir_de_CEGID[[#This Row],[wop_dateacc]]),Feuil1!M74,"")</f>
        <v>016218</v>
      </c>
      <c r="O7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025916</v>
      </c>
      <c r="P7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7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4" t="str">
        <f>MID(Tableau_Lancer_la_requête_à_partir_de_CEGID[[#This Row],[libcomposant]],1,5)</f>
        <v>C107A</v>
      </c>
    </row>
    <row r="75" spans="1:21" x14ac:dyDescent="0.3">
      <c r="B75" s="1">
        <v>44725</v>
      </c>
      <c r="C75" t="s">
        <v>2310</v>
      </c>
      <c r="D75">
        <v>152888</v>
      </c>
      <c r="E75" t="s">
        <v>2311</v>
      </c>
      <c r="F75" t="s">
        <v>559</v>
      </c>
      <c r="G75" t="s">
        <v>560</v>
      </c>
      <c r="I75">
        <v>525</v>
      </c>
      <c r="J75" t="s">
        <v>2316</v>
      </c>
      <c r="K75">
        <f>_xlfn.ISOWEEKNUM(Tableau_Lancer_la_requête_à_partir_de_CEGID[[#This Row],[wop_dateacc]])</f>
        <v>24</v>
      </c>
      <c r="M7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75" t="e">
        <f>IF(OR(VLOOKUP(M75,Feuil2!E:F,2,FALSE)&gt;1,VLOOKUP(Feuil1!M75,Feuil2!E:I,4,)+7&lt;Tableau_Lancer_la_requête_à_partir_de_CEGID[[#This Row],[wop_dateacc]]),Feuil1!M75,"")</f>
        <v>#N/A</v>
      </c>
      <c r="O7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7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7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5" t="str">
        <f>MID(Tableau_Lancer_la_requête_à_partir_de_CEGID[[#This Row],[libcomposant]],1,5)</f>
        <v/>
      </c>
    </row>
    <row r="76" spans="1:21" x14ac:dyDescent="0.3">
      <c r="A76" t="s">
        <v>803</v>
      </c>
      <c r="B76" s="1">
        <v>44722</v>
      </c>
      <c r="C76" t="s">
        <v>2310</v>
      </c>
      <c r="D76">
        <v>151156</v>
      </c>
      <c r="E76" t="s">
        <v>2312</v>
      </c>
      <c r="F76" t="s">
        <v>801</v>
      </c>
      <c r="G76" t="s">
        <v>802</v>
      </c>
      <c r="H76" t="s">
        <v>804</v>
      </c>
      <c r="I76">
        <v>1000</v>
      </c>
      <c r="J76" t="s">
        <v>2316</v>
      </c>
      <c r="K76">
        <f>_xlfn.ISOWEEKNUM(Tableau_Lancer_la_requête_à_partir_de_CEGID[[#This Row],[wop_dateacc]])</f>
        <v>23</v>
      </c>
      <c r="M7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013619</v>
      </c>
      <c r="N76" t="str">
        <f>IF(OR(VLOOKUP(M76,Feuil2!E:F,2,FALSE)&gt;1,VLOOKUP(Feuil1!M76,Feuil2!E:I,4,)+7&lt;Tableau_Lancer_la_requête_à_partir_de_CEGID[[#This Row],[wop_dateacc]]),Feuil1!M76,"")</f>
        <v>013619</v>
      </c>
      <c r="O7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020718</v>
      </c>
      <c r="P7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025119</v>
      </c>
      <c r="Q7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6" t="str">
        <f>MID(Tableau_Lancer_la_requête_à_partir_de_CEGID[[#This Row],[libcomposant]],1,5)</f>
        <v>C1409</v>
      </c>
    </row>
    <row r="77" spans="1:21" x14ac:dyDescent="0.3">
      <c r="A77" t="s">
        <v>1402</v>
      </c>
      <c r="B77" s="1">
        <v>44721</v>
      </c>
      <c r="C77" t="s">
        <v>2310</v>
      </c>
      <c r="D77">
        <v>154828</v>
      </c>
      <c r="E77" t="s">
        <v>2312</v>
      </c>
      <c r="F77" t="s">
        <v>2378</v>
      </c>
      <c r="G77" t="s">
        <v>2379</v>
      </c>
      <c r="H77" t="s">
        <v>1403</v>
      </c>
      <c r="I77">
        <v>1500</v>
      </c>
      <c r="J77" t="s">
        <v>2320</v>
      </c>
      <c r="K77">
        <f>_xlfn.ISOWEEKNUM(Tableau_Lancer_la_requête_à_partir_de_CEGID[[#This Row],[wop_dateacc]])</f>
        <v>23</v>
      </c>
      <c r="M7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011315</v>
      </c>
      <c r="N77" t="str">
        <f>IF(OR(VLOOKUP(M77,Feuil2!E:F,2,FALSE)&gt;1,VLOOKUP(Feuil1!M77,Feuil2!E:I,4,)+7&lt;Tableau_Lancer_la_requête_à_partir_de_CEGID[[#This Row],[wop_dateacc]]),Feuil1!M77,"")</f>
        <v>011315</v>
      </c>
      <c r="O7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030219</v>
      </c>
      <c r="P7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7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7" t="str">
        <f>MID(Tableau_Lancer_la_requête_à_partir_de_CEGID[[#This Row],[libcomposant]],1,5)</f>
        <v>C108A</v>
      </c>
    </row>
    <row r="78" spans="1:21" x14ac:dyDescent="0.3">
      <c r="A78" t="s">
        <v>197</v>
      </c>
      <c r="B78" s="1">
        <v>44720</v>
      </c>
      <c r="C78" t="s">
        <v>2310</v>
      </c>
      <c r="D78">
        <v>152501</v>
      </c>
      <c r="E78" t="s">
        <v>2311</v>
      </c>
      <c r="F78" t="s">
        <v>195</v>
      </c>
      <c r="G78" t="s">
        <v>196</v>
      </c>
      <c r="H78" t="s">
        <v>198</v>
      </c>
      <c r="I78">
        <v>52500</v>
      </c>
      <c r="J78" t="s">
        <v>2316</v>
      </c>
      <c r="K78">
        <f>_xlfn.ISOWEEKNUM(Tableau_Lancer_la_requête_à_partir_de_CEGID[[#This Row],[wop_dateacc]])</f>
        <v>23</v>
      </c>
      <c r="M7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008019</v>
      </c>
      <c r="N78" t="str">
        <f>IF(OR(VLOOKUP(M78,Feuil2!E:F,2,FALSE)&gt;1,VLOOKUP(Feuil1!M78,Feuil2!E:I,4,)+7&lt;Tableau_Lancer_la_requête_à_partir_de_CEGID[[#This Row],[wop_dateacc]]),Feuil1!M78,"")</f>
        <v>008019</v>
      </c>
      <c r="O7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008119</v>
      </c>
      <c r="P7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009616</v>
      </c>
      <c r="Q7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022519</v>
      </c>
      <c r="R7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8" t="str">
        <f>MID(Tableau_Lancer_la_requête_à_partir_de_CEGID[[#This Row],[libcomposant]],1,5)</f>
        <v xml:space="preserve">C99B </v>
      </c>
    </row>
    <row r="79" spans="1:21" x14ac:dyDescent="0.3">
      <c r="A79" t="s">
        <v>161</v>
      </c>
      <c r="B79" s="1">
        <v>44720</v>
      </c>
      <c r="C79" t="s">
        <v>2310</v>
      </c>
      <c r="D79">
        <v>154839</v>
      </c>
      <c r="E79" t="s">
        <v>2312</v>
      </c>
      <c r="F79" t="s">
        <v>159</v>
      </c>
      <c r="G79" t="s">
        <v>160</v>
      </c>
      <c r="H79" t="s">
        <v>162</v>
      </c>
      <c r="I79">
        <v>5000</v>
      </c>
      <c r="J79" t="s">
        <v>2316</v>
      </c>
      <c r="K79">
        <f>_xlfn.ISOWEEKNUM(Tableau_Lancer_la_requête_à_partir_de_CEGID[[#This Row],[wop_dateacc]])</f>
        <v>23</v>
      </c>
      <c r="M7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004716</v>
      </c>
      <c r="N79" t="str">
        <f>IF(OR(VLOOKUP(M79,Feuil2!E:F,2,FALSE)&gt;1,VLOOKUP(Feuil1!M79,Feuil2!E:I,4,)+7&lt;Tableau_Lancer_la_requête_à_partir_de_CEGID[[#This Row],[wop_dateacc]]),Feuil1!M79,"")</f>
        <v>004716</v>
      </c>
      <c r="O7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020515</v>
      </c>
      <c r="P7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021919</v>
      </c>
      <c r="Q7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7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7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7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79" t="str">
        <f>MID(Tableau_Lancer_la_requête_à_partir_de_CEGID[[#This Row],[libcomposant]],1,5)</f>
        <v xml:space="preserve">C459 </v>
      </c>
    </row>
    <row r="80" spans="1:21" x14ac:dyDescent="0.3">
      <c r="B80" s="1">
        <v>44720</v>
      </c>
      <c r="C80" t="s">
        <v>2310</v>
      </c>
      <c r="D80">
        <v>153470</v>
      </c>
      <c r="E80" t="s">
        <v>2312</v>
      </c>
      <c r="F80" t="s">
        <v>323</v>
      </c>
      <c r="G80" t="s">
        <v>324</v>
      </c>
      <c r="I80">
        <v>750</v>
      </c>
      <c r="J80" t="s">
        <v>2316</v>
      </c>
      <c r="K80">
        <f>_xlfn.ISOWEEKNUM(Tableau_Lancer_la_requête_à_partir_de_CEGID[[#This Row],[wop_dateacc]])</f>
        <v>23</v>
      </c>
      <c r="M8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80" t="e">
        <f>IF(OR(VLOOKUP(M80,Feuil2!E:F,2,FALSE)&gt;1,VLOOKUP(Feuil1!M80,Feuil2!E:I,4,)+7&lt;Tableau_Lancer_la_requête_à_partir_de_CEGID[[#This Row],[wop_dateacc]]),Feuil1!M80,"")</f>
        <v>#N/A</v>
      </c>
      <c r="O8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8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0" t="str">
        <f>MID(Tableau_Lancer_la_requête_à_partir_de_CEGID[[#This Row],[libcomposant]],1,5)</f>
        <v/>
      </c>
    </row>
    <row r="81" spans="1:21" x14ac:dyDescent="0.3">
      <c r="A81" t="s">
        <v>850</v>
      </c>
      <c r="B81" s="1">
        <v>44719</v>
      </c>
      <c r="C81" t="s">
        <v>2310</v>
      </c>
      <c r="D81">
        <v>154857</v>
      </c>
      <c r="E81" t="s">
        <v>2312</v>
      </c>
      <c r="F81" t="s">
        <v>2358</v>
      </c>
      <c r="G81" t="s">
        <v>2359</v>
      </c>
      <c r="H81" t="s">
        <v>851</v>
      </c>
      <c r="I81">
        <v>450</v>
      </c>
      <c r="J81" t="s">
        <v>2316</v>
      </c>
      <c r="K81">
        <f>_xlfn.ISOWEEKNUM(Tableau_Lancer_la_requête_à_partir_de_CEGID[[#This Row],[wop_dateacc]])</f>
        <v>23</v>
      </c>
      <c r="M8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021516</v>
      </c>
      <c r="N81" t="str">
        <f>IF(OR(VLOOKUP(M81,Feuil2!E:F,2,FALSE)&gt;1,VLOOKUP(Feuil1!M81,Feuil2!E:I,4,)+7&lt;Tableau_Lancer_la_requête_à_partir_de_CEGID[[#This Row],[wop_dateacc]]),Feuil1!M81,"")</f>
        <v>021516</v>
      </c>
      <c r="O8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023218</v>
      </c>
      <c r="P8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1" t="str">
        <f>MID(Tableau_Lancer_la_requête_à_partir_de_CEGID[[#This Row],[libcomposant]],1,5)</f>
        <v>C1031</v>
      </c>
    </row>
    <row r="82" spans="1:21" x14ac:dyDescent="0.3">
      <c r="A82" t="s">
        <v>557</v>
      </c>
      <c r="B82" s="1">
        <v>44719</v>
      </c>
      <c r="C82" t="s">
        <v>2310</v>
      </c>
      <c r="D82">
        <v>154856</v>
      </c>
      <c r="E82" t="s">
        <v>2312</v>
      </c>
      <c r="F82" t="s">
        <v>555</v>
      </c>
      <c r="G82" t="s">
        <v>556</v>
      </c>
      <c r="H82" t="s">
        <v>558</v>
      </c>
      <c r="I82">
        <v>1500</v>
      </c>
      <c r="J82" t="s">
        <v>2316</v>
      </c>
      <c r="K82">
        <f>_xlfn.ISOWEEKNUM(Tableau_Lancer_la_requête_à_partir_de_CEGID[[#This Row],[wop_dateacc]])</f>
        <v>23</v>
      </c>
      <c r="M8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004518</v>
      </c>
      <c r="N82" t="str">
        <f>IF(OR(VLOOKUP(M82,Feuil2!E:F,2,FALSE)&gt;1,VLOOKUP(Feuil1!M82,Feuil2!E:I,4,)+7&lt;Tableau_Lancer_la_requête_à_partir_de_CEGID[[#This Row],[wop_dateacc]]),Feuil1!M82,"")</f>
        <v>004518</v>
      </c>
      <c r="O8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017519</v>
      </c>
      <c r="P8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2" t="str">
        <f>MID(Tableau_Lancer_la_requête_à_partir_de_CEGID[[#This Row],[libcomposant]],1,5)</f>
        <v>C1170</v>
      </c>
    </row>
    <row r="83" spans="1:21" x14ac:dyDescent="0.3">
      <c r="A83" t="s">
        <v>491</v>
      </c>
      <c r="B83" s="1">
        <v>44719</v>
      </c>
      <c r="C83" t="s">
        <v>2310</v>
      </c>
      <c r="D83">
        <v>152645</v>
      </c>
      <c r="E83" t="s">
        <v>2312</v>
      </c>
      <c r="F83" t="s">
        <v>489</v>
      </c>
      <c r="G83" t="s">
        <v>490</v>
      </c>
      <c r="H83" t="s">
        <v>492</v>
      </c>
      <c r="I83">
        <v>6000</v>
      </c>
      <c r="J83" t="s">
        <v>2322</v>
      </c>
      <c r="K83">
        <f>_xlfn.ISOWEEKNUM(Tableau_Lancer_la_requête_à_partir_de_CEGID[[#This Row],[wop_dateacc]])</f>
        <v>23</v>
      </c>
      <c r="M8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001119</v>
      </c>
      <c r="N83" t="str">
        <f>IF(OR(VLOOKUP(M83,Feuil2!E:F,2,FALSE)&gt;1,VLOOKUP(Feuil1!M83,Feuil2!E:I,4,)+7&lt;Tableau_Lancer_la_requête_à_partir_de_CEGID[[#This Row],[wop_dateacc]]),Feuil1!M83,"")</f>
        <v>001119</v>
      </c>
      <c r="O8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006021</v>
      </c>
      <c r="P8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011421</v>
      </c>
      <c r="Q8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013521</v>
      </c>
      <c r="R8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019119</v>
      </c>
      <c r="S83" t="e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>#N/A</v>
      </c>
      <c r="T8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>023718</v>
      </c>
      <c r="U83" t="str">
        <f>MID(Tableau_Lancer_la_requête_à_partir_de_CEGID[[#This Row],[libcomposant]],1,5)</f>
        <v xml:space="preserve">C628 </v>
      </c>
    </row>
    <row r="84" spans="1:21" x14ac:dyDescent="0.3">
      <c r="A84" t="s">
        <v>1704</v>
      </c>
      <c r="B84" s="1">
        <v>44719</v>
      </c>
      <c r="C84" t="s">
        <v>2310</v>
      </c>
      <c r="D84">
        <v>154867</v>
      </c>
      <c r="E84" t="s">
        <v>2312</v>
      </c>
      <c r="F84" t="s">
        <v>2346</v>
      </c>
      <c r="G84" t="s">
        <v>2347</v>
      </c>
      <c r="H84" t="s">
        <v>1705</v>
      </c>
      <c r="I84">
        <v>1500</v>
      </c>
      <c r="J84" t="s">
        <v>2320</v>
      </c>
      <c r="K84">
        <f>_xlfn.ISOWEEKNUM(Tableau_Lancer_la_requête_à_partir_de_CEGID[[#This Row],[wop_dateacc]])</f>
        <v>23</v>
      </c>
      <c r="M8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018415</v>
      </c>
      <c r="N84" t="str">
        <f>IF(OR(VLOOKUP(M84,Feuil2!E:F,2,FALSE)&gt;1,VLOOKUP(Feuil1!M84,Feuil2!E:I,4,)+7&lt;Tableau_Lancer_la_requête_à_partir_de_CEGID[[#This Row],[wop_dateacc]]),Feuil1!M84,"")</f>
        <v>018415</v>
      </c>
      <c r="O8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8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4" t="str">
        <f>MID(Tableau_Lancer_la_requête_à_partir_de_CEGID[[#This Row],[libcomposant]],1,5)</f>
        <v xml:space="preserve">C320 </v>
      </c>
    </row>
    <row r="85" spans="1:21" x14ac:dyDescent="0.3">
      <c r="A85" t="s">
        <v>563</v>
      </c>
      <c r="B85" s="1">
        <v>44719</v>
      </c>
      <c r="C85" t="s">
        <v>2310</v>
      </c>
      <c r="D85">
        <v>153500</v>
      </c>
      <c r="E85" t="s">
        <v>2311</v>
      </c>
      <c r="F85" t="s">
        <v>561</v>
      </c>
      <c r="G85" t="s">
        <v>562</v>
      </c>
      <c r="H85" t="s">
        <v>564</v>
      </c>
      <c r="I85">
        <v>1575</v>
      </c>
      <c r="J85" t="s">
        <v>2316</v>
      </c>
      <c r="K85">
        <f>_xlfn.ISOWEEKNUM(Tableau_Lancer_la_requête_à_partir_de_CEGID[[#This Row],[wop_dateacc]])</f>
        <v>23</v>
      </c>
      <c r="M8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004519</v>
      </c>
      <c r="N85" t="str">
        <f>IF(OR(VLOOKUP(M85,Feuil2!E:F,2,FALSE)&gt;1,VLOOKUP(Feuil1!M85,Feuil2!E:I,4,)+7&lt;Tableau_Lancer_la_requête_à_partir_de_CEGID[[#This Row],[wop_dateacc]]),Feuil1!M85,"")</f>
        <v>004519</v>
      </c>
      <c r="O8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004919</v>
      </c>
      <c r="P8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005719</v>
      </c>
      <c r="Q8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009819</v>
      </c>
      <c r="R8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017418</v>
      </c>
      <c r="S8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5" t="str">
        <f>MID(Tableau_Lancer_la_requête_à_partir_de_CEGID[[#This Row],[libcomposant]],1,5)</f>
        <v xml:space="preserve">C446 </v>
      </c>
    </row>
    <row r="86" spans="1:21" x14ac:dyDescent="0.3">
      <c r="A86" t="s">
        <v>799</v>
      </c>
      <c r="B86" s="1">
        <v>44715</v>
      </c>
      <c r="C86" t="s">
        <v>2310</v>
      </c>
      <c r="D86">
        <v>148772</v>
      </c>
      <c r="E86" t="s">
        <v>2312</v>
      </c>
      <c r="F86" t="s">
        <v>797</v>
      </c>
      <c r="G86" t="s">
        <v>798</v>
      </c>
      <c r="H86" t="s">
        <v>800</v>
      </c>
      <c r="I86">
        <v>1440</v>
      </c>
      <c r="J86" t="s">
        <v>2316</v>
      </c>
      <c r="K86">
        <f>_xlfn.ISOWEEKNUM(Tableau_Lancer_la_requête_à_partir_de_CEGID[[#This Row],[wop_dateacc]])</f>
        <v>22</v>
      </c>
      <c r="M8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020716</v>
      </c>
      <c r="N86" t="str">
        <f>IF(OR(VLOOKUP(M86,Feuil2!E:F,2,FALSE)&gt;1,VLOOKUP(Feuil1!M86,Feuil2!E:I,4,)+7&lt;Tableau_Lancer_la_requête_à_partir_de_CEGID[[#This Row],[wop_dateacc]]),Feuil1!M86,"")</f>
        <v>020716</v>
      </c>
      <c r="O8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8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6" t="str">
        <f>MID(Tableau_Lancer_la_requête_à_partir_de_CEGID[[#This Row],[libcomposant]],1,5)</f>
        <v>C1156</v>
      </c>
    </row>
    <row r="87" spans="1:21" x14ac:dyDescent="0.3">
      <c r="A87" t="s">
        <v>791</v>
      </c>
      <c r="B87" s="1">
        <v>44714</v>
      </c>
      <c r="C87" t="s">
        <v>2310</v>
      </c>
      <c r="D87">
        <v>151199</v>
      </c>
      <c r="E87" t="s">
        <v>2314</v>
      </c>
      <c r="F87" t="s">
        <v>773</v>
      </c>
      <c r="G87" t="s">
        <v>774</v>
      </c>
      <c r="H87" t="s">
        <v>792</v>
      </c>
      <c r="I87">
        <v>1050</v>
      </c>
      <c r="J87" t="s">
        <v>2322</v>
      </c>
      <c r="K87">
        <f>_xlfn.ISOWEEKNUM(Tableau_Lancer_la_requête_à_partir_de_CEGID[[#This Row],[wop_dateacc]])</f>
        <v>22</v>
      </c>
      <c r="M8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013618</v>
      </c>
      <c r="N87" t="str">
        <f>IF(OR(VLOOKUP(M87,Feuil2!E:F,2,FALSE)&gt;1,VLOOKUP(Feuil1!M87,Feuil2!E:I,4,)+7&lt;Tableau_Lancer_la_requête_à_partir_de_CEGID[[#This Row],[wop_dateacc]]),Feuil1!M87,"")</f>
        <v>013618</v>
      </c>
      <c r="O8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8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7" t="str">
        <f>MID(Tableau_Lancer_la_requête_à_partir_de_CEGID[[#This Row],[libcomposant]],1,5)</f>
        <v xml:space="preserve">C364 </v>
      </c>
    </row>
    <row r="88" spans="1:21" x14ac:dyDescent="0.3">
      <c r="A88" t="s">
        <v>293</v>
      </c>
      <c r="B88" s="1">
        <v>44714</v>
      </c>
      <c r="C88" t="s">
        <v>2310</v>
      </c>
      <c r="D88">
        <v>151191</v>
      </c>
      <c r="E88" t="s">
        <v>2312</v>
      </c>
      <c r="F88" t="s">
        <v>291</v>
      </c>
      <c r="G88" t="s">
        <v>292</v>
      </c>
      <c r="H88" t="s">
        <v>294</v>
      </c>
      <c r="I88">
        <v>1000</v>
      </c>
      <c r="J88" t="s">
        <v>2316</v>
      </c>
      <c r="K88">
        <f>_xlfn.ISOWEEKNUM(Tableau_Lancer_la_requête_à_partir_de_CEGID[[#This Row],[wop_dateacc]])</f>
        <v>22</v>
      </c>
      <c r="M8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005818</v>
      </c>
      <c r="N88" t="str">
        <f>IF(OR(VLOOKUP(M88,Feuil2!E:F,2,FALSE)&gt;1,VLOOKUP(Feuil1!M88,Feuil2!E:I,4,)+7&lt;Tableau_Lancer_la_requête_à_partir_de_CEGID[[#This Row],[wop_dateacc]]),Feuil1!M88,"")</f>
        <v>005818</v>
      </c>
      <c r="O8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008517</v>
      </c>
      <c r="P8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8" t="str">
        <f>MID(Tableau_Lancer_la_requête_à_partir_de_CEGID[[#This Row],[libcomposant]],1,5)</f>
        <v>C1405</v>
      </c>
    </row>
    <row r="89" spans="1:21" x14ac:dyDescent="0.3">
      <c r="A89" t="s">
        <v>130</v>
      </c>
      <c r="B89" s="1">
        <v>44714</v>
      </c>
      <c r="C89" t="s">
        <v>2310</v>
      </c>
      <c r="D89">
        <v>154305</v>
      </c>
      <c r="E89" t="s">
        <v>2312</v>
      </c>
      <c r="F89" t="s">
        <v>128</v>
      </c>
      <c r="G89" t="s">
        <v>129</v>
      </c>
      <c r="H89" t="s">
        <v>131</v>
      </c>
      <c r="I89">
        <v>5000</v>
      </c>
      <c r="J89" t="s">
        <v>2316</v>
      </c>
      <c r="K89">
        <f>_xlfn.ISOWEEKNUM(Tableau_Lancer_la_requête_à_partir_de_CEGID[[#This Row],[wop_dateacc]])</f>
        <v>22</v>
      </c>
      <c r="M8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016817</v>
      </c>
      <c r="N89" t="str">
        <f>IF(OR(VLOOKUP(M89,Feuil2!E:F,2,FALSE)&gt;1,VLOOKUP(Feuil1!M89,Feuil2!E:I,4,)+7&lt;Tableau_Lancer_la_requête_à_partir_de_CEGID[[#This Row],[wop_dateacc]]),Feuil1!M89,"")</f>
        <v>016817</v>
      </c>
      <c r="O8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021815</v>
      </c>
      <c r="P8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8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8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8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8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89" t="str">
        <f>MID(Tableau_Lancer_la_requête_à_partir_de_CEGID[[#This Row],[libcomposant]],1,5)</f>
        <v>C889B</v>
      </c>
    </row>
    <row r="90" spans="1:21" x14ac:dyDescent="0.3">
      <c r="A90" t="s">
        <v>589</v>
      </c>
      <c r="B90" s="1">
        <v>44713</v>
      </c>
      <c r="C90" t="s">
        <v>2310</v>
      </c>
      <c r="D90">
        <v>153466</v>
      </c>
      <c r="E90" t="s">
        <v>2312</v>
      </c>
      <c r="F90" t="s">
        <v>587</v>
      </c>
      <c r="G90" t="s">
        <v>588</v>
      </c>
      <c r="H90" t="s">
        <v>590</v>
      </c>
      <c r="I90">
        <v>500</v>
      </c>
      <c r="J90" t="s">
        <v>2316</v>
      </c>
      <c r="K90">
        <f>_xlfn.ISOWEEKNUM(Tableau_Lancer_la_requête_à_partir_de_CEGID[[#This Row],[wop_dateacc]])</f>
        <v>22</v>
      </c>
      <c r="M9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028816</v>
      </c>
      <c r="N90" t="str">
        <f>IF(OR(VLOOKUP(M90,Feuil2!E:F,2,FALSE)&gt;1,VLOOKUP(Feuil1!M90,Feuil2!E:I,4,)+7&lt;Tableau_Lancer_la_requête_à_partir_de_CEGID[[#This Row],[wop_dateacc]]),Feuil1!M90,"")</f>
        <v>028816</v>
      </c>
      <c r="O9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9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9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0" t="str">
        <f>MID(Tableau_Lancer_la_requête_à_partir_de_CEGID[[#This Row],[libcomposant]],1,5)</f>
        <v>C509B</v>
      </c>
    </row>
    <row r="91" spans="1:21" x14ac:dyDescent="0.3">
      <c r="A91" t="s">
        <v>169</v>
      </c>
      <c r="B91" s="1">
        <v>44713</v>
      </c>
      <c r="C91" t="s">
        <v>2310</v>
      </c>
      <c r="D91">
        <v>152644</v>
      </c>
      <c r="E91" t="s">
        <v>2312</v>
      </c>
      <c r="F91" t="s">
        <v>167</v>
      </c>
      <c r="G91" t="s">
        <v>168</v>
      </c>
      <c r="H91" t="s">
        <v>170</v>
      </c>
      <c r="I91">
        <v>2500</v>
      </c>
      <c r="J91" t="s">
        <v>2322</v>
      </c>
      <c r="K91">
        <f>_xlfn.ISOWEEKNUM(Tableau_Lancer_la_requête_à_partir_de_CEGID[[#This Row],[wop_dateacc]])</f>
        <v>22</v>
      </c>
      <c r="M9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000421</v>
      </c>
      <c r="N91" t="str">
        <f>IF(OR(VLOOKUP(M91,Feuil2!E:F,2,FALSE)&gt;1,VLOOKUP(Feuil1!M91,Feuil2!E:I,4,)+7&lt;Tableau_Lancer_la_requête_à_partir_de_CEGID[[#This Row],[wop_dateacc]]),Feuil1!M91,"")</f>
        <v>000421</v>
      </c>
      <c r="O9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017615</v>
      </c>
      <c r="P9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9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1" t="str">
        <f>MID(Tableau_Lancer_la_requête_à_partir_de_CEGID[[#This Row],[libcomposant]],1,5)</f>
        <v xml:space="preserve">C789 </v>
      </c>
    </row>
    <row r="92" spans="1:21" x14ac:dyDescent="0.3">
      <c r="A92" t="s">
        <v>789</v>
      </c>
      <c r="B92" s="1">
        <v>44712</v>
      </c>
      <c r="C92" t="s">
        <v>2310</v>
      </c>
      <c r="D92">
        <v>153431</v>
      </c>
      <c r="E92" t="s">
        <v>2312</v>
      </c>
      <c r="F92" t="s">
        <v>742</v>
      </c>
      <c r="G92" t="s">
        <v>743</v>
      </c>
      <c r="H92" t="s">
        <v>790</v>
      </c>
      <c r="I92">
        <v>1000</v>
      </c>
      <c r="J92" t="s">
        <v>2322</v>
      </c>
      <c r="K92">
        <f>_xlfn.ISOWEEKNUM(Tableau_Lancer_la_requête_à_partir_de_CEGID[[#This Row],[wop_dateacc]])</f>
        <v>22</v>
      </c>
      <c r="M9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028919</v>
      </c>
      <c r="N92" t="str">
        <f>IF(OR(VLOOKUP(M92,Feuil2!E:F,2,FALSE)&gt;1,VLOOKUP(Feuil1!M92,Feuil2!E:I,4,)+7&lt;Tableau_Lancer_la_requête_à_partir_de_CEGID[[#This Row],[wop_dateacc]]),Feuil1!M92,"")</f>
        <v>028919</v>
      </c>
      <c r="O9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9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9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2" t="str">
        <f>MID(Tableau_Lancer_la_requête_à_partir_de_CEGID[[#This Row],[libcomposant]],1,5)</f>
        <v>C2059</v>
      </c>
    </row>
    <row r="93" spans="1:21" x14ac:dyDescent="0.3">
      <c r="A93" t="s">
        <v>692</v>
      </c>
      <c r="B93" s="1">
        <v>44712</v>
      </c>
      <c r="C93" t="s">
        <v>2310</v>
      </c>
      <c r="D93">
        <v>154832</v>
      </c>
      <c r="E93" t="s">
        <v>2312</v>
      </c>
      <c r="F93" t="s">
        <v>690</v>
      </c>
      <c r="G93" t="s">
        <v>691</v>
      </c>
      <c r="H93" t="s">
        <v>693</v>
      </c>
      <c r="I93">
        <v>7000</v>
      </c>
      <c r="J93" t="s">
        <v>2316</v>
      </c>
      <c r="K93">
        <f>_xlfn.ISOWEEKNUM(Tableau_Lancer_la_requête_à_partir_de_CEGID[[#This Row],[wop_dateacc]])</f>
        <v>22</v>
      </c>
      <c r="M9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015717</v>
      </c>
      <c r="N93" t="str">
        <f>IF(OR(VLOOKUP(M93,Feuil2!E:F,2,FALSE)&gt;1,VLOOKUP(Feuil1!M93,Feuil2!E:I,4,)+7&lt;Tableau_Lancer_la_requête_à_partir_de_CEGID[[#This Row],[wop_dateacc]]),Feuil1!M93,"")</f>
        <v>015717</v>
      </c>
      <c r="O9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019515</v>
      </c>
      <c r="P9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026019</v>
      </c>
      <c r="Q9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039516</v>
      </c>
      <c r="R9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3" t="str">
        <f>MID(Tableau_Lancer_la_requête_à_partir_de_CEGID[[#This Row],[libcomposant]],1,5)</f>
        <v>C680A</v>
      </c>
    </row>
    <row r="94" spans="1:21" x14ac:dyDescent="0.3">
      <c r="A94" t="s">
        <v>483</v>
      </c>
      <c r="B94" s="1">
        <v>44712</v>
      </c>
      <c r="C94" t="s">
        <v>2310</v>
      </c>
      <c r="D94">
        <v>154307</v>
      </c>
      <c r="E94" t="s">
        <v>2312</v>
      </c>
      <c r="F94" t="s">
        <v>481</v>
      </c>
      <c r="G94" t="s">
        <v>482</v>
      </c>
      <c r="H94" t="s">
        <v>484</v>
      </c>
      <c r="I94">
        <v>5500</v>
      </c>
      <c r="J94" t="s">
        <v>2316</v>
      </c>
      <c r="K94">
        <f>_xlfn.ISOWEEKNUM(Tableau_Lancer_la_requête_à_partir_de_CEGID[[#This Row],[wop_dateacc]])</f>
        <v>22</v>
      </c>
      <c r="M9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012719</v>
      </c>
      <c r="N94" t="str">
        <f>IF(OR(VLOOKUP(M94,Feuil2!E:F,2,FALSE)&gt;1,VLOOKUP(Feuil1!M94,Feuil2!E:I,4,)+7&lt;Tableau_Lancer_la_requête_à_partir_de_CEGID[[#This Row],[wop_dateacc]]),Feuil1!M94,"")</f>
        <v>012719</v>
      </c>
      <c r="O9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015017</v>
      </c>
      <c r="P9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9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4" t="str">
        <f>MID(Tableau_Lancer_la_requête_à_partir_de_CEGID[[#This Row],[libcomposant]],1,5)</f>
        <v xml:space="preserve">C725 </v>
      </c>
    </row>
    <row r="95" spans="1:21" x14ac:dyDescent="0.3">
      <c r="A95" t="s">
        <v>377</v>
      </c>
      <c r="B95" s="1">
        <v>44712</v>
      </c>
      <c r="C95" t="s">
        <v>2310</v>
      </c>
      <c r="D95">
        <v>152492</v>
      </c>
      <c r="E95" t="s">
        <v>2311</v>
      </c>
      <c r="F95" t="s">
        <v>251</v>
      </c>
      <c r="G95" t="s">
        <v>252</v>
      </c>
      <c r="H95" t="s">
        <v>378</v>
      </c>
      <c r="I95">
        <v>1295</v>
      </c>
      <c r="J95" t="s">
        <v>2319</v>
      </c>
      <c r="K95">
        <f>_xlfn.ISOWEEKNUM(Tableau_Lancer_la_requête_à_partir_de_CEGID[[#This Row],[wop_dateacc]])</f>
        <v>22</v>
      </c>
      <c r="M9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95" t="str">
        <f>IF(OR(VLOOKUP(M95,Feuil2!E:F,2,FALSE)&gt;1,VLOOKUP(Feuil1!M95,Feuil2!E:I,4,)+7&lt;Tableau_Lancer_la_requête_à_partir_de_CEGID[[#This Row],[wop_dateacc]]),Feuil1!M95,"")</f>
        <v>008619</v>
      </c>
      <c r="O9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9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9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5" t="str">
        <f>MID(Tableau_Lancer_la_requête_à_partir_de_CEGID[[#This Row],[libcomposant]],1,5)</f>
        <v>C4Pan</v>
      </c>
    </row>
    <row r="96" spans="1:21" x14ac:dyDescent="0.3">
      <c r="A96" t="s">
        <v>213</v>
      </c>
      <c r="B96" s="1">
        <v>44712</v>
      </c>
      <c r="C96" t="s">
        <v>2310</v>
      </c>
      <c r="D96">
        <v>149696</v>
      </c>
      <c r="E96" t="s">
        <v>2311</v>
      </c>
      <c r="F96" t="s">
        <v>211</v>
      </c>
      <c r="G96" t="s">
        <v>212</v>
      </c>
      <c r="H96" t="s">
        <v>214</v>
      </c>
      <c r="I96">
        <v>1030</v>
      </c>
      <c r="J96" t="s">
        <v>2316</v>
      </c>
      <c r="K96">
        <f>_xlfn.ISOWEEKNUM(Tableau_Lancer_la_requête_à_partir_de_CEGID[[#This Row],[wop_dateacc]])</f>
        <v>22</v>
      </c>
      <c r="M9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005118</v>
      </c>
      <c r="N96" t="str">
        <f>IF(OR(VLOOKUP(M96,Feuil2!E:F,2,FALSE)&gt;1,VLOOKUP(Feuil1!M96,Feuil2!E:I,4,)+7&lt;Tableau_Lancer_la_requête_à_partir_de_CEGID[[#This Row],[wop_dateacc]]),Feuil1!M96,"")</f>
        <v>005118</v>
      </c>
      <c r="O9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021519</v>
      </c>
      <c r="P9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9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6" t="str">
        <f>MID(Tableau_Lancer_la_requête_à_partir_de_CEGID[[#This Row],[libcomposant]],1,5)</f>
        <v>C1991</v>
      </c>
    </row>
    <row r="97" spans="1:21" x14ac:dyDescent="0.3">
      <c r="A97" t="s">
        <v>563</v>
      </c>
      <c r="B97" s="1">
        <v>44711</v>
      </c>
      <c r="C97" t="s">
        <v>2310</v>
      </c>
      <c r="D97">
        <v>152327</v>
      </c>
      <c r="E97" t="s">
        <v>2311</v>
      </c>
      <c r="F97" t="s">
        <v>561</v>
      </c>
      <c r="G97" t="s">
        <v>562</v>
      </c>
      <c r="H97" t="s">
        <v>564</v>
      </c>
      <c r="I97">
        <v>1575</v>
      </c>
      <c r="J97" t="s">
        <v>2316</v>
      </c>
      <c r="K97">
        <f>_xlfn.ISOWEEKNUM(Tableau_Lancer_la_requête_à_partir_de_CEGID[[#This Row],[wop_dateacc]])</f>
        <v>22</v>
      </c>
      <c r="M9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004519</v>
      </c>
      <c r="N97" t="str">
        <f>IF(OR(VLOOKUP(M97,Feuil2!E:F,2,FALSE)&gt;1,VLOOKUP(Feuil1!M97,Feuil2!E:I,4,)+7&lt;Tableau_Lancer_la_requête_à_partir_de_CEGID[[#This Row],[wop_dateacc]]),Feuil1!M97,"")</f>
        <v>004519</v>
      </c>
      <c r="O9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004919</v>
      </c>
      <c r="P9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005719</v>
      </c>
      <c r="Q9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009819</v>
      </c>
      <c r="R9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017418</v>
      </c>
      <c r="S9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7" t="str">
        <f>MID(Tableau_Lancer_la_requête_à_partir_de_CEGID[[#This Row],[libcomposant]],1,5)</f>
        <v xml:space="preserve">C446 </v>
      </c>
    </row>
    <row r="98" spans="1:21" x14ac:dyDescent="0.3">
      <c r="A98" t="s">
        <v>104</v>
      </c>
      <c r="B98" s="1">
        <v>44708</v>
      </c>
      <c r="C98" t="s">
        <v>2310</v>
      </c>
      <c r="D98">
        <v>152171</v>
      </c>
      <c r="E98" t="s">
        <v>2311</v>
      </c>
      <c r="F98" t="s">
        <v>102</v>
      </c>
      <c r="G98" t="s">
        <v>103</v>
      </c>
      <c r="H98" t="s">
        <v>105</v>
      </c>
      <c r="I98">
        <v>1100</v>
      </c>
      <c r="J98" t="s">
        <v>2316</v>
      </c>
      <c r="K98">
        <f>_xlfn.ISOWEEKNUM(Tableau_Lancer_la_requête_à_partir_de_CEGID[[#This Row],[wop_dateacc]])</f>
        <v>21</v>
      </c>
      <c r="M9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004221</v>
      </c>
      <c r="N98" t="str">
        <f>IF(OR(VLOOKUP(M98,Feuil2!E:F,2,FALSE)&gt;1,VLOOKUP(Feuil1!M98,Feuil2!E:I,4,)+7&lt;Tableau_Lancer_la_requête_à_partir_de_CEGID[[#This Row],[wop_dateacc]]),Feuil1!M98,"")</f>
        <v>004221</v>
      </c>
      <c r="O9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020815</v>
      </c>
      <c r="P9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9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8" t="str">
        <f>MID(Tableau_Lancer_la_requête_à_partir_de_CEGID[[#This Row],[libcomposant]],1,5)</f>
        <v>C1389</v>
      </c>
    </row>
    <row r="99" spans="1:21" x14ac:dyDescent="0.3">
      <c r="A99" t="s">
        <v>453</v>
      </c>
      <c r="B99" s="1">
        <v>44708</v>
      </c>
      <c r="C99" t="s">
        <v>2310</v>
      </c>
      <c r="D99">
        <v>154865</v>
      </c>
      <c r="E99" t="s">
        <v>2312</v>
      </c>
      <c r="F99" t="s">
        <v>451</v>
      </c>
      <c r="G99" t="s">
        <v>452</v>
      </c>
      <c r="H99" t="s">
        <v>454</v>
      </c>
      <c r="I99">
        <v>20000</v>
      </c>
      <c r="J99" t="s">
        <v>2320</v>
      </c>
      <c r="K99">
        <f>_xlfn.ISOWEEKNUM(Tableau_Lancer_la_requête_à_partir_de_CEGID[[#This Row],[wop_dateacc]])</f>
        <v>21</v>
      </c>
      <c r="M9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99" t="e">
        <f>IF(OR(VLOOKUP(M99,Feuil2!E:F,2,FALSE)&gt;1,VLOOKUP(Feuil1!M99,Feuil2!E:I,4,)+7&lt;Tableau_Lancer_la_requête_à_partir_de_CEGID[[#This Row],[wop_dateacc]]),Feuil1!M99,"")</f>
        <v>#N/A</v>
      </c>
      <c r="O9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9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9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9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9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9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99" t="str">
        <f>MID(Tableau_Lancer_la_requête_à_partir_de_CEGID[[#This Row],[libcomposant]],1,5)</f>
        <v xml:space="preserve">C241 </v>
      </c>
    </row>
    <row r="100" spans="1:21" x14ac:dyDescent="0.3">
      <c r="B100" s="1">
        <v>44707</v>
      </c>
      <c r="C100" t="s">
        <v>2310</v>
      </c>
      <c r="D100">
        <v>154767</v>
      </c>
      <c r="E100" t="s">
        <v>2311</v>
      </c>
      <c r="F100" t="s">
        <v>2371</v>
      </c>
      <c r="G100" t="s">
        <v>2372</v>
      </c>
      <c r="I100">
        <v>1430</v>
      </c>
      <c r="J100" t="s">
        <v>2320</v>
      </c>
      <c r="K100">
        <f>_xlfn.ISOWEEKNUM(Tableau_Lancer_la_requête_à_partir_de_CEGID[[#This Row],[wop_dateacc]])</f>
        <v>21</v>
      </c>
      <c r="M10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00" t="e">
        <f>IF(OR(VLOOKUP(M100,Feuil2!E:F,2,FALSE)&gt;1,VLOOKUP(Feuil1!M100,Feuil2!E:I,4,)+7&lt;Tableau_Lancer_la_requête_à_partir_de_CEGID[[#This Row],[wop_dateacc]]),Feuil1!M100,"")</f>
        <v>#N/A</v>
      </c>
      <c r="O10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0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0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0" t="str">
        <f>MID(Tableau_Lancer_la_requête_à_partir_de_CEGID[[#This Row],[libcomposant]],1,5)</f>
        <v/>
      </c>
    </row>
    <row r="101" spans="1:21" x14ac:dyDescent="0.3">
      <c r="A101" t="s">
        <v>287</v>
      </c>
      <c r="B101" s="1">
        <v>44706</v>
      </c>
      <c r="C101" t="s">
        <v>2310</v>
      </c>
      <c r="D101">
        <v>153456</v>
      </c>
      <c r="E101" t="s">
        <v>2312</v>
      </c>
      <c r="F101" t="s">
        <v>285</v>
      </c>
      <c r="G101" t="s">
        <v>286</v>
      </c>
      <c r="H101" t="s">
        <v>288</v>
      </c>
      <c r="I101">
        <v>7500</v>
      </c>
      <c r="J101" t="s">
        <v>2316</v>
      </c>
      <c r="K101">
        <f>_xlfn.ISOWEEKNUM(Tableau_Lancer_la_requête_à_partir_de_CEGID[[#This Row],[wop_dateacc]])</f>
        <v>21</v>
      </c>
      <c r="M10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002121</v>
      </c>
      <c r="N101" t="str">
        <f>IF(OR(VLOOKUP(M101,Feuil2!E:F,2,FALSE)&gt;1,VLOOKUP(Feuil1!M101,Feuil2!E:I,4,)+7&lt;Tableau_Lancer_la_requête_à_partir_de_CEGID[[#This Row],[wop_dateacc]]),Feuil1!M101,"")</f>
        <v>002121</v>
      </c>
      <c r="O10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008821</v>
      </c>
      <c r="P10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014919</v>
      </c>
      <c r="Q10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019822</v>
      </c>
      <c r="R10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023919</v>
      </c>
      <c r="S10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1" t="str">
        <f>MID(Tableau_Lancer_la_requête_à_partir_de_CEGID[[#This Row],[libcomposant]],1,5)</f>
        <v xml:space="preserve">C494 </v>
      </c>
    </row>
    <row r="102" spans="1:21" x14ac:dyDescent="0.3">
      <c r="A102" t="s">
        <v>58</v>
      </c>
      <c r="B102" s="1">
        <v>44706</v>
      </c>
      <c r="C102" t="s">
        <v>2310</v>
      </c>
      <c r="D102">
        <v>152647</v>
      </c>
      <c r="E102" t="s">
        <v>2312</v>
      </c>
      <c r="F102" t="s">
        <v>56</v>
      </c>
      <c r="G102" t="s">
        <v>57</v>
      </c>
      <c r="H102" t="s">
        <v>59</v>
      </c>
      <c r="I102">
        <v>3000</v>
      </c>
      <c r="J102" t="s">
        <v>2316</v>
      </c>
      <c r="K102">
        <f>_xlfn.ISOWEEKNUM(Tableau_Lancer_la_requête_à_partir_de_CEGID[[#This Row],[wop_dateacc]])</f>
        <v>21</v>
      </c>
      <c r="M10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014021</v>
      </c>
      <c r="N102" t="str">
        <f>IF(OR(VLOOKUP(M102,Feuil2!E:F,2,FALSE)&gt;1,VLOOKUP(Feuil1!M102,Feuil2!E:I,4,)+7&lt;Tableau_Lancer_la_requête_à_partir_de_CEGID[[#This Row],[wop_dateacc]]),Feuil1!M102,"")</f>
        <v>014021</v>
      </c>
      <c r="O10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020915</v>
      </c>
      <c r="P10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0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2" t="str">
        <f>MID(Tableau_Lancer_la_requête_à_partir_de_CEGID[[#This Row],[libcomposant]],1,5)</f>
        <v>C37 O</v>
      </c>
    </row>
    <row r="103" spans="1:21" x14ac:dyDescent="0.3">
      <c r="A103" t="s">
        <v>676</v>
      </c>
      <c r="B103" s="1">
        <v>44706</v>
      </c>
      <c r="C103" t="s">
        <v>2310</v>
      </c>
      <c r="D103">
        <v>154843</v>
      </c>
      <c r="E103" t="s">
        <v>2312</v>
      </c>
      <c r="F103" t="s">
        <v>2395</v>
      </c>
      <c r="G103" t="s">
        <v>2396</v>
      </c>
      <c r="H103" t="s">
        <v>677</v>
      </c>
      <c r="I103">
        <v>2500</v>
      </c>
      <c r="J103" t="s">
        <v>2316</v>
      </c>
      <c r="K103">
        <f>_xlfn.ISOWEEKNUM(Tableau_Lancer_la_requête_à_partir_de_CEGID[[#This Row],[wop_dateacc]])</f>
        <v>21</v>
      </c>
      <c r="M10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001021</v>
      </c>
      <c r="N103" t="str">
        <f>IF(OR(VLOOKUP(M103,Feuil2!E:F,2,FALSE)&gt;1,VLOOKUP(Feuil1!M103,Feuil2!E:I,4,)+7&lt;Tableau_Lancer_la_requête_à_partir_de_CEGID[[#This Row],[wop_dateacc]]),Feuil1!M103,"")</f>
        <v>001021</v>
      </c>
      <c r="O10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001319</v>
      </c>
      <c r="P10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001419</v>
      </c>
      <c r="Q10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3" t="str">
        <f>MID(Tableau_Lancer_la_requête_à_partir_de_CEGID[[#This Row],[libcomposant]],1,5)</f>
        <v xml:space="preserve">C479 </v>
      </c>
    </row>
    <row r="104" spans="1:21" x14ac:dyDescent="0.3">
      <c r="A104" t="s">
        <v>775</v>
      </c>
      <c r="B104" s="1">
        <v>44705</v>
      </c>
      <c r="C104" t="s">
        <v>2310</v>
      </c>
      <c r="D104">
        <v>151199</v>
      </c>
      <c r="E104" t="s">
        <v>2314</v>
      </c>
      <c r="F104" t="s">
        <v>773</v>
      </c>
      <c r="G104" t="s">
        <v>774</v>
      </c>
      <c r="H104" t="s">
        <v>776</v>
      </c>
      <c r="I104">
        <v>1050</v>
      </c>
      <c r="J104" t="s">
        <v>2320</v>
      </c>
      <c r="K104">
        <f>_xlfn.ISOWEEKNUM(Tableau_Lancer_la_requête_à_partir_de_CEGID[[#This Row],[wop_dateacc]])</f>
        <v>21</v>
      </c>
      <c r="M10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019519</v>
      </c>
      <c r="N104" t="str">
        <f>IF(OR(VLOOKUP(M104,Feuil2!E:F,2,FALSE)&gt;1,VLOOKUP(Feuil1!M104,Feuil2!E:I,4,)+7&lt;Tableau_Lancer_la_requête_à_partir_de_CEGID[[#This Row],[wop_dateacc]]),Feuil1!M104,"")</f>
        <v>019519</v>
      </c>
      <c r="O10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0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0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4" t="str">
        <f>MID(Tableau_Lancer_la_requête_à_partir_de_CEGID[[#This Row],[libcomposant]],1,5)</f>
        <v xml:space="preserve">C364 </v>
      </c>
    </row>
    <row r="105" spans="1:21" x14ac:dyDescent="0.3">
      <c r="A105" t="s">
        <v>688</v>
      </c>
      <c r="B105" s="1">
        <v>44705</v>
      </c>
      <c r="C105" t="s">
        <v>2310</v>
      </c>
      <c r="D105">
        <v>153429</v>
      </c>
      <c r="E105" t="s">
        <v>2312</v>
      </c>
      <c r="F105" t="s">
        <v>611</v>
      </c>
      <c r="G105" t="s">
        <v>612</v>
      </c>
      <c r="H105" t="s">
        <v>689</v>
      </c>
      <c r="I105">
        <v>1000</v>
      </c>
      <c r="J105" t="s">
        <v>2322</v>
      </c>
      <c r="K105">
        <f>_xlfn.ISOWEEKNUM(Tableau_Lancer_la_requête_à_partir_de_CEGID[[#This Row],[wop_dateacc]])</f>
        <v>21</v>
      </c>
      <c r="M10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031119</v>
      </c>
      <c r="N105" t="str">
        <f>IF(OR(VLOOKUP(M105,Feuil2!E:F,2,FALSE)&gt;1,VLOOKUP(Feuil1!M105,Feuil2!E:I,4,)+7&lt;Tableau_Lancer_la_requête_à_partir_de_CEGID[[#This Row],[wop_dateacc]]),Feuil1!M105,"")</f>
        <v>031119</v>
      </c>
      <c r="O10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0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0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5" t="str">
        <f>MID(Tableau_Lancer_la_requête_à_partir_de_CEGID[[#This Row],[libcomposant]],1,5)</f>
        <v>C2062</v>
      </c>
    </row>
    <row r="106" spans="1:21" x14ac:dyDescent="0.3">
      <c r="A106" t="s">
        <v>779</v>
      </c>
      <c r="B106" s="1">
        <v>44705</v>
      </c>
      <c r="C106" t="s">
        <v>2310</v>
      </c>
      <c r="D106">
        <v>148285</v>
      </c>
      <c r="E106" t="s">
        <v>2312</v>
      </c>
      <c r="F106" t="s">
        <v>777</v>
      </c>
      <c r="G106" t="s">
        <v>778</v>
      </c>
      <c r="H106" t="s">
        <v>780</v>
      </c>
      <c r="I106">
        <v>1500</v>
      </c>
      <c r="J106" t="s">
        <v>2320</v>
      </c>
      <c r="K106">
        <f>_xlfn.ISOWEEKNUM(Tableau_Lancer_la_requête_à_partir_de_CEGID[[#This Row],[wop_dateacc]])</f>
        <v>21</v>
      </c>
      <c r="M10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019616</v>
      </c>
      <c r="N106" t="str">
        <f>IF(OR(VLOOKUP(M106,Feuil2!E:F,2,FALSE)&gt;1,VLOOKUP(Feuil1!M106,Feuil2!E:I,4,)+7&lt;Tableau_Lancer_la_requête_à_partir_de_CEGID[[#This Row],[wop_dateacc]]),Feuil1!M106,"")</f>
        <v>019616</v>
      </c>
      <c r="O10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0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0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6" t="str">
        <f>MID(Tableau_Lancer_la_requête_à_partir_de_CEGID[[#This Row],[libcomposant]],1,5)</f>
        <v xml:space="preserve">C70A </v>
      </c>
    </row>
    <row r="107" spans="1:21" x14ac:dyDescent="0.3">
      <c r="A107" t="s">
        <v>377</v>
      </c>
      <c r="B107" s="1">
        <v>44705</v>
      </c>
      <c r="C107" t="s">
        <v>2310</v>
      </c>
      <c r="D107">
        <v>149681</v>
      </c>
      <c r="E107" t="s">
        <v>2311</v>
      </c>
      <c r="F107" t="s">
        <v>251</v>
      </c>
      <c r="G107" t="s">
        <v>252</v>
      </c>
      <c r="H107" t="s">
        <v>378</v>
      </c>
      <c r="I107">
        <v>1273</v>
      </c>
      <c r="J107" t="s">
        <v>2319</v>
      </c>
      <c r="K107">
        <f>_xlfn.ISOWEEKNUM(Tableau_Lancer_la_requête_à_partir_de_CEGID[[#This Row],[wop_dateacc]])</f>
        <v>21</v>
      </c>
      <c r="M10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107" t="str">
        <f>IF(OR(VLOOKUP(M107,Feuil2!E:F,2,FALSE)&gt;1,VLOOKUP(Feuil1!M107,Feuil2!E:I,4,)+7&lt;Tableau_Lancer_la_requête_à_partir_de_CEGID[[#This Row],[wop_dateacc]]),Feuil1!M107,"")</f>
        <v>008619</v>
      </c>
      <c r="O10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10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10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7" t="str">
        <f>MID(Tableau_Lancer_la_requête_à_partir_de_CEGID[[#This Row],[libcomposant]],1,5)</f>
        <v>C4Pan</v>
      </c>
    </row>
    <row r="108" spans="1:21" x14ac:dyDescent="0.3">
      <c r="A108" t="s">
        <v>783</v>
      </c>
      <c r="B108" s="1">
        <v>44705</v>
      </c>
      <c r="C108" t="s">
        <v>2310</v>
      </c>
      <c r="D108">
        <v>152626</v>
      </c>
      <c r="E108" t="s">
        <v>2312</v>
      </c>
      <c r="F108" t="s">
        <v>781</v>
      </c>
      <c r="G108" t="s">
        <v>782</v>
      </c>
      <c r="H108" t="s">
        <v>784</v>
      </c>
      <c r="I108">
        <v>1500</v>
      </c>
      <c r="J108" t="s">
        <v>2316</v>
      </c>
      <c r="K108">
        <f>_xlfn.ISOWEEKNUM(Tableau_Lancer_la_requête_à_partir_de_CEGID[[#This Row],[wop_dateacc]])</f>
        <v>21</v>
      </c>
      <c r="M10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002216</v>
      </c>
      <c r="N108" t="str">
        <f>IF(OR(VLOOKUP(M108,Feuil2!E:F,2,FALSE)&gt;1,VLOOKUP(Feuil1!M108,Feuil2!E:I,4,)+7&lt;Tableau_Lancer_la_requête_à_partir_de_CEGID[[#This Row],[wop_dateacc]]),Feuil1!M108,"")</f>
        <v>002216</v>
      </c>
      <c r="O10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011317</v>
      </c>
      <c r="P10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0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0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8" t="str">
        <f>MID(Tableau_Lancer_la_requête_à_partir_de_CEGID[[#This Row],[libcomposant]],1,5)</f>
        <v xml:space="preserve">C842 </v>
      </c>
    </row>
    <row r="109" spans="1:21" x14ac:dyDescent="0.3">
      <c r="A109" t="s">
        <v>787</v>
      </c>
      <c r="B109" s="1">
        <v>44705</v>
      </c>
      <c r="C109" t="s">
        <v>2310</v>
      </c>
      <c r="D109">
        <v>153311</v>
      </c>
      <c r="E109" t="s">
        <v>2311</v>
      </c>
      <c r="F109" t="s">
        <v>785</v>
      </c>
      <c r="G109" t="s">
        <v>786</v>
      </c>
      <c r="H109" t="s">
        <v>788</v>
      </c>
      <c r="I109">
        <v>6300</v>
      </c>
      <c r="J109" t="s">
        <v>2316</v>
      </c>
      <c r="K109">
        <f>_xlfn.ISOWEEKNUM(Tableau_Lancer_la_requête_à_partir_de_CEGID[[#This Row],[wop_dateacc]])</f>
        <v>21</v>
      </c>
      <c r="M10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004419</v>
      </c>
      <c r="N109" t="str">
        <f>IF(OR(VLOOKUP(M109,Feuil2!E:F,2,FALSE)&gt;1,VLOOKUP(Feuil1!M109,Feuil2!E:I,4,)+7&lt;Tableau_Lancer_la_requête_à_partir_de_CEGID[[#This Row],[wop_dateacc]]),Feuil1!M109,"")</f>
        <v>004419</v>
      </c>
      <c r="O10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013021</v>
      </c>
      <c r="P10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013121</v>
      </c>
      <c r="Q10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039616</v>
      </c>
      <c r="R10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0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0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09" t="str">
        <f>MID(Tableau_Lancer_la_requête_à_partir_de_CEGID[[#This Row],[libcomposant]],1,5)</f>
        <v xml:space="preserve">C305 </v>
      </c>
    </row>
    <row r="110" spans="1:21" x14ac:dyDescent="0.3">
      <c r="A110" t="s">
        <v>429</v>
      </c>
      <c r="B110" s="1">
        <v>44705</v>
      </c>
      <c r="C110" t="s">
        <v>2310</v>
      </c>
      <c r="D110">
        <v>153476</v>
      </c>
      <c r="E110" t="s">
        <v>2312</v>
      </c>
      <c r="F110" t="s">
        <v>427</v>
      </c>
      <c r="G110" t="s">
        <v>428</v>
      </c>
      <c r="H110" t="s">
        <v>430</v>
      </c>
      <c r="I110">
        <v>1000</v>
      </c>
      <c r="J110" t="s">
        <v>2316</v>
      </c>
      <c r="K110">
        <f>_xlfn.ISOWEEKNUM(Tableau_Lancer_la_requête_à_partir_de_CEGID[[#This Row],[wop_dateacc]])</f>
        <v>21</v>
      </c>
      <c r="M11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003421</v>
      </c>
      <c r="N110" t="str">
        <f>IF(OR(VLOOKUP(M110,Feuil2!E:F,2,FALSE)&gt;1,VLOOKUP(Feuil1!M110,Feuil2!E:I,4,)+7&lt;Tableau_Lancer_la_requête_à_partir_de_CEGID[[#This Row],[wop_dateacc]]),Feuil1!M110,"")</f>
        <v>003421</v>
      </c>
      <c r="O11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010517</v>
      </c>
      <c r="P11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1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0" t="str">
        <f>MID(Tableau_Lancer_la_requête_à_partir_de_CEGID[[#This Row],[libcomposant]],1,5)</f>
        <v>C35 O</v>
      </c>
    </row>
    <row r="111" spans="1:21" x14ac:dyDescent="0.3">
      <c r="A111" t="s">
        <v>771</v>
      </c>
      <c r="B111" s="1">
        <v>44705</v>
      </c>
      <c r="C111" t="s">
        <v>2310</v>
      </c>
      <c r="D111">
        <v>152640</v>
      </c>
      <c r="E111" t="s">
        <v>2312</v>
      </c>
      <c r="F111" t="s">
        <v>769</v>
      </c>
      <c r="G111" t="s">
        <v>770</v>
      </c>
      <c r="H111" t="s">
        <v>772</v>
      </c>
      <c r="I111">
        <v>1000</v>
      </c>
      <c r="J111" t="s">
        <v>2316</v>
      </c>
      <c r="K111">
        <f>_xlfn.ISOWEEKNUM(Tableau_Lancer_la_requête_à_partir_de_CEGID[[#This Row],[wop_dateacc]])</f>
        <v>21</v>
      </c>
      <c r="M11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005817</v>
      </c>
      <c r="N111" t="str">
        <f>IF(OR(VLOOKUP(M111,Feuil2!E:F,2,FALSE)&gt;1,VLOOKUP(Feuil1!M111,Feuil2!E:I,4,)+7&lt;Tableau_Lancer_la_requête_à_partir_de_CEGID[[#This Row],[wop_dateacc]]),Feuil1!M111,"")</f>
        <v>005817</v>
      </c>
      <c r="O11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012721</v>
      </c>
      <c r="P11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1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1" t="str">
        <f>MID(Tableau_Lancer_la_requête_à_partir_de_CEGID[[#This Row],[libcomposant]],1,5)</f>
        <v xml:space="preserve">C483 </v>
      </c>
    </row>
    <row r="112" spans="1:21" x14ac:dyDescent="0.3">
      <c r="A112" t="s">
        <v>761</v>
      </c>
      <c r="B112" s="1">
        <v>44704</v>
      </c>
      <c r="C112" t="s">
        <v>2310</v>
      </c>
      <c r="D112">
        <v>153313</v>
      </c>
      <c r="E112" t="s">
        <v>2311</v>
      </c>
      <c r="F112" t="s">
        <v>759</v>
      </c>
      <c r="G112" t="s">
        <v>760</v>
      </c>
      <c r="H112" t="s">
        <v>762</v>
      </c>
      <c r="I112">
        <v>3150</v>
      </c>
      <c r="J112" t="s">
        <v>2320</v>
      </c>
      <c r="K112">
        <f>_xlfn.ISOWEEKNUM(Tableau_Lancer_la_requête_à_partir_de_CEGID[[#This Row],[wop_dateacc]])</f>
        <v>21</v>
      </c>
      <c r="M11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003721</v>
      </c>
      <c r="N112" t="str">
        <f>IF(OR(VLOOKUP(M112,Feuil2!E:F,2,FALSE)&gt;1,VLOOKUP(Feuil1!M112,Feuil2!E:I,4,)+7&lt;Tableau_Lancer_la_requête_à_partir_de_CEGID[[#This Row],[wop_dateacc]]),Feuil1!M112,"")</f>
        <v>003721</v>
      </c>
      <c r="O11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027519</v>
      </c>
      <c r="P11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1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2" t="str">
        <f>MID(Tableau_Lancer_la_requête_à_partir_de_CEGID[[#This Row],[libcomposant]],1,5)</f>
        <v>C1182</v>
      </c>
    </row>
    <row r="113" spans="1:21" x14ac:dyDescent="0.3">
      <c r="A113" t="s">
        <v>753</v>
      </c>
      <c r="B113" s="1">
        <v>44704</v>
      </c>
      <c r="C113" t="s">
        <v>2310</v>
      </c>
      <c r="D113">
        <v>152617</v>
      </c>
      <c r="E113" t="s">
        <v>2311</v>
      </c>
      <c r="F113" t="s">
        <v>751</v>
      </c>
      <c r="G113" t="s">
        <v>752</v>
      </c>
      <c r="H113" t="s">
        <v>754</v>
      </c>
      <c r="I113">
        <v>500</v>
      </c>
      <c r="J113" t="s">
        <v>2320</v>
      </c>
      <c r="K113">
        <f>_xlfn.ISOWEEKNUM(Tableau_Lancer_la_requête_à_partir_de_CEGID[[#This Row],[wop_dateacc]])</f>
        <v>21</v>
      </c>
      <c r="M11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022216</v>
      </c>
      <c r="N113" t="str">
        <f>IF(OR(VLOOKUP(M113,Feuil2!E:F,2,FALSE)&gt;1,VLOOKUP(Feuil1!M113,Feuil2!E:I,4,)+7&lt;Tableau_Lancer_la_requête_à_partir_de_CEGID[[#This Row],[wop_dateacc]]),Feuil1!M113,"")</f>
        <v>022216</v>
      </c>
      <c r="O11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1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1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3" t="str">
        <f>MID(Tableau_Lancer_la_requête_à_partir_de_CEGID[[#This Row],[libcomposant]],1,5)</f>
        <v>C1631</v>
      </c>
    </row>
    <row r="114" spans="1:21" x14ac:dyDescent="0.3">
      <c r="A114" t="s">
        <v>757</v>
      </c>
      <c r="B114" s="1">
        <v>44704</v>
      </c>
      <c r="C114" t="s">
        <v>2310</v>
      </c>
      <c r="D114">
        <v>152648</v>
      </c>
      <c r="E114" t="s">
        <v>2312</v>
      </c>
      <c r="F114" t="s">
        <v>755</v>
      </c>
      <c r="G114" t="s">
        <v>756</v>
      </c>
      <c r="H114" t="s">
        <v>758</v>
      </c>
      <c r="I114">
        <v>6000</v>
      </c>
      <c r="J114" t="s">
        <v>2316</v>
      </c>
      <c r="K114">
        <f>_xlfn.ISOWEEKNUM(Tableau_Lancer_la_requête_à_partir_de_CEGID[[#This Row],[wop_dateacc]])</f>
        <v>21</v>
      </c>
      <c r="M11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009021</v>
      </c>
      <c r="N114" t="str">
        <f>IF(OR(VLOOKUP(M114,Feuil2!E:F,2,FALSE)&gt;1,VLOOKUP(Feuil1!M114,Feuil2!E:I,4,)+7&lt;Tableau_Lancer_la_requête_à_partir_de_CEGID[[#This Row],[wop_dateacc]]),Feuil1!M114,"")</f>
        <v>009021</v>
      </c>
      <c r="O11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012421</v>
      </c>
      <c r="P11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013516</v>
      </c>
      <c r="Q11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017617</v>
      </c>
      <c r="R11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4" t="str">
        <f>MID(Tableau_Lancer_la_requête_à_partir_de_CEGID[[#This Row],[libcomposant]],1,5)</f>
        <v>C1263</v>
      </c>
    </row>
    <row r="115" spans="1:21" x14ac:dyDescent="0.3">
      <c r="A115" t="s">
        <v>765</v>
      </c>
      <c r="B115" s="1">
        <v>44704</v>
      </c>
      <c r="C115" t="s">
        <v>2310</v>
      </c>
      <c r="D115">
        <v>151171</v>
      </c>
      <c r="E115" t="s">
        <v>2312</v>
      </c>
      <c r="F115" t="s">
        <v>763</v>
      </c>
      <c r="G115" t="s">
        <v>764</v>
      </c>
      <c r="H115" t="s">
        <v>766</v>
      </c>
      <c r="I115">
        <v>2000</v>
      </c>
      <c r="J115" t="s">
        <v>2320</v>
      </c>
      <c r="K115">
        <f>_xlfn.ISOWEEKNUM(Tableau_Lancer_la_requête_à_partir_de_CEGID[[#This Row],[wop_dateacc]])</f>
        <v>21</v>
      </c>
      <c r="M11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021319</v>
      </c>
      <c r="N115" t="str">
        <f>IF(OR(VLOOKUP(M115,Feuil2!E:F,2,FALSE)&gt;1,VLOOKUP(Feuil1!M115,Feuil2!E:I,4,)+7&lt;Tableau_Lancer_la_requête_à_partir_de_CEGID[[#This Row],[wop_dateacc]]),Feuil1!M115,"")</f>
        <v>021319</v>
      </c>
      <c r="O11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030919</v>
      </c>
      <c r="P11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1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5" t="str">
        <f>MID(Tableau_Lancer_la_requête_à_partir_de_CEGID[[#This Row],[libcomposant]],1,5)</f>
        <v>C570B</v>
      </c>
    </row>
    <row r="116" spans="1:21" x14ac:dyDescent="0.3">
      <c r="A116" t="s">
        <v>114</v>
      </c>
      <c r="B116" s="1">
        <v>44704</v>
      </c>
      <c r="C116" t="s">
        <v>2310</v>
      </c>
      <c r="D116">
        <v>153446</v>
      </c>
      <c r="E116" t="s">
        <v>2312</v>
      </c>
      <c r="F116" t="s">
        <v>767</v>
      </c>
      <c r="G116" t="s">
        <v>768</v>
      </c>
      <c r="H116" t="s">
        <v>115</v>
      </c>
      <c r="I116">
        <v>750</v>
      </c>
      <c r="J116" t="s">
        <v>2320</v>
      </c>
      <c r="K116">
        <f>_xlfn.ISOWEEKNUM(Tableau_Lancer_la_requête_à_partir_de_CEGID[[#This Row],[wop_dateacc]])</f>
        <v>21</v>
      </c>
      <c r="M11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012021</v>
      </c>
      <c r="N116" t="str">
        <f>IF(OR(VLOOKUP(M116,Feuil2!E:F,2,FALSE)&gt;1,VLOOKUP(Feuil1!M116,Feuil2!E:I,4,)+7&lt;Tableau_Lancer_la_requête_à_partir_de_CEGID[[#This Row],[wop_dateacc]]),Feuil1!M116,"")</f>
        <v>012021</v>
      </c>
      <c r="O11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013721</v>
      </c>
      <c r="P11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018818</v>
      </c>
      <c r="Q11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6" t="str">
        <f>MID(Tableau_Lancer_la_requête_à_partir_de_CEGID[[#This Row],[libcomposant]],1,5)</f>
        <v xml:space="preserve">C970 </v>
      </c>
    </row>
    <row r="117" spans="1:21" x14ac:dyDescent="0.3">
      <c r="A117" t="s">
        <v>459</v>
      </c>
      <c r="B117" s="1">
        <v>44704</v>
      </c>
      <c r="C117" t="s">
        <v>2310</v>
      </c>
      <c r="D117">
        <v>153436</v>
      </c>
      <c r="E117" t="s">
        <v>2312</v>
      </c>
      <c r="F117" t="s">
        <v>457</v>
      </c>
      <c r="G117" t="s">
        <v>458</v>
      </c>
      <c r="H117" t="s">
        <v>460</v>
      </c>
      <c r="I117">
        <v>7500</v>
      </c>
      <c r="J117" t="s">
        <v>2316</v>
      </c>
      <c r="K117">
        <f>_xlfn.ISOWEEKNUM(Tableau_Lancer_la_requête_à_partir_de_CEGID[[#This Row],[wop_dateacc]])</f>
        <v>21</v>
      </c>
      <c r="M11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003317</v>
      </c>
      <c r="N117" t="str">
        <f>IF(OR(VLOOKUP(M117,Feuil2!E:F,2,FALSE)&gt;1,VLOOKUP(Feuil1!M117,Feuil2!E:I,4,)+7&lt;Tableau_Lancer_la_requête_à_partir_de_CEGID[[#This Row],[wop_dateacc]]),Feuil1!M117,"")</f>
        <v>003317</v>
      </c>
      <c r="O11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011121</v>
      </c>
      <c r="P11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011521</v>
      </c>
      <c r="Q11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016318</v>
      </c>
      <c r="R11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023222</v>
      </c>
      <c r="S11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7" t="str">
        <f>MID(Tableau_Lancer_la_requête_à_partir_de_CEGID[[#This Row],[libcomposant]],1,5)</f>
        <v>C222B</v>
      </c>
    </row>
    <row r="118" spans="1:21" x14ac:dyDescent="0.3">
      <c r="A118" t="s">
        <v>748</v>
      </c>
      <c r="B118" s="1">
        <v>44701</v>
      </c>
      <c r="C118" t="s">
        <v>2310</v>
      </c>
      <c r="D118">
        <v>151153</v>
      </c>
      <c r="E118" t="s">
        <v>2312</v>
      </c>
      <c r="F118" t="s">
        <v>746</v>
      </c>
      <c r="G118" t="s">
        <v>747</v>
      </c>
      <c r="H118" t="s">
        <v>77</v>
      </c>
      <c r="I118">
        <v>1000</v>
      </c>
      <c r="J118" t="s">
        <v>2316</v>
      </c>
      <c r="K118">
        <f>_xlfn.ISOWEEKNUM(Tableau_Lancer_la_requête_à_partir_de_CEGID[[#This Row],[wop_dateacc]])</f>
        <v>20</v>
      </c>
      <c r="M11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009319</v>
      </c>
      <c r="N118" t="str">
        <f>IF(OR(VLOOKUP(M118,Feuil2!E:F,2,FALSE)&gt;1,VLOOKUP(Feuil1!M118,Feuil2!E:I,4,)+7&lt;Tableau_Lancer_la_requête_à_partir_de_CEGID[[#This Row],[wop_dateacc]]),Feuil1!M118,"")</f>
        <v>009319</v>
      </c>
      <c r="O11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023619</v>
      </c>
      <c r="P11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1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8" t="str">
        <f>MID(Tableau_Lancer_la_requête_à_partir_de_CEGID[[#This Row],[libcomposant]],1,5)</f>
        <v>OUTIL</v>
      </c>
    </row>
    <row r="119" spans="1:21" x14ac:dyDescent="0.3">
      <c r="A119" t="s">
        <v>749</v>
      </c>
      <c r="B119" s="1">
        <v>44701</v>
      </c>
      <c r="C119" t="s">
        <v>2310</v>
      </c>
      <c r="D119">
        <v>149060</v>
      </c>
      <c r="E119" t="s">
        <v>2311</v>
      </c>
      <c r="F119" t="s">
        <v>727</v>
      </c>
      <c r="G119" t="s">
        <v>728</v>
      </c>
      <c r="H119" t="s">
        <v>750</v>
      </c>
      <c r="I119">
        <v>2100</v>
      </c>
      <c r="J119" t="s">
        <v>2320</v>
      </c>
      <c r="K119">
        <f>_xlfn.ISOWEEKNUM(Tableau_Lancer_la_requête_à_partir_de_CEGID[[#This Row],[wop_dateacc]])</f>
        <v>20</v>
      </c>
      <c r="M11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010418</v>
      </c>
      <c r="N119" t="str">
        <f>IF(OR(VLOOKUP(M119,Feuil2!E:F,2,FALSE)&gt;1,VLOOKUP(Feuil1!M119,Feuil2!E:I,4,)+7&lt;Tableau_Lancer_la_requête_à_partir_de_CEGID[[#This Row],[wop_dateacc]]),Feuil1!M119,"")</f>
        <v>010418</v>
      </c>
      <c r="O11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012921</v>
      </c>
      <c r="P11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016821</v>
      </c>
      <c r="Q11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1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1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1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19" t="str">
        <f>MID(Tableau_Lancer_la_requête_à_partir_de_CEGID[[#This Row],[libcomposant]],1,5)</f>
        <v xml:space="preserve">C77A </v>
      </c>
    </row>
    <row r="120" spans="1:21" x14ac:dyDescent="0.3">
      <c r="A120" t="s">
        <v>744</v>
      </c>
      <c r="B120" s="1">
        <v>44701</v>
      </c>
      <c r="C120" t="s">
        <v>2310</v>
      </c>
      <c r="D120">
        <v>153431</v>
      </c>
      <c r="E120" t="s">
        <v>2312</v>
      </c>
      <c r="F120" t="s">
        <v>742</v>
      </c>
      <c r="G120" t="s">
        <v>743</v>
      </c>
      <c r="H120" t="s">
        <v>745</v>
      </c>
      <c r="I120">
        <v>1000</v>
      </c>
      <c r="J120" t="s">
        <v>2320</v>
      </c>
      <c r="K120">
        <f>_xlfn.ISOWEEKNUM(Tableau_Lancer_la_requête_à_partir_de_CEGID[[#This Row],[wop_dateacc]])</f>
        <v>20</v>
      </c>
      <c r="M12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022919</v>
      </c>
      <c r="N120" t="str">
        <f>IF(OR(VLOOKUP(M120,Feuil2!E:F,2,FALSE)&gt;1,VLOOKUP(Feuil1!M120,Feuil2!E:I,4,)+7&lt;Tableau_Lancer_la_requête_à_partir_de_CEGID[[#This Row],[wop_dateacc]]),Feuil1!M120,"")</f>
        <v>022919</v>
      </c>
      <c r="O12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2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0" t="str">
        <f>MID(Tableau_Lancer_la_requête_à_partir_de_CEGID[[#This Row],[libcomposant]],1,5)</f>
        <v>C2059</v>
      </c>
    </row>
    <row r="121" spans="1:21" x14ac:dyDescent="0.3">
      <c r="A121" t="s">
        <v>1261</v>
      </c>
      <c r="B121" s="1">
        <v>44701</v>
      </c>
      <c r="C121" t="s">
        <v>2310</v>
      </c>
      <c r="D121">
        <v>154767</v>
      </c>
      <c r="E121" t="s">
        <v>2311</v>
      </c>
      <c r="F121" t="s">
        <v>2371</v>
      </c>
      <c r="G121" t="s">
        <v>2372</v>
      </c>
      <c r="H121" t="s">
        <v>77</v>
      </c>
      <c r="I121">
        <v>1430</v>
      </c>
      <c r="J121" t="s">
        <v>2316</v>
      </c>
      <c r="K121">
        <f>_xlfn.ISOWEEKNUM(Tableau_Lancer_la_requête_à_partir_de_CEGID[[#This Row],[wop_dateacc]])</f>
        <v>20</v>
      </c>
      <c r="M12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007818</v>
      </c>
      <c r="N121" t="str">
        <f>IF(OR(VLOOKUP(M121,Feuil2!E:F,2,FALSE)&gt;1,VLOOKUP(Feuil1!M121,Feuil2!E:I,4,)+7&lt;Tableau_Lancer_la_requête_à_partir_de_CEGID[[#This Row],[wop_dateacc]]),Feuil1!M121,"")</f>
        <v>007818</v>
      </c>
      <c r="O12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2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1" t="str">
        <f>MID(Tableau_Lancer_la_requête_à_partir_de_CEGID[[#This Row],[libcomposant]],1,5)</f>
        <v>OUTIL</v>
      </c>
    </row>
    <row r="122" spans="1:21" x14ac:dyDescent="0.3">
      <c r="A122" t="s">
        <v>737</v>
      </c>
      <c r="B122" s="1">
        <v>44700</v>
      </c>
      <c r="C122" t="s">
        <v>2310</v>
      </c>
      <c r="D122">
        <v>153455</v>
      </c>
      <c r="E122" t="s">
        <v>2312</v>
      </c>
      <c r="F122" t="s">
        <v>735</v>
      </c>
      <c r="G122" t="s">
        <v>736</v>
      </c>
      <c r="H122" t="s">
        <v>77</v>
      </c>
      <c r="I122">
        <v>300</v>
      </c>
      <c r="J122" t="s">
        <v>2320</v>
      </c>
      <c r="K122">
        <f>_xlfn.ISOWEEKNUM(Tableau_Lancer_la_requête_à_partir_de_CEGID[[#This Row],[wop_dateacc]])</f>
        <v>20</v>
      </c>
      <c r="M12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001519</v>
      </c>
      <c r="N122" t="str">
        <f>IF(OR(VLOOKUP(M122,Feuil2!E:F,2,FALSE)&gt;1,VLOOKUP(Feuil1!M122,Feuil2!E:I,4,)+7&lt;Tableau_Lancer_la_requête_à_partir_de_CEGID[[#This Row],[wop_dateacc]]),Feuil1!M122,"")</f>
        <v>001519</v>
      </c>
      <c r="O12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2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2" t="str">
        <f>MID(Tableau_Lancer_la_requête_à_partir_de_CEGID[[#This Row],[libcomposant]],1,5)</f>
        <v>OUTIL</v>
      </c>
    </row>
    <row r="123" spans="1:21" x14ac:dyDescent="0.3">
      <c r="A123" t="s">
        <v>617</v>
      </c>
      <c r="B123" s="1">
        <v>44700</v>
      </c>
      <c r="C123" t="s">
        <v>2310</v>
      </c>
      <c r="D123">
        <v>154863</v>
      </c>
      <c r="E123" t="s">
        <v>2312</v>
      </c>
      <c r="F123" t="s">
        <v>615</v>
      </c>
      <c r="G123" t="s">
        <v>616</v>
      </c>
      <c r="H123" t="s">
        <v>618</v>
      </c>
      <c r="I123">
        <v>4000</v>
      </c>
      <c r="J123" t="s">
        <v>2316</v>
      </c>
      <c r="K123">
        <f>_xlfn.ISOWEEKNUM(Tableau_Lancer_la_requête_à_partir_de_CEGID[[#This Row],[wop_dateacc]])</f>
        <v>20</v>
      </c>
      <c r="M12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001121</v>
      </c>
      <c r="N123" t="str">
        <f>IF(OR(VLOOKUP(M123,Feuil2!E:F,2,FALSE)&gt;1,VLOOKUP(Feuil1!M123,Feuil2!E:I,4,)+7&lt;Tableau_Lancer_la_requête_à_partir_de_CEGID[[#This Row],[wop_dateacc]]),Feuil1!M123,"")</f>
        <v>001121</v>
      </c>
      <c r="O12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020622</v>
      </c>
      <c r="P12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3" t="str">
        <f>MID(Tableau_Lancer_la_requête_à_partir_de_CEGID[[#This Row],[libcomposant]],1,5)</f>
        <v>C48 O</v>
      </c>
    </row>
    <row r="124" spans="1:21" x14ac:dyDescent="0.3">
      <c r="A124" t="s">
        <v>740</v>
      </c>
      <c r="B124" s="1">
        <v>44700</v>
      </c>
      <c r="C124" t="s">
        <v>2310</v>
      </c>
      <c r="D124">
        <v>153448</v>
      </c>
      <c r="E124" t="s">
        <v>2312</v>
      </c>
      <c r="F124" t="s">
        <v>738</v>
      </c>
      <c r="G124" t="s">
        <v>739</v>
      </c>
      <c r="H124" t="s">
        <v>741</v>
      </c>
      <c r="I124">
        <v>1500</v>
      </c>
      <c r="J124" t="s">
        <v>2316</v>
      </c>
      <c r="K124">
        <f>_xlfn.ISOWEEKNUM(Tableau_Lancer_la_requête_à_partir_de_CEGID[[#This Row],[wop_dateacc]])</f>
        <v>20</v>
      </c>
      <c r="M12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012018</v>
      </c>
      <c r="N124" t="str">
        <f>IF(OR(VLOOKUP(M124,Feuil2!E:F,2,FALSE)&gt;1,VLOOKUP(Feuil1!M124,Feuil2!E:I,4,)+7&lt;Tableau_Lancer_la_requête_à_partir_de_CEGID[[#This Row],[wop_dateacc]]),Feuil1!M124,"")</f>
        <v>012018</v>
      </c>
      <c r="O12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2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4" t="str">
        <f>MID(Tableau_Lancer_la_requête_à_partir_de_CEGID[[#This Row],[libcomposant]],1,5)</f>
        <v xml:space="preserve">C386 </v>
      </c>
    </row>
    <row r="125" spans="1:21" x14ac:dyDescent="0.3">
      <c r="A125" t="s">
        <v>487</v>
      </c>
      <c r="B125" s="1">
        <v>44699</v>
      </c>
      <c r="C125" t="s">
        <v>2310</v>
      </c>
      <c r="D125">
        <v>154303</v>
      </c>
      <c r="E125" t="s">
        <v>2312</v>
      </c>
      <c r="F125" t="s">
        <v>485</v>
      </c>
      <c r="G125" t="s">
        <v>486</v>
      </c>
      <c r="H125" t="s">
        <v>488</v>
      </c>
      <c r="I125">
        <v>2500</v>
      </c>
      <c r="J125" t="s">
        <v>2316</v>
      </c>
      <c r="K125">
        <f>_xlfn.ISOWEEKNUM(Tableau_Lancer_la_requête_à_partir_de_CEGID[[#This Row],[wop_dateacc]])</f>
        <v>20</v>
      </c>
      <c r="M12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003916</v>
      </c>
      <c r="N125" t="str">
        <f>IF(OR(VLOOKUP(M125,Feuil2!E:F,2,FALSE)&gt;1,VLOOKUP(Feuil1!M125,Feuil2!E:I,4,)+7&lt;Tableau_Lancer_la_requête_à_partir_de_CEGID[[#This Row],[wop_dateacc]]),Feuil1!M125,"")</f>
        <v>003916</v>
      </c>
      <c r="O12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013517</v>
      </c>
      <c r="P12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5" t="str">
        <f>MID(Tableau_Lancer_la_requête_à_partir_de_CEGID[[#This Row],[libcomposant]],1,5)</f>
        <v>C1407</v>
      </c>
    </row>
    <row r="126" spans="1:21" x14ac:dyDescent="0.3">
      <c r="A126" t="s">
        <v>733</v>
      </c>
      <c r="B126" s="1">
        <v>44699</v>
      </c>
      <c r="C126" t="s">
        <v>2310</v>
      </c>
      <c r="D126">
        <v>153460</v>
      </c>
      <c r="E126" t="s">
        <v>2312</v>
      </c>
      <c r="F126" t="s">
        <v>731</v>
      </c>
      <c r="G126" t="s">
        <v>732</v>
      </c>
      <c r="H126" t="s">
        <v>734</v>
      </c>
      <c r="I126">
        <v>500</v>
      </c>
      <c r="J126" t="s">
        <v>2316</v>
      </c>
      <c r="K126">
        <f>_xlfn.ISOWEEKNUM(Tableau_Lancer_la_requête_à_partir_de_CEGID[[#This Row],[wop_dateacc]])</f>
        <v>20</v>
      </c>
      <c r="M12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006818</v>
      </c>
      <c r="N126" t="str">
        <f>IF(OR(VLOOKUP(M126,Feuil2!E:F,2,FALSE)&gt;1,VLOOKUP(Feuil1!M126,Feuil2!E:I,4,)+7&lt;Tableau_Lancer_la_requête_à_partir_de_CEGID[[#This Row],[wop_dateacc]]),Feuil1!M126,"")</f>
        <v>006818</v>
      </c>
      <c r="O12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023817</v>
      </c>
      <c r="P12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026116</v>
      </c>
      <c r="Q12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6" t="str">
        <f>MID(Tableau_Lancer_la_requête_à_partir_de_CEGID[[#This Row],[libcomposant]],1,5)</f>
        <v xml:space="preserve">C185 </v>
      </c>
    </row>
    <row r="127" spans="1:21" x14ac:dyDescent="0.3">
      <c r="A127" t="s">
        <v>567</v>
      </c>
      <c r="B127" s="1">
        <v>44698</v>
      </c>
      <c r="C127" t="s">
        <v>2310</v>
      </c>
      <c r="D127">
        <v>146698</v>
      </c>
      <c r="E127" t="s">
        <v>2312</v>
      </c>
      <c r="F127" t="s">
        <v>565</v>
      </c>
      <c r="G127" t="s">
        <v>566</v>
      </c>
      <c r="H127" t="s">
        <v>568</v>
      </c>
      <c r="I127">
        <v>2000</v>
      </c>
      <c r="J127" t="s">
        <v>2317</v>
      </c>
      <c r="K127">
        <f>_xlfn.ISOWEEKNUM(Tableau_Lancer_la_requête_à_partir_de_CEGID[[#This Row],[wop_dateacc]])</f>
        <v>20</v>
      </c>
      <c r="M12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003515</v>
      </c>
      <c r="N127" t="str">
        <f>IF(OR(VLOOKUP(M127,Feuil2!E:F,2,FALSE)&gt;1,VLOOKUP(Feuil1!M127,Feuil2!E:I,4,)+7&lt;Tableau_Lancer_la_requête_à_partir_de_CEGID[[#This Row],[wop_dateacc]]),Feuil1!M127,"")</f>
        <v>003515</v>
      </c>
      <c r="O12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024818</v>
      </c>
      <c r="P12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7" t="str">
        <f>MID(Tableau_Lancer_la_requête_à_partir_de_CEGID[[#This Row],[libcomposant]],1,5)</f>
        <v>C1005</v>
      </c>
    </row>
    <row r="128" spans="1:21" x14ac:dyDescent="0.3">
      <c r="A128" t="s">
        <v>333</v>
      </c>
      <c r="B128" s="1">
        <v>44698</v>
      </c>
      <c r="C128" t="s">
        <v>2310</v>
      </c>
      <c r="D128">
        <v>154833</v>
      </c>
      <c r="E128" t="s">
        <v>2312</v>
      </c>
      <c r="F128" t="s">
        <v>331</v>
      </c>
      <c r="G128" t="s">
        <v>332</v>
      </c>
      <c r="H128" t="s">
        <v>334</v>
      </c>
      <c r="I128">
        <v>1500</v>
      </c>
      <c r="J128" t="s">
        <v>2317</v>
      </c>
      <c r="K128">
        <f>_xlfn.ISOWEEKNUM(Tableau_Lancer_la_requête_à_partir_de_CEGID[[#This Row],[wop_dateacc]])</f>
        <v>20</v>
      </c>
      <c r="M12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002221</v>
      </c>
      <c r="N128" t="str">
        <f>IF(OR(VLOOKUP(M128,Feuil2!E:F,2,FALSE)&gt;1,VLOOKUP(Feuil1!M128,Feuil2!E:I,4,)+7&lt;Tableau_Lancer_la_requête_à_partir_de_CEGID[[#This Row],[wop_dateacc]]),Feuil1!M128,"")</f>
        <v>002221</v>
      </c>
      <c r="O12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005519</v>
      </c>
      <c r="P12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020022</v>
      </c>
      <c r="Q12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8" t="str">
        <f>MID(Tableau_Lancer_la_requête_à_partir_de_CEGID[[#This Row],[libcomposant]],1,5)</f>
        <v>C415A</v>
      </c>
    </row>
    <row r="129" spans="1:21" x14ac:dyDescent="0.3">
      <c r="A129" t="s">
        <v>714</v>
      </c>
      <c r="B129" s="1">
        <v>44698</v>
      </c>
      <c r="C129" t="s">
        <v>2310</v>
      </c>
      <c r="D129">
        <v>154868</v>
      </c>
      <c r="E129" t="s">
        <v>2312</v>
      </c>
      <c r="F129" t="s">
        <v>2360</v>
      </c>
      <c r="G129" t="s">
        <v>2361</v>
      </c>
      <c r="H129" t="s">
        <v>715</v>
      </c>
      <c r="I129">
        <v>500</v>
      </c>
      <c r="J129" t="s">
        <v>2316</v>
      </c>
      <c r="K129">
        <f>_xlfn.ISOWEEKNUM(Tableau_Lancer_la_requête_à_partir_de_CEGID[[#This Row],[wop_dateacc]])</f>
        <v>20</v>
      </c>
      <c r="M12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008416</v>
      </c>
      <c r="N129" t="str">
        <f>IF(OR(VLOOKUP(M129,Feuil2!E:F,2,FALSE)&gt;1,VLOOKUP(Feuil1!M129,Feuil2!E:I,4,)+7&lt;Tableau_Lancer_la_requête_à_partir_de_CEGID[[#This Row],[wop_dateacc]]),Feuil1!M129,"")</f>
        <v>008416</v>
      </c>
      <c r="O12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2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2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2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2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2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29" t="str">
        <f>MID(Tableau_Lancer_la_requête_à_partir_de_CEGID[[#This Row],[libcomposant]],1,5)</f>
        <v>C1075</v>
      </c>
    </row>
    <row r="130" spans="1:21" x14ac:dyDescent="0.3">
      <c r="A130" t="s">
        <v>722</v>
      </c>
      <c r="B130" s="1">
        <v>44697</v>
      </c>
      <c r="C130" t="s">
        <v>2310</v>
      </c>
      <c r="D130">
        <v>151166</v>
      </c>
      <c r="E130" t="s">
        <v>2312</v>
      </c>
      <c r="F130" t="s">
        <v>720</v>
      </c>
      <c r="G130" t="s">
        <v>721</v>
      </c>
      <c r="H130" t="s">
        <v>77</v>
      </c>
      <c r="I130">
        <v>1000</v>
      </c>
      <c r="J130" t="s">
        <v>2320</v>
      </c>
      <c r="K130">
        <f>_xlfn.ISOWEEKNUM(Tableau_Lancer_la_requête_à_partir_de_CEGID[[#This Row],[wop_dateacc]])</f>
        <v>20</v>
      </c>
      <c r="M13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008418</v>
      </c>
      <c r="N130" t="str">
        <f>IF(OR(VLOOKUP(M130,Feuil2!E:F,2,FALSE)&gt;1,VLOOKUP(Feuil1!M130,Feuil2!E:I,4,)+7&lt;Tableau_Lancer_la_requête_à_partir_de_CEGID[[#This Row],[wop_dateacc]]),Feuil1!M130,"")</f>
        <v>008418</v>
      </c>
      <c r="O13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019721</v>
      </c>
      <c r="P13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0" t="str">
        <f>MID(Tableau_Lancer_la_requête_à_partir_de_CEGID[[#This Row],[libcomposant]],1,5)</f>
        <v>OUTIL</v>
      </c>
    </row>
    <row r="131" spans="1:21" x14ac:dyDescent="0.3">
      <c r="A131" t="s">
        <v>714</v>
      </c>
      <c r="B131" s="1">
        <v>44697</v>
      </c>
      <c r="C131" t="s">
        <v>2310</v>
      </c>
      <c r="D131">
        <v>151190</v>
      </c>
      <c r="E131" t="s">
        <v>2312</v>
      </c>
      <c r="F131" t="s">
        <v>712</v>
      </c>
      <c r="G131" t="s">
        <v>713</v>
      </c>
      <c r="H131" t="s">
        <v>715</v>
      </c>
      <c r="I131">
        <v>50</v>
      </c>
      <c r="J131" t="s">
        <v>2316</v>
      </c>
      <c r="K131">
        <f>_xlfn.ISOWEEKNUM(Tableau_Lancer_la_requête_à_partir_de_CEGID[[#This Row],[wop_dateacc]])</f>
        <v>20</v>
      </c>
      <c r="M13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008416</v>
      </c>
      <c r="N131" t="str">
        <f>IF(OR(VLOOKUP(M131,Feuil2!E:F,2,FALSE)&gt;1,VLOOKUP(Feuil1!M131,Feuil2!E:I,4,)+7&lt;Tableau_Lancer_la_requête_à_partir_de_CEGID[[#This Row],[wop_dateacc]]),Feuil1!M131,"")</f>
        <v>008416</v>
      </c>
      <c r="O13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1" t="str">
        <f>MID(Tableau_Lancer_la_requête_à_partir_de_CEGID[[#This Row],[libcomposant]],1,5)</f>
        <v>C1075</v>
      </c>
    </row>
    <row r="132" spans="1:21" x14ac:dyDescent="0.3">
      <c r="A132" t="s">
        <v>718</v>
      </c>
      <c r="B132" s="1">
        <v>44697</v>
      </c>
      <c r="C132" t="s">
        <v>2310</v>
      </c>
      <c r="D132">
        <v>146696</v>
      </c>
      <c r="E132" t="s">
        <v>2312</v>
      </c>
      <c r="F132" t="s">
        <v>716</v>
      </c>
      <c r="G132" t="s">
        <v>717</v>
      </c>
      <c r="H132" t="s">
        <v>719</v>
      </c>
      <c r="I132">
        <v>440</v>
      </c>
      <c r="J132" t="s">
        <v>2320</v>
      </c>
      <c r="K132">
        <f>_xlfn.ISOWEEKNUM(Tableau_Lancer_la_requête_à_partir_de_CEGID[[#This Row],[wop_dateacc]])</f>
        <v>20</v>
      </c>
      <c r="M13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027916</v>
      </c>
      <c r="N132" t="str">
        <f>IF(OR(VLOOKUP(M132,Feuil2!E:F,2,FALSE)&gt;1,VLOOKUP(Feuil1!M132,Feuil2!E:I,4,)+7&lt;Tableau_Lancer_la_requête_à_partir_de_CEGID[[#This Row],[wop_dateacc]]),Feuil1!M132,"")</f>
        <v>027916</v>
      </c>
      <c r="O13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2" t="str">
        <f>MID(Tableau_Lancer_la_requête_à_partir_de_CEGID[[#This Row],[libcomposant]],1,5)</f>
        <v>C1630</v>
      </c>
    </row>
    <row r="133" spans="1:21" x14ac:dyDescent="0.3">
      <c r="A133" t="s">
        <v>700</v>
      </c>
      <c r="B133" s="1">
        <v>44697</v>
      </c>
      <c r="C133" t="s">
        <v>2310</v>
      </c>
      <c r="D133">
        <v>151138</v>
      </c>
      <c r="E133" t="s">
        <v>2312</v>
      </c>
      <c r="F133" t="s">
        <v>723</v>
      </c>
      <c r="G133" t="s">
        <v>724</v>
      </c>
      <c r="H133" t="s">
        <v>701</v>
      </c>
      <c r="I133">
        <v>3000</v>
      </c>
      <c r="J133" t="s">
        <v>2316</v>
      </c>
      <c r="K133">
        <f>_xlfn.ISOWEEKNUM(Tableau_Lancer_la_requête_à_partir_de_CEGID[[#This Row],[wop_dateacc]])</f>
        <v>20</v>
      </c>
      <c r="M13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010415</v>
      </c>
      <c r="N133" t="str">
        <f>IF(OR(VLOOKUP(M133,Feuil2!E:F,2,FALSE)&gt;1,VLOOKUP(Feuil1!M133,Feuil2!E:I,4,)+7&lt;Tableau_Lancer_la_requête_à_partir_de_CEGID[[#This Row],[wop_dateacc]]),Feuil1!M133,"")</f>
        <v>010415</v>
      </c>
      <c r="O13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021419</v>
      </c>
      <c r="P13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3" t="str">
        <f>MID(Tableau_Lancer_la_requête_à_partir_de_CEGID[[#This Row],[libcomposant]],1,5)</f>
        <v>C79 O</v>
      </c>
    </row>
    <row r="134" spans="1:21" x14ac:dyDescent="0.3">
      <c r="A134" t="s">
        <v>725</v>
      </c>
      <c r="B134" s="1">
        <v>44697</v>
      </c>
      <c r="C134" t="s">
        <v>2310</v>
      </c>
      <c r="D134">
        <v>152656</v>
      </c>
      <c r="E134" t="s">
        <v>2312</v>
      </c>
      <c r="F134" t="s">
        <v>706</v>
      </c>
      <c r="G134" t="s">
        <v>707</v>
      </c>
      <c r="H134" t="s">
        <v>726</v>
      </c>
      <c r="I134">
        <v>200</v>
      </c>
      <c r="J134" t="s">
        <v>2320</v>
      </c>
      <c r="K134">
        <f>_xlfn.ISOWEEKNUM(Tableau_Lancer_la_requête_à_partir_de_CEGID[[#This Row],[wop_dateacc]])</f>
        <v>20</v>
      </c>
      <c r="M13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016516</v>
      </c>
      <c r="N134" t="str">
        <f>IF(OR(VLOOKUP(M134,Feuil2!E:F,2,FALSE)&gt;1,VLOOKUP(Feuil1!M134,Feuil2!E:I,4,)+7&lt;Tableau_Lancer_la_requête_à_partir_de_CEGID[[#This Row],[wop_dateacc]]),Feuil1!M134,"")</f>
        <v>016516</v>
      </c>
      <c r="O13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4" t="str">
        <f>MID(Tableau_Lancer_la_requête_à_partir_de_CEGID[[#This Row],[libcomposant]],1,5)</f>
        <v xml:space="preserve">C800 </v>
      </c>
    </row>
    <row r="135" spans="1:21" x14ac:dyDescent="0.3">
      <c r="B135" s="1">
        <v>44697</v>
      </c>
      <c r="C135" t="s">
        <v>2310</v>
      </c>
      <c r="D135">
        <v>149060</v>
      </c>
      <c r="E135" t="s">
        <v>2311</v>
      </c>
      <c r="F135" t="s">
        <v>727</v>
      </c>
      <c r="G135" t="s">
        <v>728</v>
      </c>
      <c r="I135">
        <v>2100</v>
      </c>
      <c r="J135" t="s">
        <v>2316</v>
      </c>
      <c r="K135">
        <f>_xlfn.ISOWEEKNUM(Tableau_Lancer_la_requête_à_partir_de_CEGID[[#This Row],[wop_dateacc]])</f>
        <v>20</v>
      </c>
      <c r="M13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35" t="e">
        <f>IF(OR(VLOOKUP(M135,Feuil2!E:F,2,FALSE)&gt;1,VLOOKUP(Feuil1!M135,Feuil2!E:I,4,)+7&lt;Tableau_Lancer_la_requête_à_partir_de_CEGID[[#This Row],[wop_dateacc]]),Feuil1!M135,"")</f>
        <v>#N/A</v>
      </c>
      <c r="O13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5" t="str">
        <f>MID(Tableau_Lancer_la_requête_à_partir_de_CEGID[[#This Row],[libcomposant]],1,5)</f>
        <v/>
      </c>
    </row>
    <row r="136" spans="1:21" x14ac:dyDescent="0.3">
      <c r="A136" t="s">
        <v>613</v>
      </c>
      <c r="B136" s="1">
        <v>44694</v>
      </c>
      <c r="C136" t="s">
        <v>2310</v>
      </c>
      <c r="D136">
        <v>153429</v>
      </c>
      <c r="E136" t="s">
        <v>2312</v>
      </c>
      <c r="F136" t="s">
        <v>611</v>
      </c>
      <c r="G136" t="s">
        <v>612</v>
      </c>
      <c r="H136" t="s">
        <v>614</v>
      </c>
      <c r="I136">
        <v>1000</v>
      </c>
      <c r="J136" t="s">
        <v>2320</v>
      </c>
      <c r="K136">
        <f>_xlfn.ISOWEEKNUM(Tableau_Lancer_la_requête_à_partir_de_CEGID[[#This Row],[wop_dateacc]])</f>
        <v>19</v>
      </c>
      <c r="M13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031019</v>
      </c>
      <c r="N136" t="str">
        <f>IF(OR(VLOOKUP(M136,Feuil2!E:F,2,FALSE)&gt;1,VLOOKUP(Feuil1!M136,Feuil2!E:I,4,)+7&lt;Tableau_Lancer_la_requête_à_partir_de_CEGID[[#This Row],[wop_dateacc]]),Feuil1!M136,"")</f>
        <v>031019</v>
      </c>
      <c r="O13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6" t="str">
        <f>MID(Tableau_Lancer_la_requête_à_partir_de_CEGID[[#This Row],[libcomposant]],1,5)</f>
        <v>C2062</v>
      </c>
    </row>
    <row r="137" spans="1:21" x14ac:dyDescent="0.3">
      <c r="A137" t="s">
        <v>710</v>
      </c>
      <c r="B137" s="1">
        <v>44694</v>
      </c>
      <c r="C137" t="s">
        <v>2310</v>
      </c>
      <c r="D137">
        <v>151173</v>
      </c>
      <c r="E137" t="s">
        <v>2312</v>
      </c>
      <c r="F137" t="s">
        <v>708</v>
      </c>
      <c r="G137" t="s">
        <v>709</v>
      </c>
      <c r="H137" t="s">
        <v>711</v>
      </c>
      <c r="I137">
        <v>500</v>
      </c>
      <c r="J137" t="s">
        <v>2316</v>
      </c>
      <c r="K137">
        <f>_xlfn.ISOWEEKNUM(Tableau_Lancer_la_requête_à_partir_de_CEGID[[#This Row],[wop_dateacc]])</f>
        <v>19</v>
      </c>
      <c r="M13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005316</v>
      </c>
      <c r="N137" t="str">
        <f>IF(OR(VLOOKUP(M137,Feuil2!E:F,2,FALSE)&gt;1,VLOOKUP(Feuil1!M137,Feuil2!E:I,4,)+7&lt;Tableau_Lancer_la_requête_à_partir_de_CEGID[[#This Row],[wop_dateacc]]),Feuil1!M137,"")</f>
        <v>005316</v>
      </c>
      <c r="O13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017819</v>
      </c>
      <c r="P13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7" t="str">
        <f>MID(Tableau_Lancer_la_requête_à_partir_de_CEGID[[#This Row],[libcomposant]],1,5)</f>
        <v>C1416</v>
      </c>
    </row>
    <row r="138" spans="1:21" x14ac:dyDescent="0.3">
      <c r="A138" t="s">
        <v>381</v>
      </c>
      <c r="B138" s="1">
        <v>44694</v>
      </c>
      <c r="C138" t="s">
        <v>2310</v>
      </c>
      <c r="D138">
        <v>149692</v>
      </c>
      <c r="E138" t="s">
        <v>2311</v>
      </c>
      <c r="F138" t="s">
        <v>379</v>
      </c>
      <c r="G138" t="s">
        <v>380</v>
      </c>
      <c r="H138" t="s">
        <v>382</v>
      </c>
      <c r="I138">
        <v>1030</v>
      </c>
      <c r="J138" t="s">
        <v>2316</v>
      </c>
      <c r="K138">
        <f>_xlfn.ISOWEEKNUM(Tableau_Lancer_la_requête_à_partir_de_CEGID[[#This Row],[wop_dateacc]])</f>
        <v>19</v>
      </c>
      <c r="M13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026319</v>
      </c>
      <c r="N138" t="str">
        <f>IF(OR(VLOOKUP(M138,Feuil2!E:F,2,FALSE)&gt;1,VLOOKUP(Feuil1!M138,Feuil2!E:I,4,)+7&lt;Tableau_Lancer_la_requête_à_partir_de_CEGID[[#This Row],[wop_dateacc]]),Feuil1!M138,"")</f>
        <v>026319</v>
      </c>
      <c r="O13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8" t="str">
        <f>MID(Tableau_Lancer_la_requête_à_partir_de_CEGID[[#This Row],[libcomposant]],1,5)</f>
        <v>C1990</v>
      </c>
    </row>
    <row r="139" spans="1:21" x14ac:dyDescent="0.3">
      <c r="A139" t="s">
        <v>627</v>
      </c>
      <c r="B139" s="1">
        <v>44693</v>
      </c>
      <c r="C139" t="s">
        <v>2310</v>
      </c>
      <c r="D139">
        <v>152497</v>
      </c>
      <c r="E139" t="s">
        <v>2314</v>
      </c>
      <c r="F139" t="s">
        <v>625</v>
      </c>
      <c r="G139" t="s">
        <v>626</v>
      </c>
      <c r="H139" t="s">
        <v>628</v>
      </c>
      <c r="I139">
        <v>62</v>
      </c>
      <c r="J139" t="s">
        <v>2327</v>
      </c>
      <c r="K139">
        <f>_xlfn.ISOWEEKNUM(Tableau_Lancer_la_requête_à_partir_de_CEGID[[#This Row],[wop_dateacc]])</f>
        <v>19</v>
      </c>
      <c r="M13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39" t="e">
        <f>IF(OR(VLOOKUP(M139,Feuil2!E:F,2,FALSE)&gt;1,VLOOKUP(Feuil1!M139,Feuil2!E:I,4,)+7&lt;Tableau_Lancer_la_requête_à_partir_de_CEGID[[#This Row],[wop_dateacc]]),Feuil1!M139,"")</f>
        <v>#N/A</v>
      </c>
      <c r="O13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3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3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3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3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3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39" t="str">
        <f>MID(Tableau_Lancer_la_requête_à_partir_de_CEGID[[#This Row],[libcomposant]],1,5)</f>
        <v>C1170</v>
      </c>
    </row>
    <row r="140" spans="1:21" x14ac:dyDescent="0.3">
      <c r="A140" t="s">
        <v>337</v>
      </c>
      <c r="B140" s="1">
        <v>44693</v>
      </c>
      <c r="C140" t="s">
        <v>2310</v>
      </c>
      <c r="D140">
        <v>154866</v>
      </c>
      <c r="E140" t="s">
        <v>2312</v>
      </c>
      <c r="F140" t="s">
        <v>335</v>
      </c>
      <c r="G140" t="s">
        <v>336</v>
      </c>
      <c r="H140" t="s">
        <v>338</v>
      </c>
      <c r="I140">
        <v>3000</v>
      </c>
      <c r="J140" t="s">
        <v>2317</v>
      </c>
      <c r="K140">
        <f>_xlfn.ISOWEEKNUM(Tableau_Lancer_la_requête_à_partir_de_CEGID[[#This Row],[wop_dateacc]])</f>
        <v>19</v>
      </c>
      <c r="M14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003221</v>
      </c>
      <c r="N140" t="str">
        <f>IF(OR(VLOOKUP(M140,Feuil2!E:F,2,FALSE)&gt;1,VLOOKUP(Feuil1!M140,Feuil2!E:I,4,)+7&lt;Tableau_Lancer_la_requête_à_partir_de_CEGID[[#This Row],[wop_dateacc]]),Feuil1!M140,"")</f>
        <v>003221</v>
      </c>
      <c r="O14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010621</v>
      </c>
      <c r="P14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010721</v>
      </c>
      <c r="Q14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0" t="str">
        <f>MID(Tableau_Lancer_la_requête_à_partir_de_CEGID[[#This Row],[libcomposant]],1,5)</f>
        <v xml:space="preserve">C175 </v>
      </c>
    </row>
    <row r="141" spans="1:21" x14ac:dyDescent="0.3">
      <c r="A141" t="s">
        <v>12</v>
      </c>
      <c r="B141" s="1">
        <v>44693</v>
      </c>
      <c r="C141" t="s">
        <v>2310</v>
      </c>
      <c r="D141">
        <v>153502</v>
      </c>
      <c r="E141" t="s">
        <v>2311</v>
      </c>
      <c r="F141" t="s">
        <v>11</v>
      </c>
      <c r="G141" t="s">
        <v>2383</v>
      </c>
      <c r="H141" t="s">
        <v>13</v>
      </c>
      <c r="I141">
        <v>2100</v>
      </c>
      <c r="J141" t="s">
        <v>2316</v>
      </c>
      <c r="K141">
        <f>_xlfn.ISOWEEKNUM(Tableau_Lancer_la_requête_à_partir_de_CEGID[[#This Row],[wop_dateacc]])</f>
        <v>19</v>
      </c>
      <c r="M14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002621</v>
      </c>
      <c r="N141" t="str">
        <f>IF(OR(VLOOKUP(M141,Feuil2!E:F,2,FALSE)&gt;1,VLOOKUP(Feuil1!M141,Feuil2!E:I,4,)+7&lt;Tableau_Lancer_la_requête_à_partir_de_CEGID[[#This Row],[wop_dateacc]]),Feuil1!M141,"")</f>
        <v>002621</v>
      </c>
      <c r="O14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012216</v>
      </c>
      <c r="P14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1" t="str">
        <f>MID(Tableau_Lancer_la_requête_à_partir_de_CEGID[[#This Row],[libcomposant]],1,5)</f>
        <v>C869B</v>
      </c>
    </row>
    <row r="142" spans="1:21" x14ac:dyDescent="0.3">
      <c r="A142" t="s">
        <v>1157</v>
      </c>
      <c r="B142" s="1">
        <v>44693</v>
      </c>
      <c r="C142" t="s">
        <v>2310</v>
      </c>
      <c r="D142">
        <v>154768</v>
      </c>
      <c r="E142" t="s">
        <v>2311</v>
      </c>
      <c r="F142" t="s">
        <v>2365</v>
      </c>
      <c r="G142" t="s">
        <v>2366</v>
      </c>
      <c r="H142" t="s">
        <v>1158</v>
      </c>
      <c r="I142">
        <v>210</v>
      </c>
      <c r="J142" t="s">
        <v>2317</v>
      </c>
      <c r="K142">
        <f>_xlfn.ISOWEEKNUM(Tableau_Lancer_la_requête_à_partir_de_CEGID[[#This Row],[wop_dateacc]])</f>
        <v>19</v>
      </c>
      <c r="M14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005616</v>
      </c>
      <c r="N142" t="str">
        <f>IF(OR(VLOOKUP(M142,Feuil2!E:F,2,FALSE)&gt;1,VLOOKUP(Feuil1!M142,Feuil2!E:I,4,)+7&lt;Tableau_Lancer_la_requête_à_partir_de_CEGID[[#This Row],[wop_dateacc]]),Feuil1!M142,"")</f>
        <v>005616</v>
      </c>
      <c r="O14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4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2" t="str">
        <f>MID(Tableau_Lancer_la_requête_à_partir_de_CEGID[[#This Row],[libcomposant]],1,5)</f>
        <v>C950B</v>
      </c>
    </row>
    <row r="143" spans="1:21" x14ac:dyDescent="0.3">
      <c r="A143" t="s">
        <v>704</v>
      </c>
      <c r="B143" s="1">
        <v>44692</v>
      </c>
      <c r="C143" t="s">
        <v>2310</v>
      </c>
      <c r="D143">
        <v>153480</v>
      </c>
      <c r="E143" t="s">
        <v>2312</v>
      </c>
      <c r="F143" t="s">
        <v>702</v>
      </c>
      <c r="G143" t="s">
        <v>703</v>
      </c>
      <c r="H143" t="s">
        <v>705</v>
      </c>
      <c r="I143">
        <v>1000</v>
      </c>
      <c r="J143" t="s">
        <v>2316</v>
      </c>
      <c r="K143">
        <f>_xlfn.ISOWEEKNUM(Tableau_Lancer_la_requête_à_partir_de_CEGID[[#This Row],[wop_dateacc]])</f>
        <v>19</v>
      </c>
      <c r="M14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038416</v>
      </c>
      <c r="N143" t="str">
        <f>IF(OR(VLOOKUP(M143,Feuil2!E:F,2,FALSE)&gt;1,VLOOKUP(Feuil1!M143,Feuil2!E:I,4,)+7&lt;Tableau_Lancer_la_requête_à_partir_de_CEGID[[#This Row],[wop_dateacc]]),Feuil1!M143,"")</f>
        <v>038416</v>
      </c>
      <c r="O14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4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3" t="str">
        <f>MID(Tableau_Lancer_la_requête_à_partir_de_CEGID[[#This Row],[libcomposant]],1,5)</f>
        <v>C1438</v>
      </c>
    </row>
    <row r="144" spans="1:21" x14ac:dyDescent="0.3">
      <c r="A144" t="s">
        <v>700</v>
      </c>
      <c r="B144" s="1">
        <v>44692</v>
      </c>
      <c r="C144" t="s">
        <v>2310</v>
      </c>
      <c r="D144">
        <v>153445</v>
      </c>
      <c r="E144" t="s">
        <v>2312</v>
      </c>
      <c r="F144" t="s">
        <v>698</v>
      </c>
      <c r="G144" t="s">
        <v>699</v>
      </c>
      <c r="H144" t="s">
        <v>701</v>
      </c>
      <c r="I144">
        <v>2500</v>
      </c>
      <c r="J144" t="s">
        <v>2320</v>
      </c>
      <c r="K144">
        <f>_xlfn.ISOWEEKNUM(Tableau_Lancer_la_requête_à_partir_de_CEGID[[#This Row],[wop_dateacc]])</f>
        <v>19</v>
      </c>
      <c r="M14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010415</v>
      </c>
      <c r="N144" t="str">
        <f>IF(OR(VLOOKUP(M144,Feuil2!E:F,2,FALSE)&gt;1,VLOOKUP(Feuil1!M144,Feuil2!E:I,4,)+7&lt;Tableau_Lancer_la_requête_à_partir_de_CEGID[[#This Row],[wop_dateacc]]),Feuil1!M144,"")</f>
        <v>010415</v>
      </c>
      <c r="O14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021419</v>
      </c>
      <c r="P14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4" t="str">
        <f>MID(Tableau_Lancer_la_requête_à_partir_de_CEGID[[#This Row],[libcomposant]],1,5)</f>
        <v>C79 O</v>
      </c>
    </row>
    <row r="145" spans="1:21" x14ac:dyDescent="0.3">
      <c r="B145" s="1">
        <v>44692</v>
      </c>
      <c r="C145" t="s">
        <v>2310</v>
      </c>
      <c r="D145">
        <v>152656</v>
      </c>
      <c r="E145" t="s">
        <v>2312</v>
      </c>
      <c r="F145" t="s">
        <v>706</v>
      </c>
      <c r="G145" t="s">
        <v>707</v>
      </c>
      <c r="I145">
        <v>200</v>
      </c>
      <c r="J145" t="s">
        <v>2316</v>
      </c>
      <c r="K145">
        <f>_xlfn.ISOWEEKNUM(Tableau_Lancer_la_requête_à_partir_de_CEGID[[#This Row],[wop_dateacc]])</f>
        <v>19</v>
      </c>
      <c r="M14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45" t="e">
        <f>IF(OR(VLOOKUP(M145,Feuil2!E:F,2,FALSE)&gt;1,VLOOKUP(Feuil1!M145,Feuil2!E:I,4,)+7&lt;Tableau_Lancer_la_requête_à_partir_de_CEGID[[#This Row],[wop_dateacc]]),Feuil1!M145,"")</f>
        <v>#N/A</v>
      </c>
      <c r="O14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4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5" t="str">
        <f>MID(Tableau_Lancer_la_requête_à_partir_de_CEGID[[#This Row],[libcomposant]],1,5)</f>
        <v/>
      </c>
    </row>
    <row r="146" spans="1:21" x14ac:dyDescent="0.3">
      <c r="A146" t="s">
        <v>377</v>
      </c>
      <c r="B146" s="1">
        <v>44691</v>
      </c>
      <c r="C146" t="s">
        <v>2310</v>
      </c>
      <c r="D146">
        <v>149679</v>
      </c>
      <c r="E146" t="s">
        <v>2311</v>
      </c>
      <c r="F146" t="s">
        <v>251</v>
      </c>
      <c r="G146" t="s">
        <v>252</v>
      </c>
      <c r="H146" t="s">
        <v>378</v>
      </c>
      <c r="I146">
        <v>1267</v>
      </c>
      <c r="J146" t="s">
        <v>2319</v>
      </c>
      <c r="K146">
        <f>_xlfn.ISOWEEKNUM(Tableau_Lancer_la_requête_à_partir_de_CEGID[[#This Row],[wop_dateacc]])</f>
        <v>19</v>
      </c>
      <c r="M14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146" t="str">
        <f>IF(OR(VLOOKUP(M146,Feuil2!E:F,2,FALSE)&gt;1,VLOOKUP(Feuil1!M146,Feuil2!E:I,4,)+7&lt;Tableau_Lancer_la_requête_à_partir_de_CEGID[[#This Row],[wop_dateacc]]),Feuil1!M146,"")</f>
        <v>008619</v>
      </c>
      <c r="O14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14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14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6" t="str">
        <f>MID(Tableau_Lancer_la_requête_à_partir_de_CEGID[[#This Row],[libcomposant]],1,5)</f>
        <v>C4Pan</v>
      </c>
    </row>
    <row r="147" spans="1:21" x14ac:dyDescent="0.3">
      <c r="A147" t="s">
        <v>686</v>
      </c>
      <c r="B147" s="1">
        <v>44691</v>
      </c>
      <c r="C147" t="s">
        <v>2310</v>
      </c>
      <c r="D147">
        <v>153432</v>
      </c>
      <c r="E147" t="s">
        <v>2312</v>
      </c>
      <c r="F147" t="s">
        <v>619</v>
      </c>
      <c r="G147" t="s">
        <v>620</v>
      </c>
      <c r="H147" t="s">
        <v>687</v>
      </c>
      <c r="I147">
        <v>500</v>
      </c>
      <c r="J147" t="s">
        <v>2322</v>
      </c>
      <c r="K147">
        <f>_xlfn.ISOWEEKNUM(Tableau_Lancer_la_requête_à_partir_de_CEGID[[#This Row],[wop_dateacc]])</f>
        <v>19</v>
      </c>
      <c r="M14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031319</v>
      </c>
      <c r="N147" t="str">
        <f>IF(OR(VLOOKUP(M147,Feuil2!E:F,2,FALSE)&gt;1,VLOOKUP(Feuil1!M147,Feuil2!E:I,4,)+7&lt;Tableau_Lancer_la_requête_à_partir_de_CEGID[[#This Row],[wop_dateacc]]),Feuil1!M147,"")</f>
        <v>031319</v>
      </c>
      <c r="O14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4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7" t="str">
        <f>MID(Tableau_Lancer_la_requête_à_partir_de_CEGID[[#This Row],[libcomposant]],1,5)</f>
        <v>C2063</v>
      </c>
    </row>
    <row r="148" spans="1:21" x14ac:dyDescent="0.3">
      <c r="A148" t="s">
        <v>692</v>
      </c>
      <c r="B148" s="1">
        <v>44691</v>
      </c>
      <c r="C148" t="s">
        <v>2310</v>
      </c>
      <c r="D148">
        <v>151141</v>
      </c>
      <c r="E148" t="s">
        <v>2312</v>
      </c>
      <c r="F148" t="s">
        <v>690</v>
      </c>
      <c r="G148" t="s">
        <v>691</v>
      </c>
      <c r="H148" t="s">
        <v>693</v>
      </c>
      <c r="I148">
        <v>7000</v>
      </c>
      <c r="J148" t="s">
        <v>2316</v>
      </c>
      <c r="K148">
        <f>_xlfn.ISOWEEKNUM(Tableau_Lancer_la_requête_à_partir_de_CEGID[[#This Row],[wop_dateacc]])</f>
        <v>19</v>
      </c>
      <c r="M14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015717</v>
      </c>
      <c r="N148" t="str">
        <f>IF(OR(VLOOKUP(M148,Feuil2!E:F,2,FALSE)&gt;1,VLOOKUP(Feuil1!M148,Feuil2!E:I,4,)+7&lt;Tableau_Lancer_la_requête_à_partir_de_CEGID[[#This Row],[wop_dateacc]]),Feuil1!M148,"")</f>
        <v>015717</v>
      </c>
      <c r="O14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019515</v>
      </c>
      <c r="P14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026019</v>
      </c>
      <c r="Q14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039516</v>
      </c>
      <c r="R14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8" t="str">
        <f>MID(Tableau_Lancer_la_requête_à_partir_de_CEGID[[#This Row],[libcomposant]],1,5)</f>
        <v>C680A</v>
      </c>
    </row>
    <row r="149" spans="1:21" x14ac:dyDescent="0.3">
      <c r="A149" t="s">
        <v>507</v>
      </c>
      <c r="B149" s="1">
        <v>44691</v>
      </c>
      <c r="C149" t="s">
        <v>2310</v>
      </c>
      <c r="D149">
        <v>154861</v>
      </c>
      <c r="E149" t="s">
        <v>2312</v>
      </c>
      <c r="F149" t="s">
        <v>505</v>
      </c>
      <c r="G149" t="s">
        <v>506</v>
      </c>
      <c r="H149" t="s">
        <v>508</v>
      </c>
      <c r="I149">
        <v>4000</v>
      </c>
      <c r="J149" t="s">
        <v>2316</v>
      </c>
      <c r="K149">
        <f>_xlfn.ISOWEEKNUM(Tableau_Lancer_la_requête_à_partir_de_CEGID[[#This Row],[wop_dateacc]])</f>
        <v>19</v>
      </c>
      <c r="M14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003121</v>
      </c>
      <c r="N149" t="str">
        <f>IF(OR(VLOOKUP(M149,Feuil2!E:F,2,FALSE)&gt;1,VLOOKUP(Feuil1!M149,Feuil2!E:I,4,)+7&lt;Tableau_Lancer_la_requête_à_partir_de_CEGID[[#This Row],[wop_dateacc]]),Feuil1!M149,"")</f>
        <v>003121</v>
      </c>
      <c r="O14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024222</v>
      </c>
      <c r="P14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4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4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4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4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49" t="str">
        <f>MID(Tableau_Lancer_la_requête_à_partir_de_CEGID[[#This Row],[libcomposant]],1,5)</f>
        <v>C47 O</v>
      </c>
    </row>
    <row r="150" spans="1:21" x14ac:dyDescent="0.3">
      <c r="A150" t="s">
        <v>696</v>
      </c>
      <c r="B150" s="1">
        <v>44691</v>
      </c>
      <c r="C150" t="s">
        <v>2310</v>
      </c>
      <c r="D150">
        <v>149700</v>
      </c>
      <c r="E150" t="s">
        <v>2311</v>
      </c>
      <c r="F150" t="s">
        <v>694</v>
      </c>
      <c r="G150" t="s">
        <v>695</v>
      </c>
      <c r="H150" t="s">
        <v>697</v>
      </c>
      <c r="I150">
        <v>1030</v>
      </c>
      <c r="J150" t="s">
        <v>2316</v>
      </c>
      <c r="K150">
        <f>_xlfn.ISOWEEKNUM(Tableau_Lancer_la_requête_à_partir_de_CEGID[[#This Row],[wop_dateacc]])</f>
        <v>19</v>
      </c>
      <c r="M15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019321</v>
      </c>
      <c r="N150" t="str">
        <f>IF(OR(VLOOKUP(M150,Feuil2!E:F,2,FALSE)&gt;1,VLOOKUP(Feuil1!M150,Feuil2!E:I,4,)+7&lt;Tableau_Lancer_la_requête_à_partir_de_CEGID[[#This Row],[wop_dateacc]]),Feuil1!M150,"")</f>
        <v>019321</v>
      </c>
      <c r="O15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031017</v>
      </c>
      <c r="P15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0" t="str">
        <f>MID(Tableau_Lancer_la_requête_à_partir_de_CEGID[[#This Row],[libcomposant]],1,5)</f>
        <v>C1992</v>
      </c>
    </row>
    <row r="151" spans="1:21" x14ac:dyDescent="0.3">
      <c r="A151" t="s">
        <v>377</v>
      </c>
      <c r="B151" s="1">
        <v>44690</v>
      </c>
      <c r="C151" t="s">
        <v>2310</v>
      </c>
      <c r="D151">
        <v>149680</v>
      </c>
      <c r="E151" t="s">
        <v>2311</v>
      </c>
      <c r="F151" t="s">
        <v>251</v>
      </c>
      <c r="G151" t="s">
        <v>252</v>
      </c>
      <c r="H151" t="s">
        <v>378</v>
      </c>
      <c r="I151">
        <v>1287</v>
      </c>
      <c r="J151" t="s">
        <v>2319</v>
      </c>
      <c r="K151">
        <f>_xlfn.ISOWEEKNUM(Tableau_Lancer_la_requête_à_partir_de_CEGID[[#This Row],[wop_dateacc]])</f>
        <v>19</v>
      </c>
      <c r="M15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151" t="str">
        <f>IF(OR(VLOOKUP(M151,Feuil2!E:F,2,FALSE)&gt;1,VLOOKUP(Feuil1!M151,Feuil2!E:I,4,)+7&lt;Tableau_Lancer_la_requête_à_partir_de_CEGID[[#This Row],[wop_dateacc]]),Feuil1!M151,"")</f>
        <v>008619</v>
      </c>
      <c r="O15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15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15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1" t="str">
        <f>MID(Tableau_Lancer_la_requête_à_partir_de_CEGID[[#This Row],[libcomposant]],1,5)</f>
        <v>C4Pan</v>
      </c>
    </row>
    <row r="152" spans="1:21" x14ac:dyDescent="0.3">
      <c r="A152" t="s">
        <v>680</v>
      </c>
      <c r="B152" s="1">
        <v>44690</v>
      </c>
      <c r="C152" t="s">
        <v>2310</v>
      </c>
      <c r="D152">
        <v>152635</v>
      </c>
      <c r="E152" t="s">
        <v>2312</v>
      </c>
      <c r="F152" t="s">
        <v>678</v>
      </c>
      <c r="G152" t="s">
        <v>679</v>
      </c>
      <c r="H152" t="s">
        <v>681</v>
      </c>
      <c r="I152">
        <v>2000</v>
      </c>
      <c r="J152" t="s">
        <v>2320</v>
      </c>
      <c r="K152">
        <f>_xlfn.ISOWEEKNUM(Tableau_Lancer_la_requête_à_partir_de_CEGID[[#This Row],[wop_dateacc]])</f>
        <v>19</v>
      </c>
      <c r="M15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013716</v>
      </c>
      <c r="N152" t="str">
        <f>IF(OR(VLOOKUP(M152,Feuil2!E:F,2,FALSE)&gt;1,VLOOKUP(Feuil1!M152,Feuil2!E:I,4,)+7&lt;Tableau_Lancer_la_requête_à_partir_de_CEGID[[#This Row],[wop_dateacc]]),Feuil1!M152,"")</f>
        <v>013716</v>
      </c>
      <c r="O15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026919</v>
      </c>
      <c r="P15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2" t="str">
        <f>MID(Tableau_Lancer_la_requête_à_partir_de_CEGID[[#This Row],[libcomposant]],1,5)</f>
        <v>C1132</v>
      </c>
    </row>
    <row r="153" spans="1:21" x14ac:dyDescent="0.3">
      <c r="A153" t="s">
        <v>101</v>
      </c>
      <c r="B153" s="1">
        <v>44690</v>
      </c>
      <c r="C153" t="s">
        <v>2310</v>
      </c>
      <c r="D153">
        <v>153434</v>
      </c>
      <c r="E153" t="s">
        <v>2312</v>
      </c>
      <c r="F153" t="s">
        <v>99</v>
      </c>
      <c r="G153" t="s">
        <v>100</v>
      </c>
      <c r="H153" t="s">
        <v>77</v>
      </c>
      <c r="I153">
        <v>100</v>
      </c>
      <c r="J153" t="s">
        <v>2320</v>
      </c>
      <c r="K153">
        <f>_xlfn.ISOWEEKNUM(Tableau_Lancer_la_requête_à_partir_de_CEGID[[#This Row],[wop_dateacc]])</f>
        <v>19</v>
      </c>
      <c r="M15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035416</v>
      </c>
      <c r="N153" t="str">
        <f>IF(OR(VLOOKUP(M153,Feuil2!E:F,2,FALSE)&gt;1,VLOOKUP(Feuil1!M153,Feuil2!E:I,4,)+7&lt;Tableau_Lancer_la_requête_à_partir_de_CEGID[[#This Row],[wop_dateacc]]),Feuil1!M153,"")</f>
        <v>035416</v>
      </c>
      <c r="O15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5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3" t="str">
        <f>MID(Tableau_Lancer_la_requête_à_partir_de_CEGID[[#This Row],[libcomposant]],1,5)</f>
        <v>OUTIL</v>
      </c>
    </row>
    <row r="154" spans="1:21" x14ac:dyDescent="0.3">
      <c r="A154" t="s">
        <v>114</v>
      </c>
      <c r="B154" s="1">
        <v>44690</v>
      </c>
      <c r="C154" t="s">
        <v>2310</v>
      </c>
      <c r="D154">
        <v>152642</v>
      </c>
      <c r="E154" t="s">
        <v>2312</v>
      </c>
      <c r="F154" t="s">
        <v>112</v>
      </c>
      <c r="G154" t="s">
        <v>113</v>
      </c>
      <c r="H154" t="s">
        <v>115</v>
      </c>
      <c r="I154">
        <v>500</v>
      </c>
      <c r="J154" t="s">
        <v>2316</v>
      </c>
      <c r="K154">
        <f>_xlfn.ISOWEEKNUM(Tableau_Lancer_la_requête_à_partir_de_CEGID[[#This Row],[wop_dateacc]])</f>
        <v>19</v>
      </c>
      <c r="M15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012021</v>
      </c>
      <c r="N154" t="str">
        <f>IF(OR(VLOOKUP(M154,Feuil2!E:F,2,FALSE)&gt;1,VLOOKUP(Feuil1!M154,Feuil2!E:I,4,)+7&lt;Tableau_Lancer_la_requête_à_partir_de_CEGID[[#This Row],[wop_dateacc]]),Feuil1!M154,"")</f>
        <v>012021</v>
      </c>
      <c r="O15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013721</v>
      </c>
      <c r="P15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018818</v>
      </c>
      <c r="Q15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4" t="str">
        <f>MID(Tableau_Lancer_la_requête_à_partir_de_CEGID[[#This Row],[libcomposant]],1,5)</f>
        <v xml:space="preserve">C970 </v>
      </c>
    </row>
    <row r="155" spans="1:21" x14ac:dyDescent="0.3">
      <c r="A155" t="s">
        <v>684</v>
      </c>
      <c r="B155" s="1">
        <v>44690</v>
      </c>
      <c r="C155" t="s">
        <v>2310</v>
      </c>
      <c r="D155">
        <v>153444</v>
      </c>
      <c r="E155" t="s">
        <v>2312</v>
      </c>
      <c r="F155" t="s">
        <v>682</v>
      </c>
      <c r="G155" t="s">
        <v>683</v>
      </c>
      <c r="H155" t="s">
        <v>685</v>
      </c>
      <c r="I155">
        <v>1000</v>
      </c>
      <c r="J155" t="s">
        <v>2316</v>
      </c>
      <c r="K155">
        <f>_xlfn.ISOWEEKNUM(Tableau_Lancer_la_requête_à_partir_de_CEGID[[#This Row],[wop_dateacc]])</f>
        <v>19</v>
      </c>
      <c r="M15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007318</v>
      </c>
      <c r="N155" t="str">
        <f>IF(OR(VLOOKUP(M155,Feuil2!E:F,2,FALSE)&gt;1,VLOOKUP(Feuil1!M155,Feuil2!E:I,4,)+7&lt;Tableau_Lancer_la_requête_à_partir_de_CEGID[[#This Row],[wop_dateacc]]),Feuil1!M155,"")</f>
        <v>007318</v>
      </c>
      <c r="O15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021316</v>
      </c>
      <c r="P15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5" t="str">
        <f>MID(Tableau_Lancer_la_requête_à_partir_de_CEGID[[#This Row],[libcomposant]],1,5)</f>
        <v xml:space="preserve">C913 </v>
      </c>
    </row>
    <row r="156" spans="1:21" x14ac:dyDescent="0.3">
      <c r="A156" t="s">
        <v>499</v>
      </c>
      <c r="B156" s="1">
        <v>44690</v>
      </c>
      <c r="C156" t="s">
        <v>2310</v>
      </c>
      <c r="D156">
        <v>149567</v>
      </c>
      <c r="E156" t="s">
        <v>2312</v>
      </c>
      <c r="F156" t="s">
        <v>497</v>
      </c>
      <c r="G156" t="s">
        <v>498</v>
      </c>
      <c r="H156" t="s">
        <v>500</v>
      </c>
      <c r="I156">
        <v>5500</v>
      </c>
      <c r="J156" t="s">
        <v>2316</v>
      </c>
      <c r="K156">
        <f>_xlfn.ISOWEEKNUM(Tableau_Lancer_la_requête_à_partir_de_CEGID[[#This Row],[wop_dateacc]])</f>
        <v>19</v>
      </c>
      <c r="M15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012419</v>
      </c>
      <c r="N156" t="str">
        <f>IF(OR(VLOOKUP(M156,Feuil2!E:F,2,FALSE)&gt;1,VLOOKUP(Feuil1!M156,Feuil2!E:I,4,)+7&lt;Tableau_Lancer_la_requête_à_partir_de_CEGID[[#This Row],[wop_dateacc]]),Feuil1!M156,"")</f>
        <v>012419</v>
      </c>
      <c r="O15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012519</v>
      </c>
      <c r="P15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023822</v>
      </c>
      <c r="Q15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025119</v>
      </c>
      <c r="R15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6" t="str">
        <f>MID(Tableau_Lancer_la_requête_à_partir_de_CEGID[[#This Row],[libcomposant]],1,5)</f>
        <v xml:space="preserve">C304 </v>
      </c>
    </row>
    <row r="157" spans="1:21" x14ac:dyDescent="0.3">
      <c r="A157" t="s">
        <v>673</v>
      </c>
      <c r="B157" s="1">
        <v>44687</v>
      </c>
      <c r="C157" t="s">
        <v>2310</v>
      </c>
      <c r="D157">
        <v>152655</v>
      </c>
      <c r="E157" t="s">
        <v>2312</v>
      </c>
      <c r="F157" t="s">
        <v>671</v>
      </c>
      <c r="G157" t="s">
        <v>672</v>
      </c>
      <c r="H157" t="s">
        <v>77</v>
      </c>
      <c r="I157">
        <v>200</v>
      </c>
      <c r="J157" t="s">
        <v>2320</v>
      </c>
      <c r="K157">
        <f>_xlfn.ISOWEEKNUM(Tableau_Lancer_la_requête_à_partir_de_CEGID[[#This Row],[wop_dateacc]])</f>
        <v>18</v>
      </c>
      <c r="M15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003915</v>
      </c>
      <c r="N157" t="str">
        <f>IF(OR(VLOOKUP(M157,Feuil2!E:F,2,FALSE)&gt;1,VLOOKUP(Feuil1!M157,Feuil2!E:I,4,)+7&lt;Tableau_Lancer_la_requête_à_partir_de_CEGID[[#This Row],[wop_dateacc]]),Feuil1!M157,"")</f>
        <v>003915</v>
      </c>
      <c r="O15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5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7" t="str">
        <f>MID(Tableau_Lancer_la_requête_à_partir_de_CEGID[[#This Row],[libcomposant]],1,5)</f>
        <v>OUTIL</v>
      </c>
    </row>
    <row r="158" spans="1:21" x14ac:dyDescent="0.3">
      <c r="A158" t="s">
        <v>1187</v>
      </c>
      <c r="B158" s="1">
        <v>44686</v>
      </c>
      <c r="C158" t="s">
        <v>2310</v>
      </c>
      <c r="D158">
        <v>154849</v>
      </c>
      <c r="E158" t="s">
        <v>2312</v>
      </c>
      <c r="F158" t="s">
        <v>2384</v>
      </c>
      <c r="G158" t="s">
        <v>2385</v>
      </c>
      <c r="H158" t="s">
        <v>77</v>
      </c>
      <c r="I158">
        <v>250</v>
      </c>
      <c r="J158" t="s">
        <v>2320</v>
      </c>
      <c r="K158">
        <f>_xlfn.ISOWEEKNUM(Tableau_Lancer_la_requête_à_partir_de_CEGID[[#This Row],[wop_dateacc]])</f>
        <v>18</v>
      </c>
      <c r="M15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006216</v>
      </c>
      <c r="N158" t="str">
        <f>IF(OR(VLOOKUP(M158,Feuil2!E:F,2,FALSE)&gt;1,VLOOKUP(Feuil1!M158,Feuil2!E:I,4,)+7&lt;Tableau_Lancer_la_requête_à_partir_de_CEGID[[#This Row],[wop_dateacc]]),Feuil1!M158,"")</f>
        <v>006216</v>
      </c>
      <c r="O15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008318</v>
      </c>
      <c r="P15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8" t="str">
        <f>MID(Tableau_Lancer_la_requête_à_partir_de_CEGID[[#This Row],[libcomposant]],1,5)</f>
        <v>OUTIL</v>
      </c>
    </row>
    <row r="159" spans="1:21" x14ac:dyDescent="0.3">
      <c r="A159" t="s">
        <v>1076</v>
      </c>
      <c r="B159" s="1">
        <v>44686</v>
      </c>
      <c r="C159" t="s">
        <v>2310</v>
      </c>
      <c r="D159">
        <v>154833</v>
      </c>
      <c r="E159" t="s">
        <v>2312</v>
      </c>
      <c r="F159" t="s">
        <v>331</v>
      </c>
      <c r="G159" t="s">
        <v>332</v>
      </c>
      <c r="H159" t="s">
        <v>1077</v>
      </c>
      <c r="I159">
        <v>1500</v>
      </c>
      <c r="J159" t="s">
        <v>2316</v>
      </c>
      <c r="K159">
        <f>_xlfn.ISOWEEKNUM(Tableau_Lancer_la_requête_à_partir_de_CEGID[[#This Row],[wop_dateacc]])</f>
        <v>18</v>
      </c>
      <c r="M15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003521</v>
      </c>
      <c r="N159" t="str">
        <f>IF(OR(VLOOKUP(M159,Feuil2!E:F,2,FALSE)&gt;1,VLOOKUP(Feuil1!M159,Feuil2!E:I,4,)+7&lt;Tableau_Lancer_la_requête_à_partir_de_CEGID[[#This Row],[wop_dateacc]]),Feuil1!M159,"")</f>
        <v>003521</v>
      </c>
      <c r="O15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5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5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5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5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5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59" t="str">
        <f>MID(Tableau_Lancer_la_requête_à_partir_de_CEGID[[#This Row],[libcomposant]],1,5)</f>
        <v>C415A</v>
      </c>
    </row>
    <row r="160" spans="1:21" x14ac:dyDescent="0.3">
      <c r="A160" t="s">
        <v>363</v>
      </c>
      <c r="B160" s="1">
        <v>44686</v>
      </c>
      <c r="C160" t="s">
        <v>2310</v>
      </c>
      <c r="D160">
        <v>153452</v>
      </c>
      <c r="E160" t="s">
        <v>2312</v>
      </c>
      <c r="F160" t="s">
        <v>361</v>
      </c>
      <c r="G160" t="s">
        <v>362</v>
      </c>
      <c r="H160" t="s">
        <v>364</v>
      </c>
      <c r="I160">
        <v>2000</v>
      </c>
      <c r="J160" t="s">
        <v>2320</v>
      </c>
      <c r="K160">
        <f>_xlfn.ISOWEEKNUM(Tableau_Lancer_la_requête_à_partir_de_CEGID[[#This Row],[wop_dateacc]])</f>
        <v>18</v>
      </c>
      <c r="M16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032519</v>
      </c>
      <c r="N160" t="str">
        <f>IF(OR(VLOOKUP(M160,Feuil2!E:F,2,FALSE)&gt;1,VLOOKUP(Feuil1!M160,Feuil2!E:I,4,)+7&lt;Tableau_Lancer_la_requête_à_partir_de_CEGID[[#This Row],[wop_dateacc]]),Feuil1!M160,"")</f>
        <v>032519</v>
      </c>
      <c r="O16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6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6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0" t="str">
        <f>MID(Tableau_Lancer_la_requête_à_partir_de_CEGID[[#This Row],[libcomposant]],1,5)</f>
        <v>C1219</v>
      </c>
    </row>
    <row r="161" spans="1:21" x14ac:dyDescent="0.3">
      <c r="A161" t="s">
        <v>669</v>
      </c>
      <c r="B161" s="1">
        <v>44686</v>
      </c>
      <c r="C161" t="s">
        <v>2310</v>
      </c>
      <c r="D161">
        <v>151169</v>
      </c>
      <c r="E161" t="s">
        <v>2312</v>
      </c>
      <c r="F161" t="s">
        <v>667</v>
      </c>
      <c r="G161" t="s">
        <v>668</v>
      </c>
      <c r="H161" t="s">
        <v>670</v>
      </c>
      <c r="I161">
        <v>5000</v>
      </c>
      <c r="J161" t="s">
        <v>2316</v>
      </c>
      <c r="K161">
        <f>_xlfn.ISOWEEKNUM(Tableau_Lancer_la_requête_à_partir_de_CEGID[[#This Row],[wop_dateacc]])</f>
        <v>18</v>
      </c>
      <c r="M16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002017</v>
      </c>
      <c r="N161" t="str">
        <f>IF(OR(VLOOKUP(M161,Feuil2!E:F,2,FALSE)&gt;1,VLOOKUP(Feuil1!M161,Feuil2!E:I,4,)+7&lt;Tableau_Lancer_la_requête_à_partir_de_CEGID[[#This Row],[wop_dateacc]]),Feuil1!M161,"")</f>
        <v>002017</v>
      </c>
      <c r="O16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009718</v>
      </c>
      <c r="P16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023019</v>
      </c>
      <c r="Q16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1" t="str">
        <f>MID(Tableau_Lancer_la_requête_à_partir_de_CEGID[[#This Row],[libcomposant]],1,5)</f>
        <v xml:space="preserve">C413 </v>
      </c>
    </row>
    <row r="162" spans="1:21" x14ac:dyDescent="0.3">
      <c r="A162" t="s">
        <v>665</v>
      </c>
      <c r="B162" s="1">
        <v>44685</v>
      </c>
      <c r="C162" t="s">
        <v>2310</v>
      </c>
      <c r="D162">
        <v>151155</v>
      </c>
      <c r="E162" t="s">
        <v>2312</v>
      </c>
      <c r="F162" t="s">
        <v>663</v>
      </c>
      <c r="G162" t="s">
        <v>664</v>
      </c>
      <c r="H162" t="s">
        <v>666</v>
      </c>
      <c r="I162">
        <v>750</v>
      </c>
      <c r="J162" t="s">
        <v>2316</v>
      </c>
      <c r="K162">
        <f>_xlfn.ISOWEEKNUM(Tableau_Lancer_la_requête_à_partir_de_CEGID[[#This Row],[wop_dateacc]])</f>
        <v>18</v>
      </c>
      <c r="M16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014621</v>
      </c>
      <c r="N162" t="str">
        <f>IF(OR(VLOOKUP(M162,Feuil2!E:F,2,FALSE)&gt;1,VLOOKUP(Feuil1!M162,Feuil2!E:I,4,)+7&lt;Tableau_Lancer_la_requête_à_partir_de_CEGID[[#This Row],[wop_dateacc]]),Feuil1!M162,"")</f>
        <v>014621</v>
      </c>
      <c r="O16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015119</v>
      </c>
      <c r="P16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6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2" t="str">
        <f>MID(Tableau_Lancer_la_requête_à_partir_de_CEGID[[#This Row],[libcomposant]],1,5)</f>
        <v>C1233</v>
      </c>
    </row>
    <row r="163" spans="1:21" x14ac:dyDescent="0.3">
      <c r="A163" t="s">
        <v>657</v>
      </c>
      <c r="B163" s="1">
        <v>44685</v>
      </c>
      <c r="C163" t="s">
        <v>2310</v>
      </c>
      <c r="D163">
        <v>152612</v>
      </c>
      <c r="E163" t="s">
        <v>2312</v>
      </c>
      <c r="F163" t="s">
        <v>655</v>
      </c>
      <c r="G163" t="s">
        <v>656</v>
      </c>
      <c r="H163" t="s">
        <v>658</v>
      </c>
      <c r="I163">
        <v>500</v>
      </c>
      <c r="J163" t="s">
        <v>2316</v>
      </c>
      <c r="K163">
        <f>_xlfn.ISOWEEKNUM(Tableau_Lancer_la_requête_à_partir_de_CEGID[[#This Row],[wop_dateacc]])</f>
        <v>18</v>
      </c>
      <c r="M16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63" t="e">
        <f>IF(OR(VLOOKUP(M163,Feuil2!E:F,2,FALSE)&gt;1,VLOOKUP(Feuil1!M163,Feuil2!E:I,4,)+7&lt;Tableau_Lancer_la_requête_à_partir_de_CEGID[[#This Row],[wop_dateacc]]),Feuil1!M163,"")</f>
        <v>#N/A</v>
      </c>
      <c r="O16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6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6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3" t="str">
        <f>MID(Tableau_Lancer_la_requête_à_partir_de_CEGID[[#This Row],[libcomposant]],1,5)</f>
        <v>C1619</v>
      </c>
    </row>
    <row r="164" spans="1:21" x14ac:dyDescent="0.3">
      <c r="A164" t="s">
        <v>661</v>
      </c>
      <c r="B164" s="1">
        <v>44685</v>
      </c>
      <c r="C164" t="s">
        <v>2310</v>
      </c>
      <c r="D164">
        <v>151167</v>
      </c>
      <c r="E164" t="s">
        <v>2312</v>
      </c>
      <c r="F164" t="s">
        <v>659</v>
      </c>
      <c r="G164" t="s">
        <v>660</v>
      </c>
      <c r="H164" t="s">
        <v>662</v>
      </c>
      <c r="I164">
        <v>2000</v>
      </c>
      <c r="J164" t="s">
        <v>2316</v>
      </c>
      <c r="K164">
        <f>_xlfn.ISOWEEKNUM(Tableau_Lancer_la_requête_à_partir_de_CEGID[[#This Row],[wop_dateacc]])</f>
        <v>18</v>
      </c>
      <c r="M16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004819</v>
      </c>
      <c r="N164" t="str">
        <f>IF(OR(VLOOKUP(M164,Feuil2!E:F,2,FALSE)&gt;1,VLOOKUP(Feuil1!M164,Feuil2!E:I,4,)+7&lt;Tableau_Lancer_la_requête_à_partir_de_CEGID[[#This Row],[wop_dateacc]]),Feuil1!M164,"")</f>
        <v>004819</v>
      </c>
      <c r="O16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024519</v>
      </c>
      <c r="P16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6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4" t="str">
        <f>MID(Tableau_Lancer_la_requête_à_partir_de_CEGID[[#This Row],[libcomposant]],1,5)</f>
        <v>C423B</v>
      </c>
    </row>
    <row r="165" spans="1:21" x14ac:dyDescent="0.3">
      <c r="A165" t="s">
        <v>563</v>
      </c>
      <c r="B165" s="1">
        <v>44685</v>
      </c>
      <c r="C165" t="s">
        <v>2310</v>
      </c>
      <c r="D165">
        <v>152326</v>
      </c>
      <c r="E165" t="s">
        <v>2311</v>
      </c>
      <c r="F165" t="s">
        <v>561</v>
      </c>
      <c r="G165" t="s">
        <v>562</v>
      </c>
      <c r="H165" t="s">
        <v>564</v>
      </c>
      <c r="I165">
        <v>1575</v>
      </c>
      <c r="J165" t="s">
        <v>2316</v>
      </c>
      <c r="K165">
        <f>_xlfn.ISOWEEKNUM(Tableau_Lancer_la_requête_à_partir_de_CEGID[[#This Row],[wop_dateacc]])</f>
        <v>18</v>
      </c>
      <c r="M16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004519</v>
      </c>
      <c r="N165" t="str">
        <f>IF(OR(VLOOKUP(M165,Feuil2!E:F,2,FALSE)&gt;1,VLOOKUP(Feuil1!M165,Feuil2!E:I,4,)+7&lt;Tableau_Lancer_la_requête_à_partir_de_CEGID[[#This Row],[wop_dateacc]]),Feuil1!M165,"")</f>
        <v>004519</v>
      </c>
      <c r="O16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004919</v>
      </c>
      <c r="P16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005719</v>
      </c>
      <c r="Q16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009819</v>
      </c>
      <c r="R16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017418</v>
      </c>
      <c r="S16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5" t="str">
        <f>MID(Tableau_Lancer_la_requête_à_partir_de_CEGID[[#This Row],[libcomposant]],1,5)</f>
        <v xml:space="preserve">C446 </v>
      </c>
    </row>
    <row r="166" spans="1:21" x14ac:dyDescent="0.3">
      <c r="B166" s="1">
        <v>44685</v>
      </c>
      <c r="C166" t="s">
        <v>2310</v>
      </c>
      <c r="D166">
        <v>154768</v>
      </c>
      <c r="E166" t="s">
        <v>2311</v>
      </c>
      <c r="F166" t="s">
        <v>2365</v>
      </c>
      <c r="G166" t="s">
        <v>2366</v>
      </c>
      <c r="I166">
        <v>210</v>
      </c>
      <c r="J166" t="s">
        <v>2316</v>
      </c>
      <c r="K166">
        <f>_xlfn.ISOWEEKNUM(Tableau_Lancer_la_requête_à_partir_de_CEGID[[#This Row],[wop_dateacc]])</f>
        <v>18</v>
      </c>
      <c r="M16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66" t="e">
        <f>IF(OR(VLOOKUP(M166,Feuil2!E:F,2,FALSE)&gt;1,VLOOKUP(Feuil1!M166,Feuil2!E:I,4,)+7&lt;Tableau_Lancer_la_requête_à_partir_de_CEGID[[#This Row],[wop_dateacc]]),Feuil1!M166,"")</f>
        <v>#N/A</v>
      </c>
      <c r="O16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6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6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6" t="str">
        <f>MID(Tableau_Lancer_la_requête_à_partir_de_CEGID[[#This Row],[libcomposant]],1,5)</f>
        <v/>
      </c>
    </row>
    <row r="167" spans="1:21" x14ac:dyDescent="0.3">
      <c r="A167" t="s">
        <v>179</v>
      </c>
      <c r="B167" s="1">
        <v>44684</v>
      </c>
      <c r="C167" t="s">
        <v>2310</v>
      </c>
      <c r="D167">
        <v>154302</v>
      </c>
      <c r="E167" t="s">
        <v>2312</v>
      </c>
      <c r="F167" t="s">
        <v>177</v>
      </c>
      <c r="G167" t="s">
        <v>178</v>
      </c>
      <c r="H167" t="s">
        <v>180</v>
      </c>
      <c r="I167">
        <v>300</v>
      </c>
      <c r="J167" t="s">
        <v>2316</v>
      </c>
      <c r="K167">
        <f>_xlfn.ISOWEEKNUM(Tableau_Lancer_la_requête_à_partir_de_CEGID[[#This Row],[wop_dateacc]])</f>
        <v>18</v>
      </c>
      <c r="M16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005319</v>
      </c>
      <c r="N167" t="str">
        <f>IF(OR(VLOOKUP(M167,Feuil2!E:F,2,FALSE)&gt;1,VLOOKUP(Feuil1!M167,Feuil2!E:I,4,)+7&lt;Tableau_Lancer_la_requête_à_partir_de_CEGID[[#This Row],[wop_dateacc]]),Feuil1!M167,"")</f>
        <v>005319</v>
      </c>
      <c r="O16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031919</v>
      </c>
      <c r="P16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6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7" t="str">
        <f>MID(Tableau_Lancer_la_requête_à_partir_de_CEGID[[#This Row],[libcomposant]],1,5)</f>
        <v>C1085</v>
      </c>
    </row>
    <row r="168" spans="1:21" x14ac:dyDescent="0.3">
      <c r="A168" t="s">
        <v>289</v>
      </c>
      <c r="B168" s="1">
        <v>44684</v>
      </c>
      <c r="C168" t="s">
        <v>2310</v>
      </c>
      <c r="D168">
        <v>149681</v>
      </c>
      <c r="E168" t="s">
        <v>2311</v>
      </c>
      <c r="F168" t="s">
        <v>251</v>
      </c>
      <c r="G168" t="s">
        <v>252</v>
      </c>
      <c r="H168" t="s">
        <v>290</v>
      </c>
      <c r="I168">
        <v>1273</v>
      </c>
      <c r="J168" t="s">
        <v>2318</v>
      </c>
      <c r="K168">
        <f>_xlfn.ISOWEEKNUM(Tableau_Lancer_la_requête_à_partir_de_CEGID[[#This Row],[wop_dateacc]])</f>
        <v>18</v>
      </c>
      <c r="M16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004321</v>
      </c>
      <c r="N168" t="str">
        <f>IF(OR(VLOOKUP(M168,Feuil2!E:F,2,FALSE)&gt;1,VLOOKUP(Feuil1!M168,Feuil2!E:I,4,)+7&lt;Tableau_Lancer_la_requête_à_partir_de_CEGID[[#This Row],[wop_dateacc]]),Feuil1!M168,"")</f>
        <v>004321</v>
      </c>
      <c r="O16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004421</v>
      </c>
      <c r="P16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014917</v>
      </c>
      <c r="Q16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016819</v>
      </c>
      <c r="R16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038216</v>
      </c>
      <c r="S16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8" t="str">
        <f>MID(Tableau_Lancer_la_requête_à_partir_de_CEGID[[#This Row],[libcomposant]],1,5)</f>
        <v>C4Fin</v>
      </c>
    </row>
    <row r="169" spans="1:21" x14ac:dyDescent="0.3">
      <c r="A169" t="s">
        <v>209</v>
      </c>
      <c r="B169" s="1">
        <v>44684</v>
      </c>
      <c r="C169" t="s">
        <v>2310</v>
      </c>
      <c r="D169">
        <v>152499</v>
      </c>
      <c r="E169" t="s">
        <v>2311</v>
      </c>
      <c r="F169" t="s">
        <v>207</v>
      </c>
      <c r="G169" t="s">
        <v>208</v>
      </c>
      <c r="H169" t="s">
        <v>210</v>
      </c>
      <c r="I169">
        <v>1050</v>
      </c>
      <c r="J169" t="s">
        <v>2316</v>
      </c>
      <c r="K169">
        <f>_xlfn.ISOWEEKNUM(Tableau_Lancer_la_requête_à_partir_de_CEGID[[#This Row],[wop_dateacc]])</f>
        <v>18</v>
      </c>
      <c r="M16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007415</v>
      </c>
      <c r="N169" t="str">
        <f>IF(OR(VLOOKUP(M169,Feuil2!E:F,2,FALSE)&gt;1,VLOOKUP(Feuil1!M169,Feuil2!E:I,4,)+7&lt;Tableau_Lancer_la_requête_à_partir_de_CEGID[[#This Row],[wop_dateacc]]),Feuil1!M169,"")</f>
        <v>007415</v>
      </c>
      <c r="O16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014819</v>
      </c>
      <c r="P16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6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6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6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6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69" t="str">
        <f>MID(Tableau_Lancer_la_requête_à_partir_de_CEGID[[#This Row],[libcomposant]],1,5)</f>
        <v xml:space="preserve">C380 </v>
      </c>
    </row>
    <row r="170" spans="1:21" x14ac:dyDescent="0.3">
      <c r="A170" t="s">
        <v>653</v>
      </c>
      <c r="B170" s="1">
        <v>44684</v>
      </c>
      <c r="C170" t="s">
        <v>2310</v>
      </c>
      <c r="D170">
        <v>149569</v>
      </c>
      <c r="E170" t="s">
        <v>2312</v>
      </c>
      <c r="F170" t="s">
        <v>651</v>
      </c>
      <c r="G170" t="s">
        <v>652</v>
      </c>
      <c r="H170" t="s">
        <v>654</v>
      </c>
      <c r="I170">
        <v>1000</v>
      </c>
      <c r="J170" t="s">
        <v>2320</v>
      </c>
      <c r="K170">
        <f>_xlfn.ISOWEEKNUM(Tableau_Lancer_la_requête_à_partir_de_CEGID[[#This Row],[wop_dateacc]])</f>
        <v>18</v>
      </c>
      <c r="M17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023918</v>
      </c>
      <c r="N170" t="str">
        <f>IF(OR(VLOOKUP(M170,Feuil2!E:F,2,FALSE)&gt;1,VLOOKUP(Feuil1!M170,Feuil2!E:I,4,)+7&lt;Tableau_Lancer_la_requête_à_partir_de_CEGID[[#This Row],[wop_dateacc]]),Feuil1!M170,"")</f>
        <v>023918</v>
      </c>
      <c r="O17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7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7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7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0" t="str">
        <f>MID(Tableau_Lancer_la_requête_à_partir_de_CEGID[[#This Row],[libcomposant]],1,5)</f>
        <v>C1557</v>
      </c>
    </row>
    <row r="171" spans="1:21" x14ac:dyDescent="0.3">
      <c r="A171" t="s">
        <v>649</v>
      </c>
      <c r="B171" s="1">
        <v>44684</v>
      </c>
      <c r="C171" t="s">
        <v>2310</v>
      </c>
      <c r="D171">
        <v>151143</v>
      </c>
      <c r="E171" t="s">
        <v>2312</v>
      </c>
      <c r="F171" t="s">
        <v>647</v>
      </c>
      <c r="G171" t="s">
        <v>648</v>
      </c>
      <c r="H171" t="s">
        <v>650</v>
      </c>
      <c r="I171">
        <v>6000</v>
      </c>
      <c r="J171" t="s">
        <v>2322</v>
      </c>
      <c r="K171">
        <f>_xlfn.ISOWEEKNUM(Tableau_Lancer_la_requête_à_partir_de_CEGID[[#This Row],[wop_dateacc]])</f>
        <v>18</v>
      </c>
      <c r="M17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014619</v>
      </c>
      <c r="N171" t="str">
        <f>IF(OR(VLOOKUP(M171,Feuil2!E:F,2,FALSE)&gt;1,VLOOKUP(Feuil1!M171,Feuil2!E:I,4,)+7&lt;Tableau_Lancer_la_requête_à_partir_de_CEGID[[#This Row],[wop_dateacc]]),Feuil1!M171,"")</f>
        <v>014619</v>
      </c>
      <c r="O17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019221</v>
      </c>
      <c r="P17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026619</v>
      </c>
      <c r="Q17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026719</v>
      </c>
      <c r="R17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1" t="str">
        <f>MID(Tableau_Lancer_la_requête_à_partir_de_CEGID[[#This Row],[libcomposant]],1,5)</f>
        <v xml:space="preserve">C626 </v>
      </c>
    </row>
    <row r="172" spans="1:21" x14ac:dyDescent="0.3">
      <c r="A172" t="s">
        <v>459</v>
      </c>
      <c r="B172" s="1">
        <v>44684</v>
      </c>
      <c r="C172" t="s">
        <v>2310</v>
      </c>
      <c r="D172">
        <v>152619</v>
      </c>
      <c r="E172" t="s">
        <v>2312</v>
      </c>
      <c r="F172" t="s">
        <v>645</v>
      </c>
      <c r="G172" t="s">
        <v>646</v>
      </c>
      <c r="H172" t="s">
        <v>460</v>
      </c>
      <c r="I172">
        <v>5000</v>
      </c>
      <c r="J172" t="s">
        <v>2320</v>
      </c>
      <c r="K172">
        <f>_xlfn.ISOWEEKNUM(Tableau_Lancer_la_requête_à_partir_de_CEGID[[#This Row],[wop_dateacc]])</f>
        <v>18</v>
      </c>
      <c r="M17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003317</v>
      </c>
      <c r="N172" t="str">
        <f>IF(OR(VLOOKUP(M172,Feuil2!E:F,2,FALSE)&gt;1,VLOOKUP(Feuil1!M172,Feuil2!E:I,4,)+7&lt;Tableau_Lancer_la_requête_à_partir_de_CEGID[[#This Row],[wop_dateacc]]),Feuil1!M172,"")</f>
        <v>003317</v>
      </c>
      <c r="O17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011121</v>
      </c>
      <c r="P17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011521</v>
      </c>
      <c r="Q17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016318</v>
      </c>
      <c r="R17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023222</v>
      </c>
      <c r="S17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2" t="str">
        <f>MID(Tableau_Lancer_la_requête_à_partir_de_CEGID[[#This Row],[libcomposant]],1,5)</f>
        <v>C222B</v>
      </c>
    </row>
    <row r="173" spans="1:21" x14ac:dyDescent="0.3">
      <c r="A173" t="s">
        <v>633</v>
      </c>
      <c r="B173" s="1">
        <v>44683</v>
      </c>
      <c r="C173" t="s">
        <v>2310</v>
      </c>
      <c r="D173">
        <v>153440</v>
      </c>
      <c r="E173" t="s">
        <v>2312</v>
      </c>
      <c r="F173" t="s">
        <v>631</v>
      </c>
      <c r="G173" t="s">
        <v>632</v>
      </c>
      <c r="H173" t="s">
        <v>634</v>
      </c>
      <c r="I173">
        <v>1000</v>
      </c>
      <c r="J173" t="s">
        <v>2316</v>
      </c>
      <c r="K173">
        <f>_xlfn.ISOWEEKNUM(Tableau_Lancer_la_requête_à_partir_de_CEGID[[#This Row],[wop_dateacc]])</f>
        <v>18</v>
      </c>
      <c r="M17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014618</v>
      </c>
      <c r="N173" t="str">
        <f>IF(OR(VLOOKUP(M173,Feuil2!E:F,2,FALSE)&gt;1,VLOOKUP(Feuil1!M173,Feuil2!E:I,4,)+7&lt;Tableau_Lancer_la_requête_à_partir_de_CEGID[[#This Row],[wop_dateacc]]),Feuil1!M173,"")</f>
        <v>014618</v>
      </c>
      <c r="O17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020617</v>
      </c>
      <c r="P17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024517</v>
      </c>
      <c r="Q17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7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3" t="str">
        <f>MID(Tableau_Lancer_la_requête_à_partir_de_CEGID[[#This Row],[libcomposant]],1,5)</f>
        <v>C1200</v>
      </c>
    </row>
    <row r="174" spans="1:21" x14ac:dyDescent="0.3">
      <c r="A174" t="s">
        <v>637</v>
      </c>
      <c r="B174" s="1">
        <v>44683</v>
      </c>
      <c r="C174" t="s">
        <v>2310</v>
      </c>
      <c r="D174">
        <v>153450</v>
      </c>
      <c r="E174" t="s">
        <v>2312</v>
      </c>
      <c r="F174" t="s">
        <v>635</v>
      </c>
      <c r="G174" t="s">
        <v>636</v>
      </c>
      <c r="H174" t="s">
        <v>638</v>
      </c>
      <c r="I174">
        <v>500</v>
      </c>
      <c r="J174" t="s">
        <v>2317</v>
      </c>
      <c r="K174">
        <f>_xlfn.ISOWEEKNUM(Tableau_Lancer_la_requête_à_partir_de_CEGID[[#This Row],[wop_dateacc]])</f>
        <v>18</v>
      </c>
      <c r="M17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022117</v>
      </c>
      <c r="N174" t="str">
        <f>IF(OR(VLOOKUP(M174,Feuil2!E:F,2,FALSE)&gt;1,VLOOKUP(Feuil1!M174,Feuil2!E:I,4,)+7&lt;Tableau_Lancer_la_requête_à_partir_de_CEGID[[#This Row],[wop_dateacc]]),Feuil1!M174,"")</f>
        <v>022117</v>
      </c>
      <c r="O17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7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7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7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4" t="str">
        <f>MID(Tableau_Lancer_la_requête_à_partir_de_CEGID[[#This Row],[libcomposant]],1,5)</f>
        <v>OUTIL</v>
      </c>
    </row>
    <row r="175" spans="1:21" x14ac:dyDescent="0.3">
      <c r="A175" t="s">
        <v>441</v>
      </c>
      <c r="B175" s="1">
        <v>44683</v>
      </c>
      <c r="C175" t="s">
        <v>2310</v>
      </c>
      <c r="D175">
        <v>153453</v>
      </c>
      <c r="E175" t="s">
        <v>2312</v>
      </c>
      <c r="F175" t="s">
        <v>439</v>
      </c>
      <c r="G175" t="s">
        <v>440</v>
      </c>
      <c r="H175" t="s">
        <v>442</v>
      </c>
      <c r="I175">
        <v>1500</v>
      </c>
      <c r="J175" t="s">
        <v>2320</v>
      </c>
      <c r="K175">
        <f>_xlfn.ISOWEEKNUM(Tableau_Lancer_la_requête_à_partir_de_CEGID[[#This Row],[wop_dateacc]])</f>
        <v>18</v>
      </c>
      <c r="M17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023618</v>
      </c>
      <c r="N175" t="str">
        <f>IF(OR(VLOOKUP(M175,Feuil2!E:F,2,FALSE)&gt;1,VLOOKUP(Feuil1!M175,Feuil2!E:I,4,)+7&lt;Tableau_Lancer_la_requête_à_partir_de_CEGID[[#This Row],[wop_dateacc]]),Feuil1!M175,"")</f>
        <v>023618</v>
      </c>
      <c r="O17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029819</v>
      </c>
      <c r="P17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7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7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5" t="str">
        <f>MID(Tableau_Lancer_la_requête_à_partir_de_CEGID[[#This Row],[libcomposant]],1,5)</f>
        <v>C1223</v>
      </c>
    </row>
    <row r="176" spans="1:21" x14ac:dyDescent="0.3">
      <c r="A176" t="s">
        <v>289</v>
      </c>
      <c r="B176" s="1">
        <v>44683</v>
      </c>
      <c r="C176" t="s">
        <v>2310</v>
      </c>
      <c r="D176">
        <v>152492</v>
      </c>
      <c r="E176" t="s">
        <v>2311</v>
      </c>
      <c r="F176" t="s">
        <v>251</v>
      </c>
      <c r="G176" t="s">
        <v>252</v>
      </c>
      <c r="H176" t="s">
        <v>290</v>
      </c>
      <c r="I176">
        <v>1295</v>
      </c>
      <c r="J176" t="s">
        <v>2318</v>
      </c>
      <c r="K176">
        <f>_xlfn.ISOWEEKNUM(Tableau_Lancer_la_requête_à_partir_de_CEGID[[#This Row],[wop_dateacc]])</f>
        <v>18</v>
      </c>
      <c r="M17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004321</v>
      </c>
      <c r="N176" t="str">
        <f>IF(OR(VLOOKUP(M176,Feuil2!E:F,2,FALSE)&gt;1,VLOOKUP(Feuil1!M176,Feuil2!E:I,4,)+7&lt;Tableau_Lancer_la_requête_à_partir_de_CEGID[[#This Row],[wop_dateacc]]),Feuil1!M176,"")</f>
        <v>004321</v>
      </c>
      <c r="O17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004421</v>
      </c>
      <c r="P17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014917</v>
      </c>
      <c r="Q17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016819</v>
      </c>
      <c r="R17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038216</v>
      </c>
      <c r="S17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6" t="str">
        <f>MID(Tableau_Lancer_la_requête_à_partir_de_CEGID[[#This Row],[libcomposant]],1,5)</f>
        <v>C4Fin</v>
      </c>
    </row>
    <row r="177" spans="1:21" x14ac:dyDescent="0.3">
      <c r="A177" t="s">
        <v>627</v>
      </c>
      <c r="B177" s="1">
        <v>44683</v>
      </c>
      <c r="C177" t="s">
        <v>2310</v>
      </c>
      <c r="D177">
        <v>152497</v>
      </c>
      <c r="E177" t="s">
        <v>2314</v>
      </c>
      <c r="F177" t="s">
        <v>625</v>
      </c>
      <c r="G177" t="s">
        <v>626</v>
      </c>
      <c r="H177" t="s">
        <v>628</v>
      </c>
      <c r="I177">
        <v>62</v>
      </c>
      <c r="J177" t="s">
        <v>2318</v>
      </c>
      <c r="K177">
        <f>_xlfn.ISOWEEKNUM(Tableau_Lancer_la_requête_à_partir_de_CEGID[[#This Row],[wop_dateacc]])</f>
        <v>18</v>
      </c>
      <c r="M17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77" t="e">
        <f>IF(OR(VLOOKUP(M177,Feuil2!E:F,2,FALSE)&gt;1,VLOOKUP(Feuil1!M177,Feuil2!E:I,4,)+7&lt;Tableau_Lancer_la_requête_à_partir_de_CEGID[[#This Row],[wop_dateacc]]),Feuil1!M177,"")</f>
        <v>#N/A</v>
      </c>
      <c r="O17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7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7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7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7" t="str">
        <f>MID(Tableau_Lancer_la_requête_à_partir_de_CEGID[[#This Row],[libcomposant]],1,5)</f>
        <v>C1170</v>
      </c>
    </row>
    <row r="178" spans="1:21" x14ac:dyDescent="0.3">
      <c r="A178" t="s">
        <v>601</v>
      </c>
      <c r="B178" s="1">
        <v>44683</v>
      </c>
      <c r="C178" t="s">
        <v>2310</v>
      </c>
      <c r="D178">
        <v>154860</v>
      </c>
      <c r="E178" t="s">
        <v>2312</v>
      </c>
      <c r="F178" t="s">
        <v>2381</v>
      </c>
      <c r="G178" t="s">
        <v>2382</v>
      </c>
      <c r="H178" t="s">
        <v>602</v>
      </c>
      <c r="I178">
        <v>2500</v>
      </c>
      <c r="J178" t="s">
        <v>2316</v>
      </c>
      <c r="K178">
        <f>_xlfn.ISOWEEKNUM(Tableau_Lancer_la_requête_à_partir_de_CEGID[[#This Row],[wop_dateacc]])</f>
        <v>18</v>
      </c>
      <c r="M17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011519</v>
      </c>
      <c r="N178" t="str">
        <f>IF(OR(VLOOKUP(M178,Feuil2!E:F,2,FALSE)&gt;1,VLOOKUP(Feuil1!M178,Feuil2!E:I,4,)+7&lt;Tableau_Lancer_la_requête_à_partir_de_CEGID[[#This Row],[wop_dateacc]]),Feuil1!M178,"")</f>
        <v>011519</v>
      </c>
      <c r="O17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020418</v>
      </c>
      <c r="P17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021822</v>
      </c>
      <c r="Q17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022522</v>
      </c>
      <c r="R17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8" t="str">
        <f>MID(Tableau_Lancer_la_requête_à_partir_de_CEGID[[#This Row],[libcomposant]],1,5)</f>
        <v>C78 -</v>
      </c>
    </row>
    <row r="179" spans="1:21" x14ac:dyDescent="0.3">
      <c r="A179" t="s">
        <v>535</v>
      </c>
      <c r="B179" s="1">
        <v>44683</v>
      </c>
      <c r="C179" t="s">
        <v>2310</v>
      </c>
      <c r="D179">
        <v>133777</v>
      </c>
      <c r="E179" t="s">
        <v>2312</v>
      </c>
      <c r="F179" t="s">
        <v>629</v>
      </c>
      <c r="G179" t="s">
        <v>630</v>
      </c>
      <c r="H179" t="s">
        <v>536</v>
      </c>
      <c r="I179">
        <v>1500</v>
      </c>
      <c r="J179" t="s">
        <v>2320</v>
      </c>
      <c r="K179">
        <f>_xlfn.ISOWEEKNUM(Tableau_Lancer_la_requête_à_partir_de_CEGID[[#This Row],[wop_dateacc]])</f>
        <v>18</v>
      </c>
      <c r="M17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016017</v>
      </c>
      <c r="N179" t="str">
        <f>IF(OR(VLOOKUP(M179,Feuil2!E:F,2,FALSE)&gt;1,VLOOKUP(Feuil1!M179,Feuil2!E:I,4,)+7&lt;Tableau_Lancer_la_requête_à_partir_de_CEGID[[#This Row],[wop_dateacc]]),Feuil1!M179,"")</f>
        <v>016017</v>
      </c>
      <c r="O17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022716</v>
      </c>
      <c r="P17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023917</v>
      </c>
      <c r="Q17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7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7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7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79" t="str">
        <f>MID(Tableau_Lancer_la_requête_à_partir_de_CEGID[[#This Row],[libcomposant]],1,5)</f>
        <v>C50 -</v>
      </c>
    </row>
    <row r="180" spans="1:21" x14ac:dyDescent="0.3">
      <c r="B180" s="1">
        <v>44683</v>
      </c>
      <c r="C180" t="s">
        <v>2310</v>
      </c>
      <c r="D180">
        <v>149581</v>
      </c>
      <c r="E180" t="s">
        <v>2312</v>
      </c>
      <c r="F180" t="s">
        <v>639</v>
      </c>
      <c r="G180" t="s">
        <v>640</v>
      </c>
      <c r="I180">
        <v>2000</v>
      </c>
      <c r="J180" t="s">
        <v>2317</v>
      </c>
      <c r="K180">
        <f>_xlfn.ISOWEEKNUM(Tableau_Lancer_la_requête_à_partir_de_CEGID[[#This Row],[wop_dateacc]])</f>
        <v>18</v>
      </c>
      <c r="M18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80" t="e">
        <f>IF(OR(VLOOKUP(M180,Feuil2!E:F,2,FALSE)&gt;1,VLOOKUP(Feuil1!M180,Feuil2!E:I,4,)+7&lt;Tableau_Lancer_la_requête_à_partir_de_CEGID[[#This Row],[wop_dateacc]]),Feuil1!M180,"")</f>
        <v>#N/A</v>
      </c>
      <c r="O18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8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0" t="str">
        <f>MID(Tableau_Lancer_la_requête_à_partir_de_CEGID[[#This Row],[libcomposant]],1,5)</f>
        <v/>
      </c>
    </row>
    <row r="181" spans="1:21" x14ac:dyDescent="0.3">
      <c r="B181" s="1">
        <v>44683</v>
      </c>
      <c r="C181" t="s">
        <v>2310</v>
      </c>
      <c r="D181">
        <v>154625</v>
      </c>
      <c r="E181" t="s">
        <v>2311</v>
      </c>
      <c r="F181" t="s">
        <v>2333</v>
      </c>
      <c r="G181" t="s">
        <v>2334</v>
      </c>
      <c r="I181">
        <v>1000</v>
      </c>
      <c r="J181" t="s">
        <v>2325</v>
      </c>
      <c r="K181">
        <f>_xlfn.ISOWEEKNUM(Tableau_Lancer_la_requête_à_partir_de_CEGID[[#This Row],[wop_dateacc]])</f>
        <v>18</v>
      </c>
      <c r="M18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81" t="e">
        <f>IF(OR(VLOOKUP(M181,Feuil2!E:F,2,FALSE)&gt;1,VLOOKUP(Feuil1!M181,Feuil2!E:I,4,)+7&lt;Tableau_Lancer_la_requête_à_partir_de_CEGID[[#This Row],[wop_dateacc]]),Feuil1!M181,"")</f>
        <v>#N/A</v>
      </c>
      <c r="O18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8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1" t="str">
        <f>MID(Tableau_Lancer_la_requête_à_partir_de_CEGID[[#This Row],[libcomposant]],1,5)</f>
        <v/>
      </c>
    </row>
    <row r="182" spans="1:21" x14ac:dyDescent="0.3">
      <c r="A182" t="s">
        <v>72</v>
      </c>
      <c r="B182" s="1">
        <v>44680</v>
      </c>
      <c r="C182" t="s">
        <v>2310</v>
      </c>
      <c r="D182">
        <v>154301</v>
      </c>
      <c r="E182" t="s">
        <v>2311</v>
      </c>
      <c r="F182" t="s">
        <v>36</v>
      </c>
      <c r="G182" t="s">
        <v>37</v>
      </c>
      <c r="H182" t="s">
        <v>73</v>
      </c>
      <c r="I182">
        <v>3000</v>
      </c>
      <c r="J182" t="s">
        <v>2318</v>
      </c>
      <c r="K182">
        <f>_xlfn.ISOWEEKNUM(Tableau_Lancer_la_requête_à_partir_de_CEGID[[#This Row],[wop_dateacc]])</f>
        <v>17</v>
      </c>
      <c r="M18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000221</v>
      </c>
      <c r="N182" t="str">
        <f>IF(OR(VLOOKUP(M182,Feuil2!E:F,2,FALSE)&gt;1,VLOOKUP(Feuil1!M182,Feuil2!E:I,4,)+7&lt;Tableau_Lancer_la_requête_à_partir_de_CEGID[[#This Row],[wop_dateacc]]),Feuil1!M182,"")</f>
        <v>000221</v>
      </c>
      <c r="O18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008415</v>
      </c>
      <c r="P18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2" t="str">
        <f>MID(Tableau_Lancer_la_requête_à_partir_de_CEGID[[#This Row],[libcomposant]],1,5)</f>
        <v>C211B</v>
      </c>
    </row>
    <row r="183" spans="1:21" x14ac:dyDescent="0.3">
      <c r="A183" t="s">
        <v>621</v>
      </c>
      <c r="B183" s="1">
        <v>44680</v>
      </c>
      <c r="C183" t="s">
        <v>2310</v>
      </c>
      <c r="D183">
        <v>153432</v>
      </c>
      <c r="E183" t="s">
        <v>2312</v>
      </c>
      <c r="F183" t="s">
        <v>619</v>
      </c>
      <c r="G183" t="s">
        <v>620</v>
      </c>
      <c r="H183" t="s">
        <v>622</v>
      </c>
      <c r="I183">
        <v>500</v>
      </c>
      <c r="J183" t="s">
        <v>2320</v>
      </c>
      <c r="K183">
        <f>_xlfn.ISOWEEKNUM(Tableau_Lancer_la_requête_à_partir_de_CEGID[[#This Row],[wop_dateacc]])</f>
        <v>17</v>
      </c>
      <c r="M18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031219</v>
      </c>
      <c r="N183" t="str">
        <f>IF(OR(VLOOKUP(M183,Feuil2!E:F,2,FALSE)&gt;1,VLOOKUP(Feuil1!M183,Feuil2!E:I,4,)+7&lt;Tableau_Lancer_la_requête_à_partir_de_CEGID[[#This Row],[wop_dateacc]]),Feuil1!M183,"")</f>
        <v>031219</v>
      </c>
      <c r="O18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8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3" t="str">
        <f>MID(Tableau_Lancer_la_requête_à_partir_de_CEGID[[#This Row],[libcomposant]],1,5)</f>
        <v>C2063</v>
      </c>
    </row>
    <row r="184" spans="1:21" x14ac:dyDescent="0.3">
      <c r="A184" t="s">
        <v>601</v>
      </c>
      <c r="B184" s="1">
        <v>44680</v>
      </c>
      <c r="C184" t="s">
        <v>2310</v>
      </c>
      <c r="D184">
        <v>151137</v>
      </c>
      <c r="E184" t="s">
        <v>2312</v>
      </c>
      <c r="F184" t="s">
        <v>623</v>
      </c>
      <c r="G184" t="s">
        <v>624</v>
      </c>
      <c r="H184" t="s">
        <v>602</v>
      </c>
      <c r="I184">
        <v>1500</v>
      </c>
      <c r="J184" t="s">
        <v>2320</v>
      </c>
      <c r="K184">
        <f>_xlfn.ISOWEEKNUM(Tableau_Lancer_la_requête_à_partir_de_CEGID[[#This Row],[wop_dateacc]])</f>
        <v>17</v>
      </c>
      <c r="M18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011519</v>
      </c>
      <c r="N184" t="str">
        <f>IF(OR(VLOOKUP(M184,Feuil2!E:F,2,FALSE)&gt;1,VLOOKUP(Feuil1!M184,Feuil2!E:I,4,)+7&lt;Tableau_Lancer_la_requête_à_partir_de_CEGID[[#This Row],[wop_dateacc]]),Feuil1!M184,"")</f>
        <v>011519</v>
      </c>
      <c r="O18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020418</v>
      </c>
      <c r="P18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021822</v>
      </c>
      <c r="Q18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022522</v>
      </c>
      <c r="R18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4" t="str">
        <f>MID(Tableau_Lancer_la_requête_à_partir_de_CEGID[[#This Row],[libcomposant]],1,5)</f>
        <v>C78 -</v>
      </c>
    </row>
    <row r="185" spans="1:21" x14ac:dyDescent="0.3">
      <c r="A185" t="s">
        <v>617</v>
      </c>
      <c r="B185" s="1">
        <v>44680</v>
      </c>
      <c r="C185" t="s">
        <v>2310</v>
      </c>
      <c r="D185">
        <v>151131</v>
      </c>
      <c r="E185" t="s">
        <v>2312</v>
      </c>
      <c r="F185" t="s">
        <v>615</v>
      </c>
      <c r="G185" t="s">
        <v>616</v>
      </c>
      <c r="H185" t="s">
        <v>618</v>
      </c>
      <c r="I185">
        <v>4000</v>
      </c>
      <c r="J185" t="s">
        <v>2316</v>
      </c>
      <c r="K185">
        <f>_xlfn.ISOWEEKNUM(Tableau_Lancer_la_requête_à_partir_de_CEGID[[#This Row],[wop_dateacc]])</f>
        <v>17</v>
      </c>
      <c r="M18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001121</v>
      </c>
      <c r="N185" t="str">
        <f>IF(OR(VLOOKUP(M185,Feuil2!E:F,2,FALSE)&gt;1,VLOOKUP(Feuil1!M185,Feuil2!E:I,4,)+7&lt;Tableau_Lancer_la_requête_à_partir_de_CEGID[[#This Row],[wop_dateacc]]),Feuil1!M185,"")</f>
        <v>001121</v>
      </c>
      <c r="O18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020622</v>
      </c>
      <c r="P18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5" t="str">
        <f>MID(Tableau_Lancer_la_requête_à_partir_de_CEGID[[#This Row],[libcomposant]],1,5)</f>
        <v>C48 O</v>
      </c>
    </row>
    <row r="186" spans="1:21" x14ac:dyDescent="0.3">
      <c r="A186" t="s">
        <v>193</v>
      </c>
      <c r="B186" s="1">
        <v>44679</v>
      </c>
      <c r="C186" t="s">
        <v>2310</v>
      </c>
      <c r="D186">
        <v>153468</v>
      </c>
      <c r="E186" t="s">
        <v>2312</v>
      </c>
      <c r="F186" t="s">
        <v>191</v>
      </c>
      <c r="G186" t="s">
        <v>192</v>
      </c>
      <c r="H186" t="s">
        <v>194</v>
      </c>
      <c r="I186">
        <v>1500</v>
      </c>
      <c r="J186" t="s">
        <v>2322</v>
      </c>
      <c r="K186">
        <f>_xlfn.ISOWEEKNUM(Tableau_Lancer_la_requête_à_partir_de_CEGID[[#This Row],[wop_dateacc]])</f>
        <v>17</v>
      </c>
      <c r="M18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010019</v>
      </c>
      <c r="N186" t="str">
        <f>IF(OR(VLOOKUP(M186,Feuil2!E:F,2,FALSE)&gt;1,VLOOKUP(Feuil1!M186,Feuil2!E:I,4,)+7&lt;Tableau_Lancer_la_requête_à_partir_de_CEGID[[#This Row],[wop_dateacc]]),Feuil1!M186,"")</f>
        <v>010019</v>
      </c>
      <c r="O18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8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6" t="str">
        <f>MID(Tableau_Lancer_la_requête_à_partir_de_CEGID[[#This Row],[libcomposant]],1,5)</f>
        <v>C1156</v>
      </c>
    </row>
    <row r="187" spans="1:21" x14ac:dyDescent="0.3">
      <c r="A187" t="s">
        <v>601</v>
      </c>
      <c r="B187" s="1">
        <v>44679</v>
      </c>
      <c r="C187" t="s">
        <v>2310</v>
      </c>
      <c r="D187">
        <v>153435</v>
      </c>
      <c r="E187" t="s">
        <v>2312</v>
      </c>
      <c r="F187" t="s">
        <v>599</v>
      </c>
      <c r="G187" t="s">
        <v>600</v>
      </c>
      <c r="H187" t="s">
        <v>602</v>
      </c>
      <c r="I187">
        <v>200</v>
      </c>
      <c r="J187" t="s">
        <v>2316</v>
      </c>
      <c r="K187">
        <f>_xlfn.ISOWEEKNUM(Tableau_Lancer_la_requête_à_partir_de_CEGID[[#This Row],[wop_dateacc]])</f>
        <v>17</v>
      </c>
      <c r="M18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011519</v>
      </c>
      <c r="N187" t="str">
        <f>IF(OR(VLOOKUP(M187,Feuil2!E:F,2,FALSE)&gt;1,VLOOKUP(Feuil1!M187,Feuil2!E:I,4,)+7&lt;Tableau_Lancer_la_requête_à_partir_de_CEGID[[#This Row],[wop_dateacc]]),Feuil1!M187,"")</f>
        <v>011519</v>
      </c>
      <c r="O18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020418</v>
      </c>
      <c r="P18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021822</v>
      </c>
      <c r="Q18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022522</v>
      </c>
      <c r="R18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7" t="str">
        <f>MID(Tableau_Lancer_la_requête_à_partir_de_CEGID[[#This Row],[libcomposant]],1,5)</f>
        <v>C78 -</v>
      </c>
    </row>
    <row r="188" spans="1:21" x14ac:dyDescent="0.3">
      <c r="A188" t="s">
        <v>359</v>
      </c>
      <c r="B188" s="1">
        <v>44679</v>
      </c>
      <c r="C188" t="s">
        <v>2310</v>
      </c>
      <c r="D188">
        <v>152618</v>
      </c>
      <c r="E188" t="s">
        <v>2312</v>
      </c>
      <c r="F188" t="s">
        <v>593</v>
      </c>
      <c r="G188" t="s">
        <v>594</v>
      </c>
      <c r="H188" t="s">
        <v>360</v>
      </c>
      <c r="I188">
        <v>5000</v>
      </c>
      <c r="J188" t="s">
        <v>2320</v>
      </c>
      <c r="K188">
        <f>_xlfn.ISOWEEKNUM(Tableau_Lancer_la_requête_à_partir_de_CEGID[[#This Row],[wop_dateacc]])</f>
        <v>17</v>
      </c>
      <c r="M18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011419</v>
      </c>
      <c r="N188" t="str">
        <f>IF(OR(VLOOKUP(M188,Feuil2!E:F,2,FALSE)&gt;1,VLOOKUP(Feuil1!M188,Feuil2!E:I,4,)+7&lt;Tableau_Lancer_la_requête_à_partir_de_CEGID[[#This Row],[wop_dateacc]]),Feuil1!M188,"")</f>
        <v>011419</v>
      </c>
      <c r="O18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012219</v>
      </c>
      <c r="P18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030617</v>
      </c>
      <c r="Q18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8" t="str">
        <f>MID(Tableau_Lancer_la_requête_à_partir_de_CEGID[[#This Row],[libcomposant]],1,5)</f>
        <v>C423A</v>
      </c>
    </row>
    <row r="189" spans="1:21" x14ac:dyDescent="0.3">
      <c r="A189" t="s">
        <v>597</v>
      </c>
      <c r="B189" s="1">
        <v>44679</v>
      </c>
      <c r="C189" t="s">
        <v>2310</v>
      </c>
      <c r="D189">
        <v>151170</v>
      </c>
      <c r="E189" t="s">
        <v>2312</v>
      </c>
      <c r="F189" t="s">
        <v>595</v>
      </c>
      <c r="G189" t="s">
        <v>596</v>
      </c>
      <c r="H189" t="s">
        <v>598</v>
      </c>
      <c r="I189">
        <v>2500</v>
      </c>
      <c r="J189" t="s">
        <v>2316</v>
      </c>
      <c r="K189">
        <f>_xlfn.ISOWEEKNUM(Tableau_Lancer_la_requête_à_partir_de_CEGID[[#This Row],[wop_dateacc]])</f>
        <v>17</v>
      </c>
      <c r="M18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014821</v>
      </c>
      <c r="N189" t="str">
        <f>IF(OR(VLOOKUP(M189,Feuil2!E:F,2,FALSE)&gt;1,VLOOKUP(Feuil1!M189,Feuil2!E:I,4,)+7&lt;Tableau_Lancer_la_requête_à_partir_de_CEGID[[#This Row],[wop_dateacc]]),Feuil1!M189,"")</f>
        <v>014821</v>
      </c>
      <c r="O18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8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8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8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8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8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89" t="str">
        <f>MID(Tableau_Lancer_la_requête_à_partir_de_CEGID[[#This Row],[libcomposant]],1,5)</f>
        <v xml:space="preserve">C428 </v>
      </c>
    </row>
    <row r="190" spans="1:21" x14ac:dyDescent="0.3">
      <c r="A190" t="s">
        <v>605</v>
      </c>
      <c r="B190" s="1">
        <v>44679</v>
      </c>
      <c r="C190" t="s">
        <v>2310</v>
      </c>
      <c r="D190">
        <v>151197</v>
      </c>
      <c r="E190" t="s">
        <v>2311</v>
      </c>
      <c r="F190" t="s">
        <v>603</v>
      </c>
      <c r="G190" t="s">
        <v>604</v>
      </c>
      <c r="H190" t="s">
        <v>606</v>
      </c>
      <c r="I190">
        <v>580</v>
      </c>
      <c r="J190" t="s">
        <v>2320</v>
      </c>
      <c r="K190">
        <f>_xlfn.ISOWEEKNUM(Tableau_Lancer_la_requête_à_partir_de_CEGID[[#This Row],[wop_dateacc]])</f>
        <v>17</v>
      </c>
      <c r="M19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011619</v>
      </c>
      <c r="N190" t="str">
        <f>IF(OR(VLOOKUP(M190,Feuil2!E:F,2,FALSE)&gt;1,VLOOKUP(Feuil1!M190,Feuil2!E:I,4,)+7&lt;Tableau_Lancer_la_requête_à_partir_de_CEGID[[#This Row],[wop_dateacc]]),Feuil1!M190,"")</f>
        <v>011619</v>
      </c>
      <c r="O19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024416</v>
      </c>
      <c r="P19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9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0" t="str">
        <f>MID(Tableau_Lancer_la_requête_à_partir_de_CEGID[[#This Row],[libcomposant]],1,5)</f>
        <v>C2046</v>
      </c>
    </row>
    <row r="191" spans="1:21" x14ac:dyDescent="0.3">
      <c r="A191" t="s">
        <v>609</v>
      </c>
      <c r="B191" s="1">
        <v>44679</v>
      </c>
      <c r="C191" t="s">
        <v>2310</v>
      </c>
      <c r="D191">
        <v>151151</v>
      </c>
      <c r="E191" t="s">
        <v>2312</v>
      </c>
      <c r="F191" t="s">
        <v>607</v>
      </c>
      <c r="G191" t="s">
        <v>608</v>
      </c>
      <c r="H191" t="s">
        <v>610</v>
      </c>
      <c r="I191">
        <v>2000</v>
      </c>
      <c r="J191" t="s">
        <v>2317</v>
      </c>
      <c r="K191">
        <f>_xlfn.ISOWEEKNUM(Tableau_Lancer_la_requête_à_partir_de_CEGID[[#This Row],[wop_dateacc]])</f>
        <v>17</v>
      </c>
      <c r="M19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004121</v>
      </c>
      <c r="N191" t="str">
        <f>IF(OR(VLOOKUP(M191,Feuil2!E:F,2,FALSE)&gt;1,VLOOKUP(Feuil1!M191,Feuil2!E:I,4,)+7&lt;Tableau_Lancer_la_requête_à_partir_de_CEGID[[#This Row],[wop_dateacc]]),Feuil1!M191,"")</f>
        <v>004121</v>
      </c>
      <c r="O19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9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9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1" t="str">
        <f>MID(Tableau_Lancer_la_requête_à_partir_de_CEGID[[#This Row],[libcomposant]],1,5)</f>
        <v xml:space="preserve">C294 </v>
      </c>
    </row>
    <row r="192" spans="1:21" x14ac:dyDescent="0.3">
      <c r="A192" t="s">
        <v>515</v>
      </c>
      <c r="B192" s="1">
        <v>44678</v>
      </c>
      <c r="C192" t="s">
        <v>2310</v>
      </c>
      <c r="D192">
        <v>153832</v>
      </c>
      <c r="E192" t="s">
        <v>2314</v>
      </c>
      <c r="F192" t="s">
        <v>513</v>
      </c>
      <c r="G192" t="s">
        <v>514</v>
      </c>
      <c r="H192" t="s">
        <v>516</v>
      </c>
      <c r="I192">
        <v>12</v>
      </c>
      <c r="J192" t="s">
        <v>2319</v>
      </c>
      <c r="K192">
        <f>_xlfn.ISOWEEKNUM(Tableau_Lancer_la_requête_à_partir_de_CEGID[[#This Row],[wop_dateacc]])</f>
        <v>17</v>
      </c>
      <c r="M19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192" t="e">
        <f>IF(OR(VLOOKUP(M192,Feuil2!E:F,2,FALSE)&gt;1,VLOOKUP(Feuil1!M192,Feuil2!E:I,4,)+7&lt;Tableau_Lancer_la_requête_à_partir_de_CEGID[[#This Row],[wop_dateacc]]),Feuil1!M192,"")</f>
        <v>#N/A</v>
      </c>
      <c r="O19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19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9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2" t="str">
        <f>MID(Tableau_Lancer_la_requête_à_partir_de_CEGID[[#This Row],[libcomposant]],1,5)</f>
        <v>Outil</v>
      </c>
    </row>
    <row r="193" spans="1:21" x14ac:dyDescent="0.3">
      <c r="A193" t="s">
        <v>377</v>
      </c>
      <c r="B193" s="1">
        <v>44678</v>
      </c>
      <c r="C193" t="s">
        <v>2310</v>
      </c>
      <c r="D193">
        <v>149678</v>
      </c>
      <c r="E193" t="s">
        <v>2311</v>
      </c>
      <c r="F193" t="s">
        <v>251</v>
      </c>
      <c r="G193" t="s">
        <v>252</v>
      </c>
      <c r="H193" t="s">
        <v>378</v>
      </c>
      <c r="I193">
        <v>1269</v>
      </c>
      <c r="J193" t="s">
        <v>2319</v>
      </c>
      <c r="K193">
        <f>_xlfn.ISOWEEKNUM(Tableau_Lancer_la_requête_à_partir_de_CEGID[[#This Row],[wop_dateacc]])</f>
        <v>17</v>
      </c>
      <c r="M19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193" t="str">
        <f>IF(OR(VLOOKUP(M193,Feuil2!E:F,2,FALSE)&gt;1,VLOOKUP(Feuil1!M193,Feuil2!E:I,4,)+7&lt;Tableau_Lancer_la_requête_à_partir_de_CEGID[[#This Row],[wop_dateacc]]),Feuil1!M193,"")</f>
        <v>008619</v>
      </c>
      <c r="O19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19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19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3" t="str">
        <f>MID(Tableau_Lancer_la_requête_à_partir_de_CEGID[[#This Row],[libcomposant]],1,5)</f>
        <v>C4Pan</v>
      </c>
    </row>
    <row r="194" spans="1:21" x14ac:dyDescent="0.3">
      <c r="A194" t="s">
        <v>359</v>
      </c>
      <c r="B194" s="1">
        <v>44678</v>
      </c>
      <c r="C194" t="s">
        <v>2313</v>
      </c>
      <c r="D194">
        <v>146665</v>
      </c>
      <c r="E194" t="s">
        <v>2312</v>
      </c>
      <c r="F194" t="s">
        <v>357</v>
      </c>
      <c r="G194" t="s">
        <v>358</v>
      </c>
      <c r="H194" t="s">
        <v>360</v>
      </c>
      <c r="I194">
        <v>6030</v>
      </c>
      <c r="J194" t="s">
        <v>2316</v>
      </c>
      <c r="K194">
        <f>_xlfn.ISOWEEKNUM(Tableau_Lancer_la_requête_à_partir_de_CEGID[[#This Row],[wop_dateacc]])</f>
        <v>17</v>
      </c>
      <c r="M19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011419</v>
      </c>
      <c r="N194" t="str">
        <f>IF(OR(VLOOKUP(M194,Feuil2!E:F,2,FALSE)&gt;1,VLOOKUP(Feuil1!M194,Feuil2!E:I,4,)+7&lt;Tableau_Lancer_la_requête_à_partir_de_CEGID[[#This Row],[wop_dateacc]]),Feuil1!M194,"")</f>
        <v>011419</v>
      </c>
      <c r="O19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012219</v>
      </c>
      <c r="P19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030617</v>
      </c>
      <c r="Q19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4" t="str">
        <f>MID(Tableau_Lancer_la_requête_à_partir_de_CEGID[[#This Row],[libcomposant]],1,5)</f>
        <v>C423A</v>
      </c>
    </row>
    <row r="195" spans="1:21" x14ac:dyDescent="0.3">
      <c r="A195" t="s">
        <v>377</v>
      </c>
      <c r="B195" s="1">
        <v>44677</v>
      </c>
      <c r="C195" t="s">
        <v>2310</v>
      </c>
      <c r="D195">
        <v>149677</v>
      </c>
      <c r="E195" t="s">
        <v>2311</v>
      </c>
      <c r="F195" t="s">
        <v>251</v>
      </c>
      <c r="G195" t="s">
        <v>252</v>
      </c>
      <c r="H195" t="s">
        <v>378</v>
      </c>
      <c r="I195">
        <v>1290</v>
      </c>
      <c r="J195" t="s">
        <v>2319</v>
      </c>
      <c r="K195">
        <f>_xlfn.ISOWEEKNUM(Tableau_Lancer_la_requête_à_partir_de_CEGID[[#This Row],[wop_dateacc]])</f>
        <v>17</v>
      </c>
      <c r="M19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195" t="str">
        <f>IF(OR(VLOOKUP(M195,Feuil2!E:F,2,FALSE)&gt;1,VLOOKUP(Feuil1!M195,Feuil2!E:I,4,)+7&lt;Tableau_Lancer_la_requête_à_partir_de_CEGID[[#This Row],[wop_dateacc]]),Feuil1!M195,"")</f>
        <v>008619</v>
      </c>
      <c r="O19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19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19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5" t="str">
        <f>MID(Tableau_Lancer_la_requête_à_partir_de_CEGID[[#This Row],[libcomposant]],1,5)</f>
        <v>C4Pan</v>
      </c>
    </row>
    <row r="196" spans="1:21" x14ac:dyDescent="0.3">
      <c r="A196" t="s">
        <v>581</v>
      </c>
      <c r="B196" s="1">
        <v>44677</v>
      </c>
      <c r="C196" t="s">
        <v>2310</v>
      </c>
      <c r="D196">
        <v>152923</v>
      </c>
      <c r="E196" t="s">
        <v>2311</v>
      </c>
      <c r="F196" t="s">
        <v>579</v>
      </c>
      <c r="G196" t="s">
        <v>580</v>
      </c>
      <c r="H196" t="s">
        <v>582</v>
      </c>
      <c r="I196">
        <v>5250</v>
      </c>
      <c r="J196" t="s">
        <v>2316</v>
      </c>
      <c r="K196">
        <f>_xlfn.ISOWEEKNUM(Tableau_Lancer_la_requête_à_partir_de_CEGID[[#This Row],[wop_dateacc]])</f>
        <v>17</v>
      </c>
      <c r="M19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005121</v>
      </c>
      <c r="N196" t="str">
        <f>IF(OR(VLOOKUP(M196,Feuil2!E:F,2,FALSE)&gt;1,VLOOKUP(Feuil1!M196,Feuil2!E:I,4,)+7&lt;Tableau_Lancer_la_requête_à_partir_de_CEGID[[#This Row],[wop_dateacc]]),Feuil1!M196,"")</f>
        <v>005121</v>
      </c>
      <c r="O19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005321</v>
      </c>
      <c r="P19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013421</v>
      </c>
      <c r="Q19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014718</v>
      </c>
      <c r="R19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6" t="str">
        <f>MID(Tableau_Lancer_la_requête_à_partir_de_CEGID[[#This Row],[libcomposant]],1,5)</f>
        <v>C2045</v>
      </c>
    </row>
    <row r="197" spans="1:21" x14ac:dyDescent="0.3">
      <c r="A197" t="s">
        <v>585</v>
      </c>
      <c r="B197" s="1">
        <v>44677</v>
      </c>
      <c r="C197" t="s">
        <v>2310</v>
      </c>
      <c r="D197">
        <v>153454</v>
      </c>
      <c r="E197" t="s">
        <v>2312</v>
      </c>
      <c r="F197" t="s">
        <v>583</v>
      </c>
      <c r="G197" t="s">
        <v>584</v>
      </c>
      <c r="H197" t="s">
        <v>586</v>
      </c>
      <c r="I197">
        <v>1500</v>
      </c>
      <c r="J197" t="s">
        <v>2316</v>
      </c>
      <c r="K197">
        <f>_xlfn.ISOWEEKNUM(Tableau_Lancer_la_requête_à_partir_de_CEGID[[#This Row],[wop_dateacc]])</f>
        <v>17</v>
      </c>
      <c r="M19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014318</v>
      </c>
      <c r="N197" t="str">
        <f>IF(OR(VLOOKUP(M197,Feuil2!E:F,2,FALSE)&gt;1,VLOOKUP(Feuil1!M197,Feuil2!E:I,4,)+7&lt;Tableau_Lancer_la_requête_à_partir_de_CEGID[[#This Row],[wop_dateacc]]),Feuil1!M197,"")</f>
        <v>014318</v>
      </c>
      <c r="O19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014719</v>
      </c>
      <c r="P19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9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7" t="str">
        <f>MID(Tableau_Lancer_la_requête_à_partir_de_CEGID[[#This Row],[libcomposant]],1,5)</f>
        <v xml:space="preserve">C204 </v>
      </c>
    </row>
    <row r="198" spans="1:21" x14ac:dyDescent="0.3">
      <c r="A198" t="s">
        <v>1091</v>
      </c>
      <c r="B198" s="1">
        <v>44676</v>
      </c>
      <c r="C198" t="s">
        <v>2310</v>
      </c>
      <c r="D198">
        <v>154852</v>
      </c>
      <c r="E198" t="s">
        <v>2312</v>
      </c>
      <c r="F198" t="s">
        <v>2389</v>
      </c>
      <c r="G198" t="s">
        <v>2390</v>
      </c>
      <c r="H198" t="s">
        <v>2388</v>
      </c>
      <c r="I198">
        <v>1000</v>
      </c>
      <c r="J198" t="s">
        <v>2316</v>
      </c>
      <c r="K198">
        <f>_xlfn.ISOWEEKNUM(Tableau_Lancer_la_requête_à_partir_de_CEGID[[#This Row],[wop_dateacc]])</f>
        <v>17</v>
      </c>
      <c r="M19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003921</v>
      </c>
      <c r="N198" t="str">
        <f>IF(OR(VLOOKUP(M198,Feuil2!E:F,2,FALSE)&gt;1,VLOOKUP(Feuil1!M198,Feuil2!E:I,4,)+7&lt;Tableau_Lancer_la_requête_à_partir_de_CEGID[[#This Row],[wop_dateacc]]),Feuil1!M198,"")</f>
        <v>003921</v>
      </c>
      <c r="O19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010221</v>
      </c>
      <c r="P19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9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8" t="str">
        <f>MID(Tableau_Lancer_la_requête_à_partir_de_CEGID[[#This Row],[libcomposant]],1,5)</f>
        <v xml:space="preserve">C938 </v>
      </c>
    </row>
    <row r="199" spans="1:21" x14ac:dyDescent="0.3">
      <c r="A199" t="s">
        <v>2156</v>
      </c>
      <c r="B199" s="1">
        <v>44676</v>
      </c>
      <c r="C199" t="s">
        <v>2310</v>
      </c>
      <c r="D199">
        <v>154770</v>
      </c>
      <c r="E199" t="s">
        <v>2311</v>
      </c>
      <c r="F199" t="s">
        <v>2356</v>
      </c>
      <c r="G199" t="s">
        <v>2357</v>
      </c>
      <c r="H199" t="s">
        <v>2157</v>
      </c>
      <c r="I199">
        <v>305</v>
      </c>
      <c r="J199" t="s">
        <v>2316</v>
      </c>
      <c r="K199">
        <f>_xlfn.ISOWEEKNUM(Tableau_Lancer_la_requête_à_partir_de_CEGID[[#This Row],[wop_dateacc]])</f>
        <v>17</v>
      </c>
      <c r="M19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030817</v>
      </c>
      <c r="N199" t="str">
        <f>IF(OR(VLOOKUP(M199,Feuil2!E:F,2,FALSE)&gt;1,VLOOKUP(Feuil1!M199,Feuil2!E:I,4,)+7&lt;Tableau_Lancer_la_requête_à_partir_de_CEGID[[#This Row],[wop_dateacc]]),Feuil1!M199,"")</f>
        <v>030817</v>
      </c>
      <c r="O19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036016</v>
      </c>
      <c r="P19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19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19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19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19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199" t="str">
        <f>MID(Tableau_Lancer_la_requête_à_partir_de_CEGID[[#This Row],[libcomposant]],1,5)</f>
        <v>C1016</v>
      </c>
    </row>
    <row r="200" spans="1:21" x14ac:dyDescent="0.3">
      <c r="A200" t="s">
        <v>341</v>
      </c>
      <c r="B200" s="1">
        <v>44676</v>
      </c>
      <c r="C200" t="s">
        <v>2313</v>
      </c>
      <c r="D200">
        <v>151128</v>
      </c>
      <c r="E200" t="s">
        <v>2312</v>
      </c>
      <c r="F200" t="s">
        <v>339</v>
      </c>
      <c r="G200" t="s">
        <v>340</v>
      </c>
      <c r="H200" t="s">
        <v>342</v>
      </c>
      <c r="I200">
        <v>5200</v>
      </c>
      <c r="J200" t="s">
        <v>2320</v>
      </c>
      <c r="K200">
        <f>_xlfn.ISOWEEKNUM(Tableau_Lancer_la_requête_à_partir_de_CEGID[[#This Row],[wop_dateacc]])</f>
        <v>17</v>
      </c>
      <c r="M20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000821</v>
      </c>
      <c r="N200" t="str">
        <f>IF(OR(VLOOKUP(M200,Feuil2!E:F,2,FALSE)&gt;1,VLOOKUP(Feuil1!M200,Feuil2!E:I,4,)+7&lt;Tableau_Lancer_la_requête_à_partir_de_CEGID[[#This Row],[wop_dateacc]]),Feuil1!M200,"")</f>
        <v>000821</v>
      </c>
      <c r="O20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022319</v>
      </c>
      <c r="P20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032019</v>
      </c>
      <c r="Q20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032219</v>
      </c>
      <c r="R20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0" t="str">
        <f>MID(Tableau_Lancer_la_requête_à_partir_de_CEGID[[#This Row],[libcomposant]],1,5)</f>
        <v>C1197</v>
      </c>
    </row>
    <row r="201" spans="1:21" x14ac:dyDescent="0.3">
      <c r="A201" t="s">
        <v>2367</v>
      </c>
      <c r="B201" s="1">
        <v>44676</v>
      </c>
      <c r="C201" t="s">
        <v>2310</v>
      </c>
      <c r="D201">
        <v>154765</v>
      </c>
      <c r="E201" t="s">
        <v>2311</v>
      </c>
      <c r="F201" t="s">
        <v>2368</v>
      </c>
      <c r="G201" t="s">
        <v>2369</v>
      </c>
      <c r="H201" t="s">
        <v>2370</v>
      </c>
      <c r="I201">
        <v>1050</v>
      </c>
      <c r="J201" t="s">
        <v>2316</v>
      </c>
      <c r="K201">
        <f>_xlfn.ISOWEEKNUM(Tableau_Lancer_la_requête_à_partir_de_CEGID[[#This Row],[wop_dateacc]])</f>
        <v>17</v>
      </c>
      <c r="M20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201" t="e">
        <f>IF(OR(VLOOKUP(M201,Feuil2!E:F,2,FALSE)&gt;1,VLOOKUP(Feuil1!M201,Feuil2!E:I,4,)+7&lt;Tableau_Lancer_la_requête_à_partir_de_CEGID[[#This Row],[wop_dateacc]]),Feuil1!M201,"")</f>
        <v>#N/A</v>
      </c>
      <c r="O20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0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0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1" t="str">
        <f>MID(Tableau_Lancer_la_requête_à_partir_de_CEGID[[#This Row],[libcomposant]],1,5)</f>
        <v>C2071</v>
      </c>
    </row>
    <row r="202" spans="1:21" x14ac:dyDescent="0.3">
      <c r="A202" t="s">
        <v>165</v>
      </c>
      <c r="B202" s="1">
        <v>44676</v>
      </c>
      <c r="C202" t="s">
        <v>2310</v>
      </c>
      <c r="D202">
        <v>149699</v>
      </c>
      <c r="E202" t="s">
        <v>2311</v>
      </c>
      <c r="F202" t="s">
        <v>163</v>
      </c>
      <c r="G202" t="s">
        <v>164</v>
      </c>
      <c r="H202" t="s">
        <v>166</v>
      </c>
      <c r="I202">
        <v>1030</v>
      </c>
      <c r="J202" t="s">
        <v>2316</v>
      </c>
      <c r="K202">
        <f>_xlfn.ISOWEEKNUM(Tableau_Lancer_la_requête_à_partir_de_CEGID[[#This Row],[wop_dateacc]])</f>
        <v>17</v>
      </c>
      <c r="M20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002721</v>
      </c>
      <c r="N202" t="str">
        <f>IF(OR(VLOOKUP(M202,Feuil2!E:F,2,FALSE)&gt;1,VLOOKUP(Feuil1!M202,Feuil2!E:I,4,)+7&lt;Tableau_Lancer_la_requête_à_partir_de_CEGID[[#This Row],[wop_dateacc]]),Feuil1!M202,"")</f>
        <v>002721</v>
      </c>
      <c r="O20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0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0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2" t="str">
        <f>MID(Tableau_Lancer_la_requête_à_partir_de_CEGID[[#This Row],[libcomposant]],1,5)</f>
        <v>C1988</v>
      </c>
    </row>
    <row r="203" spans="1:21" x14ac:dyDescent="0.3">
      <c r="A203" t="s">
        <v>535</v>
      </c>
      <c r="B203" s="1">
        <v>44676</v>
      </c>
      <c r="C203" t="s">
        <v>2310</v>
      </c>
      <c r="D203">
        <v>148275</v>
      </c>
      <c r="E203" t="s">
        <v>2312</v>
      </c>
      <c r="F203" t="s">
        <v>577</v>
      </c>
      <c r="G203" t="s">
        <v>578</v>
      </c>
      <c r="H203" t="s">
        <v>536</v>
      </c>
      <c r="I203">
        <v>1000</v>
      </c>
      <c r="J203" t="s">
        <v>2320</v>
      </c>
      <c r="K203">
        <f>_xlfn.ISOWEEKNUM(Tableau_Lancer_la_requête_à_partir_de_CEGID[[#This Row],[wop_dateacc]])</f>
        <v>17</v>
      </c>
      <c r="M20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016017</v>
      </c>
      <c r="N203" t="str">
        <f>IF(OR(VLOOKUP(M203,Feuil2!E:F,2,FALSE)&gt;1,VLOOKUP(Feuil1!M203,Feuil2!E:I,4,)+7&lt;Tableau_Lancer_la_requête_à_partir_de_CEGID[[#This Row],[wop_dateacc]]),Feuil1!M203,"")</f>
        <v>016017</v>
      </c>
      <c r="O20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022716</v>
      </c>
      <c r="P20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023917</v>
      </c>
      <c r="Q20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3" t="str">
        <f>MID(Tableau_Lancer_la_requête_à_partir_de_CEGID[[#This Row],[libcomposant]],1,5)</f>
        <v>C50 -</v>
      </c>
    </row>
    <row r="204" spans="1:21" x14ac:dyDescent="0.3">
      <c r="A204" t="s">
        <v>567</v>
      </c>
      <c r="B204" s="1">
        <v>44673</v>
      </c>
      <c r="C204" t="s">
        <v>2310</v>
      </c>
      <c r="D204">
        <v>140065</v>
      </c>
      <c r="E204" t="s">
        <v>2312</v>
      </c>
      <c r="F204" t="s">
        <v>565</v>
      </c>
      <c r="G204" t="s">
        <v>566</v>
      </c>
      <c r="H204" t="s">
        <v>568</v>
      </c>
      <c r="I204">
        <v>2000</v>
      </c>
      <c r="J204" t="s">
        <v>2317</v>
      </c>
      <c r="K204">
        <f>_xlfn.ISOWEEKNUM(Tableau_Lancer_la_requête_à_partir_de_CEGID[[#This Row],[wop_dateacc]])</f>
        <v>16</v>
      </c>
      <c r="M20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003515</v>
      </c>
      <c r="N204" t="str">
        <f>IF(OR(VLOOKUP(M204,Feuil2!E:F,2,FALSE)&gt;1,VLOOKUP(Feuil1!M204,Feuil2!E:I,4,)+7&lt;Tableau_Lancer_la_requête_à_partir_de_CEGID[[#This Row],[wop_dateacc]]),Feuil1!M204,"")</f>
        <v>003515</v>
      </c>
      <c r="O20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024818</v>
      </c>
      <c r="P20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0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4" t="str">
        <f>MID(Tableau_Lancer_la_requête_à_partir_de_CEGID[[#This Row],[libcomposant]],1,5)</f>
        <v>C1005</v>
      </c>
    </row>
    <row r="205" spans="1:21" x14ac:dyDescent="0.3">
      <c r="A205" t="s">
        <v>197</v>
      </c>
      <c r="B205" s="1">
        <v>44673</v>
      </c>
      <c r="C205" t="s">
        <v>2310</v>
      </c>
      <c r="D205">
        <v>152500</v>
      </c>
      <c r="E205" t="s">
        <v>2311</v>
      </c>
      <c r="F205" t="s">
        <v>195</v>
      </c>
      <c r="G205" t="s">
        <v>196</v>
      </c>
      <c r="H205" t="s">
        <v>198</v>
      </c>
      <c r="I205">
        <v>10500</v>
      </c>
      <c r="J205" t="s">
        <v>2316</v>
      </c>
      <c r="K205">
        <f>_xlfn.ISOWEEKNUM(Tableau_Lancer_la_requête_à_partir_de_CEGID[[#This Row],[wop_dateacc]])</f>
        <v>16</v>
      </c>
      <c r="M20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008019</v>
      </c>
      <c r="N205" t="str">
        <f>IF(OR(VLOOKUP(M205,Feuil2!E:F,2,FALSE)&gt;1,VLOOKUP(Feuil1!M205,Feuil2!E:I,4,)+7&lt;Tableau_Lancer_la_requête_à_partir_de_CEGID[[#This Row],[wop_dateacc]]),Feuil1!M205,"")</f>
        <v>008019</v>
      </c>
      <c r="O20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008119</v>
      </c>
      <c r="P20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009616</v>
      </c>
      <c r="Q20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022519</v>
      </c>
      <c r="R20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5" t="str">
        <f>MID(Tableau_Lancer_la_requête_à_partir_de_CEGID[[#This Row],[libcomposant]],1,5)</f>
        <v xml:space="preserve">C99B </v>
      </c>
    </row>
    <row r="206" spans="1:21" x14ac:dyDescent="0.3">
      <c r="A206" t="s">
        <v>495</v>
      </c>
      <c r="B206" s="1">
        <v>44673</v>
      </c>
      <c r="C206" t="s">
        <v>2310</v>
      </c>
      <c r="D206">
        <v>154651</v>
      </c>
      <c r="E206" t="s">
        <v>2311</v>
      </c>
      <c r="F206" t="s">
        <v>559</v>
      </c>
      <c r="G206" t="s">
        <v>560</v>
      </c>
      <c r="H206" t="s">
        <v>496</v>
      </c>
      <c r="I206">
        <v>228</v>
      </c>
      <c r="J206" t="s">
        <v>2318</v>
      </c>
      <c r="K206">
        <f>_xlfn.ISOWEEKNUM(Tableau_Lancer_la_requête_à_partir_de_CEGID[[#This Row],[wop_dateacc]])</f>
        <v>16</v>
      </c>
      <c r="M20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005116</v>
      </c>
      <c r="N206" t="str">
        <f>IF(OR(VLOOKUP(M206,Feuil2!E:F,2,FALSE)&gt;1,VLOOKUP(Feuil1!M206,Feuil2!E:I,4,)+7&lt;Tableau_Lancer_la_requête_à_partir_de_CEGID[[#This Row],[wop_dateacc]]),Feuil1!M206,"")</f>
        <v>005116</v>
      </c>
      <c r="O20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029219</v>
      </c>
      <c r="P20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029916</v>
      </c>
      <c r="Q20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6" t="str">
        <f>MID(Tableau_Lancer_la_requête_à_partir_de_CEGID[[#This Row],[libcomposant]],1,5)</f>
        <v>C1085</v>
      </c>
    </row>
    <row r="207" spans="1:21" x14ac:dyDescent="0.3">
      <c r="A207" t="s">
        <v>495</v>
      </c>
      <c r="B207" s="1">
        <v>44673</v>
      </c>
      <c r="C207" t="s">
        <v>2310</v>
      </c>
      <c r="D207">
        <v>151196</v>
      </c>
      <c r="E207" t="s">
        <v>2311</v>
      </c>
      <c r="F207" t="s">
        <v>493</v>
      </c>
      <c r="G207" t="s">
        <v>494</v>
      </c>
      <c r="H207" t="s">
        <v>496</v>
      </c>
      <c r="I207">
        <v>110</v>
      </c>
      <c r="J207" t="s">
        <v>2322</v>
      </c>
      <c r="K207">
        <f>_xlfn.ISOWEEKNUM(Tableau_Lancer_la_requête_à_partir_de_CEGID[[#This Row],[wop_dateacc]])</f>
        <v>16</v>
      </c>
      <c r="M20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005116</v>
      </c>
      <c r="N207" t="str">
        <f>IF(OR(VLOOKUP(M207,Feuil2!E:F,2,FALSE)&gt;1,VLOOKUP(Feuil1!M207,Feuil2!E:I,4,)+7&lt;Tableau_Lancer_la_requête_à_partir_de_CEGID[[#This Row],[wop_dateacc]]),Feuil1!M207,"")</f>
        <v>005116</v>
      </c>
      <c r="O20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029219</v>
      </c>
      <c r="P20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029916</v>
      </c>
      <c r="Q20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7" t="str">
        <f>MID(Tableau_Lancer_la_requête_à_partir_de_CEGID[[#This Row],[libcomposant]],1,5)</f>
        <v>C1085</v>
      </c>
    </row>
    <row r="208" spans="1:21" x14ac:dyDescent="0.3">
      <c r="A208" t="s">
        <v>495</v>
      </c>
      <c r="B208" s="1">
        <v>44673</v>
      </c>
      <c r="C208" t="s">
        <v>2310</v>
      </c>
      <c r="D208">
        <v>150779</v>
      </c>
      <c r="E208" t="s">
        <v>2311</v>
      </c>
      <c r="F208" t="s">
        <v>559</v>
      </c>
      <c r="G208" t="s">
        <v>560</v>
      </c>
      <c r="H208" t="s">
        <v>496</v>
      </c>
      <c r="I208">
        <v>299</v>
      </c>
      <c r="J208" t="s">
        <v>2318</v>
      </c>
      <c r="K208">
        <f>_xlfn.ISOWEEKNUM(Tableau_Lancer_la_requête_à_partir_de_CEGID[[#This Row],[wop_dateacc]])</f>
        <v>16</v>
      </c>
      <c r="M20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005116</v>
      </c>
      <c r="N208" t="str">
        <f>IF(OR(VLOOKUP(M208,Feuil2!E:F,2,FALSE)&gt;1,VLOOKUP(Feuil1!M208,Feuil2!E:I,4,)+7&lt;Tableau_Lancer_la_requête_à_partir_de_CEGID[[#This Row],[wop_dateacc]]),Feuil1!M208,"")</f>
        <v>005116</v>
      </c>
      <c r="O20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029219</v>
      </c>
      <c r="P20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029916</v>
      </c>
      <c r="Q20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8" t="str">
        <f>MID(Tableau_Lancer_la_requête_à_partir_de_CEGID[[#This Row],[libcomposant]],1,5)</f>
        <v>C1085</v>
      </c>
    </row>
    <row r="209" spans="1:21" x14ac:dyDescent="0.3">
      <c r="A209" t="s">
        <v>50</v>
      </c>
      <c r="B209" s="1">
        <v>44673</v>
      </c>
      <c r="C209" t="s">
        <v>2310</v>
      </c>
      <c r="D209">
        <v>154301</v>
      </c>
      <c r="E209" t="s">
        <v>2311</v>
      </c>
      <c r="F209" t="s">
        <v>36</v>
      </c>
      <c r="G209" t="s">
        <v>37</v>
      </c>
      <c r="H209" t="s">
        <v>51</v>
      </c>
      <c r="I209">
        <v>3000</v>
      </c>
      <c r="J209" t="s">
        <v>2317</v>
      </c>
      <c r="K209">
        <f>_xlfn.ISOWEEKNUM(Tableau_Lancer_la_requête_à_partir_de_CEGID[[#This Row],[wop_dateacc]])</f>
        <v>16</v>
      </c>
      <c r="M20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008315</v>
      </c>
      <c r="N209" t="str">
        <f>IF(OR(VLOOKUP(M209,Feuil2!E:F,2,FALSE)&gt;1,VLOOKUP(Feuil1!M209,Feuil2!E:I,4,)+7&lt;Tableau_Lancer_la_requête_à_partir_de_CEGID[[#This Row],[wop_dateacc]]),Feuil1!M209,"")</f>
        <v>008315</v>
      </c>
      <c r="O20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008515</v>
      </c>
      <c r="P20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016019</v>
      </c>
      <c r="Q20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0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0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0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09" t="str">
        <f>MID(Tableau_Lancer_la_requête_à_partir_de_CEGID[[#This Row],[libcomposant]],1,5)</f>
        <v>C211B</v>
      </c>
    </row>
    <row r="210" spans="1:21" x14ac:dyDescent="0.3">
      <c r="A210" t="s">
        <v>343</v>
      </c>
      <c r="B210" s="1">
        <v>44673</v>
      </c>
      <c r="C210" t="s">
        <v>2310</v>
      </c>
      <c r="D210">
        <v>151160</v>
      </c>
      <c r="E210" t="s">
        <v>2312</v>
      </c>
      <c r="F210" t="s">
        <v>275</v>
      </c>
      <c r="G210" t="s">
        <v>276</v>
      </c>
      <c r="H210" t="s">
        <v>344</v>
      </c>
      <c r="I210">
        <v>1000</v>
      </c>
      <c r="J210" t="s">
        <v>2317</v>
      </c>
      <c r="K210">
        <f>_xlfn.ISOWEEKNUM(Tableau_Lancer_la_requête_à_partir_de_CEGID[[#This Row],[wop_dateacc]])</f>
        <v>16</v>
      </c>
      <c r="M21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023319</v>
      </c>
      <c r="N210" t="str">
        <f>IF(OR(VLOOKUP(M210,Feuil2!E:F,2,FALSE)&gt;1,VLOOKUP(Feuil1!M210,Feuil2!E:I,4,)+7&lt;Tableau_Lancer_la_requête_à_partir_de_CEGID[[#This Row],[wop_dateacc]]),Feuil1!M210,"")</f>
        <v>023319</v>
      </c>
      <c r="O21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034216</v>
      </c>
      <c r="P21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1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0" t="str">
        <f>MID(Tableau_Lancer_la_requête_à_partir_de_CEGID[[#This Row],[libcomposant]],1,5)</f>
        <v>C1400</v>
      </c>
    </row>
    <row r="211" spans="1:21" x14ac:dyDescent="0.3">
      <c r="A211" t="s">
        <v>575</v>
      </c>
      <c r="B211" s="1">
        <v>44673</v>
      </c>
      <c r="C211" t="s">
        <v>2310</v>
      </c>
      <c r="D211">
        <v>151172</v>
      </c>
      <c r="E211" t="s">
        <v>2312</v>
      </c>
      <c r="F211" t="s">
        <v>573</v>
      </c>
      <c r="G211" t="s">
        <v>574</v>
      </c>
      <c r="H211" t="s">
        <v>576</v>
      </c>
      <c r="I211">
        <v>4000</v>
      </c>
      <c r="J211" t="s">
        <v>2316</v>
      </c>
      <c r="K211">
        <f>_xlfn.ISOWEEKNUM(Tableau_Lancer_la_requête_à_partir_de_CEGID[[#This Row],[wop_dateacc]])</f>
        <v>16</v>
      </c>
      <c r="M21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003618</v>
      </c>
      <c r="N211" t="str">
        <f>IF(OR(VLOOKUP(M211,Feuil2!E:F,2,FALSE)&gt;1,VLOOKUP(Feuil1!M211,Feuil2!E:I,4,)+7&lt;Tableau_Lancer_la_requête_à_partir_de_CEGID[[#This Row],[wop_dateacc]]),Feuil1!M211,"")</f>
        <v>003618</v>
      </c>
      <c r="O21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014221</v>
      </c>
      <c r="P21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035616</v>
      </c>
      <c r="Q21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1" t="str">
        <f>MID(Tableau_Lancer_la_requête_à_partir_de_CEGID[[#This Row],[libcomposant]],1,5)</f>
        <v>C1826</v>
      </c>
    </row>
    <row r="212" spans="1:21" x14ac:dyDescent="0.3">
      <c r="A212" t="s">
        <v>215</v>
      </c>
      <c r="B212" s="1">
        <v>44673</v>
      </c>
      <c r="C212" t="s">
        <v>2310</v>
      </c>
      <c r="D212">
        <v>142559</v>
      </c>
      <c r="E212" t="s">
        <v>2312</v>
      </c>
      <c r="F212" t="s">
        <v>152</v>
      </c>
      <c r="G212" t="s">
        <v>153</v>
      </c>
      <c r="H212" t="s">
        <v>216</v>
      </c>
      <c r="I212">
        <v>250</v>
      </c>
      <c r="J212" t="s">
        <v>2322</v>
      </c>
      <c r="K212">
        <f>_xlfn.ISOWEEKNUM(Tableau_Lancer_la_requête_à_partir_de_CEGID[[#This Row],[wop_dateacc]])</f>
        <v>16</v>
      </c>
      <c r="M21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010817</v>
      </c>
      <c r="N212" t="str">
        <f>IF(OR(VLOOKUP(M212,Feuil2!E:F,2,FALSE)&gt;1,VLOOKUP(Feuil1!M212,Feuil2!E:I,4,)+7&lt;Tableau_Lancer_la_requête_à_partir_de_CEGID[[#This Row],[wop_dateacc]]),Feuil1!M212,"")</f>
        <v>010817</v>
      </c>
      <c r="O21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1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1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2" t="str">
        <f>MID(Tableau_Lancer_la_requête_à_partir_de_CEGID[[#This Row],[libcomposant]],1,5)</f>
        <v xml:space="preserve">C848 </v>
      </c>
    </row>
    <row r="213" spans="1:21" x14ac:dyDescent="0.3">
      <c r="A213" t="s">
        <v>337</v>
      </c>
      <c r="B213" s="1">
        <v>44673</v>
      </c>
      <c r="C213" t="s">
        <v>2310</v>
      </c>
      <c r="D213">
        <v>151150</v>
      </c>
      <c r="E213" t="s">
        <v>2312</v>
      </c>
      <c r="F213" t="s">
        <v>335</v>
      </c>
      <c r="G213" t="s">
        <v>336</v>
      </c>
      <c r="H213" t="s">
        <v>338</v>
      </c>
      <c r="I213">
        <v>3000</v>
      </c>
      <c r="J213" t="s">
        <v>2317</v>
      </c>
      <c r="K213">
        <f>_xlfn.ISOWEEKNUM(Tableau_Lancer_la_requête_à_partir_de_CEGID[[#This Row],[wop_dateacc]])</f>
        <v>16</v>
      </c>
      <c r="M21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003221</v>
      </c>
      <c r="N213" t="str">
        <f>IF(OR(VLOOKUP(M213,Feuil2!E:F,2,FALSE)&gt;1,VLOOKUP(Feuil1!M213,Feuil2!E:I,4,)+7&lt;Tableau_Lancer_la_requête_à_partir_de_CEGID[[#This Row],[wop_dateacc]]),Feuil1!M213,"")</f>
        <v>003221</v>
      </c>
      <c r="O21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010621</v>
      </c>
      <c r="P21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010721</v>
      </c>
      <c r="Q21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3" t="str">
        <f>MID(Tableau_Lancer_la_requête_à_partir_de_CEGID[[#This Row],[libcomposant]],1,5)</f>
        <v xml:space="preserve">C175 </v>
      </c>
    </row>
    <row r="214" spans="1:21" x14ac:dyDescent="0.3">
      <c r="A214" t="s">
        <v>795</v>
      </c>
      <c r="B214" s="1">
        <v>44673</v>
      </c>
      <c r="C214" t="s">
        <v>2310</v>
      </c>
      <c r="D214">
        <v>153433</v>
      </c>
      <c r="E214" t="s">
        <v>2312</v>
      </c>
      <c r="F214" t="s">
        <v>793</v>
      </c>
      <c r="G214" t="s">
        <v>794</v>
      </c>
      <c r="H214" t="s">
        <v>796</v>
      </c>
      <c r="I214">
        <v>1000</v>
      </c>
      <c r="J214" t="s">
        <v>2316</v>
      </c>
      <c r="K214">
        <f>_xlfn.ISOWEEKNUM(Tableau_Lancer_la_requête_à_partir_de_CEGID[[#This Row],[wop_dateacc]])</f>
        <v>16</v>
      </c>
      <c r="M21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008516</v>
      </c>
      <c r="N214" t="str">
        <f>IF(OR(VLOOKUP(M214,Feuil2!E:F,2,FALSE)&gt;1,VLOOKUP(Feuil1!M214,Feuil2!E:I,4,)+7&lt;Tableau_Lancer_la_requête_à_partir_de_CEGID[[#This Row],[wop_dateacc]]),Feuil1!M214,"")</f>
        <v>008516</v>
      </c>
      <c r="O21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1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1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4" t="str">
        <f>MID(Tableau_Lancer_la_requête_à_partir_de_CEGID[[#This Row],[libcomposant]],1,5)</f>
        <v xml:space="preserve">C123 </v>
      </c>
    </row>
    <row r="215" spans="1:21" x14ac:dyDescent="0.3">
      <c r="A215" t="s">
        <v>1455</v>
      </c>
      <c r="B215" s="1">
        <v>44673</v>
      </c>
      <c r="C215" t="s">
        <v>2310</v>
      </c>
      <c r="D215">
        <v>154848</v>
      </c>
      <c r="E215" t="s">
        <v>2312</v>
      </c>
      <c r="F215" t="s">
        <v>2342</v>
      </c>
      <c r="G215" t="s">
        <v>2343</v>
      </c>
      <c r="H215" t="s">
        <v>1456</v>
      </c>
      <c r="I215">
        <v>250</v>
      </c>
      <c r="J215" t="s">
        <v>2320</v>
      </c>
      <c r="K215">
        <f>_xlfn.ISOWEEKNUM(Tableau_Lancer_la_requête_à_partir_de_CEGID[[#This Row],[wop_dateacc]])</f>
        <v>16</v>
      </c>
      <c r="M21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012615</v>
      </c>
      <c r="N215" t="str">
        <f>IF(OR(VLOOKUP(M215,Feuil2!E:F,2,FALSE)&gt;1,VLOOKUP(Feuil1!M215,Feuil2!E:I,4,)+7&lt;Tableau_Lancer_la_requête_à_partir_de_CEGID[[#This Row],[wop_dateacc]]),Feuil1!M215,"")</f>
        <v>012615</v>
      </c>
      <c r="O21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1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1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5" t="str">
        <f>MID(Tableau_Lancer_la_requête_à_partir_de_CEGID[[#This Row],[libcomposant]],1,5)</f>
        <v xml:space="preserve">C223 </v>
      </c>
    </row>
    <row r="216" spans="1:21" x14ac:dyDescent="0.3">
      <c r="A216" t="s">
        <v>557</v>
      </c>
      <c r="B216" s="1">
        <v>44672</v>
      </c>
      <c r="C216" t="s">
        <v>2310</v>
      </c>
      <c r="D216">
        <v>151176</v>
      </c>
      <c r="E216" t="s">
        <v>2312</v>
      </c>
      <c r="F216" t="s">
        <v>555</v>
      </c>
      <c r="G216" t="s">
        <v>556</v>
      </c>
      <c r="H216" t="s">
        <v>558</v>
      </c>
      <c r="I216">
        <v>1500</v>
      </c>
      <c r="J216" t="s">
        <v>2316</v>
      </c>
      <c r="K216">
        <f>_xlfn.ISOWEEKNUM(Tableau_Lancer_la_requête_à_partir_de_CEGID[[#This Row],[wop_dateacc]])</f>
        <v>16</v>
      </c>
      <c r="M21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004518</v>
      </c>
      <c r="N216" t="str">
        <f>IF(OR(VLOOKUP(M216,Feuil2!E:F,2,FALSE)&gt;1,VLOOKUP(Feuil1!M216,Feuil2!E:I,4,)+7&lt;Tableau_Lancer_la_requête_à_partir_de_CEGID[[#This Row],[wop_dateacc]]),Feuil1!M216,"")</f>
        <v>004518</v>
      </c>
      <c r="O21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017519</v>
      </c>
      <c r="P21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1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6" t="str">
        <f>MID(Tableau_Lancer_la_requête_à_partir_de_CEGID[[#This Row],[libcomposant]],1,5)</f>
        <v>C1170</v>
      </c>
    </row>
    <row r="217" spans="1:21" x14ac:dyDescent="0.3">
      <c r="A217" t="s">
        <v>563</v>
      </c>
      <c r="B217" s="1">
        <v>44672</v>
      </c>
      <c r="C217" t="s">
        <v>2310</v>
      </c>
      <c r="D217">
        <v>152325</v>
      </c>
      <c r="E217" t="s">
        <v>2311</v>
      </c>
      <c r="F217" t="s">
        <v>561</v>
      </c>
      <c r="G217" t="s">
        <v>562</v>
      </c>
      <c r="H217" t="s">
        <v>564</v>
      </c>
      <c r="I217">
        <v>1575</v>
      </c>
      <c r="J217" t="s">
        <v>2316</v>
      </c>
      <c r="K217">
        <f>_xlfn.ISOWEEKNUM(Tableau_Lancer_la_requête_à_partir_de_CEGID[[#This Row],[wop_dateacc]])</f>
        <v>16</v>
      </c>
      <c r="M21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004519</v>
      </c>
      <c r="N217" t="str">
        <f>IF(OR(VLOOKUP(M217,Feuil2!E:F,2,FALSE)&gt;1,VLOOKUP(Feuil1!M217,Feuil2!E:I,4,)+7&lt;Tableau_Lancer_la_requête_à_partir_de_CEGID[[#This Row],[wop_dateacc]]),Feuil1!M217,"")</f>
        <v>004519</v>
      </c>
      <c r="O21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004919</v>
      </c>
      <c r="P21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005719</v>
      </c>
      <c r="Q21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009819</v>
      </c>
      <c r="R21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017418</v>
      </c>
      <c r="S21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7" t="str">
        <f>MID(Tableau_Lancer_la_requête_à_partir_de_CEGID[[#This Row],[libcomposant]],1,5)</f>
        <v xml:space="preserve">C446 </v>
      </c>
    </row>
    <row r="218" spans="1:21" x14ac:dyDescent="0.3">
      <c r="A218" t="s">
        <v>44</v>
      </c>
      <c r="B218" s="1">
        <v>44671</v>
      </c>
      <c r="C218" t="s">
        <v>2310</v>
      </c>
      <c r="D218">
        <v>152320</v>
      </c>
      <c r="E218" t="s">
        <v>2311</v>
      </c>
      <c r="F218" t="s">
        <v>26</v>
      </c>
      <c r="G218" t="s">
        <v>27</v>
      </c>
      <c r="H218" t="s">
        <v>45</v>
      </c>
      <c r="I218">
        <v>3020</v>
      </c>
      <c r="J218" t="s">
        <v>2322</v>
      </c>
      <c r="K218">
        <f>_xlfn.ISOWEEKNUM(Tableau_Lancer_la_requête_à_partir_de_CEGID[[#This Row],[wop_dateacc]])</f>
        <v>16</v>
      </c>
      <c r="M21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004615</v>
      </c>
      <c r="N218" t="str">
        <f>IF(OR(VLOOKUP(M218,Feuil2!E:F,2,FALSE)&gt;1,VLOOKUP(Feuil1!M218,Feuil2!E:I,4,)+7&lt;Tableau_Lancer_la_requête_à_partir_de_CEGID[[#This Row],[wop_dateacc]]),Feuil1!M218,"")</f>
        <v>004615</v>
      </c>
      <c r="O21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006315</v>
      </c>
      <c r="P21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023022</v>
      </c>
      <c r="Q21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8" t="str">
        <f>MID(Tableau_Lancer_la_requête_à_partir_de_CEGID[[#This Row],[libcomposant]],1,5)</f>
        <v>C211C</v>
      </c>
    </row>
    <row r="219" spans="1:21" x14ac:dyDescent="0.3">
      <c r="A219" t="s">
        <v>549</v>
      </c>
      <c r="B219" s="1">
        <v>44671</v>
      </c>
      <c r="C219" t="s">
        <v>2310</v>
      </c>
      <c r="D219">
        <v>151142</v>
      </c>
      <c r="E219" t="s">
        <v>2312</v>
      </c>
      <c r="F219" t="s">
        <v>547</v>
      </c>
      <c r="G219" t="s">
        <v>548</v>
      </c>
      <c r="H219" t="s">
        <v>550</v>
      </c>
      <c r="I219">
        <v>3500</v>
      </c>
      <c r="J219" t="s">
        <v>2316</v>
      </c>
      <c r="K219">
        <f>_xlfn.ISOWEEKNUM(Tableau_Lancer_la_requête_à_partir_de_CEGID[[#This Row],[wop_dateacc]])</f>
        <v>16</v>
      </c>
      <c r="M21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020422</v>
      </c>
      <c r="N219" t="str">
        <f>IF(OR(VLOOKUP(M219,Feuil2!E:F,2,FALSE)&gt;1,VLOOKUP(Feuil1!M219,Feuil2!E:I,4,)+7&lt;Tableau_Lancer_la_requête_à_partir_de_CEGID[[#This Row],[wop_dateacc]]),Feuil1!M219,"")</f>
        <v>020422</v>
      </c>
      <c r="O21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020818</v>
      </c>
      <c r="P21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1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1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1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1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19" t="str">
        <f>MID(Tableau_Lancer_la_requête_à_partir_de_CEGID[[#This Row],[libcomposant]],1,5)</f>
        <v xml:space="preserve">C625 </v>
      </c>
    </row>
    <row r="220" spans="1:21" x14ac:dyDescent="0.3">
      <c r="A220" t="s">
        <v>553</v>
      </c>
      <c r="B220" s="1">
        <v>44671</v>
      </c>
      <c r="C220" t="s">
        <v>2310</v>
      </c>
      <c r="D220">
        <v>152641</v>
      </c>
      <c r="E220" t="s">
        <v>2312</v>
      </c>
      <c r="F220" t="s">
        <v>551</v>
      </c>
      <c r="G220" t="s">
        <v>552</v>
      </c>
      <c r="H220" t="s">
        <v>554</v>
      </c>
      <c r="I220">
        <v>250</v>
      </c>
      <c r="J220" t="s">
        <v>2316</v>
      </c>
      <c r="K220">
        <f>_xlfn.ISOWEEKNUM(Tableau_Lancer_la_requête_à_partir_de_CEGID[[#This Row],[wop_dateacc]])</f>
        <v>16</v>
      </c>
      <c r="M22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009421</v>
      </c>
      <c r="N220" t="str">
        <f>IF(OR(VLOOKUP(M220,Feuil2!E:F,2,FALSE)&gt;1,VLOOKUP(Feuil1!M220,Feuil2!E:I,4,)+7&lt;Tableau_Lancer_la_requête_à_partir_de_CEGID[[#This Row],[wop_dateacc]]),Feuil1!M220,"")</f>
        <v>009421</v>
      </c>
      <c r="O22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011716</v>
      </c>
      <c r="P22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0" t="str">
        <f>MID(Tableau_Lancer_la_requête_à_partir_de_CEGID[[#This Row],[libcomposant]],1,5)</f>
        <v>C872A</v>
      </c>
    </row>
    <row r="221" spans="1:21" x14ac:dyDescent="0.3">
      <c r="A221" t="s">
        <v>545</v>
      </c>
      <c r="B221" s="1">
        <v>44671</v>
      </c>
      <c r="C221" t="s">
        <v>2310</v>
      </c>
      <c r="D221">
        <v>151147</v>
      </c>
      <c r="E221" t="s">
        <v>2312</v>
      </c>
      <c r="F221" t="s">
        <v>543</v>
      </c>
      <c r="G221" t="s">
        <v>544</v>
      </c>
      <c r="H221" t="s">
        <v>546</v>
      </c>
      <c r="I221">
        <v>50</v>
      </c>
      <c r="J221" t="s">
        <v>2320</v>
      </c>
      <c r="K221">
        <f>_xlfn.ISOWEEKNUM(Tableau_Lancer_la_requête_à_partir_de_CEGID[[#This Row],[wop_dateacc]])</f>
        <v>16</v>
      </c>
      <c r="M22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013615</v>
      </c>
      <c r="N221" t="str">
        <f>IF(OR(VLOOKUP(M221,Feuil2!E:F,2,FALSE)&gt;1,VLOOKUP(Feuil1!M221,Feuil2!E:I,4,)+7&lt;Tableau_Lancer_la_requête_à_partir_de_CEGID[[#This Row],[wop_dateacc]]),Feuil1!M221,"")</f>
        <v>013615</v>
      </c>
      <c r="O22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2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1" t="str">
        <f>MID(Tableau_Lancer_la_requête_à_partir_de_CEGID[[#This Row],[libcomposant]],1,5)</f>
        <v>C1063</v>
      </c>
    </row>
    <row r="222" spans="1:21" x14ac:dyDescent="0.3">
      <c r="A222" t="s">
        <v>136</v>
      </c>
      <c r="B222" s="1">
        <v>44671</v>
      </c>
      <c r="C222" t="s">
        <v>2310</v>
      </c>
      <c r="D222">
        <v>154308</v>
      </c>
      <c r="E222" t="s">
        <v>2312</v>
      </c>
      <c r="F222" t="s">
        <v>134</v>
      </c>
      <c r="G222" t="s">
        <v>135</v>
      </c>
      <c r="H222" t="s">
        <v>137</v>
      </c>
      <c r="I222">
        <v>500</v>
      </c>
      <c r="J222" t="s">
        <v>2316</v>
      </c>
      <c r="K222">
        <f>_xlfn.ISOWEEKNUM(Tableau_Lancer_la_requête_à_partir_de_CEGID[[#This Row],[wop_dateacc]])</f>
        <v>16</v>
      </c>
      <c r="M22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016917</v>
      </c>
      <c r="N222" t="str">
        <f>IF(OR(VLOOKUP(M222,Feuil2!E:F,2,FALSE)&gt;1,VLOOKUP(Feuil1!M222,Feuil2!E:I,4,)+7&lt;Tableau_Lancer_la_requête_à_partir_de_CEGID[[#This Row],[wop_dateacc]]),Feuil1!M222,"")</f>
        <v>016917</v>
      </c>
      <c r="O22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021917</v>
      </c>
      <c r="P22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2" t="str">
        <f>MID(Tableau_Lancer_la_requête_à_partir_de_CEGID[[#This Row],[libcomposant]],1,5)</f>
        <v xml:space="preserve">C351 </v>
      </c>
    </row>
    <row r="223" spans="1:21" x14ac:dyDescent="0.3">
      <c r="A223" t="s">
        <v>2215</v>
      </c>
      <c r="B223" s="1">
        <v>44671</v>
      </c>
      <c r="C223" t="s">
        <v>2310</v>
      </c>
      <c r="D223">
        <v>154772</v>
      </c>
      <c r="E223" t="s">
        <v>2311</v>
      </c>
      <c r="F223" t="s">
        <v>2344</v>
      </c>
      <c r="G223" t="s">
        <v>2345</v>
      </c>
      <c r="H223" t="s">
        <v>2216</v>
      </c>
      <c r="I223">
        <v>5250</v>
      </c>
      <c r="J223" t="s">
        <v>2316</v>
      </c>
      <c r="K223">
        <f>_xlfn.ISOWEEKNUM(Tableau_Lancer_la_requête_à_partir_de_CEGID[[#This Row],[wop_dateacc]])</f>
        <v>16</v>
      </c>
      <c r="M22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033319</v>
      </c>
      <c r="N223" t="str">
        <f>IF(OR(VLOOKUP(M223,Feuil2!E:F,2,FALSE)&gt;1,VLOOKUP(Feuil1!M223,Feuil2!E:I,4,)+7&lt;Tableau_Lancer_la_requête_à_partir_de_CEGID[[#This Row],[wop_dateacc]]),Feuil1!M223,"")</f>
        <v>033319</v>
      </c>
      <c r="O22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2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3" t="str">
        <f>MID(Tableau_Lancer_la_requête_à_partir_de_CEGID[[#This Row],[libcomposant]],1,5)</f>
        <v xml:space="preserve">C235 </v>
      </c>
    </row>
    <row r="224" spans="1:21" x14ac:dyDescent="0.3">
      <c r="A224" t="s">
        <v>132</v>
      </c>
      <c r="B224" s="1">
        <v>44670</v>
      </c>
      <c r="C224" t="s">
        <v>2310</v>
      </c>
      <c r="D224">
        <v>152894</v>
      </c>
      <c r="E224" t="s">
        <v>2312</v>
      </c>
      <c r="F224" t="s">
        <v>95</v>
      </c>
      <c r="G224" t="s">
        <v>96</v>
      </c>
      <c r="H224" t="s">
        <v>133</v>
      </c>
      <c r="I224">
        <v>200</v>
      </c>
      <c r="J224" t="s">
        <v>2317</v>
      </c>
      <c r="K224">
        <f>_xlfn.ISOWEEKNUM(Tableau_Lancer_la_requête_à_partir_de_CEGID[[#This Row],[wop_dateacc]])</f>
        <v>16</v>
      </c>
      <c r="M22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023616</v>
      </c>
      <c r="N224" t="str">
        <f>IF(OR(VLOOKUP(M224,Feuil2!E:F,2,FALSE)&gt;1,VLOOKUP(Feuil1!M224,Feuil2!E:I,4,)+7&lt;Tableau_Lancer_la_requête_à_partir_de_CEGID[[#This Row],[wop_dateacc]]),Feuil1!M224,"")</f>
        <v>023616</v>
      </c>
      <c r="O22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2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4" t="str">
        <f>MID(Tableau_Lancer_la_requête_à_partir_de_CEGID[[#This Row],[libcomposant]],1,5)</f>
        <v>C1064</v>
      </c>
    </row>
    <row r="225" spans="1:21" x14ac:dyDescent="0.3">
      <c r="A225" t="s">
        <v>287</v>
      </c>
      <c r="B225" s="1">
        <v>44670</v>
      </c>
      <c r="C225" t="s">
        <v>2310</v>
      </c>
      <c r="D225">
        <v>152638</v>
      </c>
      <c r="E225" t="s">
        <v>2312</v>
      </c>
      <c r="F225" t="s">
        <v>285</v>
      </c>
      <c r="G225" t="s">
        <v>286</v>
      </c>
      <c r="H225" t="s">
        <v>288</v>
      </c>
      <c r="I225">
        <v>7500</v>
      </c>
      <c r="J225" t="s">
        <v>2316</v>
      </c>
      <c r="K225">
        <f>_xlfn.ISOWEEKNUM(Tableau_Lancer_la_requête_à_partir_de_CEGID[[#This Row],[wop_dateacc]])</f>
        <v>16</v>
      </c>
      <c r="M22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002121</v>
      </c>
      <c r="N225" t="str">
        <f>IF(OR(VLOOKUP(M225,Feuil2!E:F,2,FALSE)&gt;1,VLOOKUP(Feuil1!M225,Feuil2!E:I,4,)+7&lt;Tableau_Lancer_la_requête_à_partir_de_CEGID[[#This Row],[wop_dateacc]]),Feuil1!M225,"")</f>
        <v>002121</v>
      </c>
      <c r="O22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008821</v>
      </c>
      <c r="P22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014919</v>
      </c>
      <c r="Q22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019822</v>
      </c>
      <c r="R22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023919</v>
      </c>
      <c r="S22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5" t="str">
        <f>MID(Tableau_Lancer_la_requête_à_partir_de_CEGID[[#This Row],[libcomposant]],1,5)</f>
        <v xml:space="preserve">C494 </v>
      </c>
    </row>
    <row r="226" spans="1:21" x14ac:dyDescent="0.3">
      <c r="A226" t="s">
        <v>179</v>
      </c>
      <c r="B226" s="1">
        <v>44670</v>
      </c>
      <c r="C226" t="s">
        <v>2310</v>
      </c>
      <c r="D226">
        <v>152627</v>
      </c>
      <c r="E226" t="s">
        <v>2312</v>
      </c>
      <c r="F226" t="s">
        <v>539</v>
      </c>
      <c r="G226" t="s">
        <v>540</v>
      </c>
      <c r="H226" t="s">
        <v>180</v>
      </c>
      <c r="I226">
        <v>250</v>
      </c>
      <c r="J226" t="s">
        <v>2316</v>
      </c>
      <c r="K226">
        <f>_xlfn.ISOWEEKNUM(Tableau_Lancer_la_requête_à_partir_de_CEGID[[#This Row],[wop_dateacc]])</f>
        <v>16</v>
      </c>
      <c r="M22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005319</v>
      </c>
      <c r="N226" t="str">
        <f>IF(OR(VLOOKUP(M226,Feuil2!E:F,2,FALSE)&gt;1,VLOOKUP(Feuil1!M226,Feuil2!E:I,4,)+7&lt;Tableau_Lancer_la_requête_à_partir_de_CEGID[[#This Row],[wop_dateacc]]),Feuil1!M226,"")</f>
        <v>005319</v>
      </c>
      <c r="O22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031919</v>
      </c>
      <c r="P22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6" t="str">
        <f>MID(Tableau_Lancer_la_requête_à_partir_de_CEGID[[#This Row],[libcomposant]],1,5)</f>
        <v>C1085</v>
      </c>
    </row>
    <row r="227" spans="1:21" x14ac:dyDescent="0.3">
      <c r="A227" t="s">
        <v>239</v>
      </c>
      <c r="B227" s="1">
        <v>44670</v>
      </c>
      <c r="C227" t="s">
        <v>2310</v>
      </c>
      <c r="D227">
        <v>151145</v>
      </c>
      <c r="E227" t="s">
        <v>2312</v>
      </c>
      <c r="F227" t="s">
        <v>237</v>
      </c>
      <c r="G227" t="s">
        <v>238</v>
      </c>
      <c r="H227" t="s">
        <v>240</v>
      </c>
      <c r="I227">
        <v>3000</v>
      </c>
      <c r="J227" t="s">
        <v>2316</v>
      </c>
      <c r="K227">
        <f>_xlfn.ISOWEEKNUM(Tableau_Lancer_la_requête_à_partir_de_CEGID[[#This Row],[wop_dateacc]])</f>
        <v>16</v>
      </c>
      <c r="M22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003416</v>
      </c>
      <c r="N227" t="str">
        <f>IF(OR(VLOOKUP(M227,Feuil2!E:F,2,FALSE)&gt;1,VLOOKUP(Feuil1!M227,Feuil2!E:I,4,)+7&lt;Tableau_Lancer_la_requête_à_partir_de_CEGID[[#This Row],[wop_dateacc]]),Feuil1!M227,"")</f>
        <v>003416</v>
      </c>
      <c r="O22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013718</v>
      </c>
      <c r="P22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7" t="str">
        <f>MID(Tableau_Lancer_la_requête_à_partir_de_CEGID[[#This Row],[libcomposant]],1,5)</f>
        <v xml:space="preserve">C110 </v>
      </c>
    </row>
    <row r="228" spans="1:21" x14ac:dyDescent="0.3">
      <c r="A228" t="s">
        <v>289</v>
      </c>
      <c r="B228" s="1">
        <v>44670</v>
      </c>
      <c r="C228" t="s">
        <v>2310</v>
      </c>
      <c r="D228">
        <v>149679</v>
      </c>
      <c r="E228" t="s">
        <v>2311</v>
      </c>
      <c r="F228" t="s">
        <v>251</v>
      </c>
      <c r="G228" t="s">
        <v>252</v>
      </c>
      <c r="H228" t="s">
        <v>290</v>
      </c>
      <c r="I228">
        <v>1267</v>
      </c>
      <c r="J228" t="s">
        <v>2318</v>
      </c>
      <c r="K228">
        <f>_xlfn.ISOWEEKNUM(Tableau_Lancer_la_requête_à_partir_de_CEGID[[#This Row],[wop_dateacc]])</f>
        <v>16</v>
      </c>
      <c r="M22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004321</v>
      </c>
      <c r="N228" t="str">
        <f>IF(OR(VLOOKUP(M228,Feuil2!E:F,2,FALSE)&gt;1,VLOOKUP(Feuil1!M228,Feuil2!E:I,4,)+7&lt;Tableau_Lancer_la_requête_à_partir_de_CEGID[[#This Row],[wop_dateacc]]),Feuil1!M228,"")</f>
        <v>004321</v>
      </c>
      <c r="O22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004421</v>
      </c>
      <c r="P22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014917</v>
      </c>
      <c r="Q22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016819</v>
      </c>
      <c r="R22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038216</v>
      </c>
      <c r="S22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8" t="str">
        <f>MID(Tableau_Lancer_la_requête_à_partir_de_CEGID[[#This Row],[libcomposant]],1,5)</f>
        <v>C4Fin</v>
      </c>
    </row>
    <row r="229" spans="1:21" x14ac:dyDescent="0.3">
      <c r="A229" t="s">
        <v>249</v>
      </c>
      <c r="B229" s="1">
        <v>44670</v>
      </c>
      <c r="C229" t="s">
        <v>2313</v>
      </c>
      <c r="D229">
        <v>150659</v>
      </c>
      <c r="E229" t="s">
        <v>2311</v>
      </c>
      <c r="F229" t="s">
        <v>247</v>
      </c>
      <c r="G229" t="s">
        <v>248</v>
      </c>
      <c r="H229" t="s">
        <v>2377</v>
      </c>
      <c r="I229">
        <v>1070</v>
      </c>
      <c r="J229" t="s">
        <v>2316</v>
      </c>
      <c r="K229">
        <f>_xlfn.ISOWEEKNUM(Tableau_Lancer_la_requête_à_partir_de_CEGID[[#This Row],[wop_dateacc]])</f>
        <v>16</v>
      </c>
      <c r="M22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023722</v>
      </c>
      <c r="N229" t="str">
        <f>IF(OR(VLOOKUP(M229,Feuil2!E:F,2,FALSE)&gt;1,VLOOKUP(Feuil1!M229,Feuil2!E:I,4,)+7&lt;Tableau_Lancer_la_requête_à_partir_de_CEGID[[#This Row],[wop_dateacc]]),Feuil1!M229,"")</f>
        <v>023722</v>
      </c>
      <c r="O22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030019</v>
      </c>
      <c r="P22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2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2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2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2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29" t="str">
        <f>MID(Tableau_Lancer_la_requête_à_partir_de_CEGID[[#This Row],[libcomposant]],1,5)</f>
        <v xml:space="preserve">C261 </v>
      </c>
    </row>
    <row r="230" spans="1:21" x14ac:dyDescent="0.3">
      <c r="A230" t="s">
        <v>375</v>
      </c>
      <c r="B230" s="1">
        <v>44670</v>
      </c>
      <c r="C230" t="s">
        <v>2310</v>
      </c>
      <c r="D230">
        <v>151127</v>
      </c>
      <c r="E230" t="s">
        <v>2312</v>
      </c>
      <c r="F230" t="s">
        <v>537</v>
      </c>
      <c r="G230" t="s">
        <v>538</v>
      </c>
      <c r="H230" t="s">
        <v>376</v>
      </c>
      <c r="I230">
        <v>3000</v>
      </c>
      <c r="J230" t="s">
        <v>2316</v>
      </c>
      <c r="K230">
        <f>_xlfn.ISOWEEKNUM(Tableau_Lancer_la_requête_à_partir_de_CEGID[[#This Row],[wop_dateacc]])</f>
        <v>16</v>
      </c>
      <c r="M23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008919</v>
      </c>
      <c r="N230" t="str">
        <f>IF(OR(VLOOKUP(M230,Feuil2!E:F,2,FALSE)&gt;1,VLOOKUP(Feuil1!M230,Feuil2!E:I,4,)+7&lt;Tableau_Lancer_la_requête_à_partir_de_CEGID[[#This Row],[wop_dateacc]]),Feuil1!M230,"")</f>
        <v>008919</v>
      </c>
      <c r="O23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021322</v>
      </c>
      <c r="P23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022822</v>
      </c>
      <c r="Q23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022922</v>
      </c>
      <c r="R23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024419</v>
      </c>
      <c r="S23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0" t="str">
        <f>MID(Tableau_Lancer_la_requête_à_partir_de_CEGID[[#This Row],[libcomposant]],1,5)</f>
        <v xml:space="preserve">C973 </v>
      </c>
    </row>
    <row r="231" spans="1:21" x14ac:dyDescent="0.3">
      <c r="A231" t="s">
        <v>255</v>
      </c>
      <c r="B231" s="1">
        <v>44670</v>
      </c>
      <c r="C231" t="s">
        <v>2313</v>
      </c>
      <c r="D231">
        <v>150659</v>
      </c>
      <c r="E231" t="s">
        <v>2311</v>
      </c>
      <c r="F231" t="s">
        <v>247</v>
      </c>
      <c r="G231" t="s">
        <v>248</v>
      </c>
      <c r="H231" t="s">
        <v>2380</v>
      </c>
      <c r="I231">
        <v>1070</v>
      </c>
      <c r="J231" t="s">
        <v>2316</v>
      </c>
      <c r="K231">
        <f>_xlfn.ISOWEEKNUM(Tableau_Lancer_la_requête_à_partir_de_CEGID[[#This Row],[wop_dateacc]])</f>
        <v>16</v>
      </c>
      <c r="M23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028017</v>
      </c>
      <c r="N231" t="str">
        <f>IF(OR(VLOOKUP(M231,Feuil2!E:F,2,FALSE)&gt;1,VLOOKUP(Feuil1!M231,Feuil2!E:I,4,)+7&lt;Tableau_Lancer_la_requête_à_partir_de_CEGID[[#This Row],[wop_dateacc]]),Feuil1!M231,"")</f>
        <v>028017</v>
      </c>
      <c r="O23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3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3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1" t="str">
        <f>MID(Tableau_Lancer_la_requête_à_partir_de_CEGID[[#This Row],[libcomposant]],1,5)</f>
        <v xml:space="preserve">C261 </v>
      </c>
    </row>
    <row r="232" spans="1:21" x14ac:dyDescent="0.3">
      <c r="A232" t="s">
        <v>479</v>
      </c>
      <c r="B232" s="1">
        <v>44670</v>
      </c>
      <c r="C232" t="s">
        <v>2310</v>
      </c>
      <c r="D232">
        <v>151179</v>
      </c>
      <c r="E232" t="s">
        <v>2312</v>
      </c>
      <c r="F232" t="s">
        <v>541</v>
      </c>
      <c r="G232" t="s">
        <v>542</v>
      </c>
      <c r="H232" t="s">
        <v>480</v>
      </c>
      <c r="I232">
        <v>500</v>
      </c>
      <c r="J232" t="s">
        <v>2316</v>
      </c>
      <c r="K232">
        <f>_xlfn.ISOWEEKNUM(Tableau_Lancer_la_requête_à_partir_de_CEGID[[#This Row],[wop_dateacc]])</f>
        <v>16</v>
      </c>
      <c r="M23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011716</v>
      </c>
      <c r="N232" t="str">
        <f>IF(OR(VLOOKUP(M232,Feuil2!E:F,2,FALSE)&gt;1,VLOOKUP(Feuil1!M232,Feuil2!E:I,4,)+7&lt;Tableau_Lancer_la_requête_à_partir_de_CEGID[[#This Row],[wop_dateacc]]),Feuil1!M232,"")</f>
        <v>011716</v>
      </c>
      <c r="O23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016621</v>
      </c>
      <c r="P23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3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2" t="str">
        <f>MID(Tableau_Lancer_la_requête_à_partir_de_CEGID[[#This Row],[libcomposant]],1,5)</f>
        <v xml:space="preserve">C792 </v>
      </c>
    </row>
    <row r="233" spans="1:21" x14ac:dyDescent="0.3">
      <c r="A233" t="s">
        <v>2206</v>
      </c>
      <c r="B233" s="1">
        <v>44670</v>
      </c>
      <c r="C233" t="s">
        <v>2310</v>
      </c>
      <c r="D233">
        <v>154624</v>
      </c>
      <c r="E233" t="s">
        <v>2311</v>
      </c>
      <c r="F233" t="s">
        <v>2335</v>
      </c>
      <c r="G233" t="s">
        <v>2336</v>
      </c>
      <c r="H233" t="s">
        <v>2207</v>
      </c>
      <c r="I233">
        <v>900</v>
      </c>
      <c r="J233" t="s">
        <v>2316</v>
      </c>
      <c r="K233">
        <f>_xlfn.ISOWEEKNUM(Tableau_Lancer_la_requête_à_partir_de_CEGID[[#This Row],[wop_dateacc]])</f>
        <v>16</v>
      </c>
      <c r="M23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032719</v>
      </c>
      <c r="N233" t="str">
        <f>IF(OR(VLOOKUP(M233,Feuil2!E:F,2,FALSE)&gt;1,VLOOKUP(Feuil1!M233,Feuil2!E:I,4,)+7&lt;Tableau_Lancer_la_requête_à_partir_de_CEGID[[#This Row],[wop_dateacc]]),Feuil1!M233,"")</f>
        <v>032719</v>
      </c>
      <c r="O23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3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3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3" t="str">
        <f>MID(Tableau_Lancer_la_requête_à_partir_de_CEGID[[#This Row],[libcomposant]],1,5)</f>
        <v>C868B</v>
      </c>
    </row>
    <row r="234" spans="1:21" x14ac:dyDescent="0.3">
      <c r="A234" t="s">
        <v>1562</v>
      </c>
      <c r="B234" s="1">
        <v>44670</v>
      </c>
      <c r="C234" t="s">
        <v>2310</v>
      </c>
      <c r="D234">
        <v>154766</v>
      </c>
      <c r="E234" t="s">
        <v>2311</v>
      </c>
      <c r="F234" t="s">
        <v>2348</v>
      </c>
      <c r="G234" t="s">
        <v>2349</v>
      </c>
      <c r="H234" t="s">
        <v>1563</v>
      </c>
      <c r="I234">
        <v>1050</v>
      </c>
      <c r="J234" t="s">
        <v>2320</v>
      </c>
      <c r="K234">
        <f>_xlfn.ISOWEEKNUM(Tableau_Lancer_la_requête_à_partir_de_CEGID[[#This Row],[wop_dateacc]])</f>
        <v>16</v>
      </c>
      <c r="M23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015118</v>
      </c>
      <c r="N234" t="str">
        <f>IF(OR(VLOOKUP(M234,Feuil2!E:F,2,FALSE)&gt;1,VLOOKUP(Feuil1!M234,Feuil2!E:I,4,)+7&lt;Tableau_Lancer_la_requête_à_partir_de_CEGID[[#This Row],[wop_dateacc]]),Feuil1!M234,"")</f>
        <v>015118</v>
      </c>
      <c r="O23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019418</v>
      </c>
      <c r="P23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3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4" t="str">
        <f>MID(Tableau_Lancer_la_requête_à_partir_de_CEGID[[#This Row],[libcomposant]],1,5)</f>
        <v>C906A</v>
      </c>
    </row>
    <row r="235" spans="1:21" x14ac:dyDescent="0.3">
      <c r="A235" t="s">
        <v>535</v>
      </c>
      <c r="B235" s="1">
        <v>44670</v>
      </c>
      <c r="C235" t="s">
        <v>2310</v>
      </c>
      <c r="D235">
        <v>150335</v>
      </c>
      <c r="E235" t="s">
        <v>2312</v>
      </c>
      <c r="F235" t="s">
        <v>533</v>
      </c>
      <c r="G235" t="s">
        <v>534</v>
      </c>
      <c r="H235" t="s">
        <v>536</v>
      </c>
      <c r="I235">
        <v>750</v>
      </c>
      <c r="J235" t="s">
        <v>2316</v>
      </c>
      <c r="K235">
        <f>_xlfn.ISOWEEKNUM(Tableau_Lancer_la_requête_à_partir_de_CEGID[[#This Row],[wop_dateacc]])</f>
        <v>16</v>
      </c>
      <c r="M23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016017</v>
      </c>
      <c r="N235" t="str">
        <f>IF(OR(VLOOKUP(M235,Feuil2!E:F,2,FALSE)&gt;1,VLOOKUP(Feuil1!M235,Feuil2!E:I,4,)+7&lt;Tableau_Lancer_la_requête_à_partir_de_CEGID[[#This Row],[wop_dateacc]]),Feuil1!M235,"")</f>
        <v>016017</v>
      </c>
      <c r="O23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022716</v>
      </c>
      <c r="P23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023917</v>
      </c>
      <c r="Q23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5" t="str">
        <f>MID(Tableau_Lancer_la_requête_à_partir_de_CEGID[[#This Row],[libcomposant]],1,5)</f>
        <v>C50 -</v>
      </c>
    </row>
    <row r="236" spans="1:21" x14ac:dyDescent="0.3">
      <c r="A236" t="s">
        <v>531</v>
      </c>
      <c r="B236" s="1">
        <v>44669</v>
      </c>
      <c r="C236" t="s">
        <v>2313</v>
      </c>
      <c r="D236">
        <v>152172</v>
      </c>
      <c r="E236" t="s">
        <v>2311</v>
      </c>
      <c r="F236" t="s">
        <v>529</v>
      </c>
      <c r="G236" t="s">
        <v>530</v>
      </c>
      <c r="H236" t="s">
        <v>532</v>
      </c>
      <c r="I236">
        <v>2140</v>
      </c>
      <c r="J236" t="s">
        <v>2316</v>
      </c>
      <c r="K236">
        <f>_xlfn.ISOWEEKNUM(Tableau_Lancer_la_requête_à_partir_de_CEGID[[#This Row],[wop_dateacc]])</f>
        <v>16</v>
      </c>
      <c r="M23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026115</v>
      </c>
      <c r="N236" t="str">
        <f>IF(OR(VLOOKUP(M236,Feuil2!E:F,2,FALSE)&gt;1,VLOOKUP(Feuil1!M236,Feuil2!E:I,4,)+7&lt;Tableau_Lancer_la_requête_à_partir_de_CEGID[[#This Row],[wop_dateacc]]),Feuil1!M236,"")</f>
        <v>026115</v>
      </c>
      <c r="O23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026215</v>
      </c>
      <c r="P23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026415</v>
      </c>
      <c r="Q23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026515</v>
      </c>
      <c r="R23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026615</v>
      </c>
      <c r="S23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6" t="str">
        <f>MID(Tableau_Lancer_la_requête_à_partir_de_CEGID[[#This Row],[libcomposant]],1,5)</f>
        <v>C1050</v>
      </c>
    </row>
    <row r="237" spans="1:21" x14ac:dyDescent="0.3">
      <c r="A237" t="s">
        <v>289</v>
      </c>
      <c r="B237" s="1">
        <v>44669</v>
      </c>
      <c r="C237" t="s">
        <v>2310</v>
      </c>
      <c r="D237">
        <v>149680</v>
      </c>
      <c r="E237" t="s">
        <v>2311</v>
      </c>
      <c r="F237" t="s">
        <v>251</v>
      </c>
      <c r="G237" t="s">
        <v>252</v>
      </c>
      <c r="H237" t="s">
        <v>290</v>
      </c>
      <c r="I237">
        <v>1287</v>
      </c>
      <c r="J237" t="s">
        <v>2318</v>
      </c>
      <c r="K237">
        <f>_xlfn.ISOWEEKNUM(Tableau_Lancer_la_requête_à_partir_de_CEGID[[#This Row],[wop_dateacc]])</f>
        <v>16</v>
      </c>
      <c r="M23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004321</v>
      </c>
      <c r="N237" t="str">
        <f>IF(OR(VLOOKUP(M237,Feuil2!E:F,2,FALSE)&gt;1,VLOOKUP(Feuil1!M237,Feuil2!E:I,4,)+7&lt;Tableau_Lancer_la_requête_à_partir_de_CEGID[[#This Row],[wop_dateacc]]),Feuil1!M237,"")</f>
        <v>004321</v>
      </c>
      <c r="O23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004421</v>
      </c>
      <c r="P23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014917</v>
      </c>
      <c r="Q23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016819</v>
      </c>
      <c r="R23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038216</v>
      </c>
      <c r="S23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7" t="str">
        <f>MID(Tableau_Lancer_la_requête_à_partir_de_CEGID[[#This Row],[libcomposant]],1,5)</f>
        <v>C4Fin</v>
      </c>
    </row>
    <row r="238" spans="1:21" x14ac:dyDescent="0.3">
      <c r="A238" t="s">
        <v>527</v>
      </c>
      <c r="B238" s="1">
        <v>44669</v>
      </c>
      <c r="C238" t="s">
        <v>2310</v>
      </c>
      <c r="D238">
        <v>152624</v>
      </c>
      <c r="E238" t="s">
        <v>2312</v>
      </c>
      <c r="F238" t="s">
        <v>525</v>
      </c>
      <c r="G238" t="s">
        <v>526</v>
      </c>
      <c r="H238" t="s">
        <v>528</v>
      </c>
      <c r="I238">
        <v>300</v>
      </c>
      <c r="J238" t="s">
        <v>2320</v>
      </c>
      <c r="K238">
        <f>_xlfn.ISOWEEKNUM(Tableau_Lancer_la_requête_à_partir_de_CEGID[[#This Row],[wop_dateacc]])</f>
        <v>16</v>
      </c>
      <c r="M23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004418</v>
      </c>
      <c r="N238" t="str">
        <f>IF(OR(VLOOKUP(M238,Feuil2!E:F,2,FALSE)&gt;1,VLOOKUP(Feuil1!M238,Feuil2!E:I,4,)+7&lt;Tableau_Lancer_la_requête_à_partir_de_CEGID[[#This Row],[wop_dateacc]]),Feuil1!M238,"")</f>
        <v>004418</v>
      </c>
      <c r="O23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018821</v>
      </c>
      <c r="P23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3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8" t="str">
        <f>MID(Tableau_Lancer_la_requête_à_partir_de_CEGID[[#This Row],[libcomposant]],1,5)</f>
        <v>C10-1</v>
      </c>
    </row>
    <row r="239" spans="1:21" x14ac:dyDescent="0.3">
      <c r="A239" t="s">
        <v>130</v>
      </c>
      <c r="B239" s="1">
        <v>44669</v>
      </c>
      <c r="C239" t="s">
        <v>2310</v>
      </c>
      <c r="D239">
        <v>152651</v>
      </c>
      <c r="E239" t="s">
        <v>2312</v>
      </c>
      <c r="F239" t="s">
        <v>128</v>
      </c>
      <c r="G239" t="s">
        <v>129</v>
      </c>
      <c r="H239" t="s">
        <v>131</v>
      </c>
      <c r="I239">
        <v>5000</v>
      </c>
      <c r="J239" t="s">
        <v>2316</v>
      </c>
      <c r="K239">
        <f>_xlfn.ISOWEEKNUM(Tableau_Lancer_la_requête_à_partir_de_CEGID[[#This Row],[wop_dateacc]])</f>
        <v>16</v>
      </c>
      <c r="M23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016817</v>
      </c>
      <c r="N239" t="str">
        <f>IF(OR(VLOOKUP(M239,Feuil2!E:F,2,FALSE)&gt;1,VLOOKUP(Feuil1!M239,Feuil2!E:I,4,)+7&lt;Tableau_Lancer_la_requête_à_partir_de_CEGID[[#This Row],[wop_dateacc]]),Feuil1!M239,"")</f>
        <v>016817</v>
      </c>
      <c r="O23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021815</v>
      </c>
      <c r="P23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3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3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3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3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39" t="str">
        <f>MID(Tableau_Lancer_la_requête_à_partir_de_CEGID[[#This Row],[libcomposant]],1,5)</f>
        <v>C889B</v>
      </c>
    </row>
    <row r="240" spans="1:21" x14ac:dyDescent="0.3">
      <c r="A240" t="s">
        <v>277</v>
      </c>
      <c r="B240" s="1">
        <v>44666</v>
      </c>
      <c r="C240" t="s">
        <v>2310</v>
      </c>
      <c r="D240">
        <v>151160</v>
      </c>
      <c r="E240" t="s">
        <v>2312</v>
      </c>
      <c r="F240" t="s">
        <v>275</v>
      </c>
      <c r="G240" t="s">
        <v>276</v>
      </c>
      <c r="H240" t="s">
        <v>278</v>
      </c>
      <c r="I240">
        <v>1000</v>
      </c>
      <c r="J240" t="s">
        <v>2316</v>
      </c>
      <c r="K240">
        <f>_xlfn.ISOWEEKNUM(Tableau_Lancer_la_requête_à_partir_de_CEGID[[#This Row],[wop_dateacc]])</f>
        <v>15</v>
      </c>
      <c r="M24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028119</v>
      </c>
      <c r="N240" t="str">
        <f>IF(OR(VLOOKUP(M240,Feuil2!E:F,2,FALSE)&gt;1,VLOOKUP(Feuil1!M240,Feuil2!E:I,4,)+7&lt;Tableau_Lancer_la_requête_à_partir_de_CEGID[[#This Row],[wop_dateacc]]),Feuil1!M240,"")</f>
        <v>028119</v>
      </c>
      <c r="O24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4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0" t="str">
        <f>MID(Tableau_Lancer_la_requête_à_partir_de_CEGID[[#This Row],[libcomposant]],1,5)</f>
        <v>C1400</v>
      </c>
    </row>
    <row r="241" spans="1:21" x14ac:dyDescent="0.3">
      <c r="A241" t="s">
        <v>235</v>
      </c>
      <c r="B241" s="1">
        <v>44666</v>
      </c>
      <c r="C241" t="s">
        <v>2310</v>
      </c>
      <c r="D241">
        <v>154836</v>
      </c>
      <c r="E241" t="s">
        <v>2312</v>
      </c>
      <c r="F241" t="s">
        <v>233</v>
      </c>
      <c r="G241" t="s">
        <v>234</v>
      </c>
      <c r="H241" t="s">
        <v>236</v>
      </c>
      <c r="I241">
        <v>500</v>
      </c>
      <c r="J241" t="s">
        <v>2316</v>
      </c>
      <c r="K241">
        <f>_xlfn.ISOWEEKNUM(Tableau_Lancer_la_requête_à_partir_de_CEGID[[#This Row],[wop_dateacc]])</f>
        <v>15</v>
      </c>
      <c r="M24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008021</v>
      </c>
      <c r="N241" t="str">
        <f>IF(OR(VLOOKUP(M241,Feuil2!E:F,2,FALSE)&gt;1,VLOOKUP(Feuil1!M241,Feuil2!E:I,4,)+7&lt;Tableau_Lancer_la_requête_à_partir_de_CEGID[[#This Row],[wop_dateacc]]),Feuil1!M241,"")</f>
        <v>008021</v>
      </c>
      <c r="O24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035316</v>
      </c>
      <c r="P24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1" t="str">
        <f>MID(Tableau_Lancer_la_requête_à_partir_de_CEGID[[#This Row],[libcomposant]],1,5)</f>
        <v>C1397</v>
      </c>
    </row>
    <row r="242" spans="1:21" x14ac:dyDescent="0.3">
      <c r="A242" t="s">
        <v>523</v>
      </c>
      <c r="B242" s="1">
        <v>44666</v>
      </c>
      <c r="C242" t="s">
        <v>2310</v>
      </c>
      <c r="D242">
        <v>152653</v>
      </c>
      <c r="E242" t="s">
        <v>2312</v>
      </c>
      <c r="F242" t="s">
        <v>521</v>
      </c>
      <c r="G242" t="s">
        <v>522</v>
      </c>
      <c r="H242" t="s">
        <v>524</v>
      </c>
      <c r="I242">
        <v>500</v>
      </c>
      <c r="J242" t="s">
        <v>2316</v>
      </c>
      <c r="K242">
        <f>_xlfn.ISOWEEKNUM(Tableau_Lancer_la_requête_à_partir_de_CEGID[[#This Row],[wop_dateacc]])</f>
        <v>15</v>
      </c>
      <c r="M24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009321</v>
      </c>
      <c r="N242" t="str">
        <f>IF(OR(VLOOKUP(M242,Feuil2!E:F,2,FALSE)&gt;1,VLOOKUP(Feuil1!M242,Feuil2!E:I,4,)+7&lt;Tableau_Lancer_la_requête_à_partir_de_CEGID[[#This Row],[wop_dateacc]]),Feuil1!M242,"")</f>
        <v>009321</v>
      </c>
      <c r="O24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019619</v>
      </c>
      <c r="P24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030316</v>
      </c>
      <c r="Q24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2" t="str">
        <f>MID(Tableau_Lancer_la_requête_à_partir_de_CEGID[[#This Row],[libcomposant]],1,5)</f>
        <v>C1451</v>
      </c>
    </row>
    <row r="243" spans="1:21" x14ac:dyDescent="0.3">
      <c r="A243" t="s">
        <v>815</v>
      </c>
      <c r="B243" s="1">
        <v>44666</v>
      </c>
      <c r="C243" t="s">
        <v>2310</v>
      </c>
      <c r="D243">
        <v>152632</v>
      </c>
      <c r="E243" t="s">
        <v>2312</v>
      </c>
      <c r="F243" t="s">
        <v>813</v>
      </c>
      <c r="G243" t="s">
        <v>814</v>
      </c>
      <c r="H243" t="s">
        <v>816</v>
      </c>
      <c r="I243">
        <v>1000</v>
      </c>
      <c r="J243" t="s">
        <v>2317</v>
      </c>
      <c r="K243">
        <f>_xlfn.ISOWEEKNUM(Tableau_Lancer_la_requête_à_partir_de_CEGID[[#This Row],[wop_dateacc]])</f>
        <v>15</v>
      </c>
      <c r="M24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031716</v>
      </c>
      <c r="N243" t="str">
        <f>IF(OR(VLOOKUP(M243,Feuil2!E:F,2,FALSE)&gt;1,VLOOKUP(Feuil1!M243,Feuil2!E:I,4,)+7&lt;Tableau_Lancer_la_requête_à_partir_de_CEGID[[#This Row],[wop_dateacc]]),Feuil1!M243,"")</f>
        <v>031716</v>
      </c>
      <c r="O24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4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3" t="str">
        <f>MID(Tableau_Lancer_la_requête_à_partir_de_CEGID[[#This Row],[libcomposant]],1,5)</f>
        <v xml:space="preserve">C67B </v>
      </c>
    </row>
    <row r="244" spans="1:21" x14ac:dyDescent="0.3">
      <c r="B244" s="1">
        <v>44666</v>
      </c>
      <c r="C244" t="s">
        <v>2310</v>
      </c>
      <c r="D244">
        <v>154301</v>
      </c>
      <c r="E244" t="s">
        <v>2311</v>
      </c>
      <c r="F244" t="s">
        <v>36</v>
      </c>
      <c r="G244" t="s">
        <v>37</v>
      </c>
      <c r="I244">
        <v>3000</v>
      </c>
      <c r="J244" t="s">
        <v>2316</v>
      </c>
      <c r="K244">
        <f>_xlfn.ISOWEEKNUM(Tableau_Lancer_la_requête_à_partir_de_CEGID[[#This Row],[wop_dateacc]])</f>
        <v>15</v>
      </c>
      <c r="M24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244" t="e">
        <f>IF(OR(VLOOKUP(M244,Feuil2!E:F,2,FALSE)&gt;1,VLOOKUP(Feuil1!M244,Feuil2!E:I,4,)+7&lt;Tableau_Lancer_la_requête_à_partir_de_CEGID[[#This Row],[wop_dateacc]]),Feuil1!M244,"")</f>
        <v>#N/A</v>
      </c>
      <c r="O24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4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4" t="str">
        <f>MID(Tableau_Lancer_la_requête_à_partir_de_CEGID[[#This Row],[libcomposant]],1,5)</f>
        <v/>
      </c>
    </row>
    <row r="245" spans="1:21" x14ac:dyDescent="0.3">
      <c r="A245" t="s">
        <v>1947</v>
      </c>
      <c r="B245" s="1">
        <v>44665</v>
      </c>
      <c r="C245" t="s">
        <v>2310</v>
      </c>
      <c r="D245">
        <v>154625</v>
      </c>
      <c r="E245" t="s">
        <v>2311</v>
      </c>
      <c r="F245" t="s">
        <v>2333</v>
      </c>
      <c r="G245" t="s">
        <v>2334</v>
      </c>
      <c r="H245" t="s">
        <v>1948</v>
      </c>
      <c r="I245">
        <v>1000</v>
      </c>
      <c r="J245" t="s">
        <v>2317</v>
      </c>
      <c r="K245">
        <f>_xlfn.ISOWEEKNUM(Tableau_Lancer_la_requête_à_partir_de_CEGID[[#This Row],[wop_dateacc]])</f>
        <v>15</v>
      </c>
      <c r="M24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024217</v>
      </c>
      <c r="N245" t="str">
        <f>IF(OR(VLOOKUP(M245,Feuil2!E:F,2,FALSE)&gt;1,VLOOKUP(Feuil1!M245,Feuil2!E:I,4,)+7&lt;Tableau_Lancer_la_requête_à_partir_de_CEGID[[#This Row],[wop_dateacc]]),Feuil1!M245,"")</f>
        <v>024217</v>
      </c>
      <c r="O24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4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5" t="str">
        <f>MID(Tableau_Lancer_la_requête_à_partir_de_CEGID[[#This Row],[libcomposant]],1,5)</f>
        <v>C868A</v>
      </c>
    </row>
    <row r="246" spans="1:21" x14ac:dyDescent="0.3">
      <c r="A246" t="s">
        <v>515</v>
      </c>
      <c r="B246" s="1">
        <v>44665</v>
      </c>
      <c r="C246" t="s">
        <v>2313</v>
      </c>
      <c r="D246">
        <v>153832</v>
      </c>
      <c r="E246" t="s">
        <v>2314</v>
      </c>
      <c r="F246" t="s">
        <v>513</v>
      </c>
      <c r="G246" t="s">
        <v>514</v>
      </c>
      <c r="H246" t="s">
        <v>516</v>
      </c>
      <c r="I246">
        <v>12</v>
      </c>
      <c r="J246" t="s">
        <v>2318</v>
      </c>
      <c r="K246">
        <f>_xlfn.ISOWEEKNUM(Tableau_Lancer_la_requête_à_partir_de_CEGID[[#This Row],[wop_dateacc]])</f>
        <v>15</v>
      </c>
      <c r="M24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246" t="e">
        <f>IF(OR(VLOOKUP(M246,Feuil2!E:F,2,FALSE)&gt;1,VLOOKUP(Feuil1!M246,Feuil2!E:I,4,)+7&lt;Tableau_Lancer_la_requête_à_partir_de_CEGID[[#This Row],[wop_dateacc]]),Feuil1!M246,"")</f>
        <v>#N/A</v>
      </c>
      <c r="O24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4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6" t="str">
        <f>MID(Tableau_Lancer_la_requête_à_partir_de_CEGID[[#This Row],[libcomposant]],1,5)</f>
        <v>Outil</v>
      </c>
    </row>
    <row r="247" spans="1:21" x14ac:dyDescent="0.3">
      <c r="A247" t="s">
        <v>253</v>
      </c>
      <c r="B247" s="1">
        <v>44665</v>
      </c>
      <c r="C247" t="s">
        <v>2310</v>
      </c>
      <c r="D247">
        <v>152492</v>
      </c>
      <c r="E247" t="s">
        <v>2311</v>
      </c>
      <c r="F247" t="s">
        <v>251</v>
      </c>
      <c r="G247" t="s">
        <v>252</v>
      </c>
      <c r="H247" t="s">
        <v>254</v>
      </c>
      <c r="I247">
        <v>1295</v>
      </c>
      <c r="J247" t="s">
        <v>2317</v>
      </c>
      <c r="K247">
        <f>_xlfn.ISOWEEKNUM(Tableau_Lancer_la_requête_à_partir_de_CEGID[[#This Row],[wop_dateacc]])</f>
        <v>15</v>
      </c>
      <c r="M24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000919</v>
      </c>
      <c r="N247" t="str">
        <f>IF(OR(VLOOKUP(M247,Feuil2!E:F,2,FALSE)&gt;1,VLOOKUP(Feuil1!M247,Feuil2!E:I,4,)+7&lt;Tableau_Lancer_la_requête_à_partir_de_CEGID[[#This Row],[wop_dateacc]]),Feuil1!M247,"")</f>
        <v>000919</v>
      </c>
      <c r="O24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005421</v>
      </c>
      <c r="P24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020018</v>
      </c>
      <c r="Q24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029619</v>
      </c>
      <c r="R24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029719</v>
      </c>
      <c r="S24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7" t="str">
        <f>MID(Tableau_Lancer_la_requête_à_partir_de_CEGID[[#This Row],[libcomposant]],1,5)</f>
        <v xml:space="preserve">C4Eb </v>
      </c>
    </row>
    <row r="248" spans="1:21" x14ac:dyDescent="0.3">
      <c r="A248" t="s">
        <v>519</v>
      </c>
      <c r="B248" s="1">
        <v>44665</v>
      </c>
      <c r="C248" t="s">
        <v>2310</v>
      </c>
      <c r="D248">
        <v>152629</v>
      </c>
      <c r="E248" t="s">
        <v>2312</v>
      </c>
      <c r="F248" t="s">
        <v>517</v>
      </c>
      <c r="G248" t="s">
        <v>518</v>
      </c>
      <c r="H248" t="s">
        <v>520</v>
      </c>
      <c r="I248">
        <v>3000</v>
      </c>
      <c r="J248" t="s">
        <v>2316</v>
      </c>
      <c r="K248">
        <f>_xlfn.ISOWEEKNUM(Tableau_Lancer_la_requête_à_partir_de_CEGID[[#This Row],[wop_dateacc]])</f>
        <v>15</v>
      </c>
      <c r="M24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007118</v>
      </c>
      <c r="N248" t="str">
        <f>IF(OR(VLOOKUP(M248,Feuil2!E:F,2,FALSE)&gt;1,VLOOKUP(Feuil1!M248,Feuil2!E:I,4,)+7&lt;Tableau_Lancer_la_requête_à_partir_de_CEGID[[#This Row],[wop_dateacc]]),Feuil1!M248,"")</f>
        <v>007118</v>
      </c>
      <c r="O24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012817</v>
      </c>
      <c r="P24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4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8" t="str">
        <f>MID(Tableau_Lancer_la_requête_à_partir_de_CEGID[[#This Row],[libcomposant]],1,5)</f>
        <v>C1063</v>
      </c>
    </row>
    <row r="249" spans="1:21" x14ac:dyDescent="0.3">
      <c r="A249" t="s">
        <v>351</v>
      </c>
      <c r="B249" s="1">
        <v>44665</v>
      </c>
      <c r="C249" t="s">
        <v>2310</v>
      </c>
      <c r="D249">
        <v>154845</v>
      </c>
      <c r="E249" t="s">
        <v>2312</v>
      </c>
      <c r="F249" t="s">
        <v>349</v>
      </c>
      <c r="G249" t="s">
        <v>350</v>
      </c>
      <c r="H249" t="s">
        <v>352</v>
      </c>
      <c r="I249">
        <v>2000</v>
      </c>
      <c r="J249" t="s">
        <v>2320</v>
      </c>
      <c r="K249">
        <f>_xlfn.ISOWEEKNUM(Tableau_Lancer_la_requête_à_partir_de_CEGID[[#This Row],[wop_dateacc]])</f>
        <v>15</v>
      </c>
      <c r="M24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009921</v>
      </c>
      <c r="N249" t="str">
        <f>IF(OR(VLOOKUP(M249,Feuil2!E:F,2,FALSE)&gt;1,VLOOKUP(Feuil1!M249,Feuil2!E:I,4,)+7&lt;Tableau_Lancer_la_requête_à_partir_de_CEGID[[#This Row],[wop_dateacc]]),Feuil1!M249,"")</f>
        <v>009921</v>
      </c>
      <c r="O24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018518</v>
      </c>
      <c r="P24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029216</v>
      </c>
      <c r="Q24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4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4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4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49" t="str">
        <f>MID(Tableau_Lancer_la_requête_à_partir_de_CEGID[[#This Row],[libcomposant]],1,5)</f>
        <v>C570A</v>
      </c>
    </row>
    <row r="250" spans="1:21" x14ac:dyDescent="0.3">
      <c r="A250" t="s">
        <v>404</v>
      </c>
      <c r="B250" s="1">
        <v>44665</v>
      </c>
      <c r="C250" t="s">
        <v>2310</v>
      </c>
      <c r="D250">
        <v>153464</v>
      </c>
      <c r="E250" t="s">
        <v>2312</v>
      </c>
      <c r="F250" t="s">
        <v>319</v>
      </c>
      <c r="G250" t="s">
        <v>320</v>
      </c>
      <c r="H250" t="s">
        <v>405</v>
      </c>
      <c r="I250">
        <v>750</v>
      </c>
      <c r="J250" t="s">
        <v>2317</v>
      </c>
      <c r="K250">
        <f>_xlfn.ISOWEEKNUM(Tableau_Lancer_la_requête_à_partir_de_CEGID[[#This Row],[wop_dateacc]])</f>
        <v>15</v>
      </c>
      <c r="M25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010618</v>
      </c>
      <c r="N250" t="str">
        <f>IF(OR(VLOOKUP(M250,Feuil2!E:F,2,FALSE)&gt;1,VLOOKUP(Feuil1!M250,Feuil2!E:I,4,)+7&lt;Tableau_Lancer_la_requête_à_partir_de_CEGID[[#This Row],[wop_dateacc]]),Feuil1!M250,"")</f>
        <v>010618</v>
      </c>
      <c r="O25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027317</v>
      </c>
      <c r="P25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5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5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0" t="str">
        <f>MID(Tableau_Lancer_la_requête_à_partir_de_CEGID[[#This Row],[libcomposant]],1,5)</f>
        <v>C409B</v>
      </c>
    </row>
    <row r="251" spans="1:21" x14ac:dyDescent="0.3">
      <c r="A251" t="s">
        <v>281</v>
      </c>
      <c r="B251" s="1">
        <v>44665</v>
      </c>
      <c r="C251" t="s">
        <v>2310</v>
      </c>
      <c r="D251">
        <v>153441</v>
      </c>
      <c r="E251" t="s">
        <v>2312</v>
      </c>
      <c r="F251" t="s">
        <v>279</v>
      </c>
      <c r="G251" t="s">
        <v>280</v>
      </c>
      <c r="H251" t="s">
        <v>282</v>
      </c>
      <c r="I251">
        <v>4000</v>
      </c>
      <c r="J251" t="s">
        <v>2316</v>
      </c>
      <c r="K251">
        <f>_xlfn.ISOWEEKNUM(Tableau_Lancer_la_requête_à_partir_de_CEGID[[#This Row],[wop_dateacc]])</f>
        <v>15</v>
      </c>
      <c r="M25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001821</v>
      </c>
      <c r="N251" t="str">
        <f>IF(OR(VLOOKUP(M251,Feuil2!E:F,2,FALSE)&gt;1,VLOOKUP(Feuil1!M251,Feuil2!E:I,4,)+7&lt;Tableau_Lancer_la_requête_à_partir_de_CEGID[[#This Row],[wop_dateacc]]),Feuil1!M251,"")</f>
        <v>001821</v>
      </c>
      <c r="O25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004115</v>
      </c>
      <c r="P25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014216</v>
      </c>
      <c r="Q25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027616</v>
      </c>
      <c r="R25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1" t="str">
        <f>MID(Tableau_Lancer_la_requête_à_partir_de_CEGID[[#This Row],[libcomposant]],1,5)</f>
        <v xml:space="preserve">C184 </v>
      </c>
    </row>
    <row r="252" spans="1:21" x14ac:dyDescent="0.3">
      <c r="A252" t="s">
        <v>393</v>
      </c>
      <c r="B252" s="1">
        <v>44664</v>
      </c>
      <c r="C252" t="s">
        <v>2313</v>
      </c>
      <c r="D252">
        <v>151135</v>
      </c>
      <c r="E252" t="s">
        <v>2311</v>
      </c>
      <c r="F252" t="s">
        <v>391</v>
      </c>
      <c r="G252" t="s">
        <v>392</v>
      </c>
      <c r="H252" t="s">
        <v>394</v>
      </c>
      <c r="I252">
        <v>15090</v>
      </c>
      <c r="J252" t="s">
        <v>2316</v>
      </c>
      <c r="K252">
        <f>_xlfn.ISOWEEKNUM(Tableau_Lancer_la_requête_à_partir_de_CEGID[[#This Row],[wop_dateacc]])</f>
        <v>15</v>
      </c>
      <c r="M25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012818</v>
      </c>
      <c r="N252" t="str">
        <f>IF(OR(VLOOKUP(M252,Feuil2!E:F,2,FALSE)&gt;1,VLOOKUP(Feuil1!M252,Feuil2!E:I,4,)+7&lt;Tableau_Lancer_la_requête_à_partir_de_CEGID[[#This Row],[wop_dateacc]]),Feuil1!M252,"")</f>
        <v>012818</v>
      </c>
      <c r="O25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012918</v>
      </c>
      <c r="P25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022018</v>
      </c>
      <c r="Q25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5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2" t="str">
        <f>MID(Tableau_Lancer_la_requête_à_partir_de_CEGID[[#This Row],[libcomposant]],1,5)</f>
        <v>C1315</v>
      </c>
    </row>
    <row r="253" spans="1:21" x14ac:dyDescent="0.3">
      <c r="A253" t="s">
        <v>253</v>
      </c>
      <c r="B253" s="1">
        <v>44664</v>
      </c>
      <c r="C253" t="s">
        <v>2313</v>
      </c>
      <c r="D253">
        <v>149681</v>
      </c>
      <c r="E253" t="s">
        <v>2311</v>
      </c>
      <c r="F253" t="s">
        <v>251</v>
      </c>
      <c r="G253" t="s">
        <v>252</v>
      </c>
      <c r="H253" t="s">
        <v>254</v>
      </c>
      <c r="I253">
        <v>1273</v>
      </c>
      <c r="J253" t="s">
        <v>2317</v>
      </c>
      <c r="K253">
        <f>_xlfn.ISOWEEKNUM(Tableau_Lancer_la_requête_à_partir_de_CEGID[[#This Row],[wop_dateacc]])</f>
        <v>15</v>
      </c>
      <c r="M25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000919</v>
      </c>
      <c r="N253" t="str">
        <f>IF(OR(VLOOKUP(M253,Feuil2!E:F,2,FALSE)&gt;1,VLOOKUP(Feuil1!M253,Feuil2!E:I,4,)+7&lt;Tableau_Lancer_la_requête_à_partir_de_CEGID[[#This Row],[wop_dateacc]]),Feuil1!M253,"")</f>
        <v>000919</v>
      </c>
      <c r="O25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005421</v>
      </c>
      <c r="P25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020018</v>
      </c>
      <c r="Q25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029619</v>
      </c>
      <c r="R25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029719</v>
      </c>
      <c r="S25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3" t="str">
        <f>MID(Tableau_Lancer_la_requête_à_partir_de_CEGID[[#This Row],[libcomposant]],1,5)</f>
        <v xml:space="preserve">C4Eb </v>
      </c>
    </row>
    <row r="254" spans="1:21" x14ac:dyDescent="0.3">
      <c r="A254" t="s">
        <v>491</v>
      </c>
      <c r="B254" s="1">
        <v>44664</v>
      </c>
      <c r="C254" t="s">
        <v>2310</v>
      </c>
      <c r="D254">
        <v>148279</v>
      </c>
      <c r="E254" t="s">
        <v>2312</v>
      </c>
      <c r="F254" t="s">
        <v>489</v>
      </c>
      <c r="G254" t="s">
        <v>490</v>
      </c>
      <c r="H254" t="s">
        <v>492</v>
      </c>
      <c r="I254">
        <v>6040</v>
      </c>
      <c r="J254" t="s">
        <v>2322</v>
      </c>
      <c r="K254">
        <f>_xlfn.ISOWEEKNUM(Tableau_Lancer_la_requête_à_partir_de_CEGID[[#This Row],[wop_dateacc]])</f>
        <v>15</v>
      </c>
      <c r="M25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001119</v>
      </c>
      <c r="N254" t="str">
        <f>IF(OR(VLOOKUP(M254,Feuil2!E:F,2,FALSE)&gt;1,VLOOKUP(Feuil1!M254,Feuil2!E:I,4,)+7&lt;Tableau_Lancer_la_requête_à_partir_de_CEGID[[#This Row],[wop_dateacc]]),Feuil1!M254,"")</f>
        <v>001119</v>
      </c>
      <c r="O25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006021</v>
      </c>
      <c r="P25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011421</v>
      </c>
      <c r="Q25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013521</v>
      </c>
      <c r="R25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019119</v>
      </c>
      <c r="S254" t="e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>#N/A</v>
      </c>
      <c r="T25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>023718</v>
      </c>
      <c r="U254" t="str">
        <f>MID(Tableau_Lancer_la_requête_à_partir_de_CEGID[[#This Row],[libcomposant]],1,5)</f>
        <v xml:space="preserve">C628 </v>
      </c>
    </row>
    <row r="255" spans="1:21" x14ac:dyDescent="0.3">
      <c r="A255" t="s">
        <v>507</v>
      </c>
      <c r="B255" s="1">
        <v>44664</v>
      </c>
      <c r="C255" t="s">
        <v>2310</v>
      </c>
      <c r="D255">
        <v>150345</v>
      </c>
      <c r="E255" t="s">
        <v>2312</v>
      </c>
      <c r="F255" t="s">
        <v>505</v>
      </c>
      <c r="G255" t="s">
        <v>506</v>
      </c>
      <c r="H255" t="s">
        <v>508</v>
      </c>
      <c r="I255">
        <v>4000</v>
      </c>
      <c r="J255" t="s">
        <v>2316</v>
      </c>
      <c r="K255">
        <f>_xlfn.ISOWEEKNUM(Tableau_Lancer_la_requête_à_partir_de_CEGID[[#This Row],[wop_dateacc]])</f>
        <v>15</v>
      </c>
      <c r="M25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003121</v>
      </c>
      <c r="N255" t="str">
        <f>IF(OR(VLOOKUP(M255,Feuil2!E:F,2,FALSE)&gt;1,VLOOKUP(Feuil1!M255,Feuil2!E:I,4,)+7&lt;Tableau_Lancer_la_requête_à_partir_de_CEGID[[#This Row],[wop_dateacc]]),Feuil1!M255,"")</f>
        <v>003121</v>
      </c>
      <c r="O25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024222</v>
      </c>
      <c r="P25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5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5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5" t="str">
        <f>MID(Tableau_Lancer_la_requête_à_partir_de_CEGID[[#This Row],[libcomposant]],1,5)</f>
        <v>C47 O</v>
      </c>
    </row>
    <row r="256" spans="1:21" x14ac:dyDescent="0.3">
      <c r="A256" t="s">
        <v>503</v>
      </c>
      <c r="B256" s="1">
        <v>44664</v>
      </c>
      <c r="C256" t="s">
        <v>2310</v>
      </c>
      <c r="D256">
        <v>150665</v>
      </c>
      <c r="E256" t="s">
        <v>2311</v>
      </c>
      <c r="F256" t="s">
        <v>501</v>
      </c>
      <c r="G256" t="s">
        <v>502</v>
      </c>
      <c r="H256" t="s">
        <v>504</v>
      </c>
      <c r="I256">
        <v>10000</v>
      </c>
      <c r="J256" t="s">
        <v>2316</v>
      </c>
      <c r="K256">
        <f>_xlfn.ISOWEEKNUM(Tableau_Lancer_la_requête_à_partir_de_CEGID[[#This Row],[wop_dateacc]])</f>
        <v>15</v>
      </c>
      <c r="M25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001015</v>
      </c>
      <c r="N256" t="str">
        <f>IF(OR(VLOOKUP(M256,Feuil2!E:F,2,FALSE)&gt;1,VLOOKUP(Feuil1!M256,Feuil2!E:I,4,)+7&lt;Tableau_Lancer_la_requête_à_partir_de_CEGID[[#This Row],[wop_dateacc]]),Feuil1!M256,"")</f>
        <v>001015</v>
      </c>
      <c r="O25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001115</v>
      </c>
      <c r="P25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5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5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6" t="str">
        <f>MID(Tableau_Lancer_la_requête_à_partir_de_CEGID[[#This Row],[libcomposant]],1,5)</f>
        <v>C1254</v>
      </c>
    </row>
    <row r="257" spans="1:21" x14ac:dyDescent="0.3">
      <c r="A257" t="s">
        <v>499</v>
      </c>
      <c r="B257" s="1">
        <v>44664</v>
      </c>
      <c r="C257" t="s">
        <v>2310</v>
      </c>
      <c r="D257">
        <v>148058</v>
      </c>
      <c r="E257" t="s">
        <v>2312</v>
      </c>
      <c r="F257" t="s">
        <v>497</v>
      </c>
      <c r="G257" t="s">
        <v>498</v>
      </c>
      <c r="H257" t="s">
        <v>500</v>
      </c>
      <c r="I257">
        <v>5500</v>
      </c>
      <c r="J257" t="s">
        <v>2316</v>
      </c>
      <c r="K257">
        <f>_xlfn.ISOWEEKNUM(Tableau_Lancer_la_requête_à_partir_de_CEGID[[#This Row],[wop_dateacc]])</f>
        <v>15</v>
      </c>
      <c r="M25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012419</v>
      </c>
      <c r="N257" t="str">
        <f>IF(OR(VLOOKUP(M257,Feuil2!E:F,2,FALSE)&gt;1,VLOOKUP(Feuil1!M257,Feuil2!E:I,4,)+7&lt;Tableau_Lancer_la_requête_à_partir_de_CEGID[[#This Row],[wop_dateacc]]),Feuil1!M257,"")</f>
        <v>012419</v>
      </c>
      <c r="O25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012519</v>
      </c>
      <c r="P25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023822</v>
      </c>
      <c r="Q25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025119</v>
      </c>
      <c r="R25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7" t="str">
        <f>MID(Tableau_Lancer_la_requête_à_partir_de_CEGID[[#This Row],[libcomposant]],1,5)</f>
        <v xml:space="preserve">C304 </v>
      </c>
    </row>
    <row r="258" spans="1:21" x14ac:dyDescent="0.3">
      <c r="A258" t="s">
        <v>175</v>
      </c>
      <c r="B258" s="1">
        <v>44663</v>
      </c>
      <c r="C258" t="s">
        <v>2310</v>
      </c>
      <c r="D258">
        <v>150941</v>
      </c>
      <c r="E258" t="s">
        <v>2311</v>
      </c>
      <c r="F258" t="s">
        <v>173</v>
      </c>
      <c r="G258" t="s">
        <v>174</v>
      </c>
      <c r="H258" t="s">
        <v>176</v>
      </c>
      <c r="I258">
        <v>1470</v>
      </c>
      <c r="J258" t="s">
        <v>2316</v>
      </c>
      <c r="K258">
        <f>_xlfn.ISOWEEKNUM(Tableau_Lancer_la_requête_à_partir_de_CEGID[[#This Row],[wop_dateacc]])</f>
        <v>15</v>
      </c>
      <c r="M25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029319</v>
      </c>
      <c r="N258" t="str">
        <f>IF(OR(VLOOKUP(M258,Feuil2!E:F,2,FALSE)&gt;1,VLOOKUP(Feuil1!M258,Feuil2!E:I,4,)+7&lt;Tableau_Lancer_la_requête_à_partir_de_CEGID[[#This Row],[wop_dateacc]]),Feuil1!M258,"")</f>
        <v>029319</v>
      </c>
      <c r="O25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5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5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5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8" t="str">
        <f>MID(Tableau_Lancer_la_requête_à_partir_de_CEGID[[#This Row],[libcomposant]],1,5)</f>
        <v>C1004</v>
      </c>
    </row>
    <row r="259" spans="1:21" x14ac:dyDescent="0.3">
      <c r="A259" t="s">
        <v>467</v>
      </c>
      <c r="B259" s="1">
        <v>44663</v>
      </c>
      <c r="C259" t="s">
        <v>2313</v>
      </c>
      <c r="D259">
        <v>152173</v>
      </c>
      <c r="E259" t="s">
        <v>2311</v>
      </c>
      <c r="F259" t="s">
        <v>465</v>
      </c>
      <c r="G259" t="s">
        <v>466</v>
      </c>
      <c r="H259" t="s">
        <v>468</v>
      </c>
      <c r="I259">
        <v>2440</v>
      </c>
      <c r="J259" t="s">
        <v>2316</v>
      </c>
      <c r="K259">
        <f>_xlfn.ISOWEEKNUM(Tableau_Lancer_la_requête_à_partir_de_CEGID[[#This Row],[wop_dateacc]])</f>
        <v>15</v>
      </c>
      <c r="M25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005617</v>
      </c>
      <c r="N259" t="str">
        <f>IF(OR(VLOOKUP(M259,Feuil2!E:F,2,FALSE)&gt;1,VLOOKUP(Feuil1!M259,Feuil2!E:I,4,)+7&lt;Tableau_Lancer_la_requête_à_partir_de_CEGID[[#This Row],[wop_dateacc]]),Feuil1!M259,"")</f>
        <v>005617</v>
      </c>
      <c r="O25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005717</v>
      </c>
      <c r="P25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026915</v>
      </c>
      <c r="Q25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027015</v>
      </c>
      <c r="R25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5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5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59" t="str">
        <f>MID(Tableau_Lancer_la_requête_à_partir_de_CEGID[[#This Row],[libcomposant]],1,5)</f>
        <v>C1051</v>
      </c>
    </row>
    <row r="260" spans="1:21" x14ac:dyDescent="0.3">
      <c r="A260" t="s">
        <v>471</v>
      </c>
      <c r="B260" s="1">
        <v>44663</v>
      </c>
      <c r="C260" t="s">
        <v>2313</v>
      </c>
      <c r="D260">
        <v>152174</v>
      </c>
      <c r="E260" t="s">
        <v>2311</v>
      </c>
      <c r="F260" t="s">
        <v>469</v>
      </c>
      <c r="G260" t="s">
        <v>470</v>
      </c>
      <c r="H260" t="s">
        <v>472</v>
      </c>
      <c r="I260">
        <v>2100</v>
      </c>
      <c r="J260" t="s">
        <v>2316</v>
      </c>
      <c r="K260">
        <f>_xlfn.ISOWEEKNUM(Tableau_Lancer_la_requête_à_partir_de_CEGID[[#This Row],[wop_dateacc]])</f>
        <v>15</v>
      </c>
      <c r="M26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024515</v>
      </c>
      <c r="N260" t="str">
        <f>IF(OR(VLOOKUP(M260,Feuil2!E:F,2,FALSE)&gt;1,VLOOKUP(Feuil1!M260,Feuil2!E:I,4,)+7&lt;Tableau_Lancer_la_requête_à_partir_de_CEGID[[#This Row],[wop_dateacc]]),Feuil1!M260,"")</f>
        <v>024515</v>
      </c>
      <c r="O26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024816</v>
      </c>
      <c r="P26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0" t="str">
        <f>MID(Tableau_Lancer_la_requête_à_partir_de_CEGID[[#This Row],[libcomposant]],1,5)</f>
        <v>C1140</v>
      </c>
    </row>
    <row r="261" spans="1:21" x14ac:dyDescent="0.3">
      <c r="A261" t="s">
        <v>179</v>
      </c>
      <c r="B261" s="1">
        <v>44663</v>
      </c>
      <c r="C261" t="s">
        <v>2310</v>
      </c>
      <c r="D261">
        <v>153461</v>
      </c>
      <c r="E261" t="s">
        <v>2312</v>
      </c>
      <c r="F261" t="s">
        <v>177</v>
      </c>
      <c r="G261" t="s">
        <v>178</v>
      </c>
      <c r="H261" t="s">
        <v>180</v>
      </c>
      <c r="I261">
        <v>300</v>
      </c>
      <c r="J261" t="s">
        <v>2316</v>
      </c>
      <c r="K261">
        <f>_xlfn.ISOWEEKNUM(Tableau_Lancer_la_requête_à_partir_de_CEGID[[#This Row],[wop_dateacc]])</f>
        <v>15</v>
      </c>
      <c r="M26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005319</v>
      </c>
      <c r="N261" t="str">
        <f>IF(OR(VLOOKUP(M261,Feuil2!E:F,2,FALSE)&gt;1,VLOOKUP(Feuil1!M261,Feuil2!E:I,4,)+7&lt;Tableau_Lancer_la_requête_à_partir_de_CEGID[[#This Row],[wop_dateacc]]),Feuil1!M261,"")</f>
        <v>005319</v>
      </c>
      <c r="O26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031919</v>
      </c>
      <c r="P26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1" t="str">
        <f>MID(Tableau_Lancer_la_requête_à_partir_de_CEGID[[#This Row],[libcomposant]],1,5)</f>
        <v>C1085</v>
      </c>
    </row>
    <row r="262" spans="1:21" x14ac:dyDescent="0.3">
      <c r="A262" t="s">
        <v>483</v>
      </c>
      <c r="B262" s="1">
        <v>44663</v>
      </c>
      <c r="C262" t="s">
        <v>2310</v>
      </c>
      <c r="D262">
        <v>152637</v>
      </c>
      <c r="E262" t="s">
        <v>2312</v>
      </c>
      <c r="F262" t="s">
        <v>481</v>
      </c>
      <c r="G262" t="s">
        <v>482</v>
      </c>
      <c r="H262" t="s">
        <v>484</v>
      </c>
      <c r="I262">
        <v>5000</v>
      </c>
      <c r="J262" t="s">
        <v>2316</v>
      </c>
      <c r="K262">
        <f>_xlfn.ISOWEEKNUM(Tableau_Lancer_la_requête_à_partir_de_CEGID[[#This Row],[wop_dateacc]])</f>
        <v>15</v>
      </c>
      <c r="M26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012719</v>
      </c>
      <c r="N262" t="str">
        <f>IF(OR(VLOOKUP(M262,Feuil2!E:F,2,FALSE)&gt;1,VLOOKUP(Feuil1!M262,Feuil2!E:I,4,)+7&lt;Tableau_Lancer_la_requête_à_partir_de_CEGID[[#This Row],[wop_dateacc]]),Feuil1!M262,"")</f>
        <v>012719</v>
      </c>
      <c r="O26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015017</v>
      </c>
      <c r="P26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2" t="str">
        <f>MID(Tableau_Lancer_la_requête_à_partir_de_CEGID[[#This Row],[libcomposant]],1,5)</f>
        <v xml:space="preserve">C725 </v>
      </c>
    </row>
    <row r="263" spans="1:21" x14ac:dyDescent="0.3">
      <c r="A263" t="s">
        <v>377</v>
      </c>
      <c r="B263" s="1">
        <v>44663</v>
      </c>
      <c r="C263" t="s">
        <v>2310</v>
      </c>
      <c r="D263">
        <v>149675</v>
      </c>
      <c r="E263" t="s">
        <v>2311</v>
      </c>
      <c r="F263" t="s">
        <v>251</v>
      </c>
      <c r="G263" t="s">
        <v>252</v>
      </c>
      <c r="H263" t="s">
        <v>378</v>
      </c>
      <c r="I263">
        <v>1746</v>
      </c>
      <c r="J263" t="s">
        <v>2319</v>
      </c>
      <c r="K263">
        <f>_xlfn.ISOWEEKNUM(Tableau_Lancer_la_requête_à_partir_de_CEGID[[#This Row],[wop_dateacc]])</f>
        <v>15</v>
      </c>
      <c r="M26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263" t="str">
        <f>IF(OR(VLOOKUP(M263,Feuil2!E:F,2,FALSE)&gt;1,VLOOKUP(Feuil1!M263,Feuil2!E:I,4,)+7&lt;Tableau_Lancer_la_requête_à_partir_de_CEGID[[#This Row],[wop_dateacc]]),Feuil1!M263,"")</f>
        <v>008619</v>
      </c>
      <c r="O26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26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26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3" t="str">
        <f>MID(Tableau_Lancer_la_requête_à_partir_de_CEGID[[#This Row],[libcomposant]],1,5)</f>
        <v>C4Pan</v>
      </c>
    </row>
    <row r="264" spans="1:21" x14ac:dyDescent="0.3">
      <c r="A264" t="s">
        <v>377</v>
      </c>
      <c r="B264" s="1">
        <v>44663</v>
      </c>
      <c r="C264" t="s">
        <v>2310</v>
      </c>
      <c r="D264">
        <v>149676</v>
      </c>
      <c r="E264" t="s">
        <v>2311</v>
      </c>
      <c r="F264" t="s">
        <v>251</v>
      </c>
      <c r="G264" t="s">
        <v>252</v>
      </c>
      <c r="H264" t="s">
        <v>378</v>
      </c>
      <c r="I264">
        <v>1269</v>
      </c>
      <c r="J264" t="s">
        <v>2319</v>
      </c>
      <c r="K264">
        <f>_xlfn.ISOWEEKNUM(Tableau_Lancer_la_requête_à_partir_de_CEGID[[#This Row],[wop_dateacc]])</f>
        <v>15</v>
      </c>
      <c r="M26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008619</v>
      </c>
      <c r="N264" t="str">
        <f>IF(OR(VLOOKUP(M264,Feuil2!E:F,2,FALSE)&gt;1,VLOOKUP(Feuil1!M264,Feuil2!E:I,4,)+7&lt;Tableau_Lancer_la_requête_à_partir_de_CEGID[[#This Row],[wop_dateacc]]),Feuil1!M264,"")</f>
        <v>008619</v>
      </c>
      <c r="O26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014219</v>
      </c>
      <c r="P26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017121</v>
      </c>
      <c r="Q26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4" t="str">
        <f>MID(Tableau_Lancer_la_requête_à_partir_de_CEGID[[#This Row],[libcomposant]],1,5)</f>
        <v>C4Pan</v>
      </c>
    </row>
    <row r="265" spans="1:21" x14ac:dyDescent="0.3">
      <c r="A265" t="s">
        <v>487</v>
      </c>
      <c r="B265" s="1">
        <v>44663</v>
      </c>
      <c r="C265" t="s">
        <v>2310</v>
      </c>
      <c r="D265">
        <v>151157</v>
      </c>
      <c r="E265" t="s">
        <v>2312</v>
      </c>
      <c r="F265" t="s">
        <v>485</v>
      </c>
      <c r="G265" t="s">
        <v>486</v>
      </c>
      <c r="H265" t="s">
        <v>488</v>
      </c>
      <c r="I265">
        <v>2500</v>
      </c>
      <c r="J265" t="s">
        <v>2316</v>
      </c>
      <c r="K265">
        <f>_xlfn.ISOWEEKNUM(Tableau_Lancer_la_requête_à_partir_de_CEGID[[#This Row],[wop_dateacc]])</f>
        <v>15</v>
      </c>
      <c r="M26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003916</v>
      </c>
      <c r="N265" t="str">
        <f>IF(OR(VLOOKUP(M265,Feuil2!E:F,2,FALSE)&gt;1,VLOOKUP(Feuil1!M265,Feuil2!E:I,4,)+7&lt;Tableau_Lancer_la_requête_à_partir_de_CEGID[[#This Row],[wop_dateacc]]),Feuil1!M265,"")</f>
        <v>003916</v>
      </c>
      <c r="O26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013517</v>
      </c>
      <c r="P26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5" t="str">
        <f>MID(Tableau_Lancer_la_requête_à_partir_de_CEGID[[#This Row],[libcomposant]],1,5)</f>
        <v>C1407</v>
      </c>
    </row>
    <row r="266" spans="1:21" x14ac:dyDescent="0.3">
      <c r="A266" t="s">
        <v>479</v>
      </c>
      <c r="B266" s="1">
        <v>44663</v>
      </c>
      <c r="C266" t="s">
        <v>2313</v>
      </c>
      <c r="D266">
        <v>152628</v>
      </c>
      <c r="E266" t="s">
        <v>2312</v>
      </c>
      <c r="F266" t="s">
        <v>477</v>
      </c>
      <c r="G266" t="s">
        <v>478</v>
      </c>
      <c r="H266" t="s">
        <v>480</v>
      </c>
      <c r="I266">
        <v>260</v>
      </c>
      <c r="J266" t="s">
        <v>2316</v>
      </c>
      <c r="K266">
        <f>_xlfn.ISOWEEKNUM(Tableau_Lancer_la_requête_à_partir_de_CEGID[[#This Row],[wop_dateacc]])</f>
        <v>15</v>
      </c>
      <c r="M26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011716</v>
      </c>
      <c r="N266" t="str">
        <f>IF(OR(VLOOKUP(M266,Feuil2!E:F,2,FALSE)&gt;1,VLOOKUP(Feuil1!M266,Feuil2!E:I,4,)+7&lt;Tableau_Lancer_la_requête_à_partir_de_CEGID[[#This Row],[wop_dateacc]]),Feuil1!M266,"")</f>
        <v>011716</v>
      </c>
      <c r="O26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016621</v>
      </c>
      <c r="P26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6" t="str">
        <f>MID(Tableau_Lancer_la_requête_à_partir_de_CEGID[[#This Row],[libcomposant]],1,5)</f>
        <v xml:space="preserve">C792 </v>
      </c>
    </row>
    <row r="267" spans="1:21" x14ac:dyDescent="0.3">
      <c r="A267" t="s">
        <v>475</v>
      </c>
      <c r="B267" s="1">
        <v>44663</v>
      </c>
      <c r="C267" t="s">
        <v>2310</v>
      </c>
      <c r="D267">
        <v>152652</v>
      </c>
      <c r="E267" t="s">
        <v>2312</v>
      </c>
      <c r="F267" t="s">
        <v>473</v>
      </c>
      <c r="G267" t="s">
        <v>474</v>
      </c>
      <c r="H267" t="s">
        <v>476</v>
      </c>
      <c r="I267">
        <v>1500</v>
      </c>
      <c r="J267" t="s">
        <v>2316</v>
      </c>
      <c r="K267">
        <f>_xlfn.ISOWEEKNUM(Tableau_Lancer_la_requête_à_partir_de_CEGID[[#This Row],[wop_dateacc]])</f>
        <v>15</v>
      </c>
      <c r="M26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005919</v>
      </c>
      <c r="N267" t="str">
        <f>IF(OR(VLOOKUP(M267,Feuil2!E:F,2,FALSE)&gt;1,VLOOKUP(Feuil1!M267,Feuil2!E:I,4,)+7&lt;Tableau_Lancer_la_requête_à_partir_de_CEGID[[#This Row],[wop_dateacc]]),Feuil1!M267,"")</f>
        <v>005919</v>
      </c>
      <c r="O26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023818</v>
      </c>
      <c r="P26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7" t="str">
        <f>MID(Tableau_Lancer_la_requête_à_partir_de_CEGID[[#This Row],[libcomposant]],1,5)</f>
        <v>C688B</v>
      </c>
    </row>
    <row r="268" spans="1:21" x14ac:dyDescent="0.3">
      <c r="A268" t="s">
        <v>97</v>
      </c>
      <c r="B268" s="1">
        <v>44662</v>
      </c>
      <c r="C268" t="s">
        <v>2310</v>
      </c>
      <c r="D268">
        <v>152894</v>
      </c>
      <c r="E268" t="s">
        <v>2312</v>
      </c>
      <c r="F268" t="s">
        <v>95</v>
      </c>
      <c r="G268" t="s">
        <v>96</v>
      </c>
      <c r="H268" t="s">
        <v>98</v>
      </c>
      <c r="I268">
        <v>200</v>
      </c>
      <c r="J268" t="s">
        <v>2316</v>
      </c>
      <c r="K268">
        <f>_xlfn.ISOWEEKNUM(Tableau_Lancer_la_requête_à_partir_de_CEGID[[#This Row],[wop_dateacc]])</f>
        <v>15</v>
      </c>
      <c r="M26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023516</v>
      </c>
      <c r="N268" t="str">
        <f>IF(OR(VLOOKUP(M268,Feuil2!E:F,2,FALSE)&gt;1,VLOOKUP(Feuil1!M268,Feuil2!E:I,4,)+7&lt;Tableau_Lancer_la_requête_à_partir_de_CEGID[[#This Row],[wop_dateacc]]),Feuil1!M268,"")</f>
        <v>023516</v>
      </c>
      <c r="O26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6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8" t="str">
        <f>MID(Tableau_Lancer_la_requête_à_partir_de_CEGID[[#This Row],[libcomposant]],1,5)</f>
        <v>C1032</v>
      </c>
    </row>
    <row r="269" spans="1:21" x14ac:dyDescent="0.3">
      <c r="A269" t="s">
        <v>154</v>
      </c>
      <c r="B269" s="1">
        <v>44662</v>
      </c>
      <c r="C269" t="s">
        <v>2310</v>
      </c>
      <c r="D269">
        <v>142559</v>
      </c>
      <c r="E269" t="s">
        <v>2312</v>
      </c>
      <c r="F269" t="s">
        <v>152</v>
      </c>
      <c r="G269" t="s">
        <v>153</v>
      </c>
      <c r="H269" t="s">
        <v>155</v>
      </c>
      <c r="I269">
        <v>250</v>
      </c>
      <c r="J269" t="s">
        <v>2316</v>
      </c>
      <c r="K269">
        <f>_xlfn.ISOWEEKNUM(Tableau_Lancer_la_requête_à_partir_de_CEGID[[#This Row],[wop_dateacc]])</f>
        <v>15</v>
      </c>
      <c r="M26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010717</v>
      </c>
      <c r="N269" t="str">
        <f>IF(OR(VLOOKUP(M269,Feuil2!E:F,2,FALSE)&gt;1,VLOOKUP(Feuil1!M269,Feuil2!E:I,4,)+7&lt;Tableau_Lancer_la_requête_à_partir_de_CEGID[[#This Row],[wop_dateacc]]),Feuil1!M269,"")</f>
        <v>010717</v>
      </c>
      <c r="O26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6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6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6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6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6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69" t="str">
        <f>MID(Tableau_Lancer_la_requête_à_partir_de_CEGID[[#This Row],[libcomposant]],1,5)</f>
        <v xml:space="preserve">C848 </v>
      </c>
    </row>
    <row r="270" spans="1:21" x14ac:dyDescent="0.3">
      <c r="A270" t="s">
        <v>459</v>
      </c>
      <c r="B270" s="1">
        <v>44662</v>
      </c>
      <c r="C270" t="s">
        <v>2310</v>
      </c>
      <c r="D270">
        <v>152622</v>
      </c>
      <c r="E270" t="s">
        <v>2312</v>
      </c>
      <c r="F270" t="s">
        <v>457</v>
      </c>
      <c r="G270" t="s">
        <v>458</v>
      </c>
      <c r="H270" t="s">
        <v>460</v>
      </c>
      <c r="I270">
        <v>7500</v>
      </c>
      <c r="J270" t="s">
        <v>2316</v>
      </c>
      <c r="K270">
        <f>_xlfn.ISOWEEKNUM(Tableau_Lancer_la_requête_à_partir_de_CEGID[[#This Row],[wop_dateacc]])</f>
        <v>15</v>
      </c>
      <c r="M27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003317</v>
      </c>
      <c r="N270" t="str">
        <f>IF(OR(VLOOKUP(M270,Feuil2!E:F,2,FALSE)&gt;1,VLOOKUP(Feuil1!M270,Feuil2!E:I,4,)+7&lt;Tableau_Lancer_la_requête_à_partir_de_CEGID[[#This Row],[wop_dateacc]]),Feuil1!M270,"")</f>
        <v>003317</v>
      </c>
      <c r="O27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011121</v>
      </c>
      <c r="P27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011521</v>
      </c>
      <c r="Q27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016318</v>
      </c>
      <c r="R27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023222</v>
      </c>
      <c r="S27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0" t="str">
        <f>MID(Tableau_Lancer_la_requête_à_partir_de_CEGID[[#This Row],[libcomposant]],1,5)</f>
        <v>C222B</v>
      </c>
    </row>
    <row r="271" spans="1:21" x14ac:dyDescent="0.3">
      <c r="A271" t="s">
        <v>463</v>
      </c>
      <c r="B271" s="1">
        <v>44662</v>
      </c>
      <c r="C271" t="s">
        <v>2313</v>
      </c>
      <c r="D271">
        <v>148078</v>
      </c>
      <c r="E271" t="s">
        <v>2312</v>
      </c>
      <c r="F271" t="s">
        <v>461</v>
      </c>
      <c r="G271" t="s">
        <v>462</v>
      </c>
      <c r="H271" t="s">
        <v>464</v>
      </c>
      <c r="I271">
        <v>2010</v>
      </c>
      <c r="J271" t="s">
        <v>2320</v>
      </c>
      <c r="K271">
        <f>_xlfn.ISOWEEKNUM(Tableau_Lancer_la_requête_à_partir_de_CEGID[[#This Row],[wop_dateacc]])</f>
        <v>15</v>
      </c>
      <c r="M27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020516</v>
      </c>
      <c r="N271" t="str">
        <f>IF(OR(VLOOKUP(M271,Feuil2!E:F,2,FALSE)&gt;1,VLOOKUP(Feuil1!M271,Feuil2!E:I,4,)+7&lt;Tableau_Lancer_la_requête_à_partir_de_CEGID[[#This Row],[wop_dateacc]]),Feuil1!M271,"")</f>
        <v>020516</v>
      </c>
      <c r="O27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027719</v>
      </c>
      <c r="P27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1" t="str">
        <f>MID(Tableau_Lancer_la_requête_à_partir_de_CEGID[[#This Row],[libcomposant]],1,5)</f>
        <v xml:space="preserve">C201 </v>
      </c>
    </row>
    <row r="272" spans="1:21" x14ac:dyDescent="0.3">
      <c r="A272" t="s">
        <v>225</v>
      </c>
      <c r="B272" s="1">
        <v>44659</v>
      </c>
      <c r="C272" t="s">
        <v>2310</v>
      </c>
      <c r="D272">
        <v>152616</v>
      </c>
      <c r="E272" t="s">
        <v>2312</v>
      </c>
      <c r="F272" t="s">
        <v>223</v>
      </c>
      <c r="G272" t="s">
        <v>224</v>
      </c>
      <c r="H272" t="s">
        <v>226</v>
      </c>
      <c r="I272">
        <v>500</v>
      </c>
      <c r="J272" t="s">
        <v>2320</v>
      </c>
      <c r="K272">
        <f>_xlfn.ISOWEEKNUM(Tableau_Lancer_la_requête_à_partir_de_CEGID[[#This Row],[wop_dateacc]])</f>
        <v>14</v>
      </c>
      <c r="M27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004016</v>
      </c>
      <c r="N272" t="str">
        <f>IF(OR(VLOOKUP(M272,Feuil2!E:F,2,FALSE)&gt;1,VLOOKUP(Feuil1!M272,Feuil2!E:I,4,)+7&lt;Tableau_Lancer_la_requête_à_partir_de_CEGID[[#This Row],[wop_dateacc]]),Feuil1!M272,"")</f>
        <v>004016</v>
      </c>
      <c r="O27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7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2" t="str">
        <f>MID(Tableau_Lancer_la_requête_à_partir_de_CEGID[[#This Row],[libcomposant]],1,5)</f>
        <v>C1176</v>
      </c>
    </row>
    <row r="273" spans="1:21" x14ac:dyDescent="0.3">
      <c r="A273" t="s">
        <v>393</v>
      </c>
      <c r="B273" s="1">
        <v>44659</v>
      </c>
      <c r="C273" t="s">
        <v>2310</v>
      </c>
      <c r="D273">
        <v>154870</v>
      </c>
      <c r="E273" t="s">
        <v>2311</v>
      </c>
      <c r="F273" t="s">
        <v>391</v>
      </c>
      <c r="G273" t="s">
        <v>392</v>
      </c>
      <c r="H273" t="s">
        <v>394</v>
      </c>
      <c r="I273">
        <v>15000</v>
      </c>
      <c r="J273" t="s">
        <v>2316</v>
      </c>
      <c r="K273">
        <f>_xlfn.ISOWEEKNUM(Tableau_Lancer_la_requête_à_partir_de_CEGID[[#This Row],[wop_dateacc]])</f>
        <v>14</v>
      </c>
      <c r="M27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012818</v>
      </c>
      <c r="N273" t="str">
        <f>IF(OR(VLOOKUP(M273,Feuil2!E:F,2,FALSE)&gt;1,VLOOKUP(Feuil1!M273,Feuil2!E:I,4,)+7&lt;Tableau_Lancer_la_requête_à_partir_de_CEGID[[#This Row],[wop_dateacc]]),Feuil1!M273,"")</f>
        <v>012818</v>
      </c>
      <c r="O27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012918</v>
      </c>
      <c r="P27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022018</v>
      </c>
      <c r="Q27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3" t="str">
        <f>MID(Tableau_Lancer_la_requête_à_partir_de_CEGID[[#This Row],[libcomposant]],1,5)</f>
        <v>C1315</v>
      </c>
    </row>
    <row r="274" spans="1:21" x14ac:dyDescent="0.3">
      <c r="A274" t="s">
        <v>397</v>
      </c>
      <c r="B274" s="1">
        <v>44659</v>
      </c>
      <c r="C274" t="s">
        <v>2313</v>
      </c>
      <c r="D274">
        <v>151180</v>
      </c>
      <c r="E274" t="s">
        <v>2312</v>
      </c>
      <c r="F274" t="s">
        <v>395</v>
      </c>
      <c r="G274" t="s">
        <v>396</v>
      </c>
      <c r="H274" t="s">
        <v>77</v>
      </c>
      <c r="I274">
        <v>253</v>
      </c>
      <c r="J274" t="s">
        <v>2316</v>
      </c>
      <c r="K274">
        <f>_xlfn.ISOWEEKNUM(Tableau_Lancer_la_requête_à_partir_de_CEGID[[#This Row],[wop_dateacc]])</f>
        <v>14</v>
      </c>
      <c r="M27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012821</v>
      </c>
      <c r="N274" t="str">
        <f>IF(OR(VLOOKUP(M274,Feuil2!E:F,2,FALSE)&gt;1,VLOOKUP(Feuil1!M274,Feuil2!E:I,4,)+7&lt;Tableau_Lancer_la_requête_à_partir_de_CEGID[[#This Row],[wop_dateacc]]),Feuil1!M274,"")</f>
        <v>012821</v>
      </c>
      <c r="O27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017915</v>
      </c>
      <c r="P27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4" t="str">
        <f>MID(Tableau_Lancer_la_requête_à_partir_de_CEGID[[#This Row],[libcomposant]],1,5)</f>
        <v>OUTIL</v>
      </c>
    </row>
    <row r="275" spans="1:21" x14ac:dyDescent="0.3">
      <c r="A275" t="s">
        <v>455</v>
      </c>
      <c r="B275" s="1">
        <v>44659</v>
      </c>
      <c r="C275" t="s">
        <v>2310</v>
      </c>
      <c r="D275">
        <v>149571</v>
      </c>
      <c r="E275" t="s">
        <v>2312</v>
      </c>
      <c r="F275" t="s">
        <v>353</v>
      </c>
      <c r="G275" t="s">
        <v>354</v>
      </c>
      <c r="H275" t="s">
        <v>456</v>
      </c>
      <c r="I275">
        <v>107</v>
      </c>
      <c r="J275" t="s">
        <v>2322</v>
      </c>
      <c r="K275">
        <f>_xlfn.ISOWEEKNUM(Tableau_Lancer_la_requête_à_partir_de_CEGID[[#This Row],[wop_dateacc]])</f>
        <v>14</v>
      </c>
      <c r="M27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275" t="e">
        <f>IF(OR(VLOOKUP(M275,Feuil2!E:F,2,FALSE)&gt;1,VLOOKUP(Feuil1!M275,Feuil2!E:I,4,)+7&lt;Tableau_Lancer_la_requête_à_partir_de_CEGID[[#This Row],[wop_dateacc]]),Feuil1!M275,"")</f>
        <v>#N/A</v>
      </c>
      <c r="O27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7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5" t="str">
        <f>MID(Tableau_Lancer_la_requête_à_partir_de_CEGID[[#This Row],[libcomposant]],1,5)</f>
        <v xml:space="preserve">C482 </v>
      </c>
    </row>
    <row r="276" spans="1:21" x14ac:dyDescent="0.3">
      <c r="A276" t="s">
        <v>429</v>
      </c>
      <c r="B276" s="1">
        <v>44659</v>
      </c>
      <c r="C276" t="s">
        <v>2313</v>
      </c>
      <c r="D276">
        <v>151136</v>
      </c>
      <c r="E276" t="s">
        <v>2312</v>
      </c>
      <c r="F276" t="s">
        <v>427</v>
      </c>
      <c r="G276" t="s">
        <v>428</v>
      </c>
      <c r="H276" t="s">
        <v>430</v>
      </c>
      <c r="I276">
        <v>1000</v>
      </c>
      <c r="J276" t="s">
        <v>2316</v>
      </c>
      <c r="K276">
        <f>_xlfn.ISOWEEKNUM(Tableau_Lancer_la_requête_à_partir_de_CEGID[[#This Row],[wop_dateacc]])</f>
        <v>14</v>
      </c>
      <c r="M27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003421</v>
      </c>
      <c r="N276" t="str">
        <f>IF(OR(VLOOKUP(M276,Feuil2!E:F,2,FALSE)&gt;1,VLOOKUP(Feuil1!M276,Feuil2!E:I,4,)+7&lt;Tableau_Lancer_la_requête_à_partir_de_CEGID[[#This Row],[wop_dateacc]]),Feuil1!M276,"")</f>
        <v>003421</v>
      </c>
      <c r="O27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010517</v>
      </c>
      <c r="P27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6" t="str">
        <f>MID(Tableau_Lancer_la_requête_à_partir_de_CEGID[[#This Row],[libcomposant]],1,5)</f>
        <v>C35 O</v>
      </c>
    </row>
    <row r="277" spans="1:21" x14ac:dyDescent="0.3">
      <c r="A277" t="s">
        <v>591</v>
      </c>
      <c r="B277" s="1">
        <v>44659</v>
      </c>
      <c r="C277" t="s">
        <v>2310</v>
      </c>
      <c r="D277">
        <v>153465</v>
      </c>
      <c r="E277" t="s">
        <v>2312</v>
      </c>
      <c r="F277" t="s">
        <v>569</v>
      </c>
      <c r="G277" t="s">
        <v>570</v>
      </c>
      <c r="H277" t="s">
        <v>592</v>
      </c>
      <c r="I277">
        <v>500</v>
      </c>
      <c r="J277" t="s">
        <v>2317</v>
      </c>
      <c r="K277">
        <f>_xlfn.ISOWEEKNUM(Tableau_Lancer_la_requête_à_partir_de_CEGID[[#This Row],[wop_dateacc]])</f>
        <v>14</v>
      </c>
      <c r="M27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011218</v>
      </c>
      <c r="N277" t="str">
        <f>IF(OR(VLOOKUP(M277,Feuil2!E:F,2,FALSE)&gt;1,VLOOKUP(Feuil1!M277,Feuil2!E:I,4,)+7&lt;Tableau_Lancer_la_requête_à_partir_de_CEGID[[#This Row],[wop_dateacc]]),Feuil1!M277,"")</f>
        <v>011218</v>
      </c>
      <c r="O27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7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7" t="str">
        <f>MID(Tableau_Lancer_la_requête_à_partir_de_CEGID[[#This Row],[libcomposant]],1,5)</f>
        <v xml:space="preserve">C383 </v>
      </c>
    </row>
    <row r="278" spans="1:21" x14ac:dyDescent="0.3">
      <c r="A278" t="s">
        <v>261</v>
      </c>
      <c r="B278" s="1">
        <v>44659</v>
      </c>
      <c r="C278" t="s">
        <v>2310</v>
      </c>
      <c r="D278">
        <v>153463</v>
      </c>
      <c r="E278" t="s">
        <v>2312</v>
      </c>
      <c r="F278" t="s">
        <v>259</v>
      </c>
      <c r="G278" t="s">
        <v>260</v>
      </c>
      <c r="H278" t="s">
        <v>262</v>
      </c>
      <c r="I278">
        <v>1000</v>
      </c>
      <c r="J278" t="s">
        <v>2317</v>
      </c>
      <c r="K278">
        <f>_xlfn.ISOWEEKNUM(Tableau_Lancer_la_requête_à_partir_de_CEGID[[#This Row],[wop_dateacc]])</f>
        <v>14</v>
      </c>
      <c r="M27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011516</v>
      </c>
      <c r="N278" t="str">
        <f>IF(OR(VLOOKUP(M278,Feuil2!E:F,2,FALSE)&gt;1,VLOOKUP(Feuil1!M278,Feuil2!E:I,4,)+7&lt;Tableau_Lancer_la_requête_à_partir_de_CEGID[[#This Row],[wop_dateacc]]),Feuil1!M278,"")</f>
        <v>011516</v>
      </c>
      <c r="O27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024417</v>
      </c>
      <c r="P27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8" t="str">
        <f>MID(Tableau_Lancer_la_requête_à_partir_de_CEGID[[#This Row],[libcomposant]],1,5)</f>
        <v>C331B</v>
      </c>
    </row>
    <row r="279" spans="1:21" x14ac:dyDescent="0.3">
      <c r="A279" t="s">
        <v>437</v>
      </c>
      <c r="B279" s="1">
        <v>44658</v>
      </c>
      <c r="C279" t="s">
        <v>2310</v>
      </c>
      <c r="D279">
        <v>154306</v>
      </c>
      <c r="E279" t="s">
        <v>2312</v>
      </c>
      <c r="F279" t="s">
        <v>435</v>
      </c>
      <c r="G279" t="s">
        <v>436</v>
      </c>
      <c r="H279" t="s">
        <v>438</v>
      </c>
      <c r="I279">
        <v>1000</v>
      </c>
      <c r="J279" t="s">
        <v>2316</v>
      </c>
      <c r="K279">
        <f>_xlfn.ISOWEEKNUM(Tableau_Lancer_la_requête_à_partir_de_CEGID[[#This Row],[wop_dateacc]])</f>
        <v>14</v>
      </c>
      <c r="M27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011319</v>
      </c>
      <c r="N279" t="str">
        <f>IF(OR(VLOOKUP(M279,Feuil2!E:F,2,FALSE)&gt;1,VLOOKUP(Feuil1!M279,Feuil2!E:I,4,)+7&lt;Tableau_Lancer_la_requête_à_partir_de_CEGID[[#This Row],[wop_dateacc]]),Feuil1!M279,"")</f>
        <v>011319</v>
      </c>
      <c r="O27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021716</v>
      </c>
      <c r="P27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7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7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7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7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79" t="str">
        <f>MID(Tableau_Lancer_la_requête_à_partir_de_CEGID[[#This Row],[libcomposant]],1,5)</f>
        <v>C1402</v>
      </c>
    </row>
    <row r="280" spans="1:21" x14ac:dyDescent="0.3">
      <c r="A280" t="s">
        <v>54</v>
      </c>
      <c r="B280" s="1">
        <v>44658</v>
      </c>
      <c r="C280" t="s">
        <v>2313</v>
      </c>
      <c r="D280">
        <v>153903</v>
      </c>
      <c r="E280" t="s">
        <v>2311</v>
      </c>
      <c r="F280" t="s">
        <v>38</v>
      </c>
      <c r="G280" t="s">
        <v>39</v>
      </c>
      <c r="H280" t="s">
        <v>55</v>
      </c>
      <c r="I280">
        <v>2010</v>
      </c>
      <c r="J280" t="s">
        <v>2317</v>
      </c>
      <c r="K280">
        <f>_xlfn.ISOWEEKNUM(Tableau_Lancer_la_requête_à_partir_de_CEGID[[#This Row],[wop_dateacc]])</f>
        <v>14</v>
      </c>
      <c r="M28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007315</v>
      </c>
      <c r="N280" t="str">
        <f>IF(OR(VLOOKUP(M280,Feuil2!E:F,2,FALSE)&gt;1,VLOOKUP(Feuil1!M280,Feuil2!E:I,4,)+7&lt;Tableau_Lancer_la_requête_à_partir_de_CEGID[[#This Row],[wop_dateacc]]),Feuil1!M280,"")</f>
        <v>007315</v>
      </c>
      <c r="O28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022618</v>
      </c>
      <c r="P28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0" t="str">
        <f>MID(Tableau_Lancer_la_requête_à_partir_de_CEGID[[#This Row],[libcomposant]],1,5)</f>
        <v>C1485</v>
      </c>
    </row>
    <row r="281" spans="1:21" x14ac:dyDescent="0.3">
      <c r="A281" t="s">
        <v>1943</v>
      </c>
      <c r="B281" s="1">
        <v>44658</v>
      </c>
      <c r="C281" t="s">
        <v>2310</v>
      </c>
      <c r="D281">
        <v>154625</v>
      </c>
      <c r="E281" t="s">
        <v>2311</v>
      </c>
      <c r="F281" t="s">
        <v>2333</v>
      </c>
      <c r="G281" t="s">
        <v>2334</v>
      </c>
      <c r="H281" t="s">
        <v>1944</v>
      </c>
      <c r="I281">
        <v>1000</v>
      </c>
      <c r="J281" t="s">
        <v>2316</v>
      </c>
      <c r="K281">
        <f>_xlfn.ISOWEEKNUM(Tableau_Lancer_la_requête_à_partir_de_CEGID[[#This Row],[wop_dateacc]])</f>
        <v>14</v>
      </c>
      <c r="M28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024119</v>
      </c>
      <c r="N281" t="str">
        <f>IF(OR(VLOOKUP(M281,Feuil2!E:F,2,FALSE)&gt;1,VLOOKUP(Feuil1!M281,Feuil2!E:I,4,)+7&lt;Tableau_Lancer_la_requête_à_partir_de_CEGID[[#This Row],[wop_dateacc]]),Feuil1!M281,"")</f>
        <v>024119</v>
      </c>
      <c r="O28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8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1" t="str">
        <f>MID(Tableau_Lancer_la_requête_à_partir_de_CEGID[[#This Row],[libcomposant]],1,5)</f>
        <v>C868A</v>
      </c>
    </row>
    <row r="282" spans="1:21" x14ac:dyDescent="0.3">
      <c r="A282" t="s">
        <v>449</v>
      </c>
      <c r="B282" s="1">
        <v>44658</v>
      </c>
      <c r="C282" t="s">
        <v>2310</v>
      </c>
      <c r="D282">
        <v>150356</v>
      </c>
      <c r="E282" t="s">
        <v>2312</v>
      </c>
      <c r="F282" t="s">
        <v>447</v>
      </c>
      <c r="G282" t="s">
        <v>448</v>
      </c>
      <c r="H282" t="s">
        <v>450</v>
      </c>
      <c r="I282">
        <v>3000</v>
      </c>
      <c r="J282" t="s">
        <v>2320</v>
      </c>
      <c r="K282">
        <f>_xlfn.ISOWEEKNUM(Tableau_Lancer_la_requête_à_partir_de_CEGID[[#This Row],[wop_dateacc]])</f>
        <v>14</v>
      </c>
      <c r="M28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007218</v>
      </c>
      <c r="N282" t="str">
        <f>IF(OR(VLOOKUP(M282,Feuil2!E:F,2,FALSE)&gt;1,VLOOKUP(Feuil1!M282,Feuil2!E:I,4,)+7&lt;Tableau_Lancer_la_requête_à_partir_de_CEGID[[#This Row],[wop_dateacc]]),Feuil1!M282,"")</f>
        <v>007218</v>
      </c>
      <c r="O28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013116</v>
      </c>
      <c r="P28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2" t="str">
        <f>MID(Tableau_Lancer_la_requête_à_partir_de_CEGID[[#This Row],[libcomposant]],1,5)</f>
        <v xml:space="preserve">C182 </v>
      </c>
    </row>
    <row r="283" spans="1:21" x14ac:dyDescent="0.3">
      <c r="A283" t="s">
        <v>503</v>
      </c>
      <c r="B283" s="1">
        <v>44658</v>
      </c>
      <c r="C283" t="s">
        <v>2310</v>
      </c>
      <c r="D283">
        <v>154871</v>
      </c>
      <c r="E283" t="s">
        <v>2311</v>
      </c>
      <c r="F283" t="s">
        <v>501</v>
      </c>
      <c r="G283" t="s">
        <v>502</v>
      </c>
      <c r="H283" t="s">
        <v>504</v>
      </c>
      <c r="I283">
        <v>10000</v>
      </c>
      <c r="J283" t="s">
        <v>2316</v>
      </c>
      <c r="K283">
        <f>_xlfn.ISOWEEKNUM(Tableau_Lancer_la_requête_à_partir_de_CEGID[[#This Row],[wop_dateacc]])</f>
        <v>14</v>
      </c>
      <c r="M28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001015</v>
      </c>
      <c r="N283" t="str">
        <f>IF(OR(VLOOKUP(M283,Feuil2!E:F,2,FALSE)&gt;1,VLOOKUP(Feuil1!M283,Feuil2!E:I,4,)+7&lt;Tableau_Lancer_la_requête_à_partir_de_CEGID[[#This Row],[wop_dateacc]]),Feuil1!M283,"")</f>
        <v>001015</v>
      </c>
      <c r="O28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001115</v>
      </c>
      <c r="P28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3" t="str">
        <f>MID(Tableau_Lancer_la_requête_à_partir_de_CEGID[[#This Row],[libcomposant]],1,5)</f>
        <v>C1254</v>
      </c>
    </row>
    <row r="284" spans="1:21" x14ac:dyDescent="0.3">
      <c r="A284" t="s">
        <v>351</v>
      </c>
      <c r="B284" s="1">
        <v>44658</v>
      </c>
      <c r="C284" t="s">
        <v>2310</v>
      </c>
      <c r="D284">
        <v>153447</v>
      </c>
      <c r="E284" t="s">
        <v>2312</v>
      </c>
      <c r="F284" t="s">
        <v>349</v>
      </c>
      <c r="G284" t="s">
        <v>350</v>
      </c>
      <c r="H284" t="s">
        <v>352</v>
      </c>
      <c r="I284">
        <v>2000</v>
      </c>
      <c r="J284" t="s">
        <v>2320</v>
      </c>
      <c r="K284">
        <f>_xlfn.ISOWEEKNUM(Tableau_Lancer_la_requête_à_partir_de_CEGID[[#This Row],[wop_dateacc]])</f>
        <v>14</v>
      </c>
      <c r="M28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009921</v>
      </c>
      <c r="N284" t="str">
        <f>IF(OR(VLOOKUP(M284,Feuil2!E:F,2,FALSE)&gt;1,VLOOKUP(Feuil1!M284,Feuil2!E:I,4,)+7&lt;Tableau_Lancer_la_requête_à_partir_de_CEGID[[#This Row],[wop_dateacc]]),Feuil1!M284,"")</f>
        <v>009921</v>
      </c>
      <c r="O28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018518</v>
      </c>
      <c r="P28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029216</v>
      </c>
      <c r="Q28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4" t="str">
        <f>MID(Tableau_Lancer_la_requête_à_partir_de_CEGID[[#This Row],[libcomposant]],1,5)</f>
        <v>C570A</v>
      </c>
    </row>
    <row r="285" spans="1:21" x14ac:dyDescent="0.3">
      <c r="A285" t="s">
        <v>445</v>
      </c>
      <c r="B285" s="1">
        <v>44658</v>
      </c>
      <c r="C285" t="s">
        <v>2310</v>
      </c>
      <c r="D285">
        <v>151177</v>
      </c>
      <c r="E285" t="s">
        <v>2312</v>
      </c>
      <c r="F285" t="s">
        <v>443</v>
      </c>
      <c r="G285" t="s">
        <v>444</v>
      </c>
      <c r="H285" t="s">
        <v>446</v>
      </c>
      <c r="I285">
        <v>800</v>
      </c>
      <c r="J285" t="s">
        <v>2316</v>
      </c>
      <c r="K285">
        <f>_xlfn.ISOWEEKNUM(Tableau_Lancer_la_requête_à_partir_de_CEGID[[#This Row],[wop_dateacc]])</f>
        <v>14</v>
      </c>
      <c r="M28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010816</v>
      </c>
      <c r="N285" t="str">
        <f>IF(OR(VLOOKUP(M285,Feuil2!E:F,2,FALSE)&gt;1,VLOOKUP(Feuil1!M285,Feuil2!E:I,4,)+7&lt;Tableau_Lancer_la_requête_à_partir_de_CEGID[[#This Row],[wop_dateacc]]),Feuil1!M285,"")</f>
        <v>010816</v>
      </c>
      <c r="O28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023118</v>
      </c>
      <c r="P28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5" t="str">
        <f>MID(Tableau_Lancer_la_requête_à_partir_de_CEGID[[#This Row],[libcomposant]],1,5)</f>
        <v xml:space="preserve">C791 </v>
      </c>
    </row>
    <row r="286" spans="1:21" x14ac:dyDescent="0.3">
      <c r="B286" s="1">
        <v>44658</v>
      </c>
      <c r="C286" t="s">
        <v>2310</v>
      </c>
      <c r="D286">
        <v>153464</v>
      </c>
      <c r="E286" t="s">
        <v>2312</v>
      </c>
      <c r="F286" t="s">
        <v>319</v>
      </c>
      <c r="G286" t="s">
        <v>320</v>
      </c>
      <c r="I286">
        <v>750</v>
      </c>
      <c r="J286" t="s">
        <v>2316</v>
      </c>
      <c r="K286">
        <f>_xlfn.ISOWEEKNUM(Tableau_Lancer_la_requête_à_partir_de_CEGID[[#This Row],[wop_dateacc]])</f>
        <v>14</v>
      </c>
      <c r="M28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286" t="e">
        <f>IF(OR(VLOOKUP(M286,Feuil2!E:F,2,FALSE)&gt;1,VLOOKUP(Feuil1!M286,Feuil2!E:I,4,)+7&lt;Tableau_Lancer_la_requête_à_partir_de_CEGID[[#This Row],[wop_dateacc]]),Feuil1!M286,"")</f>
        <v>#N/A</v>
      </c>
      <c r="O28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8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6" t="str">
        <f>MID(Tableau_Lancer_la_requête_à_partir_de_CEGID[[#This Row],[libcomposant]],1,5)</f>
        <v/>
      </c>
    </row>
    <row r="287" spans="1:21" x14ac:dyDescent="0.3">
      <c r="A287" t="s">
        <v>385</v>
      </c>
      <c r="B287" s="1">
        <v>44657</v>
      </c>
      <c r="C287" t="s">
        <v>2310</v>
      </c>
      <c r="D287">
        <v>153459</v>
      </c>
      <c r="E287" t="s">
        <v>2312</v>
      </c>
      <c r="F287" t="s">
        <v>383</v>
      </c>
      <c r="G287" t="s">
        <v>384</v>
      </c>
      <c r="H287" t="s">
        <v>386</v>
      </c>
      <c r="I287">
        <v>300</v>
      </c>
      <c r="J287" t="s">
        <v>2316</v>
      </c>
      <c r="K287">
        <f>_xlfn.ISOWEEKNUM(Tableau_Lancer_la_requête_à_partir_de_CEGID[[#This Row],[wop_dateacc]])</f>
        <v>14</v>
      </c>
      <c r="M28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018116</v>
      </c>
      <c r="N287" t="str">
        <f>IF(OR(VLOOKUP(M287,Feuil2!E:F,2,FALSE)&gt;1,VLOOKUP(Feuil1!M287,Feuil2!E:I,4,)+7&lt;Tableau_Lancer_la_requête_à_partir_de_CEGID[[#This Row],[wop_dateacc]]),Feuil1!M287,"")</f>
        <v>018116</v>
      </c>
      <c r="O28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8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7" t="str">
        <f>MID(Tableau_Lancer_la_requête_à_partir_de_CEGID[[#This Row],[libcomposant]],1,5)</f>
        <v>C1063</v>
      </c>
    </row>
    <row r="288" spans="1:21" x14ac:dyDescent="0.3">
      <c r="A288" t="s">
        <v>400</v>
      </c>
      <c r="B288" s="1">
        <v>44657</v>
      </c>
      <c r="C288" t="s">
        <v>2313</v>
      </c>
      <c r="D288">
        <v>152654</v>
      </c>
      <c r="E288" t="s">
        <v>2312</v>
      </c>
      <c r="F288" t="s">
        <v>398</v>
      </c>
      <c r="G288" t="s">
        <v>399</v>
      </c>
      <c r="H288" t="s">
        <v>401</v>
      </c>
      <c r="I288">
        <v>570</v>
      </c>
      <c r="J288" t="s">
        <v>2316</v>
      </c>
      <c r="K288">
        <f>_xlfn.ISOWEEKNUM(Tableau_Lancer_la_requête_à_partir_de_CEGID[[#This Row],[wop_dateacc]])</f>
        <v>14</v>
      </c>
      <c r="M28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002416</v>
      </c>
      <c r="N288" t="str">
        <f>IF(OR(VLOOKUP(M288,Feuil2!E:F,2,FALSE)&gt;1,VLOOKUP(Feuil1!M288,Feuil2!E:I,4,)+7&lt;Tableau_Lancer_la_requête_à_partir_de_CEGID[[#This Row],[wop_dateacc]]),Feuil1!M288,"")</f>
        <v>002416</v>
      </c>
      <c r="O28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8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8" t="str">
        <f>MID(Tableau_Lancer_la_requête_à_partir_de_CEGID[[#This Row],[libcomposant]],1,5)</f>
        <v>C1449</v>
      </c>
    </row>
    <row r="289" spans="1:21" x14ac:dyDescent="0.3">
      <c r="A289" t="s">
        <v>441</v>
      </c>
      <c r="B289" s="1">
        <v>44657</v>
      </c>
      <c r="C289" t="s">
        <v>2313</v>
      </c>
      <c r="D289">
        <v>151154</v>
      </c>
      <c r="E289" t="s">
        <v>2312</v>
      </c>
      <c r="F289" t="s">
        <v>439</v>
      </c>
      <c r="G289" t="s">
        <v>440</v>
      </c>
      <c r="H289" t="s">
        <v>442</v>
      </c>
      <c r="I289">
        <v>1540</v>
      </c>
      <c r="J289" t="s">
        <v>2320</v>
      </c>
      <c r="K289">
        <f>_xlfn.ISOWEEKNUM(Tableau_Lancer_la_requête_à_partir_de_CEGID[[#This Row],[wop_dateacc]])</f>
        <v>14</v>
      </c>
      <c r="M28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023618</v>
      </c>
      <c r="N289" t="str">
        <f>IF(OR(VLOOKUP(M289,Feuil2!E:F,2,FALSE)&gt;1,VLOOKUP(Feuil1!M289,Feuil2!E:I,4,)+7&lt;Tableau_Lancer_la_requête_à_partir_de_CEGID[[#This Row],[wop_dateacc]]),Feuil1!M289,"")</f>
        <v>023618</v>
      </c>
      <c r="O28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029819</v>
      </c>
      <c r="P28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8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8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8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8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89" t="str">
        <f>MID(Tableau_Lancer_la_requête_à_partir_de_CEGID[[#This Row],[libcomposant]],1,5)</f>
        <v>C1223</v>
      </c>
    </row>
    <row r="290" spans="1:21" x14ac:dyDescent="0.3">
      <c r="A290" t="s">
        <v>58</v>
      </c>
      <c r="B290" s="1">
        <v>44657</v>
      </c>
      <c r="C290" t="s">
        <v>2310</v>
      </c>
      <c r="D290">
        <v>148281</v>
      </c>
      <c r="E290" t="s">
        <v>2312</v>
      </c>
      <c r="F290" t="s">
        <v>56</v>
      </c>
      <c r="G290" t="s">
        <v>57</v>
      </c>
      <c r="H290" t="s">
        <v>59</v>
      </c>
      <c r="I290">
        <v>3000</v>
      </c>
      <c r="J290" t="s">
        <v>2316</v>
      </c>
      <c r="K290">
        <f>_xlfn.ISOWEEKNUM(Tableau_Lancer_la_requête_à_partir_de_CEGID[[#This Row],[wop_dateacc]])</f>
        <v>14</v>
      </c>
      <c r="M29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014021</v>
      </c>
      <c r="N290" t="str">
        <f>IF(OR(VLOOKUP(M290,Feuil2!E:F,2,FALSE)&gt;1,VLOOKUP(Feuil1!M290,Feuil2!E:I,4,)+7&lt;Tableau_Lancer_la_requête_à_partir_de_CEGID[[#This Row],[wop_dateacc]]),Feuil1!M290,"")</f>
        <v>014021</v>
      </c>
      <c r="O29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020915</v>
      </c>
      <c r="P29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9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0" t="str">
        <f>MID(Tableau_Lancer_la_requête_à_partir_de_CEGID[[#This Row],[libcomposant]],1,5)</f>
        <v>C37 O</v>
      </c>
    </row>
    <row r="291" spans="1:21" x14ac:dyDescent="0.3">
      <c r="A291" t="s">
        <v>433</v>
      </c>
      <c r="B291" s="1">
        <v>44657</v>
      </c>
      <c r="C291" t="s">
        <v>2310</v>
      </c>
      <c r="D291">
        <v>150337</v>
      </c>
      <c r="E291" t="s">
        <v>2312</v>
      </c>
      <c r="F291" t="s">
        <v>431</v>
      </c>
      <c r="G291" t="s">
        <v>432</v>
      </c>
      <c r="H291" t="s">
        <v>434</v>
      </c>
      <c r="I291">
        <v>2000</v>
      </c>
      <c r="J291" t="s">
        <v>2320</v>
      </c>
      <c r="K291">
        <f>_xlfn.ISOWEEKNUM(Tableau_Lancer_la_requête_à_partir_de_CEGID[[#This Row],[wop_dateacc]])</f>
        <v>14</v>
      </c>
      <c r="M29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007918</v>
      </c>
      <c r="N291" t="str">
        <f>IF(OR(VLOOKUP(M291,Feuil2!E:F,2,FALSE)&gt;1,VLOOKUP(Feuil1!M291,Feuil2!E:I,4,)+7&lt;Tableau_Lancer_la_requête_à_partir_de_CEGID[[#This Row],[wop_dateacc]]),Feuil1!M291,"")</f>
        <v>007918</v>
      </c>
      <c r="O29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016618</v>
      </c>
      <c r="P29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9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1" t="str">
        <f>MID(Tableau_Lancer_la_requête_à_partir_de_CEGID[[#This Row],[libcomposant]],1,5)</f>
        <v>C1367</v>
      </c>
    </row>
    <row r="292" spans="1:21" x14ac:dyDescent="0.3">
      <c r="A292" t="s">
        <v>424</v>
      </c>
      <c r="B292" s="1">
        <v>44656</v>
      </c>
      <c r="C292" t="s">
        <v>2313</v>
      </c>
      <c r="D292">
        <v>152639</v>
      </c>
      <c r="E292" t="s">
        <v>2312</v>
      </c>
      <c r="F292" t="s">
        <v>422</v>
      </c>
      <c r="G292" t="s">
        <v>423</v>
      </c>
      <c r="H292" t="s">
        <v>425</v>
      </c>
      <c r="I292">
        <v>2030</v>
      </c>
      <c r="J292" t="s">
        <v>2316</v>
      </c>
      <c r="K292">
        <f>_xlfn.ISOWEEKNUM(Tableau_Lancer_la_requête_à_partir_de_CEGID[[#This Row],[wop_dateacc]])</f>
        <v>14</v>
      </c>
      <c r="M29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025919</v>
      </c>
      <c r="N292" t="str">
        <f>IF(OR(VLOOKUP(M292,Feuil2!E:F,2,FALSE)&gt;1,VLOOKUP(Feuil1!M292,Feuil2!E:I,4,)+7&lt;Tableau_Lancer_la_requête_à_partir_de_CEGID[[#This Row],[wop_dateacc]]),Feuil1!M292,"")</f>
        <v>025919</v>
      </c>
      <c r="O29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9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9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2" t="str">
        <f>MID(Tableau_Lancer_la_requête_à_partir_de_CEGID[[#This Row],[libcomposant]],1,5)</f>
        <v xml:space="preserve">C65B </v>
      </c>
    </row>
    <row r="293" spans="1:21" x14ac:dyDescent="0.3">
      <c r="A293" t="s">
        <v>289</v>
      </c>
      <c r="B293" s="1">
        <v>44656</v>
      </c>
      <c r="C293" t="s">
        <v>2313</v>
      </c>
      <c r="D293">
        <v>149677</v>
      </c>
      <c r="E293" t="s">
        <v>2311</v>
      </c>
      <c r="F293" t="s">
        <v>251</v>
      </c>
      <c r="G293" t="s">
        <v>252</v>
      </c>
      <c r="H293" t="s">
        <v>290</v>
      </c>
      <c r="I293">
        <v>1290</v>
      </c>
      <c r="J293" t="s">
        <v>2318</v>
      </c>
      <c r="K293">
        <f>_xlfn.ISOWEEKNUM(Tableau_Lancer_la_requête_à_partir_de_CEGID[[#This Row],[wop_dateacc]])</f>
        <v>14</v>
      </c>
      <c r="M29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004321</v>
      </c>
      <c r="N293" t="str">
        <f>IF(OR(VLOOKUP(M293,Feuil2!E:F,2,FALSE)&gt;1,VLOOKUP(Feuil1!M293,Feuil2!E:I,4,)+7&lt;Tableau_Lancer_la_requête_à_partir_de_CEGID[[#This Row],[wop_dateacc]]),Feuil1!M293,"")</f>
        <v>004321</v>
      </c>
      <c r="O29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004421</v>
      </c>
      <c r="P29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014917</v>
      </c>
      <c r="Q29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016819</v>
      </c>
      <c r="R29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038216</v>
      </c>
      <c r="S29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3" t="str">
        <f>MID(Tableau_Lancer_la_requête_à_partir_de_CEGID[[#This Row],[libcomposant]],1,5)</f>
        <v>C4Fin</v>
      </c>
    </row>
    <row r="294" spans="1:21" x14ac:dyDescent="0.3">
      <c r="A294" t="s">
        <v>140</v>
      </c>
      <c r="B294" s="1">
        <v>44656</v>
      </c>
      <c r="C294" t="s">
        <v>2310</v>
      </c>
      <c r="D294">
        <v>153478</v>
      </c>
      <c r="E294" t="s">
        <v>2312</v>
      </c>
      <c r="F294" t="s">
        <v>138</v>
      </c>
      <c r="G294" t="s">
        <v>139</v>
      </c>
      <c r="H294" t="s">
        <v>141</v>
      </c>
      <c r="I294">
        <v>1000</v>
      </c>
      <c r="J294" t="s">
        <v>2316</v>
      </c>
      <c r="K294">
        <f>_xlfn.ISOWEEKNUM(Tableau_Lancer_la_requête_à_partir_de_CEGID[[#This Row],[wop_dateacc]])</f>
        <v>14</v>
      </c>
      <c r="M29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000921</v>
      </c>
      <c r="N294" t="str">
        <f>IF(OR(VLOOKUP(M294,Feuil2!E:F,2,FALSE)&gt;1,VLOOKUP(Feuil1!M294,Feuil2!E:I,4,)+7&lt;Tableau_Lancer_la_requête_à_partir_de_CEGID[[#This Row],[wop_dateacc]]),Feuil1!M294,"")</f>
        <v>000921</v>
      </c>
      <c r="O29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010821</v>
      </c>
      <c r="P29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039416</v>
      </c>
      <c r="Q29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4" t="str">
        <f>MID(Tableau_Lancer_la_requête_à_partir_de_CEGID[[#This Row],[libcomposant]],1,5)</f>
        <v>C1400</v>
      </c>
    </row>
    <row r="295" spans="1:21" x14ac:dyDescent="0.3">
      <c r="A295" t="s">
        <v>381</v>
      </c>
      <c r="B295" s="1">
        <v>44656</v>
      </c>
      <c r="C295" t="s">
        <v>2313</v>
      </c>
      <c r="D295">
        <v>149691</v>
      </c>
      <c r="E295" t="s">
        <v>2311</v>
      </c>
      <c r="F295" t="s">
        <v>379</v>
      </c>
      <c r="G295" t="s">
        <v>380</v>
      </c>
      <c r="H295" t="s">
        <v>382</v>
      </c>
      <c r="I295">
        <v>1060</v>
      </c>
      <c r="J295" t="s">
        <v>2316</v>
      </c>
      <c r="K295">
        <f>_xlfn.ISOWEEKNUM(Tableau_Lancer_la_requête_à_partir_de_CEGID[[#This Row],[wop_dateacc]])</f>
        <v>14</v>
      </c>
      <c r="M29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026319</v>
      </c>
      <c r="N295" t="str">
        <f>IF(OR(VLOOKUP(M295,Feuil2!E:F,2,FALSE)&gt;1,VLOOKUP(Feuil1!M295,Feuil2!E:I,4,)+7&lt;Tableau_Lancer_la_requête_à_partir_de_CEGID[[#This Row],[wop_dateacc]]),Feuil1!M295,"")</f>
        <v>026319</v>
      </c>
      <c r="O29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29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9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5" t="str">
        <f>MID(Tableau_Lancer_la_requête_à_partir_de_CEGID[[#This Row],[libcomposant]],1,5)</f>
        <v>C1990</v>
      </c>
    </row>
    <row r="296" spans="1:21" x14ac:dyDescent="0.3">
      <c r="A296" t="s">
        <v>305</v>
      </c>
      <c r="B296" s="1">
        <v>44655</v>
      </c>
      <c r="C296" t="s">
        <v>2313</v>
      </c>
      <c r="D296">
        <v>151149</v>
      </c>
      <c r="E296" t="s">
        <v>2312</v>
      </c>
      <c r="F296" t="s">
        <v>416</v>
      </c>
      <c r="G296" t="s">
        <v>417</v>
      </c>
      <c r="H296" t="s">
        <v>306</v>
      </c>
      <c r="I296">
        <v>3010</v>
      </c>
      <c r="J296" t="s">
        <v>2316</v>
      </c>
      <c r="K296">
        <f>_xlfn.ISOWEEKNUM(Tableau_Lancer_la_requête_à_partir_de_CEGID[[#This Row],[wop_dateacc]])</f>
        <v>14</v>
      </c>
      <c r="M29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009919</v>
      </c>
      <c r="N296" t="str">
        <f>IF(OR(VLOOKUP(M296,Feuil2!E:F,2,FALSE)&gt;1,VLOOKUP(Feuil1!M296,Feuil2!E:I,4,)+7&lt;Tableau_Lancer_la_requête_à_partir_de_CEGID[[#This Row],[wop_dateacc]]),Feuil1!M296,"")</f>
        <v>009919</v>
      </c>
      <c r="O29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021619</v>
      </c>
      <c r="P29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031619</v>
      </c>
      <c r="Q29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6" t="str">
        <f>MID(Tableau_Lancer_la_requête_à_partir_de_CEGID[[#This Row],[libcomposant]],1,5)</f>
        <v xml:space="preserve">C111 </v>
      </c>
    </row>
    <row r="297" spans="1:21" x14ac:dyDescent="0.3">
      <c r="A297" t="s">
        <v>30</v>
      </c>
      <c r="B297" s="1">
        <v>44655</v>
      </c>
      <c r="C297" t="s">
        <v>2313</v>
      </c>
      <c r="D297">
        <v>152320</v>
      </c>
      <c r="E297" t="s">
        <v>2311</v>
      </c>
      <c r="F297" t="s">
        <v>26</v>
      </c>
      <c r="G297" t="s">
        <v>27</v>
      </c>
      <c r="H297" t="s">
        <v>31</v>
      </c>
      <c r="I297">
        <v>3020</v>
      </c>
      <c r="J297" t="s">
        <v>2316</v>
      </c>
      <c r="K297">
        <f>_xlfn.ISOWEEKNUM(Tableau_Lancer_la_requête_à_partir_de_CEGID[[#This Row],[wop_dateacc]])</f>
        <v>14</v>
      </c>
      <c r="M29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004415</v>
      </c>
      <c r="N297" t="str">
        <f>IF(OR(VLOOKUP(M297,Feuil2!E:F,2,FALSE)&gt;1,VLOOKUP(Feuil1!M297,Feuil2!E:I,4,)+7&lt;Tableau_Lancer_la_requête_à_partir_de_CEGID[[#This Row],[wop_dateacc]]),Feuil1!M297,"")</f>
        <v>004415</v>
      </c>
      <c r="O29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004515</v>
      </c>
      <c r="P29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006115</v>
      </c>
      <c r="Q29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006215</v>
      </c>
      <c r="R29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7" t="str">
        <f>MID(Tableau_Lancer_la_requête_à_partir_de_CEGID[[#This Row],[libcomposant]],1,5)</f>
        <v>C211C</v>
      </c>
    </row>
    <row r="298" spans="1:21" x14ac:dyDescent="0.3">
      <c r="A298" t="s">
        <v>289</v>
      </c>
      <c r="B298" s="1">
        <v>44655</v>
      </c>
      <c r="C298" t="s">
        <v>2313</v>
      </c>
      <c r="D298">
        <v>149678</v>
      </c>
      <c r="E298" t="s">
        <v>2311</v>
      </c>
      <c r="F298" t="s">
        <v>251</v>
      </c>
      <c r="G298" t="s">
        <v>252</v>
      </c>
      <c r="H298" t="s">
        <v>290</v>
      </c>
      <c r="I298">
        <v>1269</v>
      </c>
      <c r="J298" t="s">
        <v>2318</v>
      </c>
      <c r="K298">
        <f>_xlfn.ISOWEEKNUM(Tableau_Lancer_la_requête_à_partir_de_CEGID[[#This Row],[wop_dateacc]])</f>
        <v>14</v>
      </c>
      <c r="M29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004321</v>
      </c>
      <c r="N298" t="str">
        <f>IF(OR(VLOOKUP(M298,Feuil2!E:F,2,FALSE)&gt;1,VLOOKUP(Feuil1!M298,Feuil2!E:I,4,)+7&lt;Tableau_Lancer_la_requête_à_partir_de_CEGID[[#This Row],[wop_dateacc]]),Feuil1!M298,"")</f>
        <v>004321</v>
      </c>
      <c r="O29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004421</v>
      </c>
      <c r="P29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014917</v>
      </c>
      <c r="Q29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016819</v>
      </c>
      <c r="R29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038216</v>
      </c>
      <c r="S29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8" t="str">
        <f>MID(Tableau_Lancer_la_requête_à_partir_de_CEGID[[#This Row],[libcomposant]],1,5)</f>
        <v>C4Fin</v>
      </c>
    </row>
    <row r="299" spans="1:21" x14ac:dyDescent="0.3">
      <c r="A299" t="s">
        <v>28</v>
      </c>
      <c r="B299" s="1">
        <v>44655</v>
      </c>
      <c r="C299" t="s">
        <v>2313</v>
      </c>
      <c r="D299">
        <v>152320</v>
      </c>
      <c r="E299" t="s">
        <v>2311</v>
      </c>
      <c r="F299" t="s">
        <v>26</v>
      </c>
      <c r="G299" t="s">
        <v>27</v>
      </c>
      <c r="H299" t="s">
        <v>29</v>
      </c>
      <c r="I299">
        <v>3020</v>
      </c>
      <c r="J299" t="s">
        <v>2316</v>
      </c>
      <c r="K299">
        <f>_xlfn.ISOWEEKNUM(Tableau_Lancer_la_requête_à_partir_de_CEGID[[#This Row],[wop_dateacc]])</f>
        <v>14</v>
      </c>
      <c r="M29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018919</v>
      </c>
      <c r="N299" t="str">
        <f>IF(OR(VLOOKUP(M299,Feuil2!E:F,2,FALSE)&gt;1,VLOOKUP(Feuil1!M299,Feuil2!E:I,4,)+7&lt;Tableau_Lancer_la_requête_à_partir_de_CEGID[[#This Row],[wop_dateacc]]),Feuil1!M299,"")</f>
        <v>018919</v>
      </c>
      <c r="O29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019019</v>
      </c>
      <c r="P29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29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29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29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29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299" t="str">
        <f>MID(Tableau_Lancer_la_requête_à_partir_de_CEGID[[#This Row],[libcomposant]],1,5)</f>
        <v>C211C</v>
      </c>
    </row>
    <row r="300" spans="1:21" x14ac:dyDescent="0.3">
      <c r="A300" t="s">
        <v>571</v>
      </c>
      <c r="B300" s="1">
        <v>44655</v>
      </c>
      <c r="C300" t="s">
        <v>2310</v>
      </c>
      <c r="D300">
        <v>153465</v>
      </c>
      <c r="E300" t="s">
        <v>2312</v>
      </c>
      <c r="F300" t="s">
        <v>569</v>
      </c>
      <c r="G300" t="s">
        <v>570</v>
      </c>
      <c r="H300" t="s">
        <v>572</v>
      </c>
      <c r="I300">
        <v>500</v>
      </c>
      <c r="J300" t="s">
        <v>2316</v>
      </c>
      <c r="K300">
        <f>_xlfn.ISOWEEKNUM(Tableau_Lancer_la_requête_à_partir_de_CEGID[[#This Row],[wop_dateacc]])</f>
        <v>14</v>
      </c>
      <c r="M30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010218</v>
      </c>
      <c r="N300" t="str">
        <f>IF(OR(VLOOKUP(M300,Feuil2!E:F,2,FALSE)&gt;1,VLOOKUP(Feuil1!M300,Feuil2!E:I,4,)+7&lt;Tableau_Lancer_la_requête_à_partir_de_CEGID[[#This Row],[wop_dateacc]]),Feuil1!M300,"")</f>
        <v>010218</v>
      </c>
      <c r="O30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0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0" t="str">
        <f>MID(Tableau_Lancer_la_requête_à_partir_de_CEGID[[#This Row],[libcomposant]],1,5)</f>
        <v xml:space="preserve">C383 </v>
      </c>
    </row>
    <row r="301" spans="1:21" x14ac:dyDescent="0.3">
      <c r="A301" t="s">
        <v>420</v>
      </c>
      <c r="B301" s="1">
        <v>44655</v>
      </c>
      <c r="C301" t="s">
        <v>2313</v>
      </c>
      <c r="D301">
        <v>146670</v>
      </c>
      <c r="E301" t="s">
        <v>2312</v>
      </c>
      <c r="F301" t="s">
        <v>418</v>
      </c>
      <c r="G301" t="s">
        <v>419</v>
      </c>
      <c r="H301" t="s">
        <v>421</v>
      </c>
      <c r="I301">
        <v>2000</v>
      </c>
      <c r="J301" t="s">
        <v>2320</v>
      </c>
      <c r="K301">
        <f>_xlfn.ISOWEEKNUM(Tableau_Lancer_la_requête_à_partir_de_CEGID[[#This Row],[wop_dateacc]])</f>
        <v>14</v>
      </c>
      <c r="M30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000319</v>
      </c>
      <c r="N301" t="str">
        <f>IF(OR(VLOOKUP(M301,Feuil2!E:F,2,FALSE)&gt;1,VLOOKUP(Feuil1!M301,Feuil2!E:I,4,)+7&lt;Tableau_Lancer_la_requête_à_partir_de_CEGID[[#This Row],[wop_dateacc]]),Feuil1!M301,"")</f>
        <v>000319</v>
      </c>
      <c r="O30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008118</v>
      </c>
      <c r="P30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029517</v>
      </c>
      <c r="Q30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1" t="str">
        <f>MID(Tableau_Lancer_la_requête_à_partir_de_CEGID[[#This Row],[libcomposant]],1,5)</f>
        <v xml:space="preserve">C205 </v>
      </c>
    </row>
    <row r="302" spans="1:21" x14ac:dyDescent="0.3">
      <c r="A302" t="s">
        <v>453</v>
      </c>
      <c r="B302" s="1">
        <v>44652</v>
      </c>
      <c r="C302" t="s">
        <v>2310</v>
      </c>
      <c r="D302">
        <v>153451</v>
      </c>
      <c r="E302" t="s">
        <v>2312</v>
      </c>
      <c r="F302" t="s">
        <v>451</v>
      </c>
      <c r="G302" t="s">
        <v>452</v>
      </c>
      <c r="H302" t="s">
        <v>454</v>
      </c>
      <c r="I302">
        <v>20000</v>
      </c>
      <c r="J302" t="s">
        <v>2320</v>
      </c>
      <c r="K302">
        <f>_xlfn.ISOWEEKNUM(Tableau_Lancer_la_requête_à_partir_de_CEGID[[#This Row],[wop_dateacc]])</f>
        <v>13</v>
      </c>
      <c r="M30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02" t="e">
        <f>IF(OR(VLOOKUP(M302,Feuil2!E:F,2,FALSE)&gt;1,VLOOKUP(Feuil1!M302,Feuil2!E:I,4,)+7&lt;Tableau_Lancer_la_requête_à_partir_de_CEGID[[#This Row],[wop_dateacc]]),Feuil1!M302,"")</f>
        <v>#N/A</v>
      </c>
      <c r="O30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0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2" t="str">
        <f>MID(Tableau_Lancer_la_requête_à_partir_de_CEGID[[#This Row],[libcomposant]],1,5)</f>
        <v xml:space="preserve">C241 </v>
      </c>
    </row>
    <row r="303" spans="1:21" x14ac:dyDescent="0.3">
      <c r="A303" t="s">
        <v>412</v>
      </c>
      <c r="B303" s="1">
        <v>44651</v>
      </c>
      <c r="C303" t="s">
        <v>2313</v>
      </c>
      <c r="D303">
        <v>146694</v>
      </c>
      <c r="E303" t="s">
        <v>2312</v>
      </c>
      <c r="F303" t="s">
        <v>410</v>
      </c>
      <c r="G303" t="s">
        <v>411</v>
      </c>
      <c r="H303" t="s">
        <v>413</v>
      </c>
      <c r="I303">
        <v>510</v>
      </c>
      <c r="J303" t="s">
        <v>2316</v>
      </c>
      <c r="K303">
        <f>_xlfn.ISOWEEKNUM(Tableau_Lancer_la_requête_à_partir_de_CEGID[[#This Row],[wop_dateacc]])</f>
        <v>13</v>
      </c>
      <c r="M30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008916</v>
      </c>
      <c r="N303" t="str">
        <f>IF(OR(VLOOKUP(M303,Feuil2!E:F,2,FALSE)&gt;1,VLOOKUP(Feuil1!M303,Feuil2!E:I,4,)+7&lt;Tableau_Lancer_la_requête_à_partir_de_CEGID[[#This Row],[wop_dateacc]]),Feuil1!M303,"")</f>
        <v>008916</v>
      </c>
      <c r="O30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0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3" t="str">
        <f>MID(Tableau_Lancer_la_requête_à_partir_de_CEGID[[#This Row],[libcomposant]],1,5)</f>
        <v xml:space="preserve">C507 </v>
      </c>
    </row>
    <row r="304" spans="1:21" x14ac:dyDescent="0.3">
      <c r="A304" t="s">
        <v>253</v>
      </c>
      <c r="B304" s="1">
        <v>44651</v>
      </c>
      <c r="C304" t="s">
        <v>2313</v>
      </c>
      <c r="D304">
        <v>149680</v>
      </c>
      <c r="E304" t="s">
        <v>2311</v>
      </c>
      <c r="F304" t="s">
        <v>251</v>
      </c>
      <c r="G304" t="s">
        <v>252</v>
      </c>
      <c r="H304" t="s">
        <v>254</v>
      </c>
      <c r="I304">
        <v>1287</v>
      </c>
      <c r="J304" t="s">
        <v>2317</v>
      </c>
      <c r="K304">
        <f>_xlfn.ISOWEEKNUM(Tableau_Lancer_la_requête_à_partir_de_CEGID[[#This Row],[wop_dateacc]])</f>
        <v>13</v>
      </c>
      <c r="M30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000919</v>
      </c>
      <c r="N304" t="str">
        <f>IF(OR(VLOOKUP(M304,Feuil2!E:F,2,FALSE)&gt;1,VLOOKUP(Feuil1!M304,Feuil2!E:I,4,)+7&lt;Tableau_Lancer_la_requête_à_partir_de_CEGID[[#This Row],[wop_dateacc]]),Feuil1!M304,"")</f>
        <v>000919</v>
      </c>
      <c r="O30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005421</v>
      </c>
      <c r="P30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020018</v>
      </c>
      <c r="Q30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029619</v>
      </c>
      <c r="R30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029719</v>
      </c>
      <c r="S30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4" t="str">
        <f>MID(Tableau_Lancer_la_requête_à_partir_de_CEGID[[#This Row],[libcomposant]],1,5)</f>
        <v xml:space="preserve">C4Eb </v>
      </c>
    </row>
    <row r="305" spans="1:21" x14ac:dyDescent="0.3">
      <c r="A305" t="s">
        <v>408</v>
      </c>
      <c r="B305" s="1">
        <v>44651</v>
      </c>
      <c r="C305" t="s">
        <v>2313</v>
      </c>
      <c r="D305">
        <v>151174</v>
      </c>
      <c r="E305" t="s">
        <v>2312</v>
      </c>
      <c r="F305" t="s">
        <v>406</v>
      </c>
      <c r="G305" t="s">
        <v>407</v>
      </c>
      <c r="H305" t="s">
        <v>409</v>
      </c>
      <c r="I305">
        <v>1020</v>
      </c>
      <c r="J305" t="s">
        <v>2316</v>
      </c>
      <c r="K305">
        <f>_xlfn.ISOWEEKNUM(Tableau_Lancer_la_requête_à_partir_de_CEGID[[#This Row],[wop_dateacc]])</f>
        <v>13</v>
      </c>
      <c r="M30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018517</v>
      </c>
      <c r="N305" t="str">
        <f>IF(OR(VLOOKUP(M305,Feuil2!E:F,2,FALSE)&gt;1,VLOOKUP(Feuil1!M305,Feuil2!E:I,4,)+7&lt;Tableau_Lancer_la_requête_à_partir_de_CEGID[[#This Row],[wop_dateacc]]),Feuil1!M305,"")</f>
        <v>018517</v>
      </c>
      <c r="O30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027416</v>
      </c>
      <c r="P30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5" t="str">
        <f>MID(Tableau_Lancer_la_requête_à_partir_de_CEGID[[#This Row],[libcomposant]],1,5)</f>
        <v xml:space="preserve">C663 </v>
      </c>
    </row>
    <row r="306" spans="1:21" x14ac:dyDescent="0.3">
      <c r="A306" t="s">
        <v>402</v>
      </c>
      <c r="B306" s="1">
        <v>44651</v>
      </c>
      <c r="C306" t="s">
        <v>2310</v>
      </c>
      <c r="D306">
        <v>152614</v>
      </c>
      <c r="E306" t="s">
        <v>2312</v>
      </c>
      <c r="F306" t="s">
        <v>321</v>
      </c>
      <c r="G306" t="s">
        <v>322</v>
      </c>
      <c r="H306" t="s">
        <v>403</v>
      </c>
      <c r="I306">
        <v>200</v>
      </c>
      <c r="J306" t="s">
        <v>2322</v>
      </c>
      <c r="K306">
        <f>_xlfn.ISOWEEKNUM(Tableau_Lancer_la_requête_à_partir_de_CEGID[[#This Row],[wop_dateacc]])</f>
        <v>13</v>
      </c>
      <c r="M30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031616</v>
      </c>
      <c r="N306" t="str">
        <f>IF(OR(VLOOKUP(M306,Feuil2!E:F,2,FALSE)&gt;1,VLOOKUP(Feuil1!M306,Feuil2!E:I,4,)+7&lt;Tableau_Lancer_la_requête_à_partir_de_CEGID[[#This Row],[wop_dateacc]]),Feuil1!M306,"")</f>
        <v>031616</v>
      </c>
      <c r="O30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0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6" t="str">
        <f>MID(Tableau_Lancer_la_requête_à_partir_de_CEGID[[#This Row],[libcomposant]],1,5)</f>
        <v>OUTIL</v>
      </c>
    </row>
    <row r="307" spans="1:21" x14ac:dyDescent="0.3">
      <c r="A307" t="s">
        <v>389</v>
      </c>
      <c r="B307" s="1">
        <v>44650</v>
      </c>
      <c r="C307" t="s">
        <v>2310</v>
      </c>
      <c r="D307">
        <v>152924</v>
      </c>
      <c r="E307" t="s">
        <v>2311</v>
      </c>
      <c r="F307" t="s">
        <v>387</v>
      </c>
      <c r="G307" t="s">
        <v>388</v>
      </c>
      <c r="H307" t="s">
        <v>390</v>
      </c>
      <c r="I307">
        <v>1050</v>
      </c>
      <c r="J307" t="s">
        <v>2316</v>
      </c>
      <c r="K307">
        <f>_xlfn.ISOWEEKNUM(Tableau_Lancer_la_requête_à_partir_de_CEGID[[#This Row],[wop_dateacc]])</f>
        <v>13</v>
      </c>
      <c r="M30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006318</v>
      </c>
      <c r="N307" t="str">
        <f>IF(OR(VLOOKUP(M307,Feuil2!E:F,2,FALSE)&gt;1,VLOOKUP(Feuil1!M307,Feuil2!E:I,4,)+7&lt;Tableau_Lancer_la_requête_à_partir_de_CEGID[[#This Row],[wop_dateacc]]),Feuil1!M307,"")</f>
        <v>006318</v>
      </c>
      <c r="O30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030819</v>
      </c>
      <c r="P30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7" t="str">
        <f>MID(Tableau_Lancer_la_requête_à_partir_de_CEGID[[#This Row],[libcomposant]],1,5)</f>
        <v xml:space="preserve">C316 </v>
      </c>
    </row>
    <row r="308" spans="1:21" x14ac:dyDescent="0.3">
      <c r="A308" t="s">
        <v>2352</v>
      </c>
      <c r="B308" s="1">
        <v>44650</v>
      </c>
      <c r="C308" t="s">
        <v>2310</v>
      </c>
      <c r="D308">
        <v>154956</v>
      </c>
      <c r="E308" t="s">
        <v>2311</v>
      </c>
      <c r="F308" t="s">
        <v>2353</v>
      </c>
      <c r="G308" t="s">
        <v>2354</v>
      </c>
      <c r="H308" t="s">
        <v>2355</v>
      </c>
      <c r="I308">
        <v>525</v>
      </c>
      <c r="J308" t="s">
        <v>2316</v>
      </c>
      <c r="K308">
        <f>_xlfn.ISOWEEKNUM(Tableau_Lancer_la_requête_à_partir_de_CEGID[[#This Row],[wop_dateacc]])</f>
        <v>13</v>
      </c>
      <c r="M30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08" t="e">
        <f>IF(OR(VLOOKUP(M308,Feuil2!E:F,2,FALSE)&gt;1,VLOOKUP(Feuil1!M308,Feuil2!E:I,4,)+7&lt;Tableau_Lancer_la_requête_à_partir_de_CEGID[[#This Row],[wop_dateacc]]),Feuil1!M308,"")</f>
        <v>#N/A</v>
      </c>
      <c r="O30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0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8" t="str">
        <f>MID(Tableau_Lancer_la_requête_à_partir_de_CEGID[[#This Row],[libcomposant]],1,5)</f>
        <v>C2106</v>
      </c>
    </row>
    <row r="309" spans="1:21" x14ac:dyDescent="0.3">
      <c r="A309" t="s">
        <v>221</v>
      </c>
      <c r="B309" s="1">
        <v>44649</v>
      </c>
      <c r="C309" t="s">
        <v>2310</v>
      </c>
      <c r="D309">
        <v>154087</v>
      </c>
      <c r="E309" t="s">
        <v>2314</v>
      </c>
      <c r="F309" t="s">
        <v>219</v>
      </c>
      <c r="G309" t="s">
        <v>220</v>
      </c>
      <c r="H309" t="s">
        <v>222</v>
      </c>
      <c r="I309">
        <v>52</v>
      </c>
      <c r="J309" t="s">
        <v>2326</v>
      </c>
      <c r="K309">
        <f>_xlfn.ISOWEEKNUM(Tableau_Lancer_la_requête_à_partir_de_CEGID[[#This Row],[wop_dateacc]])</f>
        <v>13</v>
      </c>
      <c r="M30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09" t="e">
        <f>IF(OR(VLOOKUP(M309,Feuil2!E:F,2,FALSE)&gt;1,VLOOKUP(Feuil1!M309,Feuil2!E:I,4,)+7&lt;Tableau_Lancer_la_requête_à_partir_de_CEGID[[#This Row],[wop_dateacc]]),Feuil1!M309,"")</f>
        <v>#N/A</v>
      </c>
      <c r="O30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0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0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0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0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0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09" t="str">
        <f>MID(Tableau_Lancer_la_requête_à_partir_de_CEGID[[#This Row],[libcomposant]],1,5)</f>
        <v>C1023</v>
      </c>
    </row>
    <row r="310" spans="1:21" x14ac:dyDescent="0.3">
      <c r="A310" t="s">
        <v>355</v>
      </c>
      <c r="B310" s="1">
        <v>44648</v>
      </c>
      <c r="C310" t="s">
        <v>2313</v>
      </c>
      <c r="D310">
        <v>149571</v>
      </c>
      <c r="E310" t="s">
        <v>2312</v>
      </c>
      <c r="F310" t="s">
        <v>353</v>
      </c>
      <c r="G310" t="s">
        <v>354</v>
      </c>
      <c r="H310" t="s">
        <v>356</v>
      </c>
      <c r="I310">
        <v>107</v>
      </c>
      <c r="J310" t="s">
        <v>2316</v>
      </c>
      <c r="K310">
        <f>_xlfn.ISOWEEKNUM(Tableau_Lancer_la_requête_à_partir_de_CEGID[[#This Row],[wop_dateacc]])</f>
        <v>13</v>
      </c>
      <c r="M31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10" t="e">
        <f>IF(OR(VLOOKUP(M310,Feuil2!E:F,2,FALSE)&gt;1,VLOOKUP(Feuil1!M310,Feuil2!E:I,4,)+7&lt;Tableau_Lancer_la_requête_à_partir_de_CEGID[[#This Row],[wop_dateacc]]),Feuil1!M310,"")</f>
        <v>#N/A</v>
      </c>
      <c r="O31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1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0" t="str">
        <f>MID(Tableau_Lancer_la_requête_à_partir_de_CEGID[[#This Row],[libcomposant]],1,5)</f>
        <v xml:space="preserve">C482 </v>
      </c>
    </row>
    <row r="311" spans="1:21" x14ac:dyDescent="0.3">
      <c r="A311" t="s">
        <v>363</v>
      </c>
      <c r="B311" s="1">
        <v>44648</v>
      </c>
      <c r="C311" t="s">
        <v>2313</v>
      </c>
      <c r="D311">
        <v>148065</v>
      </c>
      <c r="E311" t="s">
        <v>2312</v>
      </c>
      <c r="F311" t="s">
        <v>361</v>
      </c>
      <c r="G311" t="s">
        <v>362</v>
      </c>
      <c r="H311" t="s">
        <v>364</v>
      </c>
      <c r="I311">
        <v>2010</v>
      </c>
      <c r="J311" t="s">
        <v>2320</v>
      </c>
      <c r="K311">
        <f>_xlfn.ISOWEEKNUM(Tableau_Lancer_la_requête_à_partir_de_CEGID[[#This Row],[wop_dateacc]])</f>
        <v>13</v>
      </c>
      <c r="M31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032519</v>
      </c>
      <c r="N311" t="str">
        <f>IF(OR(VLOOKUP(M311,Feuil2!E:F,2,FALSE)&gt;1,VLOOKUP(Feuil1!M311,Feuil2!E:I,4,)+7&lt;Tableau_Lancer_la_requête_à_partir_de_CEGID[[#This Row],[wop_dateacc]]),Feuil1!M311,"")</f>
        <v>032519</v>
      </c>
      <c r="O31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1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1" t="str">
        <f>MID(Tableau_Lancer_la_requête_à_partir_de_CEGID[[#This Row],[libcomposant]],1,5)</f>
        <v>C1219</v>
      </c>
    </row>
    <row r="312" spans="1:21" x14ac:dyDescent="0.3">
      <c r="A312" t="s">
        <v>369</v>
      </c>
      <c r="B312" s="1">
        <v>44648</v>
      </c>
      <c r="C312" t="s">
        <v>2313</v>
      </c>
      <c r="D312">
        <v>148765</v>
      </c>
      <c r="E312" t="s">
        <v>2312</v>
      </c>
      <c r="F312" t="s">
        <v>367</v>
      </c>
      <c r="G312" t="s">
        <v>368</v>
      </c>
      <c r="H312" t="s">
        <v>370</v>
      </c>
      <c r="I312">
        <v>608</v>
      </c>
      <c r="J312" t="s">
        <v>2316</v>
      </c>
      <c r="K312">
        <f>_xlfn.ISOWEEKNUM(Tableau_Lancer_la_requête_à_partir_de_CEGID[[#This Row],[wop_dateacc]])</f>
        <v>13</v>
      </c>
      <c r="M31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016021</v>
      </c>
      <c r="N312" t="str">
        <f>IF(OR(VLOOKUP(M312,Feuil2!E:F,2,FALSE)&gt;1,VLOOKUP(Feuil1!M312,Feuil2!E:I,4,)+7&lt;Tableau_Lancer_la_requête_à_partir_de_CEGID[[#This Row],[wop_dateacc]]),Feuil1!M312,"")</f>
        <v>016021</v>
      </c>
      <c r="O31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1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2" t="str">
        <f>MID(Tableau_Lancer_la_requête_à_partir_de_CEGID[[#This Row],[libcomposant]],1,5)</f>
        <v>C658A</v>
      </c>
    </row>
    <row r="313" spans="1:21" x14ac:dyDescent="0.3">
      <c r="A313" t="s">
        <v>347</v>
      </c>
      <c r="B313" s="1">
        <v>44648</v>
      </c>
      <c r="C313" t="s">
        <v>2310</v>
      </c>
      <c r="D313">
        <v>153501</v>
      </c>
      <c r="E313" t="s">
        <v>2311</v>
      </c>
      <c r="F313" t="s">
        <v>345</v>
      </c>
      <c r="G313" t="s">
        <v>346</v>
      </c>
      <c r="H313" t="s">
        <v>348</v>
      </c>
      <c r="I313">
        <v>630</v>
      </c>
      <c r="J313" t="s">
        <v>2316</v>
      </c>
      <c r="K313">
        <f>_xlfn.ISOWEEKNUM(Tableau_Lancer_la_requête_à_partir_de_CEGID[[#This Row],[wop_dateacc]])</f>
        <v>13</v>
      </c>
      <c r="M31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13" t="e">
        <f>IF(OR(VLOOKUP(M313,Feuil2!E:F,2,FALSE)&gt;1,VLOOKUP(Feuil1!M313,Feuil2!E:I,4,)+7&lt;Tableau_Lancer_la_requête_à_partir_de_CEGID[[#This Row],[wop_dateacc]]),Feuil1!M313,"")</f>
        <v>#N/A</v>
      </c>
      <c r="O31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1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3" t="str">
        <f>MID(Tableau_Lancer_la_requête_à_partir_de_CEGID[[#This Row],[libcomposant]],1,5)</f>
        <v xml:space="preserve">C753 </v>
      </c>
    </row>
    <row r="314" spans="1:21" x14ac:dyDescent="0.3">
      <c r="A314" t="s">
        <v>373</v>
      </c>
      <c r="B314" s="1">
        <v>44648</v>
      </c>
      <c r="C314" t="s">
        <v>2313</v>
      </c>
      <c r="D314">
        <v>149577</v>
      </c>
      <c r="E314" t="s">
        <v>2312</v>
      </c>
      <c r="F314" t="s">
        <v>371</v>
      </c>
      <c r="G314" t="s">
        <v>372</v>
      </c>
      <c r="H314" t="s">
        <v>374</v>
      </c>
      <c r="I314">
        <v>2000</v>
      </c>
      <c r="J314" t="s">
        <v>2316</v>
      </c>
      <c r="K314">
        <f>_xlfn.ISOWEEKNUM(Tableau_Lancer_la_requête_à_partir_de_CEGID[[#This Row],[wop_dateacc]])</f>
        <v>13</v>
      </c>
      <c r="M31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016016</v>
      </c>
      <c r="N314" t="str">
        <f>IF(OR(VLOOKUP(M314,Feuil2!E:F,2,FALSE)&gt;1,VLOOKUP(Feuil1!M314,Feuil2!E:I,4,)+7&lt;Tableau_Lancer_la_requête_à_partir_de_CEGID[[#This Row],[wop_dateacc]]),Feuil1!M314,"")</f>
        <v>016016</v>
      </c>
      <c r="O31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016721</v>
      </c>
      <c r="P31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4" t="str">
        <f>MID(Tableau_Lancer_la_requête_à_partir_de_CEGID[[#This Row],[libcomposant]],1,5)</f>
        <v>C237B</v>
      </c>
    </row>
    <row r="315" spans="1:21" x14ac:dyDescent="0.3">
      <c r="B315" s="1">
        <v>44648</v>
      </c>
      <c r="C315" t="s">
        <v>2310</v>
      </c>
      <c r="D315">
        <v>153469</v>
      </c>
      <c r="E315" t="s">
        <v>2312</v>
      </c>
      <c r="F315" t="s">
        <v>271</v>
      </c>
      <c r="G315" t="s">
        <v>272</v>
      </c>
      <c r="I315">
        <v>1000</v>
      </c>
      <c r="J315" t="s">
        <v>2317</v>
      </c>
      <c r="K315">
        <f>_xlfn.ISOWEEKNUM(Tableau_Lancer_la_requête_à_partir_de_CEGID[[#This Row],[wop_dateacc]])</f>
        <v>13</v>
      </c>
      <c r="M31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15" t="e">
        <f>IF(OR(VLOOKUP(M315,Feuil2!E:F,2,FALSE)&gt;1,VLOOKUP(Feuil1!M315,Feuil2!E:I,4,)+7&lt;Tableau_Lancer_la_requête_à_partir_de_CEGID[[#This Row],[wop_dateacc]]),Feuil1!M315,"")</f>
        <v>#N/A</v>
      </c>
      <c r="O31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1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5" t="str">
        <f>MID(Tableau_Lancer_la_requête_à_partir_de_CEGID[[#This Row],[libcomposant]],1,5)</f>
        <v/>
      </c>
    </row>
    <row r="316" spans="1:21" x14ac:dyDescent="0.3">
      <c r="A316" t="s">
        <v>327</v>
      </c>
      <c r="B316" s="1">
        <v>44645</v>
      </c>
      <c r="C316" t="s">
        <v>2310</v>
      </c>
      <c r="D316">
        <v>148768</v>
      </c>
      <c r="E316" t="s">
        <v>2312</v>
      </c>
      <c r="F316" t="s">
        <v>325</v>
      </c>
      <c r="G316" t="s">
        <v>326</v>
      </c>
      <c r="H316" t="s">
        <v>328</v>
      </c>
      <c r="I316">
        <v>108</v>
      </c>
      <c r="J316" t="s">
        <v>2317</v>
      </c>
      <c r="K316">
        <f>_xlfn.ISOWEEKNUM(Tableau_Lancer_la_requête_à_partir_de_CEGID[[#This Row],[wop_dateacc]])</f>
        <v>12</v>
      </c>
      <c r="M31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034816</v>
      </c>
      <c r="N316" t="str">
        <f>IF(OR(VLOOKUP(M316,Feuil2!E:F,2,FALSE)&gt;1,VLOOKUP(Feuil1!M316,Feuil2!E:I,4,)+7&lt;Tableau_Lancer_la_requête_à_partir_de_CEGID[[#This Row],[wop_dateacc]]),Feuil1!M316,"")</f>
        <v>034816</v>
      </c>
      <c r="O31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1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6" t="str">
        <f>MID(Tableau_Lancer_la_requête_à_partir_de_CEGID[[#This Row],[libcomposant]],1,5)</f>
        <v>C1663</v>
      </c>
    </row>
    <row r="317" spans="1:21" x14ac:dyDescent="0.3">
      <c r="A317" t="s">
        <v>311</v>
      </c>
      <c r="B317" s="1">
        <v>44644</v>
      </c>
      <c r="C317" t="s">
        <v>2310</v>
      </c>
      <c r="D317">
        <v>151689</v>
      </c>
      <c r="E317" t="s">
        <v>2314</v>
      </c>
      <c r="F317" t="s">
        <v>309</v>
      </c>
      <c r="G317" t="s">
        <v>310</v>
      </c>
      <c r="H317" t="s">
        <v>312</v>
      </c>
      <c r="I317">
        <v>1050</v>
      </c>
      <c r="J317" t="s">
        <v>2320</v>
      </c>
      <c r="K317">
        <f>_xlfn.ISOWEEKNUM(Tableau_Lancer_la_requête_à_partir_de_CEGID[[#This Row],[wop_dateacc]])</f>
        <v>12</v>
      </c>
      <c r="M31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021422</v>
      </c>
      <c r="N317" t="str">
        <f>IF(OR(VLOOKUP(M317,Feuil2!E:F,2,FALSE)&gt;1,VLOOKUP(Feuil1!M317,Feuil2!E:I,4,)+7&lt;Tableau_Lancer_la_requête_à_partir_de_CEGID[[#This Row],[wop_dateacc]]),Feuil1!M317,"")</f>
        <v>021422</v>
      </c>
      <c r="O31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1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1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7" t="str">
        <f>MID(Tableau_Lancer_la_requête_à_partir_de_CEGID[[#This Row],[libcomposant]],1,5)</f>
        <v>C937W</v>
      </c>
    </row>
    <row r="318" spans="1:21" x14ac:dyDescent="0.3">
      <c r="A318" t="s">
        <v>93</v>
      </c>
      <c r="B318" s="1">
        <v>44644</v>
      </c>
      <c r="C318" t="s">
        <v>2310</v>
      </c>
      <c r="D318">
        <v>152621</v>
      </c>
      <c r="E318" t="s">
        <v>2312</v>
      </c>
      <c r="F318" t="s">
        <v>313</v>
      </c>
      <c r="G318" t="s">
        <v>314</v>
      </c>
      <c r="H318" t="s">
        <v>94</v>
      </c>
      <c r="I318">
        <v>4000</v>
      </c>
      <c r="J318" t="s">
        <v>2320</v>
      </c>
      <c r="K318">
        <f>_xlfn.ISOWEEKNUM(Tableau_Lancer_la_requête_à_partir_de_CEGID[[#This Row],[wop_dateacc]])</f>
        <v>12</v>
      </c>
      <c r="M31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000321</v>
      </c>
      <c r="N318" t="str">
        <f>IF(OR(VLOOKUP(M318,Feuil2!E:F,2,FALSE)&gt;1,VLOOKUP(Feuil1!M318,Feuil2!E:I,4,)+7&lt;Tableau_Lancer_la_requête_à_partir_de_CEGID[[#This Row],[wop_dateacc]]),Feuil1!M318,"")</f>
        <v>000321</v>
      </c>
      <c r="O31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020819</v>
      </c>
      <c r="P31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023622</v>
      </c>
      <c r="Q31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8" t="str">
        <f>MID(Tableau_Lancer_la_requête_à_partir_de_CEGID[[#This Row],[libcomposant]],1,5)</f>
        <v>C1198</v>
      </c>
    </row>
    <row r="319" spans="1:21" x14ac:dyDescent="0.3">
      <c r="A319" t="s">
        <v>317</v>
      </c>
      <c r="B319" s="1">
        <v>44644</v>
      </c>
      <c r="C319" t="s">
        <v>2310</v>
      </c>
      <c r="D319">
        <v>154830</v>
      </c>
      <c r="E319" t="s">
        <v>2312</v>
      </c>
      <c r="F319" t="s">
        <v>315</v>
      </c>
      <c r="G319" t="s">
        <v>316</v>
      </c>
      <c r="H319" t="s">
        <v>318</v>
      </c>
      <c r="I319">
        <v>5000</v>
      </c>
      <c r="J319" t="s">
        <v>2320</v>
      </c>
      <c r="K319">
        <f>_xlfn.ISOWEEKNUM(Tableau_Lancer_la_requête_à_partir_de_CEGID[[#This Row],[wop_dateacc]])</f>
        <v>12</v>
      </c>
      <c r="M31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0010421</v>
      </c>
      <c r="N319" t="str">
        <f>IF(OR(VLOOKUP(M319,Feuil2!E:F,2,FALSE)&gt;1,VLOOKUP(Feuil1!M319,Feuil2!E:I,4,)+7&lt;Tableau_Lancer_la_requête_à_partir_de_CEGID[[#This Row],[wop_dateacc]]),Feuil1!M319,"")</f>
        <v>0010421</v>
      </c>
      <c r="O31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001919</v>
      </c>
      <c r="P31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010321</v>
      </c>
      <c r="Q31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1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1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1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19" t="str">
        <f>MID(Tableau_Lancer_la_requête_à_partir_de_CEGID[[#This Row],[libcomposant]],1,5)</f>
        <v xml:space="preserve">C183 </v>
      </c>
    </row>
    <row r="320" spans="1:21" x14ac:dyDescent="0.3">
      <c r="B320" s="1">
        <v>44644</v>
      </c>
      <c r="C320" t="s">
        <v>2310</v>
      </c>
      <c r="D320">
        <v>152614</v>
      </c>
      <c r="E320" t="s">
        <v>2312</v>
      </c>
      <c r="F320" t="s">
        <v>321</v>
      </c>
      <c r="G320" t="s">
        <v>322</v>
      </c>
      <c r="I320">
        <v>200</v>
      </c>
      <c r="J320" t="s">
        <v>2320</v>
      </c>
      <c r="K320">
        <f>_xlfn.ISOWEEKNUM(Tableau_Lancer_la_requête_à_partir_de_CEGID[[#This Row],[wop_dateacc]])</f>
        <v>12</v>
      </c>
      <c r="M32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20" t="e">
        <f>IF(OR(VLOOKUP(M320,Feuil2!E:F,2,FALSE)&gt;1,VLOOKUP(Feuil1!M320,Feuil2!E:I,4,)+7&lt;Tableau_Lancer_la_requête_à_partir_de_CEGID[[#This Row],[wop_dateacc]]),Feuil1!M320,"")</f>
        <v>#N/A</v>
      </c>
      <c r="O32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2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0" t="str">
        <f>MID(Tableau_Lancer_la_requête_à_partir_de_CEGID[[#This Row],[libcomposant]],1,5)</f>
        <v/>
      </c>
    </row>
    <row r="321" spans="1:21" x14ac:dyDescent="0.3">
      <c r="A321" t="s">
        <v>301</v>
      </c>
      <c r="B321" s="1">
        <v>44643</v>
      </c>
      <c r="C321" t="s">
        <v>2310</v>
      </c>
      <c r="D321">
        <v>153467</v>
      </c>
      <c r="E321" t="s">
        <v>2312</v>
      </c>
      <c r="F321" t="s">
        <v>299</v>
      </c>
      <c r="G321" t="s">
        <v>300</v>
      </c>
      <c r="H321" t="s">
        <v>302</v>
      </c>
      <c r="I321">
        <v>4000</v>
      </c>
      <c r="J321" t="s">
        <v>2316</v>
      </c>
      <c r="K321">
        <f>_xlfn.ISOWEEKNUM(Tableau_Lancer_la_requête_à_partir_de_CEGID[[#This Row],[wop_dateacc]])</f>
        <v>12</v>
      </c>
      <c r="M32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010521</v>
      </c>
      <c r="N321" t="str">
        <f>IF(OR(VLOOKUP(M321,Feuil2!E:F,2,FALSE)&gt;1,VLOOKUP(Feuil1!M321,Feuil2!E:I,4,)+7&lt;Tableau_Lancer_la_requête_à_partir_de_CEGID[[#This Row],[wop_dateacc]]),Feuil1!M321,"")</f>
        <v>010521</v>
      </c>
      <c r="O32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021117</v>
      </c>
      <c r="P32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024718</v>
      </c>
      <c r="Q32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030519</v>
      </c>
      <c r="R32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1" t="str">
        <f>MID(Tableau_Lancer_la_requête_à_partir_de_CEGID[[#This Row],[libcomposant]],1,5)</f>
        <v xml:space="preserve">C627 </v>
      </c>
    </row>
    <row r="322" spans="1:21" x14ac:dyDescent="0.3">
      <c r="A322" t="s">
        <v>305</v>
      </c>
      <c r="B322" s="1">
        <v>44643</v>
      </c>
      <c r="C322" t="s">
        <v>2313</v>
      </c>
      <c r="D322">
        <v>151175</v>
      </c>
      <c r="E322" t="s">
        <v>2312</v>
      </c>
      <c r="F322" t="s">
        <v>303</v>
      </c>
      <c r="G322" t="s">
        <v>304</v>
      </c>
      <c r="H322" t="s">
        <v>306</v>
      </c>
      <c r="I322">
        <v>510</v>
      </c>
      <c r="J322" t="s">
        <v>2316</v>
      </c>
      <c r="K322">
        <f>_xlfn.ISOWEEKNUM(Tableau_Lancer_la_requête_à_partir_de_CEGID[[#This Row],[wop_dateacc]])</f>
        <v>12</v>
      </c>
      <c r="M32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009919</v>
      </c>
      <c r="N322" t="str">
        <f>IF(OR(VLOOKUP(M322,Feuil2!E:F,2,FALSE)&gt;1,VLOOKUP(Feuil1!M322,Feuil2!E:I,4,)+7&lt;Tableau_Lancer_la_requête_à_partir_de_CEGID[[#This Row],[wop_dateacc]]),Feuil1!M322,"")</f>
        <v>009919</v>
      </c>
      <c r="O32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021619</v>
      </c>
      <c r="P32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031619</v>
      </c>
      <c r="Q32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2" t="str">
        <f>MID(Tableau_Lancer_la_requête_à_partir_de_CEGID[[#This Row],[libcomposant]],1,5)</f>
        <v xml:space="preserve">C111 </v>
      </c>
    </row>
    <row r="323" spans="1:21" x14ac:dyDescent="0.3">
      <c r="A323" t="s">
        <v>289</v>
      </c>
      <c r="B323" s="1">
        <v>44642</v>
      </c>
      <c r="C323" t="s">
        <v>2313</v>
      </c>
      <c r="D323">
        <v>149676</v>
      </c>
      <c r="E323" t="s">
        <v>2311</v>
      </c>
      <c r="F323" t="s">
        <v>251</v>
      </c>
      <c r="G323" t="s">
        <v>252</v>
      </c>
      <c r="H323" t="s">
        <v>290</v>
      </c>
      <c r="I323">
        <v>1269</v>
      </c>
      <c r="J323" t="s">
        <v>2318</v>
      </c>
      <c r="K323">
        <f>_xlfn.ISOWEEKNUM(Tableau_Lancer_la_requête_à_partir_de_CEGID[[#This Row],[wop_dateacc]])</f>
        <v>12</v>
      </c>
      <c r="M32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004321</v>
      </c>
      <c r="N323" t="str">
        <f>IF(OR(VLOOKUP(M323,Feuil2!E:F,2,FALSE)&gt;1,VLOOKUP(Feuil1!M323,Feuil2!E:I,4,)+7&lt;Tableau_Lancer_la_requête_à_partir_de_CEGID[[#This Row],[wop_dateacc]]),Feuil1!M323,"")</f>
        <v>004321</v>
      </c>
      <c r="O32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004421</v>
      </c>
      <c r="P32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014917</v>
      </c>
      <c r="Q32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016819</v>
      </c>
      <c r="R32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038216</v>
      </c>
      <c r="S32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3" t="str">
        <f>MID(Tableau_Lancer_la_requête_à_partir_de_CEGID[[#This Row],[libcomposant]],1,5)</f>
        <v>C4Fin</v>
      </c>
    </row>
    <row r="324" spans="1:21" x14ac:dyDescent="0.3">
      <c r="A324" t="s">
        <v>148</v>
      </c>
      <c r="B324" s="1">
        <v>44641</v>
      </c>
      <c r="C324" t="s">
        <v>2310</v>
      </c>
      <c r="D324">
        <v>154089</v>
      </c>
      <c r="E324" t="s">
        <v>2314</v>
      </c>
      <c r="F324" t="s">
        <v>146</v>
      </c>
      <c r="G324" t="s">
        <v>147</v>
      </c>
      <c r="H324" t="s">
        <v>149</v>
      </c>
      <c r="I324">
        <v>52</v>
      </c>
      <c r="J324" t="s">
        <v>2326</v>
      </c>
      <c r="K324">
        <f>_xlfn.ISOWEEKNUM(Tableau_Lancer_la_requête_à_partir_de_CEGID[[#This Row],[wop_dateacc]])</f>
        <v>12</v>
      </c>
      <c r="M32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24" t="e">
        <f>IF(OR(VLOOKUP(M324,Feuil2!E:F,2,FALSE)&gt;1,VLOOKUP(Feuil1!M324,Feuil2!E:I,4,)+7&lt;Tableau_Lancer_la_requête_à_partir_de_CEGID[[#This Row],[wop_dateacc]]),Feuil1!M324,"")</f>
        <v>#N/A</v>
      </c>
      <c r="O32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2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4" t="str">
        <f>MID(Tableau_Lancer_la_requête_à_partir_de_CEGID[[#This Row],[libcomposant]],1,5)</f>
        <v>C1124</v>
      </c>
    </row>
    <row r="325" spans="1:21" x14ac:dyDescent="0.3">
      <c r="A325" t="s">
        <v>273</v>
      </c>
      <c r="B325" s="1">
        <v>44641</v>
      </c>
      <c r="C325" t="s">
        <v>2310</v>
      </c>
      <c r="D325">
        <v>153469</v>
      </c>
      <c r="E325" t="s">
        <v>2312</v>
      </c>
      <c r="F325" t="s">
        <v>271</v>
      </c>
      <c r="G325" t="s">
        <v>272</v>
      </c>
      <c r="H325" t="s">
        <v>274</v>
      </c>
      <c r="I325">
        <v>1000</v>
      </c>
      <c r="J325" t="s">
        <v>2316</v>
      </c>
      <c r="K325">
        <f>_xlfn.ISOWEEKNUM(Tableau_Lancer_la_requête_à_partir_de_CEGID[[#This Row],[wop_dateacc]])</f>
        <v>12</v>
      </c>
      <c r="M32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011818</v>
      </c>
      <c r="N325" t="str">
        <f>IF(OR(VLOOKUP(M325,Feuil2!E:F,2,FALSE)&gt;1,VLOOKUP(Feuil1!M325,Feuil2!E:I,4,)+7&lt;Tableau_Lancer_la_requête_à_partir_de_CEGID[[#This Row],[wop_dateacc]]),Feuil1!M325,"")</f>
        <v>011818</v>
      </c>
      <c r="O32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2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5" t="str">
        <f>MID(Tableau_Lancer_la_requête_à_partir_de_CEGID[[#This Row],[libcomposant]],1,5)</f>
        <v>C1148</v>
      </c>
    </row>
    <row r="326" spans="1:21" x14ac:dyDescent="0.3">
      <c r="A326" t="s">
        <v>243</v>
      </c>
      <c r="B326" s="1">
        <v>44636</v>
      </c>
      <c r="C326" t="s">
        <v>2310</v>
      </c>
      <c r="D326">
        <v>152504</v>
      </c>
      <c r="E326" t="s">
        <v>2311</v>
      </c>
      <c r="F326" t="s">
        <v>241</v>
      </c>
      <c r="G326" t="s">
        <v>242</v>
      </c>
      <c r="H326" t="s">
        <v>244</v>
      </c>
      <c r="I326">
        <v>1050</v>
      </c>
      <c r="J326" t="s">
        <v>2316</v>
      </c>
      <c r="K326">
        <f>_xlfn.ISOWEEKNUM(Tableau_Lancer_la_requête_à_partir_de_CEGID[[#This Row],[wop_dateacc]])</f>
        <v>11</v>
      </c>
      <c r="M32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018719</v>
      </c>
      <c r="N326" t="str">
        <f>IF(OR(VLOOKUP(M326,Feuil2!E:F,2,FALSE)&gt;1,VLOOKUP(Feuil1!M326,Feuil2!E:I,4,)+7&lt;Tableau_Lancer_la_requête_à_partir_de_CEGID[[#This Row],[wop_dateacc]]),Feuil1!M326,"")</f>
        <v>018719</v>
      </c>
      <c r="O32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2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6" t="str">
        <f>MID(Tableau_Lancer_la_requête_à_partir_de_CEGID[[#This Row],[libcomposant]],1,5)</f>
        <v xml:space="preserve">C561 </v>
      </c>
    </row>
    <row r="327" spans="1:21" x14ac:dyDescent="0.3">
      <c r="A327" t="s">
        <v>245</v>
      </c>
      <c r="B327" s="1">
        <v>44636</v>
      </c>
      <c r="C327" t="s">
        <v>2310</v>
      </c>
      <c r="D327">
        <v>152504</v>
      </c>
      <c r="E327" t="s">
        <v>2311</v>
      </c>
      <c r="F327" t="s">
        <v>241</v>
      </c>
      <c r="G327" t="s">
        <v>242</v>
      </c>
      <c r="H327" t="s">
        <v>246</v>
      </c>
      <c r="I327">
        <v>1050</v>
      </c>
      <c r="J327" t="s">
        <v>2316</v>
      </c>
      <c r="K327">
        <f>_xlfn.ISOWEEKNUM(Tableau_Lancer_la_requête_à_partir_de_CEGID[[#This Row],[wop_dateacc]])</f>
        <v>11</v>
      </c>
      <c r="M32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018819</v>
      </c>
      <c r="N327" t="str">
        <f>IF(OR(VLOOKUP(M327,Feuil2!E:F,2,FALSE)&gt;1,VLOOKUP(Feuil1!M327,Feuil2!E:I,4,)+7&lt;Tableau_Lancer_la_requête_à_partir_de_CEGID[[#This Row],[wop_dateacc]]),Feuil1!M327,"")</f>
        <v>018819</v>
      </c>
      <c r="O32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2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7" t="str">
        <f>MID(Tableau_Lancer_la_requête_à_partir_de_CEGID[[#This Row],[libcomposant]],1,5)</f>
        <v xml:space="preserve">C561 </v>
      </c>
    </row>
    <row r="328" spans="1:21" x14ac:dyDescent="0.3">
      <c r="A328" t="s">
        <v>229</v>
      </c>
      <c r="B328" s="1">
        <v>44635</v>
      </c>
      <c r="C328" t="s">
        <v>2310</v>
      </c>
      <c r="D328">
        <v>153477</v>
      </c>
      <c r="E328" t="s">
        <v>2312</v>
      </c>
      <c r="F328" t="s">
        <v>227</v>
      </c>
      <c r="G328" t="s">
        <v>228</v>
      </c>
      <c r="H328" t="s">
        <v>230</v>
      </c>
      <c r="I328">
        <v>1000</v>
      </c>
      <c r="J328" t="s">
        <v>2316</v>
      </c>
      <c r="K328">
        <f>_xlfn.ISOWEEKNUM(Tableau_Lancer_la_requête_à_partir_de_CEGID[[#This Row],[wop_dateacc]])</f>
        <v>11</v>
      </c>
      <c r="M32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007521</v>
      </c>
      <c r="N328" t="str">
        <f>IF(OR(VLOOKUP(M328,Feuil2!E:F,2,FALSE)&gt;1,VLOOKUP(Feuil1!M328,Feuil2!E:I,4,)+7&lt;Tableau_Lancer_la_requête_à_partir_de_CEGID[[#This Row],[wop_dateacc]]),Feuil1!M328,"")</f>
        <v>007521</v>
      </c>
      <c r="O32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023815</v>
      </c>
      <c r="P32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8" t="str">
        <f>MID(Tableau_Lancer_la_requête_à_partir_de_CEGID[[#This Row],[libcomposant]],1,5)</f>
        <v>C1399</v>
      </c>
    </row>
    <row r="329" spans="1:21" x14ac:dyDescent="0.3">
      <c r="A329" t="s">
        <v>72</v>
      </c>
      <c r="B329" s="1">
        <v>44635</v>
      </c>
      <c r="C329" t="s">
        <v>2313</v>
      </c>
      <c r="D329">
        <v>153339</v>
      </c>
      <c r="E329" t="s">
        <v>2311</v>
      </c>
      <c r="F329" t="s">
        <v>36</v>
      </c>
      <c r="G329" t="s">
        <v>37</v>
      </c>
      <c r="H329" t="s">
        <v>73</v>
      </c>
      <c r="I329">
        <v>1518</v>
      </c>
      <c r="J329" t="s">
        <v>2318</v>
      </c>
      <c r="K329">
        <f>_xlfn.ISOWEEKNUM(Tableau_Lancer_la_requête_à_partir_de_CEGID[[#This Row],[wop_dateacc]])</f>
        <v>11</v>
      </c>
      <c r="M32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000221</v>
      </c>
      <c r="N329" t="str">
        <f>IF(OR(VLOOKUP(M329,Feuil2!E:F,2,FALSE)&gt;1,VLOOKUP(Feuil1!M329,Feuil2!E:I,4,)+7&lt;Tableau_Lancer_la_requête_à_partir_de_CEGID[[#This Row],[wop_dateacc]]),Feuil1!M329,"")</f>
        <v>000221</v>
      </c>
      <c r="O32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008415</v>
      </c>
      <c r="P32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2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2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2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2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29" t="str">
        <f>MID(Tableau_Lancer_la_requête_à_partir_de_CEGID[[#This Row],[libcomposant]],1,5)</f>
        <v>C211B</v>
      </c>
    </row>
    <row r="330" spans="1:21" x14ac:dyDescent="0.3">
      <c r="A330" t="s">
        <v>235</v>
      </c>
      <c r="B330" s="1">
        <v>44635</v>
      </c>
      <c r="C330" t="s">
        <v>2310</v>
      </c>
      <c r="D330">
        <v>153479</v>
      </c>
      <c r="E330" t="s">
        <v>2312</v>
      </c>
      <c r="F330" t="s">
        <v>233</v>
      </c>
      <c r="G330" t="s">
        <v>234</v>
      </c>
      <c r="H330" t="s">
        <v>236</v>
      </c>
      <c r="I330">
        <v>500</v>
      </c>
      <c r="J330" t="s">
        <v>2316</v>
      </c>
      <c r="K330">
        <f>_xlfn.ISOWEEKNUM(Tableau_Lancer_la_requête_à_partir_de_CEGID[[#This Row],[wop_dateacc]])</f>
        <v>11</v>
      </c>
      <c r="M33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008021</v>
      </c>
      <c r="N330" t="str">
        <f>IF(OR(VLOOKUP(M330,Feuil2!E:F,2,FALSE)&gt;1,VLOOKUP(Feuil1!M330,Feuil2!E:I,4,)+7&lt;Tableau_Lancer_la_requête_à_partir_de_CEGID[[#This Row],[wop_dateacc]]),Feuil1!M330,"")</f>
        <v>008021</v>
      </c>
      <c r="O33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035316</v>
      </c>
      <c r="P33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0" t="str">
        <f>MID(Tableau_Lancer_la_requête_à_partir_de_CEGID[[#This Row],[libcomposant]],1,5)</f>
        <v>C1397</v>
      </c>
    </row>
    <row r="331" spans="1:21" x14ac:dyDescent="0.3">
      <c r="A331" t="s">
        <v>221</v>
      </c>
      <c r="B331" s="1">
        <v>44634</v>
      </c>
      <c r="C331" t="s">
        <v>2310</v>
      </c>
      <c r="D331">
        <v>154087</v>
      </c>
      <c r="E331" t="s">
        <v>2314</v>
      </c>
      <c r="F331" t="s">
        <v>219</v>
      </c>
      <c r="G331" t="s">
        <v>220</v>
      </c>
      <c r="H331" t="s">
        <v>222</v>
      </c>
      <c r="I331">
        <v>52</v>
      </c>
      <c r="J331" t="s">
        <v>2325</v>
      </c>
      <c r="K331">
        <f>_xlfn.ISOWEEKNUM(Tableau_Lancer_la_requête_à_partir_de_CEGID[[#This Row],[wop_dateacc]])</f>
        <v>11</v>
      </c>
      <c r="M33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31" t="e">
        <f>IF(OR(VLOOKUP(M331,Feuil2!E:F,2,FALSE)&gt;1,VLOOKUP(Feuil1!M331,Feuil2!E:I,4,)+7&lt;Tableau_Lancer_la_requête_à_partir_de_CEGID[[#This Row],[wop_dateacc]]),Feuil1!M331,"")</f>
        <v>#N/A</v>
      </c>
      <c r="O33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3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1" t="str">
        <f>MID(Tableau_Lancer_la_requête_à_partir_de_CEGID[[#This Row],[libcomposant]],1,5)</f>
        <v>C1023</v>
      </c>
    </row>
    <row r="332" spans="1:21" x14ac:dyDescent="0.3">
      <c r="A332" t="s">
        <v>217</v>
      </c>
      <c r="B332" s="1">
        <v>44631</v>
      </c>
      <c r="C332" t="s">
        <v>2310</v>
      </c>
      <c r="D332">
        <v>152169</v>
      </c>
      <c r="E332" t="s">
        <v>2311</v>
      </c>
      <c r="F332" t="s">
        <v>199</v>
      </c>
      <c r="G332" t="s">
        <v>200</v>
      </c>
      <c r="H332" t="s">
        <v>218</v>
      </c>
      <c r="I332">
        <v>525</v>
      </c>
      <c r="J332" t="s">
        <v>2317</v>
      </c>
      <c r="K332">
        <f>_xlfn.ISOWEEKNUM(Tableau_Lancer_la_requête_à_partir_de_CEGID[[#This Row],[wop_dateacc]])</f>
        <v>10</v>
      </c>
      <c r="M33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025915</v>
      </c>
      <c r="N332" t="str">
        <f>IF(OR(VLOOKUP(M332,Feuil2!E:F,2,FALSE)&gt;1,VLOOKUP(Feuil1!M332,Feuil2!E:I,4,)+7&lt;Tableau_Lancer_la_requête_à_partir_de_CEGID[[#This Row],[wop_dateacc]]),Feuil1!M332,"")</f>
        <v>025915</v>
      </c>
      <c r="O33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3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2" t="str">
        <f>MID(Tableau_Lancer_la_requête_à_partir_de_CEGID[[#This Row],[libcomposant]],1,5)</f>
        <v xml:space="preserve">C322 </v>
      </c>
    </row>
    <row r="333" spans="1:21" x14ac:dyDescent="0.3">
      <c r="B333" s="1">
        <v>44629</v>
      </c>
      <c r="C333" t="s">
        <v>2310</v>
      </c>
      <c r="D333">
        <v>154089</v>
      </c>
      <c r="E333" t="s">
        <v>2314</v>
      </c>
      <c r="F333" t="s">
        <v>146</v>
      </c>
      <c r="G333" t="s">
        <v>147</v>
      </c>
      <c r="I333">
        <v>52</v>
      </c>
      <c r="J333" t="s">
        <v>2331</v>
      </c>
      <c r="K333">
        <f>_xlfn.ISOWEEKNUM(Tableau_Lancer_la_requête_à_partir_de_CEGID[[#This Row],[wop_dateacc]])</f>
        <v>10</v>
      </c>
      <c r="M33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33" t="e">
        <f>IF(OR(VLOOKUP(M333,Feuil2!E:F,2,FALSE)&gt;1,VLOOKUP(Feuil1!M333,Feuil2!E:I,4,)+7&lt;Tableau_Lancer_la_requête_à_partir_de_CEGID[[#This Row],[wop_dateacc]]),Feuil1!M333,"")</f>
        <v>#N/A</v>
      </c>
      <c r="O33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3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3" t="str">
        <f>MID(Tableau_Lancer_la_requête_à_partir_de_CEGID[[#This Row],[libcomposant]],1,5)</f>
        <v/>
      </c>
    </row>
    <row r="334" spans="1:21" x14ac:dyDescent="0.3">
      <c r="A334" t="s">
        <v>20</v>
      </c>
      <c r="B334" s="1">
        <v>44628</v>
      </c>
      <c r="C334" t="s">
        <v>2313</v>
      </c>
      <c r="D334">
        <v>152906</v>
      </c>
      <c r="E334" t="s">
        <v>2312</v>
      </c>
      <c r="F334" t="s">
        <v>18</v>
      </c>
      <c r="G334" t="s">
        <v>19</v>
      </c>
      <c r="H334" t="s">
        <v>21</v>
      </c>
      <c r="I334">
        <v>1010</v>
      </c>
      <c r="J334" t="s">
        <v>2328</v>
      </c>
      <c r="K334">
        <f>_xlfn.ISOWEEKNUM(Tableau_Lancer_la_requête_à_partir_de_CEGID[[#This Row],[wop_dateacc]])</f>
        <v>10</v>
      </c>
      <c r="M33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015715</v>
      </c>
      <c r="N334" t="str">
        <f>IF(OR(VLOOKUP(M334,Feuil2!E:F,2,FALSE)&gt;1,VLOOKUP(Feuil1!M334,Feuil2!E:I,4,)+7&lt;Tableau_Lancer_la_requête_à_partir_de_CEGID[[#This Row],[wop_dateacc]]),Feuil1!M334,"")</f>
        <v>015715</v>
      </c>
      <c r="O33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024022</v>
      </c>
      <c r="P33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4" t="str">
        <f>MID(Tableau_Lancer_la_requête_à_partir_de_CEGID[[#This Row],[libcomposant]],1,5)</f>
        <v>C1280</v>
      </c>
    </row>
    <row r="335" spans="1:21" x14ac:dyDescent="0.3">
      <c r="A335" t="s">
        <v>213</v>
      </c>
      <c r="B335" s="1">
        <v>44628</v>
      </c>
      <c r="C335" t="s">
        <v>2310</v>
      </c>
      <c r="D335">
        <v>149695</v>
      </c>
      <c r="E335" t="s">
        <v>2311</v>
      </c>
      <c r="F335" t="s">
        <v>211</v>
      </c>
      <c r="G335" t="s">
        <v>212</v>
      </c>
      <c r="H335" t="s">
        <v>214</v>
      </c>
      <c r="I335">
        <v>1030</v>
      </c>
      <c r="J335" t="s">
        <v>2316</v>
      </c>
      <c r="K335">
        <f>_xlfn.ISOWEEKNUM(Tableau_Lancer_la_requête_à_partir_de_CEGID[[#This Row],[wop_dateacc]])</f>
        <v>10</v>
      </c>
      <c r="M33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005118</v>
      </c>
      <c r="N335" t="str">
        <f>IF(OR(VLOOKUP(M335,Feuil2!E:F,2,FALSE)&gt;1,VLOOKUP(Feuil1!M335,Feuil2!E:I,4,)+7&lt;Tableau_Lancer_la_requête_à_partir_de_CEGID[[#This Row],[wop_dateacc]]),Feuil1!M335,"")</f>
        <v>005118</v>
      </c>
      <c r="O33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021519</v>
      </c>
      <c r="P33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5" t="str">
        <f>MID(Tableau_Lancer_la_requête_à_partir_de_CEGID[[#This Row],[libcomposant]],1,5)</f>
        <v>C1991</v>
      </c>
    </row>
    <row r="336" spans="1:21" x14ac:dyDescent="0.3">
      <c r="A336" t="s">
        <v>122</v>
      </c>
      <c r="B336" s="1">
        <v>44627</v>
      </c>
      <c r="C336" t="s">
        <v>2310</v>
      </c>
      <c r="D336">
        <v>154088</v>
      </c>
      <c r="E336" t="s">
        <v>2314</v>
      </c>
      <c r="F336" t="s">
        <v>120</v>
      </c>
      <c r="G336" t="s">
        <v>121</v>
      </c>
      <c r="H336" t="s">
        <v>123</v>
      </c>
      <c r="I336">
        <v>52</v>
      </c>
      <c r="J336" t="s">
        <v>2329</v>
      </c>
      <c r="K336">
        <f>_xlfn.ISOWEEKNUM(Tableau_Lancer_la_requête_à_partir_de_CEGID[[#This Row],[wop_dateacc]])</f>
        <v>10</v>
      </c>
      <c r="M33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36" t="e">
        <f>IF(OR(VLOOKUP(M336,Feuil2!E:F,2,FALSE)&gt;1,VLOOKUP(Feuil1!M336,Feuil2!E:I,4,)+7&lt;Tableau_Lancer_la_requête_à_partir_de_CEGID[[#This Row],[wop_dateacc]]),Feuil1!M336,"")</f>
        <v>#N/A</v>
      </c>
      <c r="O33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3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6" t="str">
        <f>MID(Tableau_Lancer_la_requête_à_partir_de_CEGID[[#This Row],[libcomposant]],1,5)</f>
        <v>C1024</v>
      </c>
    </row>
    <row r="337" spans="1:21" x14ac:dyDescent="0.3">
      <c r="A337" t="s">
        <v>203</v>
      </c>
      <c r="B337" s="1">
        <v>44624</v>
      </c>
      <c r="C337" t="s">
        <v>2310</v>
      </c>
      <c r="D337">
        <v>151146</v>
      </c>
      <c r="E337" t="s">
        <v>2312</v>
      </c>
      <c r="F337" t="s">
        <v>201</v>
      </c>
      <c r="G337" t="s">
        <v>202</v>
      </c>
      <c r="H337" t="s">
        <v>204</v>
      </c>
      <c r="I337">
        <v>3000</v>
      </c>
      <c r="J337" t="s">
        <v>2316</v>
      </c>
      <c r="K337">
        <f>_xlfn.ISOWEEKNUM(Tableau_Lancer_la_requête_à_partir_de_CEGID[[#This Row],[wop_dateacc]])</f>
        <v>9</v>
      </c>
      <c r="M33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000415</v>
      </c>
      <c r="N337" t="str">
        <f>IF(OR(VLOOKUP(M337,Feuil2!E:F,2,FALSE)&gt;1,VLOOKUP(Feuil1!M337,Feuil2!E:I,4,)+7&lt;Tableau_Lancer_la_requête_à_partir_de_CEGID[[#This Row],[wop_dateacc]]),Feuil1!M337,"")</f>
        <v>000415</v>
      </c>
      <c r="O33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003321</v>
      </c>
      <c r="P33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007117</v>
      </c>
      <c r="Q33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012518</v>
      </c>
      <c r="R33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017217</v>
      </c>
      <c r="S33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7" t="str">
        <f>MID(Tableau_Lancer_la_requête_à_partir_de_CEGID[[#This Row],[libcomposant]],1,5)</f>
        <v xml:space="preserve">C118 </v>
      </c>
    </row>
    <row r="338" spans="1:21" x14ac:dyDescent="0.3">
      <c r="A338" t="s">
        <v>205</v>
      </c>
      <c r="B338" s="1">
        <v>44624</v>
      </c>
      <c r="C338" t="s">
        <v>2310</v>
      </c>
      <c r="D338">
        <v>153471</v>
      </c>
      <c r="E338" t="s">
        <v>2312</v>
      </c>
      <c r="F338" t="s">
        <v>171</v>
      </c>
      <c r="G338" t="s">
        <v>172</v>
      </c>
      <c r="H338" t="s">
        <v>206</v>
      </c>
      <c r="I338">
        <v>200</v>
      </c>
      <c r="J338" t="s">
        <v>2320</v>
      </c>
      <c r="K338">
        <f>_xlfn.ISOWEEKNUM(Tableau_Lancer_la_requête_à_partir_de_CEGID[[#This Row],[wop_dateacc]])</f>
        <v>9</v>
      </c>
      <c r="M33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025919</v>
      </c>
      <c r="N338" t="str">
        <f>IF(OR(VLOOKUP(M338,Feuil2!E:F,2,FALSE)&gt;1,VLOOKUP(Feuil1!M338,Feuil2!E:I,4,)+7&lt;Tableau_Lancer_la_requête_à_partir_de_CEGID[[#This Row],[wop_dateacc]]),Feuil1!M338,"")</f>
        <v>025919</v>
      </c>
      <c r="O33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3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8" t="str">
        <f>MID(Tableau_Lancer_la_requête_à_partir_de_CEGID[[#This Row],[libcomposant]],1,5)</f>
        <v>C1426</v>
      </c>
    </row>
    <row r="339" spans="1:21" x14ac:dyDescent="0.3">
      <c r="A339" t="s">
        <v>169</v>
      </c>
      <c r="B339" s="1">
        <v>44624</v>
      </c>
      <c r="C339" t="s">
        <v>2310</v>
      </c>
      <c r="D339">
        <v>153507</v>
      </c>
      <c r="E339" t="s">
        <v>2312</v>
      </c>
      <c r="F339" t="s">
        <v>167</v>
      </c>
      <c r="G339" t="s">
        <v>168</v>
      </c>
      <c r="H339" t="s">
        <v>170</v>
      </c>
      <c r="I339">
        <v>20</v>
      </c>
      <c r="J339" t="s">
        <v>2322</v>
      </c>
      <c r="K339">
        <f>_xlfn.ISOWEEKNUM(Tableau_Lancer_la_requête_à_partir_de_CEGID[[#This Row],[wop_dateacc]])</f>
        <v>9</v>
      </c>
      <c r="M33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000421</v>
      </c>
      <c r="N339" t="str">
        <f>IF(OR(VLOOKUP(M339,Feuil2!E:F,2,FALSE)&gt;1,VLOOKUP(Feuil1!M339,Feuil2!E:I,4,)+7&lt;Tableau_Lancer_la_requête_à_partir_de_CEGID[[#This Row],[wop_dateacc]]),Feuil1!M339,"")</f>
        <v>000421</v>
      </c>
      <c r="O33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017615</v>
      </c>
      <c r="P33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3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3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3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3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39" t="str">
        <f>MID(Tableau_Lancer_la_requête_à_partir_de_CEGID[[#This Row],[libcomposant]],1,5)</f>
        <v xml:space="preserve">C789 </v>
      </c>
    </row>
    <row r="340" spans="1:21" x14ac:dyDescent="0.3">
      <c r="A340" t="s">
        <v>118</v>
      </c>
      <c r="B340" s="1">
        <v>44623</v>
      </c>
      <c r="C340" t="s">
        <v>2310</v>
      </c>
      <c r="D340">
        <v>150004</v>
      </c>
      <c r="E340" t="s">
        <v>2311</v>
      </c>
      <c r="F340" t="s">
        <v>116</v>
      </c>
      <c r="G340" t="s">
        <v>117</v>
      </c>
      <c r="H340" t="s">
        <v>119</v>
      </c>
      <c r="I340">
        <v>530</v>
      </c>
      <c r="J340" t="s">
        <v>2324</v>
      </c>
      <c r="K340">
        <f>_xlfn.ISOWEEKNUM(Tableau_Lancer_la_requête_à_partir_de_CEGID[[#This Row],[wop_dateacc]])</f>
        <v>9</v>
      </c>
      <c r="M34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001717</v>
      </c>
      <c r="N340" t="str">
        <f>IF(OR(VLOOKUP(M340,Feuil2!E:F,2,FALSE)&gt;1,VLOOKUP(Feuil1!M340,Feuil2!E:I,4,)+7&lt;Tableau_Lancer_la_requête_à_partir_de_CEGID[[#This Row],[wop_dateacc]]),Feuil1!M340,"")</f>
        <v>001717</v>
      </c>
      <c r="O34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004619</v>
      </c>
      <c r="P34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020122</v>
      </c>
      <c r="Q34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025815</v>
      </c>
      <c r="R34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0" t="str">
        <f>MID(Tableau_Lancer_la_requête_à_partir_de_CEGID[[#This Row],[libcomposant]],1,5)</f>
        <v>C715B</v>
      </c>
    </row>
    <row r="341" spans="1:21" x14ac:dyDescent="0.3">
      <c r="B341" s="1">
        <v>44623</v>
      </c>
      <c r="C341" t="s">
        <v>2310</v>
      </c>
      <c r="D341">
        <v>152169</v>
      </c>
      <c r="E341" t="s">
        <v>2311</v>
      </c>
      <c r="F341" t="s">
        <v>199</v>
      </c>
      <c r="G341" t="s">
        <v>200</v>
      </c>
      <c r="I341">
        <v>525</v>
      </c>
      <c r="J341" t="s">
        <v>2316</v>
      </c>
      <c r="K341">
        <f>_xlfn.ISOWEEKNUM(Tableau_Lancer_la_requête_à_partir_de_CEGID[[#This Row],[wop_dateacc]])</f>
        <v>9</v>
      </c>
      <c r="M34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41" t="e">
        <f>IF(OR(VLOOKUP(M341,Feuil2!E:F,2,FALSE)&gt;1,VLOOKUP(Feuil1!M341,Feuil2!E:I,4,)+7&lt;Tableau_Lancer_la_requête_à_partir_de_CEGID[[#This Row],[wop_dateacc]]),Feuil1!M341,"")</f>
        <v>#N/A</v>
      </c>
      <c r="O34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1" t="str">
        <f>MID(Tableau_Lancer_la_requête_à_partir_de_CEGID[[#This Row],[libcomposant]],1,5)</f>
        <v/>
      </c>
    </row>
    <row r="342" spans="1:21" x14ac:dyDescent="0.3">
      <c r="A342" t="s">
        <v>89</v>
      </c>
      <c r="B342" s="1">
        <v>44622</v>
      </c>
      <c r="C342" t="s">
        <v>2310</v>
      </c>
      <c r="D342">
        <v>154086</v>
      </c>
      <c r="E342" t="s">
        <v>2311</v>
      </c>
      <c r="F342" t="s">
        <v>87</v>
      </c>
      <c r="G342" t="s">
        <v>88</v>
      </c>
      <c r="H342" t="s">
        <v>90</v>
      </c>
      <c r="I342">
        <v>10500</v>
      </c>
      <c r="J342" t="s">
        <v>2316</v>
      </c>
      <c r="K342">
        <f>_xlfn.ISOWEEKNUM(Tableau_Lancer_la_requête_à_partir_de_CEGID[[#This Row],[wop_dateacc]])</f>
        <v>9</v>
      </c>
      <c r="M34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000521</v>
      </c>
      <c r="N342" t="str">
        <f>IF(OR(VLOOKUP(M342,Feuil2!E:F,2,FALSE)&gt;1,VLOOKUP(Feuil1!M342,Feuil2!E:I,4,)+7&lt;Tableau_Lancer_la_requête_à_partir_de_CEGID[[#This Row],[wop_dateacc]]),Feuil1!M342,"")</f>
        <v>000521</v>
      </c>
      <c r="O34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002621</v>
      </c>
      <c r="P34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004521</v>
      </c>
      <c r="Q34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005121</v>
      </c>
      <c r="R34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019719</v>
      </c>
      <c r="S34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2" t="str">
        <f>MID(Tableau_Lancer_la_requête_à_partir_de_CEGID[[#This Row],[libcomposant]],1,5)</f>
        <v>C982A</v>
      </c>
    </row>
    <row r="343" spans="1:21" x14ac:dyDescent="0.3">
      <c r="A343" t="s">
        <v>175</v>
      </c>
      <c r="B343" s="1">
        <v>44621</v>
      </c>
      <c r="C343" t="s">
        <v>2313</v>
      </c>
      <c r="D343">
        <v>150940</v>
      </c>
      <c r="E343" t="s">
        <v>2311</v>
      </c>
      <c r="F343" t="s">
        <v>173</v>
      </c>
      <c r="G343" t="s">
        <v>174</v>
      </c>
      <c r="H343" t="s">
        <v>176</v>
      </c>
      <c r="I343">
        <v>1050</v>
      </c>
      <c r="J343" t="s">
        <v>2316</v>
      </c>
      <c r="K343">
        <f>_xlfn.ISOWEEKNUM(Tableau_Lancer_la_requête_à_partir_de_CEGID[[#This Row],[wop_dateacc]])</f>
        <v>9</v>
      </c>
      <c r="M34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029319</v>
      </c>
      <c r="N343" t="str">
        <f>IF(OR(VLOOKUP(M343,Feuil2!E:F,2,FALSE)&gt;1,VLOOKUP(Feuil1!M343,Feuil2!E:I,4,)+7&lt;Tableau_Lancer_la_requête_à_partir_de_CEGID[[#This Row],[wop_dateacc]]),Feuil1!M343,"")</f>
        <v>029319</v>
      </c>
      <c r="O34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3" t="str">
        <f>MID(Tableau_Lancer_la_requête_à_partir_de_CEGID[[#This Row],[libcomposant]],1,5)</f>
        <v>C1004</v>
      </c>
    </row>
    <row r="344" spans="1:21" x14ac:dyDescent="0.3">
      <c r="A344" t="s">
        <v>183</v>
      </c>
      <c r="B344" s="1">
        <v>44621</v>
      </c>
      <c r="C344" t="s">
        <v>2310</v>
      </c>
      <c r="D344">
        <v>154304</v>
      </c>
      <c r="E344" t="s">
        <v>2312</v>
      </c>
      <c r="F344" t="s">
        <v>181</v>
      </c>
      <c r="G344" t="s">
        <v>182</v>
      </c>
      <c r="H344" t="s">
        <v>184</v>
      </c>
      <c r="I344">
        <v>150</v>
      </c>
      <c r="J344" t="s">
        <v>2320</v>
      </c>
      <c r="K344">
        <f>_xlfn.ISOWEEKNUM(Tableau_Lancer_la_requête_à_partir_de_CEGID[[#This Row],[wop_dateacc]])</f>
        <v>9</v>
      </c>
      <c r="M34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027217</v>
      </c>
      <c r="N344" t="str">
        <f>IF(OR(VLOOKUP(M344,Feuil2!E:F,2,FALSE)&gt;1,VLOOKUP(Feuil1!M344,Feuil2!E:I,4,)+7&lt;Tableau_Lancer_la_requête_à_partir_de_CEGID[[#This Row],[wop_dateacc]]),Feuil1!M344,"")</f>
        <v>027217</v>
      </c>
      <c r="O34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4" t="str">
        <f>MID(Tableau_Lancer_la_requête_à_partir_de_CEGID[[#This Row],[libcomposant]],1,5)</f>
        <v>C1418</v>
      </c>
    </row>
    <row r="345" spans="1:21" x14ac:dyDescent="0.3">
      <c r="A345" t="s">
        <v>187</v>
      </c>
      <c r="B345" s="1">
        <v>44621</v>
      </c>
      <c r="C345" t="s">
        <v>2313</v>
      </c>
      <c r="D345">
        <v>149584</v>
      </c>
      <c r="E345" t="s">
        <v>2312</v>
      </c>
      <c r="F345" t="s">
        <v>185</v>
      </c>
      <c r="G345" t="s">
        <v>186</v>
      </c>
      <c r="H345" t="s">
        <v>188</v>
      </c>
      <c r="I345">
        <v>540</v>
      </c>
      <c r="J345" t="s">
        <v>2316</v>
      </c>
      <c r="K345">
        <f>_xlfn.ISOWEEKNUM(Tableau_Lancer_la_requête_à_partir_de_CEGID[[#This Row],[wop_dateacc]])</f>
        <v>9</v>
      </c>
      <c r="M34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024315</v>
      </c>
      <c r="N345" t="str">
        <f>IF(OR(VLOOKUP(M345,Feuil2!E:F,2,FALSE)&gt;1,VLOOKUP(Feuil1!M345,Feuil2!E:I,4,)+7&lt;Tableau_Lancer_la_requête_à_partir_de_CEGID[[#This Row],[wop_dateacc]]),Feuil1!M345,"")</f>
        <v>024315</v>
      </c>
      <c r="O34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5" t="str">
        <f>MID(Tableau_Lancer_la_requête_à_partir_de_CEGID[[#This Row],[libcomposant]],1,5)</f>
        <v>C2051</v>
      </c>
    </row>
    <row r="346" spans="1:21" x14ac:dyDescent="0.3">
      <c r="A346" t="s">
        <v>158</v>
      </c>
      <c r="B346" s="1">
        <v>44620</v>
      </c>
      <c r="C346" t="s">
        <v>2310</v>
      </c>
      <c r="D346">
        <v>148266</v>
      </c>
      <c r="E346" t="s">
        <v>2312</v>
      </c>
      <c r="F346" t="s">
        <v>156</v>
      </c>
      <c r="G346" t="s">
        <v>157</v>
      </c>
      <c r="H346" t="s">
        <v>77</v>
      </c>
      <c r="I346">
        <v>102</v>
      </c>
      <c r="J346" t="s">
        <v>2317</v>
      </c>
      <c r="K346">
        <f>_xlfn.ISOWEEKNUM(Tableau_Lancer_la_requête_à_partir_de_CEGID[[#This Row],[wop_dateacc]])</f>
        <v>9</v>
      </c>
      <c r="M34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010916</v>
      </c>
      <c r="N346" t="str">
        <f>IF(OR(VLOOKUP(M346,Feuil2!E:F,2,FALSE)&gt;1,VLOOKUP(Feuil1!M346,Feuil2!E:I,4,)+7&lt;Tableau_Lancer_la_requête_à_partir_de_CEGID[[#This Row],[wop_dateacc]]),Feuil1!M346,"")</f>
        <v>010916</v>
      </c>
      <c r="O34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6" t="str">
        <f>MID(Tableau_Lancer_la_requête_à_partir_de_CEGID[[#This Row],[libcomposant]],1,5)</f>
        <v>OUTIL</v>
      </c>
    </row>
    <row r="347" spans="1:21" x14ac:dyDescent="0.3">
      <c r="A347" t="s">
        <v>24</v>
      </c>
      <c r="B347" s="1">
        <v>44620</v>
      </c>
      <c r="C347" t="s">
        <v>2310</v>
      </c>
      <c r="D347">
        <v>154955</v>
      </c>
      <c r="E347" t="s">
        <v>2311</v>
      </c>
      <c r="F347" t="s">
        <v>22</v>
      </c>
      <c r="G347" t="s">
        <v>23</v>
      </c>
      <c r="H347" t="s">
        <v>25</v>
      </c>
      <c r="I347">
        <v>525</v>
      </c>
      <c r="J347" t="s">
        <v>2316</v>
      </c>
      <c r="K347">
        <f>_xlfn.ISOWEEKNUM(Tableau_Lancer_la_requête_à_partir_de_CEGID[[#This Row],[wop_dateacc]])</f>
        <v>9</v>
      </c>
      <c r="M34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47" t="e">
        <f>IF(OR(VLOOKUP(M347,Feuil2!E:F,2,FALSE)&gt;1,VLOOKUP(Feuil1!M347,Feuil2!E:I,4,)+7&lt;Tableau_Lancer_la_requête_à_partir_de_CEGID[[#This Row],[wop_dateacc]]),Feuil1!M347,"")</f>
        <v>#N/A</v>
      </c>
      <c r="O34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7" t="str">
        <f>MID(Tableau_Lancer_la_requête_à_partir_de_CEGID[[#This Row],[libcomposant]],1,5)</f>
        <v>C2105</v>
      </c>
    </row>
    <row r="348" spans="1:21" x14ac:dyDescent="0.3">
      <c r="B348" s="1">
        <v>44620</v>
      </c>
      <c r="C348" t="s">
        <v>2310</v>
      </c>
      <c r="D348">
        <v>153471</v>
      </c>
      <c r="E348" t="s">
        <v>2312</v>
      </c>
      <c r="F348" t="s">
        <v>171</v>
      </c>
      <c r="G348" t="s">
        <v>172</v>
      </c>
      <c r="I348">
        <v>200</v>
      </c>
      <c r="J348" t="s">
        <v>2316</v>
      </c>
      <c r="K348">
        <f>_xlfn.ISOWEEKNUM(Tableau_Lancer_la_requête_à_partir_de_CEGID[[#This Row],[wop_dateacc]])</f>
        <v>9</v>
      </c>
      <c r="M34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48" t="e">
        <f>IF(OR(VLOOKUP(M348,Feuil2!E:F,2,FALSE)&gt;1,VLOOKUP(Feuil1!M348,Feuil2!E:I,4,)+7&lt;Tableau_Lancer_la_requête_à_partir_de_CEGID[[#This Row],[wop_dateacc]]),Feuil1!M348,"")</f>
        <v>#N/A</v>
      </c>
      <c r="O34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8" t="str">
        <f>MID(Tableau_Lancer_la_requête_à_partir_de_CEGID[[#This Row],[libcomposant]],1,5)</f>
        <v/>
      </c>
    </row>
    <row r="349" spans="1:21" x14ac:dyDescent="0.3">
      <c r="A349" t="s">
        <v>148</v>
      </c>
      <c r="B349" s="1">
        <v>44617</v>
      </c>
      <c r="C349" t="s">
        <v>2310</v>
      </c>
      <c r="D349">
        <v>154089</v>
      </c>
      <c r="E349" t="s">
        <v>2314</v>
      </c>
      <c r="F349" t="s">
        <v>146</v>
      </c>
      <c r="G349" t="s">
        <v>147</v>
      </c>
      <c r="H349" t="s">
        <v>149</v>
      </c>
      <c r="I349">
        <v>52</v>
      </c>
      <c r="J349" t="s">
        <v>2325</v>
      </c>
      <c r="K349">
        <f>_xlfn.ISOWEEKNUM(Tableau_Lancer_la_requête_à_partir_de_CEGID[[#This Row],[wop_dateacc]])</f>
        <v>8</v>
      </c>
      <c r="M34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49" t="e">
        <f>IF(OR(VLOOKUP(M349,Feuil2!E:F,2,FALSE)&gt;1,VLOOKUP(Feuil1!M349,Feuil2!E:I,4,)+7&lt;Tableau_Lancer_la_requête_à_partir_de_CEGID[[#This Row],[wop_dateacc]]),Feuil1!M349,"")</f>
        <v>#N/A</v>
      </c>
      <c r="O34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4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4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4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4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4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49" t="str">
        <f>MID(Tableau_Lancer_la_requête_à_partir_de_CEGID[[#This Row],[libcomposant]],1,5)</f>
        <v>C1124</v>
      </c>
    </row>
    <row r="350" spans="1:21" x14ac:dyDescent="0.3">
      <c r="A350" t="s">
        <v>118</v>
      </c>
      <c r="B350" s="1">
        <v>44617</v>
      </c>
      <c r="C350" t="s">
        <v>2310</v>
      </c>
      <c r="D350">
        <v>150004</v>
      </c>
      <c r="E350" t="s">
        <v>2311</v>
      </c>
      <c r="F350" t="s">
        <v>116</v>
      </c>
      <c r="G350" t="s">
        <v>117</v>
      </c>
      <c r="H350" t="s">
        <v>119</v>
      </c>
      <c r="I350">
        <v>530</v>
      </c>
      <c r="J350" t="s">
        <v>2323</v>
      </c>
      <c r="K350">
        <f>_xlfn.ISOWEEKNUM(Tableau_Lancer_la_requête_à_partir_de_CEGID[[#This Row],[wop_dateacc]])</f>
        <v>8</v>
      </c>
      <c r="M35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001717</v>
      </c>
      <c r="N350" t="str">
        <f>IF(OR(VLOOKUP(M350,Feuil2!E:F,2,FALSE)&gt;1,VLOOKUP(Feuil1!M350,Feuil2!E:I,4,)+7&lt;Tableau_Lancer_la_requête_à_partir_de_CEGID[[#This Row],[wop_dateacc]]),Feuil1!M350,"")</f>
        <v>001717</v>
      </c>
      <c r="O35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004619</v>
      </c>
      <c r="P35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020122</v>
      </c>
      <c r="Q35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025815</v>
      </c>
      <c r="R35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0" t="str">
        <f>MID(Tableau_Lancer_la_requête_à_partir_de_CEGID[[#This Row],[libcomposant]],1,5)</f>
        <v>C715B</v>
      </c>
    </row>
    <row r="351" spans="1:21" x14ac:dyDescent="0.3">
      <c r="A351" t="s">
        <v>144</v>
      </c>
      <c r="B351" s="1">
        <v>44616</v>
      </c>
      <c r="C351" t="s">
        <v>2310</v>
      </c>
      <c r="D351">
        <v>153312</v>
      </c>
      <c r="E351" t="s">
        <v>2311</v>
      </c>
      <c r="F351" t="s">
        <v>142</v>
      </c>
      <c r="G351" t="s">
        <v>143</v>
      </c>
      <c r="H351" t="s">
        <v>145</v>
      </c>
      <c r="I351">
        <v>685</v>
      </c>
      <c r="J351" t="s">
        <v>2320</v>
      </c>
      <c r="K351">
        <f>_xlfn.ISOWEEKNUM(Tableau_Lancer_la_requête_à_partir_de_CEGID[[#This Row],[wop_dateacc]])</f>
        <v>8</v>
      </c>
      <c r="M35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013719</v>
      </c>
      <c r="N351" t="str">
        <f>IF(OR(VLOOKUP(M351,Feuil2!E:F,2,FALSE)&gt;1,VLOOKUP(Feuil1!M351,Feuil2!E:I,4,)+7&lt;Tableau_Lancer_la_requête_à_partir_de_CEGID[[#This Row],[wop_dateacc]]),Feuil1!M351,"")</f>
        <v>013719</v>
      </c>
      <c r="O35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020522</v>
      </c>
      <c r="P35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5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5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1" t="str">
        <f>MID(Tableau_Lancer_la_requête_à_partir_de_CEGID[[#This Row],[libcomposant]],1,5)</f>
        <v xml:space="preserve">C264 </v>
      </c>
    </row>
    <row r="352" spans="1:21" x14ac:dyDescent="0.3">
      <c r="A352" t="s">
        <v>281</v>
      </c>
      <c r="B352" s="1">
        <v>44616</v>
      </c>
      <c r="C352" t="s">
        <v>2310</v>
      </c>
      <c r="D352">
        <v>154831</v>
      </c>
      <c r="E352" t="s">
        <v>2312</v>
      </c>
      <c r="F352" t="s">
        <v>279</v>
      </c>
      <c r="G352" t="s">
        <v>280</v>
      </c>
      <c r="H352" t="s">
        <v>282</v>
      </c>
      <c r="I352">
        <v>4000</v>
      </c>
      <c r="J352" t="s">
        <v>2316</v>
      </c>
      <c r="K352">
        <f>_xlfn.ISOWEEKNUM(Tableau_Lancer_la_requête_à_partir_de_CEGID[[#This Row],[wop_dateacc]])</f>
        <v>8</v>
      </c>
      <c r="M35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001821</v>
      </c>
      <c r="N352" t="str">
        <f>IF(OR(VLOOKUP(M352,Feuil2!E:F,2,FALSE)&gt;1,VLOOKUP(Feuil1!M352,Feuil2!E:I,4,)+7&lt;Tableau_Lancer_la_requête_à_partir_de_CEGID[[#This Row],[wop_dateacc]]),Feuil1!M352,"")</f>
        <v>001821</v>
      </c>
      <c r="O35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004115</v>
      </c>
      <c r="P35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014216</v>
      </c>
      <c r="Q35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027616</v>
      </c>
      <c r="R35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2" t="str">
        <f>MID(Tableau_Lancer_la_requête_à_partir_de_CEGID[[#This Row],[libcomposant]],1,5)</f>
        <v xml:space="preserve">C184 </v>
      </c>
    </row>
    <row r="353" spans="1:28" x14ac:dyDescent="0.3">
      <c r="A353" t="s">
        <v>136</v>
      </c>
      <c r="B353" s="1">
        <v>44614</v>
      </c>
      <c r="C353" t="s">
        <v>2310</v>
      </c>
      <c r="D353">
        <v>148780</v>
      </c>
      <c r="E353" t="s">
        <v>2312</v>
      </c>
      <c r="F353" t="s">
        <v>134</v>
      </c>
      <c r="G353" t="s">
        <v>135</v>
      </c>
      <c r="H353" t="s">
        <v>137</v>
      </c>
      <c r="I353">
        <v>500</v>
      </c>
      <c r="J353" t="s">
        <v>2316</v>
      </c>
      <c r="K353">
        <f>_xlfn.ISOWEEKNUM(Tableau_Lancer_la_requête_à_partir_de_CEGID[[#This Row],[wop_dateacc]])</f>
        <v>8</v>
      </c>
      <c r="M35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016917</v>
      </c>
      <c r="N353" t="str">
        <f>IF(OR(VLOOKUP(M353,Feuil2!E:F,2,FALSE)&gt;1,VLOOKUP(Feuil1!M353,Feuil2!E:I,4,)+7&lt;Tableau_Lancer_la_requête_à_partir_de_CEGID[[#This Row],[wop_dateacc]]),Feuil1!M353,"")</f>
        <v>016917</v>
      </c>
      <c r="O35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021917</v>
      </c>
      <c r="P35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5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5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3" t="str">
        <f>MID(Tableau_Lancer_la_requête_à_partir_de_CEGID[[#This Row],[libcomposant]],1,5)</f>
        <v xml:space="preserve">C351 </v>
      </c>
    </row>
    <row r="354" spans="1:28" x14ac:dyDescent="0.3">
      <c r="A354" t="s">
        <v>126</v>
      </c>
      <c r="B354" s="1">
        <v>44613</v>
      </c>
      <c r="C354" t="s">
        <v>2310</v>
      </c>
      <c r="D354">
        <v>150351</v>
      </c>
      <c r="E354" t="s">
        <v>2312</v>
      </c>
      <c r="F354" t="s">
        <v>124</v>
      </c>
      <c r="G354" t="s">
        <v>125</v>
      </c>
      <c r="H354" t="s">
        <v>127</v>
      </c>
      <c r="I354">
        <v>1000</v>
      </c>
      <c r="J354" t="s">
        <v>2316</v>
      </c>
      <c r="K354">
        <f>_xlfn.ISOWEEKNUM(Tableau_Lancer_la_requête_à_partir_de_CEGID[[#This Row],[wop_dateacc]])</f>
        <v>8</v>
      </c>
      <c r="M35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026219</v>
      </c>
      <c r="N354" t="str">
        <f>IF(OR(VLOOKUP(M354,Feuil2!E:F,2,FALSE)&gt;1,VLOOKUP(Feuil1!M354,Feuil2!E:I,4,)+7&lt;Tableau_Lancer_la_requête_à_partir_de_CEGID[[#This Row],[wop_dateacc]]),Feuil1!M354,"")</f>
        <v>026219</v>
      </c>
      <c r="O35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5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5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5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4" t="str">
        <f>MID(Tableau_Lancer_la_requête_à_partir_de_CEGID[[#This Row],[libcomposant]],1,5)</f>
        <v>C1437</v>
      </c>
    </row>
    <row r="355" spans="1:28" x14ac:dyDescent="0.3">
      <c r="A355" t="s">
        <v>122</v>
      </c>
      <c r="B355" s="1">
        <v>44610</v>
      </c>
      <c r="C355" t="s">
        <v>2310</v>
      </c>
      <c r="D355">
        <v>154088</v>
      </c>
      <c r="E355" t="s">
        <v>2314</v>
      </c>
      <c r="F355" t="s">
        <v>120</v>
      </c>
      <c r="G355" t="s">
        <v>121</v>
      </c>
      <c r="H355" t="s">
        <v>123</v>
      </c>
      <c r="I355">
        <v>52</v>
      </c>
      <c r="J355" t="s">
        <v>2321</v>
      </c>
      <c r="K355">
        <f>_xlfn.ISOWEEKNUM(Tableau_Lancer_la_requête_à_partir_de_CEGID[[#This Row],[wop_dateacc]])</f>
        <v>7</v>
      </c>
      <c r="M35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55" t="e">
        <f>IF(OR(VLOOKUP(M355,Feuil2!E:F,2,FALSE)&gt;1,VLOOKUP(Feuil1!M355,Feuil2!E:I,4,)+7&lt;Tableau_Lancer_la_requête_à_partir_de_CEGID[[#This Row],[wop_dateacc]]),Feuil1!M355,"")</f>
        <v>#N/A</v>
      </c>
      <c r="O35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5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5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5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5" t="str">
        <f>MID(Tableau_Lancer_la_requête_à_partir_de_CEGID[[#This Row],[libcomposant]],1,5)</f>
        <v>C1024</v>
      </c>
    </row>
    <row r="356" spans="1:28" x14ac:dyDescent="0.3">
      <c r="A356" t="s">
        <v>118</v>
      </c>
      <c r="B356" s="1">
        <v>44609</v>
      </c>
      <c r="C356" t="s">
        <v>2310</v>
      </c>
      <c r="D356">
        <v>150004</v>
      </c>
      <c r="E356" t="s">
        <v>2311</v>
      </c>
      <c r="F356" t="s">
        <v>116</v>
      </c>
      <c r="G356" t="s">
        <v>117</v>
      </c>
      <c r="H356" t="s">
        <v>119</v>
      </c>
      <c r="I356">
        <v>530</v>
      </c>
      <c r="J356" t="s">
        <v>2320</v>
      </c>
      <c r="K356">
        <f>_xlfn.ISOWEEKNUM(Tableau_Lancer_la_requête_à_partir_de_CEGID[[#This Row],[wop_dateacc]])</f>
        <v>7</v>
      </c>
      <c r="M356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001717</v>
      </c>
      <c r="N356" t="str">
        <f>IF(OR(VLOOKUP(M356,Feuil2!E:F,2,FALSE)&gt;1,VLOOKUP(Feuil1!M356,Feuil2!E:I,4,)+7&lt;Tableau_Lancer_la_requête_à_partir_de_CEGID[[#This Row],[wop_dateacc]]),Feuil1!M356,"")</f>
        <v>001717</v>
      </c>
      <c r="O356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004619</v>
      </c>
      <c r="P356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020122</v>
      </c>
      <c r="Q356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025815</v>
      </c>
      <c r="R356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6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6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6" t="str">
        <f>MID(Tableau_Lancer_la_requête_à_partir_de_CEGID[[#This Row],[libcomposant]],1,5)</f>
        <v>C715B</v>
      </c>
    </row>
    <row r="357" spans="1:28" x14ac:dyDescent="0.3">
      <c r="A357" t="s">
        <v>108</v>
      </c>
      <c r="B357" s="1">
        <v>44608</v>
      </c>
      <c r="C357" t="s">
        <v>2310</v>
      </c>
      <c r="D357">
        <v>152503</v>
      </c>
      <c r="E357" t="s">
        <v>2311</v>
      </c>
      <c r="F357" t="s">
        <v>106</v>
      </c>
      <c r="G357" t="s">
        <v>107</v>
      </c>
      <c r="H357" t="s">
        <v>109</v>
      </c>
      <c r="I357">
        <v>1050</v>
      </c>
      <c r="J357" t="s">
        <v>2316</v>
      </c>
      <c r="K357">
        <f>_xlfn.ISOWEEKNUM(Tableau_Lancer_la_requête_à_partir_de_CEGID[[#This Row],[wop_dateacc]])</f>
        <v>7</v>
      </c>
      <c r="M357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57" t="e">
        <f>IF(OR(VLOOKUP(M357,Feuil2!E:F,2,FALSE)&gt;1,VLOOKUP(Feuil1!M357,Feuil2!E:I,4,)+7&lt;Tableau_Lancer_la_requête_à_partir_de_CEGID[[#This Row],[wop_dateacc]]),Feuil1!M357,"")</f>
        <v>#N/A</v>
      </c>
      <c r="O357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57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57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57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7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7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7" t="str">
        <f>MID(Tableau_Lancer_la_requête_à_partir_de_CEGID[[#This Row],[libcomposant]],1,5)</f>
        <v xml:space="preserve">C397 </v>
      </c>
    </row>
    <row r="358" spans="1:28" x14ac:dyDescent="0.3">
      <c r="A358" t="s">
        <v>110</v>
      </c>
      <c r="B358" s="1">
        <v>44608</v>
      </c>
      <c r="C358" t="s">
        <v>2310</v>
      </c>
      <c r="D358">
        <v>152503</v>
      </c>
      <c r="E358" t="s">
        <v>2311</v>
      </c>
      <c r="F358" t="s">
        <v>106</v>
      </c>
      <c r="G358" t="s">
        <v>107</v>
      </c>
      <c r="H358" t="s">
        <v>111</v>
      </c>
      <c r="I358">
        <v>1050</v>
      </c>
      <c r="J358" t="s">
        <v>2316</v>
      </c>
      <c r="K358">
        <f>_xlfn.ISOWEEKNUM(Tableau_Lancer_la_requête_à_partir_de_CEGID[[#This Row],[wop_dateacc]])</f>
        <v>7</v>
      </c>
      <c r="M358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018115</v>
      </c>
      <c r="N358" t="str">
        <f>IF(OR(VLOOKUP(M358,Feuil2!E:F,2,FALSE)&gt;1,VLOOKUP(Feuil1!M358,Feuil2!E:I,4,)+7&lt;Tableau_Lancer_la_requête_à_partir_de_CEGID[[#This Row],[wop_dateacc]]),Feuil1!M358,"")</f>
        <v>018115</v>
      </c>
      <c r="O358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58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58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58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8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8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8" t="str">
        <f>MID(Tableau_Lancer_la_requête_à_partir_de_CEGID[[#This Row],[libcomposant]],1,5)</f>
        <v xml:space="preserve">C397 </v>
      </c>
    </row>
    <row r="359" spans="1:28" x14ac:dyDescent="0.3">
      <c r="A359" t="s">
        <v>104</v>
      </c>
      <c r="B359" s="1">
        <v>44607</v>
      </c>
      <c r="C359" t="s">
        <v>2310</v>
      </c>
      <c r="D359">
        <v>152170</v>
      </c>
      <c r="E359" t="s">
        <v>2311</v>
      </c>
      <c r="F359" t="s">
        <v>102</v>
      </c>
      <c r="G359" t="s">
        <v>103</v>
      </c>
      <c r="H359" t="s">
        <v>105</v>
      </c>
      <c r="I359">
        <v>1100</v>
      </c>
      <c r="J359" t="s">
        <v>2316</v>
      </c>
      <c r="K359">
        <f>_xlfn.ISOWEEKNUM(Tableau_Lancer_la_requête_à_partir_de_CEGID[[#This Row],[wop_dateacc]])</f>
        <v>7</v>
      </c>
      <c r="M359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004221</v>
      </c>
      <c r="N359" t="str">
        <f>IF(OR(VLOOKUP(M359,Feuil2!E:F,2,FALSE)&gt;1,VLOOKUP(Feuil1!M359,Feuil2!E:I,4,)+7&lt;Tableau_Lancer_la_requête_à_partir_de_CEGID[[#This Row],[wop_dateacc]]),Feuil1!M359,"")</f>
        <v>004221</v>
      </c>
      <c r="O359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020815</v>
      </c>
      <c r="P359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59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59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59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59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59" t="str">
        <f>MID(Tableau_Lancer_la_requête_à_partir_de_CEGID[[#This Row],[libcomposant]],1,5)</f>
        <v>C1389</v>
      </c>
    </row>
    <row r="360" spans="1:28" x14ac:dyDescent="0.3">
      <c r="A360" t="s">
        <v>89</v>
      </c>
      <c r="B360" s="1">
        <v>44602</v>
      </c>
      <c r="C360" t="s">
        <v>2310</v>
      </c>
      <c r="D360">
        <v>152324</v>
      </c>
      <c r="E360" t="s">
        <v>2311</v>
      </c>
      <c r="F360" t="s">
        <v>87</v>
      </c>
      <c r="G360" t="s">
        <v>88</v>
      </c>
      <c r="H360" t="s">
        <v>90</v>
      </c>
      <c r="I360">
        <v>10500</v>
      </c>
      <c r="J360" t="s">
        <v>2316</v>
      </c>
      <c r="K360">
        <f>_xlfn.ISOWEEKNUM(Tableau_Lancer_la_requête_à_partir_de_CEGID[[#This Row],[wop_dateacc]])</f>
        <v>6</v>
      </c>
      <c r="M360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000521</v>
      </c>
      <c r="N360" t="str">
        <f>IF(OR(VLOOKUP(M360,Feuil2!E:F,2,FALSE)&gt;1,VLOOKUP(Feuil1!M360,Feuil2!E:I,4,)+7&lt;Tableau_Lancer_la_requête_à_partir_de_CEGID[[#This Row],[wop_dateacc]]),Feuil1!M360,"")</f>
        <v>000521</v>
      </c>
      <c r="O360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002621</v>
      </c>
      <c r="P360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>004521</v>
      </c>
      <c r="Q360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>005121</v>
      </c>
      <c r="R360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>019719</v>
      </c>
      <c r="S360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60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60" t="str">
        <f>MID(Tableau_Lancer_la_requête_à_partir_de_CEGID[[#This Row],[libcomposant]],1,5)</f>
        <v>C982A</v>
      </c>
    </row>
    <row r="361" spans="1:28" x14ac:dyDescent="0.3">
      <c r="A361" t="s">
        <v>85</v>
      </c>
      <c r="B361" s="1">
        <v>44601</v>
      </c>
      <c r="C361" t="s">
        <v>2313</v>
      </c>
      <c r="D361">
        <v>149585</v>
      </c>
      <c r="E361" t="s">
        <v>2312</v>
      </c>
      <c r="F361" t="s">
        <v>83</v>
      </c>
      <c r="G361" t="s">
        <v>84</v>
      </c>
      <c r="H361" t="s">
        <v>86</v>
      </c>
      <c r="I361">
        <v>525</v>
      </c>
      <c r="J361" t="s">
        <v>2316</v>
      </c>
      <c r="K361">
        <f>_xlfn.ISOWEEKNUM(Tableau_Lancer_la_requête_à_partir_de_CEGID[[#This Row],[wop_dateacc]])</f>
        <v>6</v>
      </c>
      <c r="M361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61" t="e">
        <f>IF(OR(VLOOKUP(M361,Feuil2!E:F,2,FALSE)&gt;1,VLOOKUP(Feuil1!M361,Feuil2!E:I,4,)+7&lt;Tableau_Lancer_la_requête_à_partir_de_CEGID[[#This Row],[wop_dateacc]]),Feuil1!M361,"")</f>
        <v>#N/A</v>
      </c>
      <c r="O361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61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61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61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61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61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61" t="str">
        <f>MID(Tableau_Lancer_la_requête_à_partir_de_CEGID[[#This Row],[libcomposant]],1,5)</f>
        <v>C1396</v>
      </c>
    </row>
    <row r="362" spans="1:28" x14ac:dyDescent="0.3">
      <c r="A362" t="s">
        <v>76</v>
      </c>
      <c r="B362" s="1">
        <v>44596</v>
      </c>
      <c r="C362" t="s">
        <v>2310</v>
      </c>
      <c r="D362">
        <v>154090</v>
      </c>
      <c r="E362" t="s">
        <v>2314</v>
      </c>
      <c r="F362" t="s">
        <v>52</v>
      </c>
      <c r="G362" t="s">
        <v>53</v>
      </c>
      <c r="H362" t="s">
        <v>77</v>
      </c>
      <c r="I362">
        <v>52</v>
      </c>
      <c r="J362" t="s">
        <v>2326</v>
      </c>
      <c r="K362">
        <f>_xlfn.ISOWEEKNUM(Tableau_Lancer_la_requête_à_partir_de_CEGID[[#This Row],[wop_dateacc]])</f>
        <v>5</v>
      </c>
      <c r="M362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62" t="e">
        <f>IF(OR(VLOOKUP(M362,Feuil2!E:F,2,FALSE)&gt;1,VLOOKUP(Feuil1!M362,Feuil2!E:I,4,)+7&lt;Tableau_Lancer_la_requête_à_partir_de_CEGID[[#This Row],[wop_dateacc]]),Feuil1!M362,"")</f>
        <v>#N/A</v>
      </c>
      <c r="O362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62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62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62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62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62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62" t="str">
        <f>MID(Tableau_Lancer_la_requête_à_partir_de_CEGID[[#This Row],[libcomposant]],1,5)</f>
        <v>OUTIL</v>
      </c>
    </row>
    <row r="363" spans="1:28" x14ac:dyDescent="0.3">
      <c r="A363" t="s">
        <v>82</v>
      </c>
      <c r="B363" s="1">
        <v>44595</v>
      </c>
      <c r="C363" t="s">
        <v>2310</v>
      </c>
      <c r="D363">
        <v>153970</v>
      </c>
      <c r="E363" t="s">
        <v>2311</v>
      </c>
      <c r="F363" t="s">
        <v>80</v>
      </c>
      <c r="G363" t="s">
        <v>81</v>
      </c>
      <c r="H363" t="s">
        <v>77</v>
      </c>
      <c r="I363">
        <v>1050</v>
      </c>
      <c r="J363" t="s">
        <v>2316</v>
      </c>
      <c r="K363">
        <f>_xlfn.ISOWEEKNUM(Tableau_Lancer_la_requête_à_partir_de_CEGID[[#This Row],[wop_dateacc]])</f>
        <v>5</v>
      </c>
      <c r="M363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015516</v>
      </c>
      <c r="N363" t="str">
        <f>IF(OR(VLOOKUP(M363,Feuil2!E:F,2,FALSE)&gt;1,VLOOKUP(Feuil1!M363,Feuil2!E:I,4,)+7&lt;Tableau_Lancer_la_requête_à_partir_de_CEGID[[#This Row],[wop_dateacc]]),Feuil1!M363,"")</f>
        <v>015516</v>
      </c>
      <c r="O363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63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63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63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63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63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63" t="str">
        <f>MID(Tableau_Lancer_la_requête_à_partir_de_CEGID[[#This Row],[libcomposant]],1,5)</f>
        <v>OUTIL</v>
      </c>
    </row>
    <row r="364" spans="1:28" x14ac:dyDescent="0.3">
      <c r="A364" t="s">
        <v>76</v>
      </c>
      <c r="B364" s="1">
        <v>44582</v>
      </c>
      <c r="C364" t="s">
        <v>2310</v>
      </c>
      <c r="D364">
        <v>154090</v>
      </c>
      <c r="E364" t="s">
        <v>2314</v>
      </c>
      <c r="F364" t="s">
        <v>52</v>
      </c>
      <c r="G364" t="s">
        <v>53</v>
      </c>
      <c r="H364" t="s">
        <v>77</v>
      </c>
      <c r="I364">
        <v>52</v>
      </c>
      <c r="J364" t="s">
        <v>2325</v>
      </c>
      <c r="K364">
        <f>_xlfn.ISOWEEKNUM(Tableau_Lancer_la_requête_à_partir_de_CEGID[[#This Row],[wop_dateacc]])</f>
        <v>3</v>
      </c>
      <c r="M364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/>
      </c>
      <c r="N364" t="e">
        <f>IF(OR(VLOOKUP(M364,Feuil2!E:F,2,FALSE)&gt;1,VLOOKUP(Feuil1!M364,Feuil2!E:I,4,)+7&lt;Tableau_Lancer_la_requête_à_partir_de_CEGID[[#This Row],[wop_dateacc]]),Feuil1!M364,"")</f>
        <v>#N/A</v>
      </c>
      <c r="O364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/>
      </c>
      <c r="P364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64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64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64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64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64" t="str">
        <f>MID(Tableau_Lancer_la_requête_à_partir_de_CEGID[[#This Row],[libcomposant]],1,5)</f>
        <v>OUTIL</v>
      </c>
    </row>
    <row r="365" spans="1:28" x14ac:dyDescent="0.3">
      <c r="A365" t="s">
        <v>72</v>
      </c>
      <c r="B365" s="1">
        <v>44580</v>
      </c>
      <c r="C365" t="s">
        <v>2310</v>
      </c>
      <c r="D365">
        <v>154551</v>
      </c>
      <c r="E365" t="s">
        <v>2311</v>
      </c>
      <c r="F365" t="s">
        <v>36</v>
      </c>
      <c r="G365" t="s">
        <v>37</v>
      </c>
      <c r="H365" t="s">
        <v>73</v>
      </c>
      <c r="I365">
        <v>2000</v>
      </c>
      <c r="J365" t="s">
        <v>2318</v>
      </c>
      <c r="K365">
        <f>_xlfn.ISOWEEKNUM(Tableau_Lancer_la_requête_à_partir_de_CEGID[[#This Row],[wop_dateacc]])</f>
        <v>3</v>
      </c>
      <c r="M365" t="str">
        <f>IF(ISNA(VLOOKUP(Tableau_Lancer_la_requête_à_partir_de_CEGID[[#This Row],[wob_codecomposant]]&amp;" N°1",Feuil2!D:E,2,FALSE)),"",(VLOOKUP(Tableau_Lancer_la_requête_à_partir_de_CEGID[[#This Row],[wob_codecomposant]]&amp;" N°1",Feuil2!D:E,2,FALSE)))</f>
        <v>000221</v>
      </c>
      <c r="N365" t="str">
        <f>IF(OR(VLOOKUP(M365,Feuil2!E:F,2,FALSE)&gt;1,VLOOKUP(Feuil1!M365,Feuil2!E:I,4,)+7&lt;Tableau_Lancer_la_requête_à_partir_de_CEGID[[#This Row],[wop_dateacc]]),Feuil1!M365,"")</f>
        <v>000221</v>
      </c>
      <c r="O365" t="str">
        <f>IF(ISNA(VLOOKUP(Tableau_Lancer_la_requête_à_partir_de_CEGID[[#This Row],[wob_codecomposant]]&amp;" N°2",Feuil2!D:E,2,FALSE)),"",(VLOOKUP(Tableau_Lancer_la_requête_à_partir_de_CEGID[[#This Row],[wob_codecomposant]]&amp;" N°2",Feuil2!D:E,2,FALSE)))</f>
        <v>008415</v>
      </c>
      <c r="P365" t="str">
        <f>IF(ISNA(VLOOKUP(Tableau_Lancer_la_requête_à_partir_de_CEGID[[#This Row],[wob_codecomposant]]&amp;" N°3",Feuil2!D:E,2,FALSE)),"",(VLOOKUP(Tableau_Lancer_la_requête_à_partir_de_CEGID[[#This Row],[wob_codecomposant]]&amp;" N°3",Feuil2!D:E,2,FALSE)))</f>
        <v/>
      </c>
      <c r="Q365" t="str">
        <f>IF(ISNA(VLOOKUP(Tableau_Lancer_la_requête_à_partir_de_CEGID[[#This Row],[wob_codecomposant]]&amp;" N°4",Feuil2!D:E,2,FALSE)),"",(VLOOKUP(Tableau_Lancer_la_requête_à_partir_de_CEGID[[#This Row],[wob_codecomposant]]&amp;" N°4",Feuil2!D:E,2,FALSE)))</f>
        <v/>
      </c>
      <c r="R365" t="str">
        <f>IF(ISNA(VLOOKUP(Tableau_Lancer_la_requête_à_partir_de_CEGID[[#This Row],[wob_codecomposant]]&amp;" N°5",Feuil2!D:E,2,FALSE)),"",(VLOOKUP(Tableau_Lancer_la_requête_à_partir_de_CEGID[[#This Row],[wob_codecomposant]]&amp;" N°5",Feuil2!D:E,2,FALSE)))</f>
        <v/>
      </c>
      <c r="S365" t="str">
        <f>IF(ISNA(VLOOKUP(Tableau_Lancer_la_requête_à_partir_de_CEGID[[#This Row],[wob_codecomposant]]&amp;" N°6",Feuil2!D:E,2,FALSE)),"",(VLOOKUP(Tableau_Lancer_la_requête_à_partir_de_CEGID[[#This Row],[wob_codecomposant]]&amp;" N°16",Feuil2!D:E,2,FALSE)))</f>
        <v/>
      </c>
      <c r="T365" t="str">
        <f>IF(ISNA(VLOOKUP(Tableau_Lancer_la_requête_à_partir_de_CEGID[[#This Row],[wob_codecomposant]]&amp;" N°7",Feuil2!D:E,2,FALSE)),"",(VLOOKUP(Tableau_Lancer_la_requête_à_partir_de_CEGID[[#This Row],[wob_codecomposant]]&amp;" N°7",Feuil2!D:E,2,FALSE)))</f>
        <v/>
      </c>
      <c r="U365" t="str">
        <f>MID(Tableau_Lancer_la_requête_à_partir_de_CEGID[[#This Row],[libcomposant]],1,5)</f>
        <v>C211B</v>
      </c>
    </row>
    <row r="366" spans="1:28" x14ac:dyDescent="0.3">
      <c r="A366" t="s">
        <v>70</v>
      </c>
      <c r="B366" s="1">
        <v>44579</v>
      </c>
      <c r="C366" t="s">
        <v>2313</v>
      </c>
      <c r="D366">
        <v>150343</v>
      </c>
      <c r="E366" t="s">
        <v>2312</v>
      </c>
      <c r="F366" t="s">
        <v>68</v>
      </c>
      <c r="G366" t="s">
        <v>69</v>
      </c>
      <c r="H366" t="s">
        <v>71</v>
      </c>
      <c r="I366">
        <v>220</v>
      </c>
      <c r="J366" t="s">
        <v>2320</v>
      </c>
      <c r="N366" t="e">
        <f>IF(OR(VLOOKUP(M366,Feuil2!E:F,2,FALSE)&gt;1,VLOOKUP(Feuil1!M366,Feuil2!E:I,4,)+7&lt;Tableau_Lancer_la_requête_à_partir_de_CEGID[[#This Row],[wop_dateacc]]),Feuil1!M366,"")</f>
        <v>#N/A</v>
      </c>
      <c r="U366" t="str">
        <f>MID(Tableau_Lancer_la_requête_à_partir_de_CEGID[[#This Row],[libcomposant]],1,5)</f>
        <v>C537C</v>
      </c>
      <c r="V366" t="e">
        <f>IF(ISNA(VLOOKUP(#REF!&amp;" N°1",Feuil2!D:E,2,FALSE)),"",VLOOKUP(#REF!&amp;" N°1",Feuil2!D:E,2,FALSE))</f>
        <v>#REF!</v>
      </c>
      <c r="W366" t="e">
        <f>IF(ISNA(VLOOKUP(#REF!&amp;" N°2",Feuil2!D:E,2,FALSE)),"",VLOOKUP(#REF!&amp;" N°2",Feuil2!D:E,2,FALSE))</f>
        <v>#REF!</v>
      </c>
      <c r="X366" t="e">
        <f>IF(ISNA(VLOOKUP(#REF!&amp;" N°3",Feuil2!D:E,2,FALSE)),"",VLOOKUP(#REF!&amp;" N°3",Feuil2!D:E,2,FALSE))</f>
        <v>#REF!</v>
      </c>
      <c r="Y366" t="e">
        <f>IF(ISNA(VLOOKUP(#REF!&amp;" N°3",Feuil2!D:E,2,FALSE)),"",VLOOKUP(#REF!&amp;" N°3",Feuil2!D:E,2,FALSE))</f>
        <v>#REF!</v>
      </c>
      <c r="Z366" t="e">
        <f>IF(ISNA(VLOOKUP(#REF!&amp;" N°4",Feuil2!D:E,2,FALSE)),"",VLOOKUP(#REF!&amp;" N°4",Feuil2!D:E,2,FALSE))</f>
        <v>#REF!</v>
      </c>
      <c r="AA366" t="e">
        <f>IF(ISNA(VLOOKUP(#REF!&amp;" N°6",Feuil2!D:E,2,FALSE)),"",VLOOKUP(#REF!&amp;" N°6",Feuil2!D:E,2,FALSE))</f>
        <v>#REF!</v>
      </c>
      <c r="AB366" t="e">
        <f>IF(ISNA(VLOOKUP(#REF!&amp;" N°7",Feuil2!D:E,2,FALSE)),"",VLOOKUP(#REF!&amp;" N°7",Feuil2!D:E,2,FALSE))</f>
        <v>#REF!</v>
      </c>
    </row>
    <row r="367" spans="1:28" x14ac:dyDescent="0.3">
      <c r="A367" t="s">
        <v>58</v>
      </c>
      <c r="B367" s="1">
        <v>44575</v>
      </c>
      <c r="C367" t="s">
        <v>2310</v>
      </c>
      <c r="D367">
        <v>151707</v>
      </c>
      <c r="E367" t="s">
        <v>2312</v>
      </c>
      <c r="F367" t="s">
        <v>56</v>
      </c>
      <c r="G367" t="s">
        <v>57</v>
      </c>
      <c r="H367" t="s">
        <v>59</v>
      </c>
      <c r="I367">
        <v>20</v>
      </c>
      <c r="J367" t="s">
        <v>2316</v>
      </c>
      <c r="N367" t="e">
        <f>IF(OR(VLOOKUP(M367,Feuil2!E:F,2,FALSE)&gt;1,VLOOKUP(Feuil1!M367,Feuil2!E:I,4,)+7&lt;Tableau_Lancer_la_requête_à_partir_de_CEGID[[#This Row],[wop_dateacc]]),Feuil1!M367,"")</f>
        <v>#N/A</v>
      </c>
      <c r="U367" t="str">
        <f>MID(Tableau_Lancer_la_requête_à_partir_de_CEGID[[#This Row],[libcomposant]],1,5)</f>
        <v>C37 O</v>
      </c>
      <c r="V367" t="e">
        <f>IF(ISNA(VLOOKUP(#REF!&amp;" N°1",Feuil2!D:E,2,FALSE)),"",VLOOKUP(#REF!&amp;" N°1",Feuil2!D:E,2,FALSE))</f>
        <v>#REF!</v>
      </c>
      <c r="W367" t="e">
        <f>IF(ISNA(VLOOKUP(#REF!&amp;" N°2",Feuil2!D:E,2,FALSE)),"",VLOOKUP(#REF!&amp;" N°2",Feuil2!D:E,2,FALSE))</f>
        <v>#REF!</v>
      </c>
      <c r="X367" t="e">
        <f>IF(ISNA(VLOOKUP(#REF!&amp;" N°3",Feuil2!D:E,2,FALSE)),"",VLOOKUP(#REF!&amp;" N°3",Feuil2!D:E,2,FALSE))</f>
        <v>#REF!</v>
      </c>
      <c r="Y367" t="e">
        <f>IF(ISNA(VLOOKUP(#REF!&amp;" N°3",Feuil2!D:E,2,FALSE)),"",VLOOKUP(#REF!&amp;" N°3",Feuil2!D:E,2,FALSE))</f>
        <v>#REF!</v>
      </c>
      <c r="Z367" t="e">
        <f>IF(ISNA(VLOOKUP(#REF!&amp;" N°4",Feuil2!D:E,2,FALSE)),"",VLOOKUP(#REF!&amp;" N°4",Feuil2!D:E,2,FALSE))</f>
        <v>#REF!</v>
      </c>
      <c r="AA367" t="e">
        <f>IF(ISNA(VLOOKUP(#REF!&amp;" N°6",Feuil2!D:E,2,FALSE)),"",VLOOKUP(#REF!&amp;" N°6",Feuil2!D:E,2,FALSE))</f>
        <v>#REF!</v>
      </c>
      <c r="AB367" t="e">
        <f>IF(ISNA(VLOOKUP(#REF!&amp;" N°7",Feuil2!D:E,2,FALSE)),"",VLOOKUP(#REF!&amp;" N°7",Feuil2!D:E,2,FALSE))</f>
        <v>#REF!</v>
      </c>
    </row>
    <row r="368" spans="1:28" x14ac:dyDescent="0.3">
      <c r="A368" t="s">
        <v>50</v>
      </c>
      <c r="B368" s="1">
        <v>44573</v>
      </c>
      <c r="C368" t="s">
        <v>2310</v>
      </c>
      <c r="D368">
        <v>154551</v>
      </c>
      <c r="E368" t="s">
        <v>2311</v>
      </c>
      <c r="F368" t="s">
        <v>36</v>
      </c>
      <c r="G368" t="s">
        <v>37</v>
      </c>
      <c r="H368" t="s">
        <v>51</v>
      </c>
      <c r="I368">
        <v>2000</v>
      </c>
      <c r="J368" t="s">
        <v>2317</v>
      </c>
      <c r="N368" t="e">
        <f>IF(OR(VLOOKUP(M368,Feuil2!E:F,2,FALSE)&gt;1,VLOOKUP(Feuil1!M368,Feuil2!E:I,4,)+7&lt;Tableau_Lancer_la_requête_à_partir_de_CEGID[[#This Row],[wop_dateacc]]),Feuil1!M368,"")</f>
        <v>#N/A</v>
      </c>
      <c r="U368" t="str">
        <f>MID(Tableau_Lancer_la_requête_à_partir_de_CEGID[[#This Row],[libcomposant]],1,5)</f>
        <v>C211B</v>
      </c>
      <c r="V368" t="e">
        <f>IF(ISNA(VLOOKUP(#REF!&amp;" N°1",Feuil2!D:E,2,FALSE)),"",VLOOKUP(#REF!&amp;" N°1",Feuil2!D:E,2,FALSE))</f>
        <v>#REF!</v>
      </c>
      <c r="W368" t="e">
        <f>IF(ISNA(VLOOKUP(#REF!&amp;" N°2",Feuil2!D:E,2,FALSE)),"",VLOOKUP(#REF!&amp;" N°2",Feuil2!D:E,2,FALSE))</f>
        <v>#REF!</v>
      </c>
      <c r="X368" t="e">
        <f>IF(ISNA(VLOOKUP(#REF!&amp;" N°3",Feuil2!D:E,2,FALSE)),"",VLOOKUP(#REF!&amp;" N°3",Feuil2!D:E,2,FALSE))</f>
        <v>#REF!</v>
      </c>
      <c r="Y368" t="e">
        <f>IF(ISNA(VLOOKUP(#REF!&amp;" N°3",Feuil2!D:E,2,FALSE)),"",VLOOKUP(#REF!&amp;" N°3",Feuil2!D:E,2,FALSE))</f>
        <v>#REF!</v>
      </c>
      <c r="Z368" t="e">
        <f>IF(ISNA(VLOOKUP(#REF!&amp;" N°4",Feuil2!D:E,2,FALSE)),"",VLOOKUP(#REF!&amp;" N°4",Feuil2!D:E,2,FALSE))</f>
        <v>#REF!</v>
      </c>
      <c r="AA368" t="e">
        <f>IF(ISNA(VLOOKUP(#REF!&amp;" N°6",Feuil2!D:E,2,FALSE)),"",VLOOKUP(#REF!&amp;" N°6",Feuil2!D:E,2,FALSE))</f>
        <v>#REF!</v>
      </c>
      <c r="AB368" t="e">
        <f>IF(ISNA(VLOOKUP(#REF!&amp;" N°7",Feuil2!D:E,2,FALSE)),"",VLOOKUP(#REF!&amp;" N°7",Feuil2!D:E,2,FALSE))</f>
        <v>#REF!</v>
      </c>
    </row>
    <row r="369" spans="1:28" x14ac:dyDescent="0.3">
      <c r="B369" s="1">
        <v>44573</v>
      </c>
      <c r="C369" t="s">
        <v>2310</v>
      </c>
      <c r="D369">
        <v>154090</v>
      </c>
      <c r="E369" t="s">
        <v>2314</v>
      </c>
      <c r="F369" t="s">
        <v>52</v>
      </c>
      <c r="G369" t="s">
        <v>53</v>
      </c>
      <c r="I369">
        <v>52</v>
      </c>
      <c r="J369" t="s">
        <v>2332</v>
      </c>
      <c r="N369" t="e">
        <f>IF(OR(VLOOKUP(M369,Feuil2!E:F,2,FALSE)&gt;1,VLOOKUP(Feuil1!M369,Feuil2!E:I,4,)+7&lt;Tableau_Lancer_la_requête_à_partir_de_CEGID[[#This Row],[wop_dateacc]]),Feuil1!M369,"")</f>
        <v>#N/A</v>
      </c>
      <c r="U369" t="str">
        <f>MID(Tableau_Lancer_la_requête_à_partir_de_CEGID[[#This Row],[libcomposant]],1,5)</f>
        <v/>
      </c>
      <c r="V369" t="e">
        <f>IF(ISNA(VLOOKUP(#REF!&amp;" N°1",Feuil2!D:E,2,FALSE)),"",VLOOKUP(#REF!&amp;" N°1",Feuil2!D:E,2,FALSE))</f>
        <v>#REF!</v>
      </c>
      <c r="W369" t="e">
        <f>IF(ISNA(VLOOKUP(#REF!&amp;" N°2",Feuil2!D:E,2,FALSE)),"",VLOOKUP(#REF!&amp;" N°2",Feuil2!D:E,2,FALSE))</f>
        <v>#REF!</v>
      </c>
      <c r="X369" t="e">
        <f>IF(ISNA(VLOOKUP(#REF!&amp;" N°3",Feuil2!D:E,2,FALSE)),"",VLOOKUP(#REF!&amp;" N°3",Feuil2!D:E,2,FALSE))</f>
        <v>#REF!</v>
      </c>
      <c r="Y369" t="e">
        <f>IF(ISNA(VLOOKUP(#REF!&amp;" N°3",Feuil2!D:E,2,FALSE)),"",VLOOKUP(#REF!&amp;" N°3",Feuil2!D:E,2,FALSE))</f>
        <v>#REF!</v>
      </c>
      <c r="Z369" t="e">
        <f>IF(ISNA(VLOOKUP(#REF!&amp;" N°4",Feuil2!D:E,2,FALSE)),"",VLOOKUP(#REF!&amp;" N°4",Feuil2!D:E,2,FALSE))</f>
        <v>#REF!</v>
      </c>
      <c r="AA369" t="e">
        <f>IF(ISNA(VLOOKUP(#REF!&amp;" N°6",Feuil2!D:E,2,FALSE)),"",VLOOKUP(#REF!&amp;" N°6",Feuil2!D:E,2,FALSE))</f>
        <v>#REF!</v>
      </c>
      <c r="AB369" t="e">
        <f>IF(ISNA(VLOOKUP(#REF!&amp;" N°7",Feuil2!D:E,2,FALSE)),"",VLOOKUP(#REF!&amp;" N°7",Feuil2!D:E,2,FALSE))</f>
        <v>#REF!</v>
      </c>
    </row>
    <row r="370" spans="1:28" x14ac:dyDescent="0.3">
      <c r="A370" t="s">
        <v>44</v>
      </c>
      <c r="B370" s="1">
        <v>44571</v>
      </c>
      <c r="C370" t="s">
        <v>2310</v>
      </c>
      <c r="D370">
        <v>154552</v>
      </c>
      <c r="E370" t="s">
        <v>2311</v>
      </c>
      <c r="F370" t="s">
        <v>26</v>
      </c>
      <c r="G370" t="s">
        <v>27</v>
      </c>
      <c r="H370" t="s">
        <v>45</v>
      </c>
      <c r="I370">
        <v>2000</v>
      </c>
      <c r="J370" t="s">
        <v>2322</v>
      </c>
      <c r="N370" t="e">
        <f>IF(OR(VLOOKUP(M370,Feuil2!E:F,2,FALSE)&gt;1,VLOOKUP(Feuil1!M370,Feuil2!E:I,4,)+7&lt;Tableau_Lancer_la_requête_à_partir_de_CEGID[[#This Row],[wop_dateacc]]),Feuil1!M370,"")</f>
        <v>#N/A</v>
      </c>
      <c r="U370" t="str">
        <f>MID(Tableau_Lancer_la_requête_à_partir_de_CEGID[[#This Row],[libcomposant]],1,5)</f>
        <v>C211C</v>
      </c>
      <c r="V370" t="e">
        <f>IF(ISNA(VLOOKUP(#REF!&amp;" N°1",Feuil2!D:E,2,FALSE)),"",VLOOKUP(#REF!&amp;" N°1",Feuil2!D:E,2,FALSE))</f>
        <v>#REF!</v>
      </c>
      <c r="W370" t="e">
        <f>IF(ISNA(VLOOKUP(#REF!&amp;" N°2",Feuil2!D:E,2,FALSE)),"",VLOOKUP(#REF!&amp;" N°2",Feuil2!D:E,2,FALSE))</f>
        <v>#REF!</v>
      </c>
      <c r="X370" t="e">
        <f>IF(ISNA(VLOOKUP(#REF!&amp;" N°3",Feuil2!D:E,2,FALSE)),"",VLOOKUP(#REF!&amp;" N°3",Feuil2!D:E,2,FALSE))</f>
        <v>#REF!</v>
      </c>
      <c r="Y370" t="e">
        <f>IF(ISNA(VLOOKUP(#REF!&amp;" N°3",Feuil2!D:E,2,FALSE)),"",VLOOKUP(#REF!&amp;" N°3",Feuil2!D:E,2,FALSE))</f>
        <v>#REF!</v>
      </c>
      <c r="Z370" t="e">
        <f>IF(ISNA(VLOOKUP(#REF!&amp;" N°4",Feuil2!D:E,2,FALSE)),"",VLOOKUP(#REF!&amp;" N°4",Feuil2!D:E,2,FALSE))</f>
        <v>#REF!</v>
      </c>
      <c r="AA370" t="e">
        <f>IF(ISNA(VLOOKUP(#REF!&amp;" N°6",Feuil2!D:E,2,FALSE)),"",VLOOKUP(#REF!&amp;" N°6",Feuil2!D:E,2,FALSE))</f>
        <v>#REF!</v>
      </c>
      <c r="AB370" t="e">
        <f>IF(ISNA(VLOOKUP(#REF!&amp;" N°7",Feuil2!D:E,2,FALSE)),"",VLOOKUP(#REF!&amp;" N°7",Feuil2!D:E,2,FALSE))</f>
        <v>#REF!</v>
      </c>
    </row>
    <row r="371" spans="1:28" x14ac:dyDescent="0.3">
      <c r="A371" t="s">
        <v>48</v>
      </c>
      <c r="B371" s="1">
        <v>44571</v>
      </c>
      <c r="C371" t="s">
        <v>2310</v>
      </c>
      <c r="D371">
        <v>151192</v>
      </c>
      <c r="E371" t="s">
        <v>2311</v>
      </c>
      <c r="F371" t="s">
        <v>46</v>
      </c>
      <c r="G371" t="s">
        <v>47</v>
      </c>
      <c r="H371" t="s">
        <v>49</v>
      </c>
      <c r="I371">
        <v>12600</v>
      </c>
      <c r="J371" t="s">
        <v>2316</v>
      </c>
      <c r="N371" t="e">
        <f>IF(OR(VLOOKUP(M371,Feuil2!E:F,2,FALSE)&gt;1,VLOOKUP(Feuil1!M371,Feuil2!E:I,4,)+7&lt;Tableau_Lancer_la_requête_à_partir_de_CEGID[[#This Row],[wop_dateacc]]),Feuil1!M371,"")</f>
        <v>#N/A</v>
      </c>
      <c r="U371" t="e">
        <f>_xlfn.ISOWEEKNUM(#REF!)</f>
        <v>#REF!</v>
      </c>
      <c r="V371" t="e">
        <f>IF(ISNA(VLOOKUP(#REF!&amp;" N°1",Feuil2!D:E,2,FALSE)),"",VLOOKUP(#REF!&amp;" N°1",Feuil2!D:E,2,FALSE))</f>
        <v>#REF!</v>
      </c>
      <c r="W371" t="e">
        <f>IF(ISNA(VLOOKUP(#REF!&amp;" N°2",Feuil2!D:E,2,FALSE)),"",VLOOKUP(#REF!&amp;" N°2",Feuil2!D:E,2,FALSE))</f>
        <v>#REF!</v>
      </c>
      <c r="X371" t="e">
        <f>IF(ISNA(VLOOKUP(#REF!&amp;" N°3",Feuil2!D:E,2,FALSE)),"",VLOOKUP(#REF!&amp;" N°3",Feuil2!D:E,2,FALSE))</f>
        <v>#REF!</v>
      </c>
      <c r="Y371" t="e">
        <f>IF(ISNA(VLOOKUP(#REF!&amp;" N°3",Feuil2!D:E,2,FALSE)),"",VLOOKUP(#REF!&amp;" N°3",Feuil2!D:E,2,FALSE))</f>
        <v>#REF!</v>
      </c>
      <c r="Z371" t="e">
        <f>IF(ISNA(VLOOKUP(#REF!&amp;" N°4",Feuil2!D:E,2,FALSE)),"",VLOOKUP(#REF!&amp;" N°4",Feuil2!D:E,2,FALSE))</f>
        <v>#REF!</v>
      </c>
      <c r="AA371" t="e">
        <f>IF(ISNA(VLOOKUP(#REF!&amp;" N°6",Feuil2!D:E,2,FALSE)),"",VLOOKUP(#REF!&amp;" N°6",Feuil2!D:E,2,FALSE))</f>
        <v>#REF!</v>
      </c>
      <c r="AB371" t="e">
        <f>IF(ISNA(VLOOKUP(#REF!&amp;" N°7",Feuil2!D:E,2,FALSE)),"",VLOOKUP(#REF!&amp;" N°7",Feuil2!D:E,2,FALSE))</f>
        <v>#REF!</v>
      </c>
    </row>
    <row r="372" spans="1:28" x14ac:dyDescent="0.3">
      <c r="B372" s="1">
        <v>44566</v>
      </c>
      <c r="C372" t="s">
        <v>2310</v>
      </c>
      <c r="D372">
        <v>154551</v>
      </c>
      <c r="E372" t="s">
        <v>2311</v>
      </c>
      <c r="F372" t="s">
        <v>36</v>
      </c>
      <c r="G372" t="s">
        <v>37</v>
      </c>
      <c r="I372">
        <v>2000</v>
      </c>
      <c r="J372" t="s">
        <v>2316</v>
      </c>
      <c r="N372" t="e">
        <f>IF(OR(VLOOKUP(M372,Feuil2!E:F,2,FALSE)&gt;1,VLOOKUP(Feuil1!M372,Feuil2!E:I,4,)+7&lt;Tableau_Lancer_la_requête_à_partir_de_CEGID[[#This Row],[wop_dateacc]]),Feuil1!M372,"")</f>
        <v>#N/A</v>
      </c>
      <c r="U372" t="e">
        <f>_xlfn.ISOWEEKNUM(#REF!)</f>
        <v>#REF!</v>
      </c>
      <c r="V372" t="e">
        <f>IF(ISNA(VLOOKUP(#REF!&amp;" N°1",Feuil2!D:E,2,FALSE)),"",VLOOKUP(#REF!&amp;" N°1",Feuil2!D:E,2,FALSE))</f>
        <v>#REF!</v>
      </c>
      <c r="W372" t="e">
        <f>IF(ISNA(VLOOKUP(#REF!&amp;" N°2",Feuil2!D:E,2,FALSE)),"",VLOOKUP(#REF!&amp;" N°2",Feuil2!D:E,2,FALSE))</f>
        <v>#REF!</v>
      </c>
      <c r="X372" t="e">
        <f>IF(ISNA(VLOOKUP(#REF!&amp;" N°3",Feuil2!D:E,2,FALSE)),"",VLOOKUP(#REF!&amp;" N°3",Feuil2!D:E,2,FALSE))</f>
        <v>#REF!</v>
      </c>
      <c r="Y372" t="e">
        <f>IF(ISNA(VLOOKUP(#REF!&amp;" N°3",Feuil2!D:E,2,FALSE)),"",VLOOKUP(#REF!&amp;" N°3",Feuil2!D:E,2,FALSE))</f>
        <v>#REF!</v>
      </c>
      <c r="Z372" t="e">
        <f>IF(ISNA(VLOOKUP(#REF!&amp;" N°4",Feuil2!D:E,2,FALSE)),"",VLOOKUP(#REF!&amp;" N°4",Feuil2!D:E,2,FALSE))</f>
        <v>#REF!</v>
      </c>
      <c r="AA372" t="e">
        <f>IF(ISNA(VLOOKUP(#REF!&amp;" N°6",Feuil2!D:E,2,FALSE)),"",VLOOKUP(#REF!&amp;" N°6",Feuil2!D:E,2,FALSE))</f>
        <v>#REF!</v>
      </c>
      <c r="AB372" t="e">
        <f>IF(ISNA(VLOOKUP(#REF!&amp;" N°7",Feuil2!D:E,2,FALSE)),"",VLOOKUP(#REF!&amp;" N°7",Feuil2!D:E,2,FALSE))</f>
        <v>#REF!</v>
      </c>
    </row>
    <row r="373" spans="1:28" x14ac:dyDescent="0.3">
      <c r="A373" t="s">
        <v>34</v>
      </c>
      <c r="B373" s="1">
        <v>44546</v>
      </c>
      <c r="C373" t="s">
        <v>2310</v>
      </c>
      <c r="D373">
        <v>151193</v>
      </c>
      <c r="E373" t="s">
        <v>2311</v>
      </c>
      <c r="F373" t="s">
        <v>32</v>
      </c>
      <c r="G373" t="s">
        <v>33</v>
      </c>
      <c r="H373" t="s">
        <v>35</v>
      </c>
      <c r="I373">
        <v>10500</v>
      </c>
      <c r="J373" t="s">
        <v>2316</v>
      </c>
      <c r="N373" t="e">
        <f>IF(OR(VLOOKUP(M373,Feuil2!E:F,2,FALSE)&gt;1,VLOOKUP(Feuil1!M373,Feuil2!E:I,4,)+7&lt;Tableau_Lancer_la_requête_à_partir_de_CEGID[[#This Row],[wop_dateacc]]),Feuil1!M373,"")</f>
        <v>#N/A</v>
      </c>
      <c r="U373" t="e">
        <f>_xlfn.ISOWEEKNUM(#REF!)</f>
        <v>#REF!</v>
      </c>
      <c r="V373" t="e">
        <f>IF(ISNA(VLOOKUP(#REF!&amp;" N°1",Feuil2!D:E,2,FALSE)),"",VLOOKUP(#REF!&amp;" N°1",Feuil2!D:E,2,FALSE))</f>
        <v>#REF!</v>
      </c>
      <c r="W373" t="e">
        <f>IF(ISNA(VLOOKUP(#REF!&amp;" N°2",Feuil2!D:E,2,FALSE)),"",VLOOKUP(#REF!&amp;" N°2",Feuil2!D:E,2,FALSE))</f>
        <v>#REF!</v>
      </c>
      <c r="X373" t="e">
        <f>IF(ISNA(VLOOKUP(#REF!&amp;" N°3",Feuil2!D:E,2,FALSE)),"",VLOOKUP(#REF!&amp;" N°3",Feuil2!D:E,2,FALSE))</f>
        <v>#REF!</v>
      </c>
      <c r="Y373" t="e">
        <f>IF(ISNA(VLOOKUP(#REF!&amp;" N°3",Feuil2!D:E,2,FALSE)),"",VLOOKUP(#REF!&amp;" N°3",Feuil2!D:E,2,FALSE))</f>
        <v>#REF!</v>
      </c>
      <c r="Z373" t="e">
        <f>IF(ISNA(VLOOKUP(#REF!&amp;" N°4",Feuil2!D:E,2,FALSE)),"",VLOOKUP(#REF!&amp;" N°4",Feuil2!D:E,2,FALSE))</f>
        <v>#REF!</v>
      </c>
      <c r="AA373" t="e">
        <f>IF(ISNA(VLOOKUP(#REF!&amp;" N°6",Feuil2!D:E,2,FALSE)),"",VLOOKUP(#REF!&amp;" N°6",Feuil2!D:E,2,FALSE))</f>
        <v>#REF!</v>
      </c>
      <c r="AB373" t="e">
        <f>IF(ISNA(VLOOKUP(#REF!&amp;" N°7",Feuil2!D:E,2,FALSE)),"",VLOOKUP(#REF!&amp;" N°7",Feuil2!D:E,2,FALSE))</f>
        <v>#REF!</v>
      </c>
    </row>
    <row r="374" spans="1:28" x14ac:dyDescent="0.3">
      <c r="A374" t="s">
        <v>30</v>
      </c>
      <c r="B374" s="1">
        <v>44539</v>
      </c>
      <c r="C374" t="s">
        <v>2310</v>
      </c>
      <c r="D374">
        <v>154552</v>
      </c>
      <c r="E374" t="s">
        <v>2311</v>
      </c>
      <c r="F374" t="s">
        <v>26</v>
      </c>
      <c r="G374" t="s">
        <v>27</v>
      </c>
      <c r="H374" t="s">
        <v>31</v>
      </c>
      <c r="I374">
        <v>2000</v>
      </c>
      <c r="J374" t="s">
        <v>2316</v>
      </c>
      <c r="N374" t="e">
        <f>IF(OR(VLOOKUP(M374,Feuil2!E:F,2,FALSE)&gt;1,VLOOKUP(Feuil1!M374,Feuil2!E:I,4,)+7&lt;Tableau_Lancer_la_requête_à_partir_de_CEGID[[#This Row],[wop_dateacc]]),Feuil1!M374,"")</f>
        <v>#N/A</v>
      </c>
      <c r="U374" t="e">
        <f>_xlfn.ISOWEEKNUM(#REF!)</f>
        <v>#REF!</v>
      </c>
      <c r="V374" t="e">
        <f>IF(ISNA(VLOOKUP(#REF!&amp;" N°1",Feuil2!D:E,2,FALSE)),"",VLOOKUP(#REF!&amp;" N°1",Feuil2!D:E,2,FALSE))</f>
        <v>#REF!</v>
      </c>
      <c r="W374" t="e">
        <f>IF(ISNA(VLOOKUP(#REF!&amp;" N°2",Feuil2!D:E,2,FALSE)),"",VLOOKUP(#REF!&amp;" N°2",Feuil2!D:E,2,FALSE))</f>
        <v>#REF!</v>
      </c>
      <c r="X374" t="e">
        <f>IF(ISNA(VLOOKUP(#REF!&amp;" N°3",Feuil2!D:E,2,FALSE)),"",VLOOKUP(#REF!&amp;" N°3",Feuil2!D:E,2,FALSE))</f>
        <v>#REF!</v>
      </c>
      <c r="Y374" t="e">
        <f>IF(ISNA(VLOOKUP(#REF!&amp;" N°3",Feuil2!D:E,2,FALSE)),"",VLOOKUP(#REF!&amp;" N°3",Feuil2!D:E,2,FALSE))</f>
        <v>#REF!</v>
      </c>
      <c r="Z374" t="e">
        <f>IF(ISNA(VLOOKUP(#REF!&amp;" N°4",Feuil2!D:E,2,FALSE)),"",VLOOKUP(#REF!&amp;" N°4",Feuil2!D:E,2,FALSE))</f>
        <v>#REF!</v>
      </c>
      <c r="AA374" t="e">
        <f>IF(ISNA(VLOOKUP(#REF!&amp;" N°6",Feuil2!D:E,2,FALSE)),"",VLOOKUP(#REF!&amp;" N°6",Feuil2!D:E,2,FALSE))</f>
        <v>#REF!</v>
      </c>
      <c r="AB374" t="e">
        <f>IF(ISNA(VLOOKUP(#REF!&amp;" N°7",Feuil2!D:E,2,FALSE)),"",VLOOKUP(#REF!&amp;" N°7",Feuil2!D:E,2,FALSE))</f>
        <v>#REF!</v>
      </c>
    </row>
    <row r="375" spans="1:28" x14ac:dyDescent="0.3">
      <c r="A375" t="s">
        <v>28</v>
      </c>
      <c r="B375" s="1">
        <v>44539</v>
      </c>
      <c r="C375" t="s">
        <v>2310</v>
      </c>
      <c r="D375">
        <v>154552</v>
      </c>
      <c r="E375" t="s">
        <v>2311</v>
      </c>
      <c r="F375" t="s">
        <v>26</v>
      </c>
      <c r="G375" t="s">
        <v>27</v>
      </c>
      <c r="H375" t="s">
        <v>29</v>
      </c>
      <c r="I375">
        <v>2000</v>
      </c>
      <c r="J375" t="s">
        <v>2316</v>
      </c>
      <c r="N375" t="e">
        <f>IF(OR(VLOOKUP(M375,Feuil2!E:F,2,FALSE)&gt;1,VLOOKUP(Feuil1!M375,Feuil2!E:I,4,)+7&lt;Tableau_Lancer_la_requête_à_partir_de_CEGID[[#This Row],[wop_dateacc]]),Feuil1!M375,"")</f>
        <v>#N/A</v>
      </c>
      <c r="U375" t="e">
        <f>_xlfn.ISOWEEKNUM(#REF!)</f>
        <v>#REF!</v>
      </c>
      <c r="V375" t="e">
        <f>IF(ISNA(VLOOKUP(#REF!&amp;" N°1",Feuil2!D:E,2,FALSE)),"",VLOOKUP(#REF!&amp;" N°1",Feuil2!D:E,2,FALSE))</f>
        <v>#REF!</v>
      </c>
      <c r="W375" t="e">
        <f>IF(ISNA(VLOOKUP(#REF!&amp;" N°2",Feuil2!D:E,2,FALSE)),"",VLOOKUP(#REF!&amp;" N°2",Feuil2!D:E,2,FALSE))</f>
        <v>#REF!</v>
      </c>
      <c r="X375" t="e">
        <f>IF(ISNA(VLOOKUP(#REF!&amp;" N°3",Feuil2!D:E,2,FALSE)),"",VLOOKUP(#REF!&amp;" N°3",Feuil2!D:E,2,FALSE))</f>
        <v>#REF!</v>
      </c>
      <c r="Y375" t="e">
        <f>IF(ISNA(VLOOKUP(#REF!&amp;" N°3",Feuil2!D:E,2,FALSE)),"",VLOOKUP(#REF!&amp;" N°3",Feuil2!D:E,2,FALSE))</f>
        <v>#REF!</v>
      </c>
      <c r="Z375" t="e">
        <f>IF(ISNA(VLOOKUP(#REF!&amp;" N°4",Feuil2!D:E,2,FALSE)),"",VLOOKUP(#REF!&amp;" N°4",Feuil2!D:E,2,FALSE))</f>
        <v>#REF!</v>
      </c>
      <c r="AA375" t="e">
        <f>IF(ISNA(VLOOKUP(#REF!&amp;" N°6",Feuil2!D:E,2,FALSE)),"",VLOOKUP(#REF!&amp;" N°6",Feuil2!D:E,2,FALSE))</f>
        <v>#REF!</v>
      </c>
      <c r="AB375" t="e">
        <f>IF(ISNA(VLOOKUP(#REF!&amp;" N°7",Feuil2!D:E,2,FALSE)),"",VLOOKUP(#REF!&amp;" N°7",Feuil2!D:E,2,FALSE))</f>
        <v>#REF!</v>
      </c>
    </row>
    <row r="376" spans="1:28" x14ac:dyDescent="0.3">
      <c r="A376" t="s">
        <v>20</v>
      </c>
      <c r="B376" s="1">
        <v>44531</v>
      </c>
      <c r="C376" t="s">
        <v>2313</v>
      </c>
      <c r="D376">
        <v>146704</v>
      </c>
      <c r="E376" t="s">
        <v>2312</v>
      </c>
      <c r="F376" t="s">
        <v>18</v>
      </c>
      <c r="G376" t="s">
        <v>19</v>
      </c>
      <c r="H376" t="s">
        <v>21</v>
      </c>
      <c r="I376">
        <v>1011</v>
      </c>
      <c r="J376" t="s">
        <v>2328</v>
      </c>
      <c r="N376" t="e">
        <f>IF(OR(VLOOKUP(M376,Feuil2!E:F,2,FALSE)&gt;1,VLOOKUP(Feuil1!M376,Feuil2!E:I,4,)+7&lt;Tableau_Lancer_la_requête_à_partir_de_CEGID[[#This Row],[wop_dateacc]]),Feuil1!M376,"")</f>
        <v>#N/A</v>
      </c>
      <c r="U376" t="e">
        <f>_xlfn.ISOWEEKNUM(#REF!)</f>
        <v>#REF!</v>
      </c>
      <c r="V376" t="e">
        <f>IF(ISNA(VLOOKUP(#REF!&amp;" N°1",Feuil2!D:E,2,FALSE)),"",VLOOKUP(#REF!&amp;" N°1",Feuil2!D:E,2,FALSE))</f>
        <v>#REF!</v>
      </c>
      <c r="W376" t="e">
        <f>IF(ISNA(VLOOKUP(#REF!&amp;" N°2",Feuil2!D:E,2,FALSE)),"",VLOOKUP(#REF!&amp;" N°2",Feuil2!D:E,2,FALSE))</f>
        <v>#REF!</v>
      </c>
      <c r="X376" t="e">
        <f>IF(ISNA(VLOOKUP(#REF!&amp;" N°3",Feuil2!D:E,2,FALSE)),"",VLOOKUP(#REF!&amp;" N°3",Feuil2!D:E,2,FALSE))</f>
        <v>#REF!</v>
      </c>
      <c r="Y376" t="e">
        <f>IF(ISNA(VLOOKUP(#REF!&amp;" N°3",Feuil2!D:E,2,FALSE)),"",VLOOKUP(#REF!&amp;" N°3",Feuil2!D:E,2,FALSE))</f>
        <v>#REF!</v>
      </c>
      <c r="Z376" t="e">
        <f>IF(ISNA(VLOOKUP(#REF!&amp;" N°4",Feuil2!D:E,2,FALSE)),"",VLOOKUP(#REF!&amp;" N°4",Feuil2!D:E,2,FALSE))</f>
        <v>#REF!</v>
      </c>
      <c r="AA376" t="e">
        <f>IF(ISNA(VLOOKUP(#REF!&amp;" N°6",Feuil2!D:E,2,FALSE)),"",VLOOKUP(#REF!&amp;" N°6",Feuil2!D:E,2,FALSE))</f>
        <v>#REF!</v>
      </c>
      <c r="AB376" t="e">
        <f>IF(ISNA(VLOOKUP(#REF!&amp;" N°7",Feuil2!D:E,2,FALSE)),"",VLOOKUP(#REF!&amp;" N°7",Feuil2!D:E,2,FALSE))</f>
        <v>#REF!</v>
      </c>
    </row>
    <row r="377" spans="1:28" x14ac:dyDescent="0.3">
      <c r="A377" t="s">
        <v>16</v>
      </c>
      <c r="B377" s="1">
        <v>44525</v>
      </c>
      <c r="C377" t="s">
        <v>2313</v>
      </c>
      <c r="D377">
        <v>150216</v>
      </c>
      <c r="E377" t="s">
        <v>2312</v>
      </c>
      <c r="F377" t="s">
        <v>14</v>
      </c>
      <c r="G377" t="s">
        <v>15</v>
      </c>
      <c r="H377" t="s">
        <v>17</v>
      </c>
      <c r="I377">
        <v>1500</v>
      </c>
      <c r="J377" t="s">
        <v>2316</v>
      </c>
      <c r="N377" t="e">
        <f>IF(OR(VLOOKUP(M377,Feuil2!E:F,2,FALSE)&gt;1,VLOOKUP(Feuil1!M377,Feuil2!E:I,4,)+7&lt;Tableau_Lancer_la_requête_à_partir_de_CEGID[[#This Row],[wop_dateacc]]),Feuil1!M377,"")</f>
        <v>#N/A</v>
      </c>
      <c r="U377" t="e">
        <f>_xlfn.ISOWEEKNUM(#REF!)</f>
        <v>#REF!</v>
      </c>
      <c r="V377" t="e">
        <f>IF(ISNA(VLOOKUP(#REF!&amp;" N°1",Feuil2!D:E,2,FALSE)),"",VLOOKUP(#REF!&amp;" N°1",Feuil2!D:E,2,FALSE))</f>
        <v>#REF!</v>
      </c>
      <c r="W377" t="e">
        <f>IF(ISNA(VLOOKUP(#REF!&amp;" N°2",Feuil2!D:E,2,FALSE)),"",VLOOKUP(#REF!&amp;" N°2",Feuil2!D:E,2,FALSE))</f>
        <v>#REF!</v>
      </c>
      <c r="X377" t="e">
        <f>IF(ISNA(VLOOKUP(#REF!&amp;" N°3",Feuil2!D:E,2,FALSE)),"",VLOOKUP(#REF!&amp;" N°3",Feuil2!D:E,2,FALSE))</f>
        <v>#REF!</v>
      </c>
      <c r="Y377" t="e">
        <f>IF(ISNA(VLOOKUP(#REF!&amp;" N°3",Feuil2!D:E,2,FALSE)),"",VLOOKUP(#REF!&amp;" N°3",Feuil2!D:E,2,FALSE))</f>
        <v>#REF!</v>
      </c>
      <c r="Z377" t="e">
        <f>IF(ISNA(VLOOKUP(#REF!&amp;" N°4",Feuil2!D:E,2,FALSE)),"",VLOOKUP(#REF!&amp;" N°4",Feuil2!D:E,2,FALSE))</f>
        <v>#REF!</v>
      </c>
      <c r="AA377" t="e">
        <f>IF(ISNA(VLOOKUP(#REF!&amp;" N°6",Feuil2!D:E,2,FALSE)),"",VLOOKUP(#REF!&amp;" N°6",Feuil2!D:E,2,FALSE))</f>
        <v>#REF!</v>
      </c>
      <c r="AB377" t="e">
        <f>IF(ISNA(VLOOKUP(#REF!&amp;" N°7",Feuil2!D:E,2,FALSE)),"",VLOOKUP(#REF!&amp;" N°7",Feuil2!D:E,2,FALSE))</f>
        <v>#REF!</v>
      </c>
    </row>
    <row r="378" spans="1:28" x14ac:dyDescent="0.3">
      <c r="A378" t="s">
        <v>12</v>
      </c>
      <c r="B378" s="1">
        <v>44473</v>
      </c>
      <c r="C378" t="s">
        <v>2310</v>
      </c>
      <c r="D378">
        <v>144935</v>
      </c>
      <c r="E378" t="s">
        <v>2311</v>
      </c>
      <c r="F378" t="s">
        <v>11</v>
      </c>
      <c r="G378" t="s">
        <v>2383</v>
      </c>
      <c r="H378" t="s">
        <v>13</v>
      </c>
      <c r="I378">
        <v>1050</v>
      </c>
      <c r="J378" t="s">
        <v>2316</v>
      </c>
      <c r="N378" t="e">
        <f>IF(OR(VLOOKUP(M378,Feuil2!E:F,2,FALSE)&gt;1,VLOOKUP(Feuil1!M378,Feuil2!E:I,4,)+7&lt;Tableau_Lancer_la_requête_à_partir_de_CEGID[[#This Row],[wop_dateacc]]),Feuil1!M378,"")</f>
        <v>#N/A</v>
      </c>
      <c r="U378" t="e">
        <f>_xlfn.ISOWEEKNUM(#REF!)</f>
        <v>#REF!</v>
      </c>
      <c r="V378" t="e">
        <f>IF(ISNA(VLOOKUP(#REF!&amp;" N°1",Feuil2!D:E,2,FALSE)),"",VLOOKUP(#REF!&amp;" N°1",Feuil2!D:E,2,FALSE))</f>
        <v>#REF!</v>
      </c>
      <c r="W378" t="e">
        <f>IF(ISNA(VLOOKUP(#REF!&amp;" N°2",Feuil2!D:E,2,FALSE)),"",VLOOKUP(#REF!&amp;" N°2",Feuil2!D:E,2,FALSE))</f>
        <v>#REF!</v>
      </c>
      <c r="X378" t="e">
        <f>IF(ISNA(VLOOKUP(#REF!&amp;" N°3",Feuil2!D:E,2,FALSE)),"",VLOOKUP(#REF!&amp;" N°3",Feuil2!D:E,2,FALSE))</f>
        <v>#REF!</v>
      </c>
      <c r="Y378" t="e">
        <f>IF(ISNA(VLOOKUP(#REF!&amp;" N°3",Feuil2!D:E,2,FALSE)),"",VLOOKUP(#REF!&amp;" N°3",Feuil2!D:E,2,FALSE))</f>
        <v>#REF!</v>
      </c>
      <c r="Z378" t="e">
        <f>IF(ISNA(VLOOKUP(#REF!&amp;" N°4",Feuil2!D:E,2,FALSE)),"",VLOOKUP(#REF!&amp;" N°4",Feuil2!D:E,2,FALSE))</f>
        <v>#REF!</v>
      </c>
      <c r="AA378" t="e">
        <f>IF(ISNA(VLOOKUP(#REF!&amp;" N°6",Feuil2!D:E,2,FALSE)),"",VLOOKUP(#REF!&amp;" N°6",Feuil2!D:E,2,FALSE))</f>
        <v>#REF!</v>
      </c>
      <c r="AB378" t="e">
        <f>IF(ISNA(VLOOKUP(#REF!&amp;" N°7",Feuil2!D:E,2,FALSE)),"",VLOOKUP(#REF!&amp;" N°7",Feuil2!D:E,2,FALSE))</f>
        <v>#REF!</v>
      </c>
    </row>
    <row r="379" spans="1:28" x14ac:dyDescent="0.3">
      <c r="A379" t="s">
        <v>9</v>
      </c>
      <c r="B379" s="1">
        <v>44379</v>
      </c>
      <c r="C379" t="s">
        <v>2310</v>
      </c>
      <c r="D379">
        <v>144936</v>
      </c>
      <c r="E379" t="s">
        <v>2311</v>
      </c>
      <c r="F379" t="s">
        <v>7</v>
      </c>
      <c r="G379" t="s">
        <v>8</v>
      </c>
      <c r="H379" t="s">
        <v>10</v>
      </c>
      <c r="I379">
        <v>525</v>
      </c>
      <c r="J379" t="s">
        <v>2320</v>
      </c>
      <c r="N379" t="e">
        <f>IF(OR(VLOOKUP(M379,Feuil2!E:F,2,FALSE)&gt;1,VLOOKUP(Feuil1!M379,Feuil2!E:I,4,)+7&lt;Tableau_Lancer_la_requête_à_partir_de_CEGID[[#This Row],[wop_dateacc]]),Feuil1!M379,"")</f>
        <v>#N/A</v>
      </c>
      <c r="U379" t="e">
        <f>_xlfn.ISOWEEKNUM(#REF!)</f>
        <v>#REF!</v>
      </c>
      <c r="V379" t="e">
        <f>IF(ISNA(VLOOKUP(#REF!&amp;" N°1",Feuil2!D:E,2,FALSE)),"",VLOOKUP(#REF!&amp;" N°1",Feuil2!D:E,2,FALSE))</f>
        <v>#REF!</v>
      </c>
      <c r="W379" t="e">
        <f>IF(ISNA(VLOOKUP(#REF!&amp;" N°2",Feuil2!D:E,2,FALSE)),"",VLOOKUP(#REF!&amp;" N°2",Feuil2!D:E,2,FALSE))</f>
        <v>#REF!</v>
      </c>
      <c r="X379" t="e">
        <f>IF(ISNA(VLOOKUP(#REF!&amp;" N°3",Feuil2!D:E,2,FALSE)),"",VLOOKUP(#REF!&amp;" N°3",Feuil2!D:E,2,FALSE))</f>
        <v>#REF!</v>
      </c>
      <c r="Y379" t="e">
        <f>IF(ISNA(VLOOKUP(#REF!&amp;" N°3",Feuil2!D:E,2,FALSE)),"",VLOOKUP(#REF!&amp;" N°3",Feuil2!D:E,2,FALSE))</f>
        <v>#REF!</v>
      </c>
      <c r="Z379" t="e">
        <f>IF(ISNA(VLOOKUP(#REF!&amp;" N°4",Feuil2!D:E,2,FALSE)),"",VLOOKUP(#REF!&amp;" N°4",Feuil2!D:E,2,FALSE))</f>
        <v>#REF!</v>
      </c>
      <c r="AA379" t="e">
        <f>IF(ISNA(VLOOKUP(#REF!&amp;" N°6",Feuil2!D:E,2,FALSE)),"",VLOOKUP(#REF!&amp;" N°6",Feuil2!D:E,2,FALSE))</f>
        <v>#REF!</v>
      </c>
      <c r="AB379" t="e">
        <f>IF(ISNA(VLOOKUP(#REF!&amp;" N°7",Feuil2!D:E,2,FALSE)),"",VLOOKUP(#REF!&amp;" N°7",Feuil2!D:E,2,FALSE))</f>
        <v>#REF!</v>
      </c>
    </row>
    <row r="380" spans="1:28" x14ac:dyDescent="0.3">
      <c r="N380" t="e">
        <f>IF(OR(VLOOKUP(M380,Feuil2!E:F,2,FALSE)&gt;1,VLOOKUP(Feuil1!M380,Feuil2!E:I,4,)+7&lt;Tableau_Lancer_la_requête_à_partir_de_CEGID[[#This Row],[wop_dateacc]]),Feuil1!M380,"")</f>
        <v>#N/A</v>
      </c>
      <c r="U380" t="e">
        <f>_xlfn.ISOWEEKNUM(#REF!)</f>
        <v>#REF!</v>
      </c>
      <c r="V380" t="e">
        <f>IF(ISNA(VLOOKUP(#REF!&amp;" N°1",Feuil2!D:E,2,FALSE)),"",VLOOKUP(#REF!&amp;" N°1",Feuil2!D:E,2,FALSE))</f>
        <v>#REF!</v>
      </c>
      <c r="W380" t="e">
        <f>IF(ISNA(VLOOKUP(#REF!&amp;" N°2",Feuil2!D:E,2,FALSE)),"",VLOOKUP(#REF!&amp;" N°2",Feuil2!D:E,2,FALSE))</f>
        <v>#REF!</v>
      </c>
      <c r="X380" t="e">
        <f>IF(ISNA(VLOOKUP(#REF!&amp;" N°3",Feuil2!D:E,2,FALSE)),"",VLOOKUP(#REF!&amp;" N°3",Feuil2!D:E,2,FALSE))</f>
        <v>#REF!</v>
      </c>
      <c r="Y380" t="e">
        <f>IF(ISNA(VLOOKUP(#REF!&amp;" N°3",Feuil2!D:E,2,FALSE)),"",VLOOKUP(#REF!&amp;" N°3",Feuil2!D:E,2,FALSE))</f>
        <v>#REF!</v>
      </c>
      <c r="Z380" t="e">
        <f>IF(ISNA(VLOOKUP(#REF!&amp;" N°4",Feuil2!D:E,2,FALSE)),"",VLOOKUP(#REF!&amp;" N°4",Feuil2!D:E,2,FALSE))</f>
        <v>#REF!</v>
      </c>
      <c r="AA380" t="e">
        <f>IF(ISNA(VLOOKUP(#REF!&amp;" N°6",Feuil2!D:E,2,FALSE)),"",VLOOKUP(#REF!&amp;" N°6",Feuil2!D:E,2,FALSE))</f>
        <v>#REF!</v>
      </c>
      <c r="AB380" t="e">
        <f>IF(ISNA(VLOOKUP(#REF!&amp;" N°7",Feuil2!D:E,2,FALSE)),"",VLOOKUP(#REF!&amp;" N°7",Feuil2!D:E,2,FALSE))</f>
        <v>#REF!</v>
      </c>
    </row>
    <row r="381" spans="1:28" x14ac:dyDescent="0.3">
      <c r="N381" t="e">
        <f>IF(OR(VLOOKUP(M381,Feuil2!E:F,2,FALSE)&gt;1,VLOOKUP(Feuil1!M381,Feuil2!E:I,4,)+7&lt;Tableau_Lancer_la_requête_à_partir_de_CEGID[[#This Row],[wop_dateacc]]),Feuil1!M381,"")</f>
        <v>#N/A</v>
      </c>
      <c r="U381" t="e">
        <f>_xlfn.ISOWEEKNUM(#REF!)</f>
        <v>#REF!</v>
      </c>
      <c r="V381" t="e">
        <f>IF(ISNA(VLOOKUP(#REF!&amp;" N°1",Feuil2!D:E,2,FALSE)),"",VLOOKUP(#REF!&amp;" N°1",Feuil2!D:E,2,FALSE))</f>
        <v>#REF!</v>
      </c>
      <c r="W381" t="e">
        <f>IF(ISNA(VLOOKUP(#REF!&amp;" N°2",Feuil2!D:E,2,FALSE)),"",VLOOKUP(#REF!&amp;" N°2",Feuil2!D:E,2,FALSE))</f>
        <v>#REF!</v>
      </c>
      <c r="X381" t="e">
        <f>IF(ISNA(VLOOKUP(#REF!&amp;" N°3",Feuil2!D:E,2,FALSE)),"",VLOOKUP(#REF!&amp;" N°3",Feuil2!D:E,2,FALSE))</f>
        <v>#REF!</v>
      </c>
      <c r="Y381" t="e">
        <f>IF(ISNA(VLOOKUP(#REF!&amp;" N°3",Feuil2!D:E,2,FALSE)),"",VLOOKUP(#REF!&amp;" N°3",Feuil2!D:E,2,FALSE))</f>
        <v>#REF!</v>
      </c>
      <c r="Z381" t="e">
        <f>IF(ISNA(VLOOKUP(#REF!&amp;" N°4",Feuil2!D:E,2,FALSE)),"",VLOOKUP(#REF!&amp;" N°4",Feuil2!D:E,2,FALSE))</f>
        <v>#REF!</v>
      </c>
      <c r="AA381" t="e">
        <f>IF(ISNA(VLOOKUP(#REF!&amp;" N°6",Feuil2!D:E,2,FALSE)),"",VLOOKUP(#REF!&amp;" N°6",Feuil2!D:E,2,FALSE))</f>
        <v>#REF!</v>
      </c>
      <c r="AB381" t="e">
        <f>IF(ISNA(VLOOKUP(#REF!&amp;" N°7",Feuil2!D:E,2,FALSE)),"",VLOOKUP(#REF!&amp;" N°7",Feuil2!D:E,2,FALSE))</f>
        <v>#REF!</v>
      </c>
    </row>
    <row r="382" spans="1:28" x14ac:dyDescent="0.3">
      <c r="N382" t="e">
        <f>IF(OR(VLOOKUP(M382,Feuil2!E:F,2,FALSE)&gt;1,VLOOKUP(Feuil1!M382,Feuil2!E:I,4,)+7&lt;Tableau_Lancer_la_requête_à_partir_de_CEGID[[#This Row],[wop_dateacc]]),Feuil1!M382,"")</f>
        <v>#N/A</v>
      </c>
      <c r="U382" t="e">
        <f>_xlfn.ISOWEEKNUM(#REF!)</f>
        <v>#REF!</v>
      </c>
      <c r="V382" t="e">
        <f>IF(ISNA(VLOOKUP(#REF!&amp;" N°1",Feuil2!D:E,2,FALSE)),"",VLOOKUP(#REF!&amp;" N°1",Feuil2!D:E,2,FALSE))</f>
        <v>#REF!</v>
      </c>
      <c r="W382" t="e">
        <f>IF(ISNA(VLOOKUP(#REF!&amp;" N°2",Feuil2!D:E,2,FALSE)),"",VLOOKUP(#REF!&amp;" N°2",Feuil2!D:E,2,FALSE))</f>
        <v>#REF!</v>
      </c>
      <c r="X382" t="e">
        <f>IF(ISNA(VLOOKUP(#REF!&amp;" N°3",Feuil2!D:E,2,FALSE)),"",VLOOKUP(#REF!&amp;" N°3",Feuil2!D:E,2,FALSE))</f>
        <v>#REF!</v>
      </c>
      <c r="Y382" t="e">
        <f>IF(ISNA(VLOOKUP(#REF!&amp;" N°3",Feuil2!D:E,2,FALSE)),"",VLOOKUP(#REF!&amp;" N°3",Feuil2!D:E,2,FALSE))</f>
        <v>#REF!</v>
      </c>
      <c r="Z382" t="e">
        <f>IF(ISNA(VLOOKUP(#REF!&amp;" N°4",Feuil2!D:E,2,FALSE)),"",VLOOKUP(#REF!&amp;" N°4",Feuil2!D:E,2,FALSE))</f>
        <v>#REF!</v>
      </c>
      <c r="AA382" t="e">
        <f>IF(ISNA(VLOOKUP(#REF!&amp;" N°6",Feuil2!D:E,2,FALSE)),"",VLOOKUP(#REF!&amp;" N°6",Feuil2!D:E,2,FALSE))</f>
        <v>#REF!</v>
      </c>
      <c r="AB382" t="e">
        <f>IF(ISNA(VLOOKUP(#REF!&amp;" N°7",Feuil2!D:E,2,FALSE)),"",VLOOKUP(#REF!&amp;" N°7",Feuil2!D:E,2,FALSE))</f>
        <v>#REF!</v>
      </c>
    </row>
    <row r="383" spans="1:28" x14ac:dyDescent="0.3">
      <c r="N383" t="e">
        <f>IF(OR(VLOOKUP(M383,Feuil2!E:F,2,FALSE)&gt;1,VLOOKUP(Feuil1!M383,Feuil2!E:I,4,)+7&lt;Tableau_Lancer_la_requête_à_partir_de_CEGID[[#This Row],[wop_dateacc]]),Feuil1!M383,"")</f>
        <v>#N/A</v>
      </c>
      <c r="U383" t="e">
        <f>_xlfn.ISOWEEKNUM(#REF!)</f>
        <v>#REF!</v>
      </c>
      <c r="V383" t="e">
        <f>IF(ISNA(VLOOKUP(#REF!&amp;" N°1",Feuil2!D:E,2,FALSE)),"",VLOOKUP(#REF!&amp;" N°1",Feuil2!D:E,2,FALSE))</f>
        <v>#REF!</v>
      </c>
      <c r="W383" t="e">
        <f>IF(ISNA(VLOOKUP(#REF!&amp;" N°2",Feuil2!D:E,2,FALSE)),"",VLOOKUP(#REF!&amp;" N°2",Feuil2!D:E,2,FALSE))</f>
        <v>#REF!</v>
      </c>
      <c r="X383" t="e">
        <f>IF(ISNA(VLOOKUP(#REF!&amp;" N°3",Feuil2!D:E,2,FALSE)),"",VLOOKUP(#REF!&amp;" N°3",Feuil2!D:E,2,FALSE))</f>
        <v>#REF!</v>
      </c>
      <c r="Y383" t="e">
        <f>IF(ISNA(VLOOKUP(#REF!&amp;" N°3",Feuil2!D:E,2,FALSE)),"",VLOOKUP(#REF!&amp;" N°3",Feuil2!D:E,2,FALSE))</f>
        <v>#REF!</v>
      </c>
      <c r="Z383" t="e">
        <f>IF(ISNA(VLOOKUP(#REF!&amp;" N°4",Feuil2!D:E,2,FALSE)),"",VLOOKUP(#REF!&amp;" N°4",Feuil2!D:E,2,FALSE))</f>
        <v>#REF!</v>
      </c>
      <c r="AA383" t="e">
        <f>IF(ISNA(VLOOKUP(#REF!&amp;" N°6",Feuil2!D:E,2,FALSE)),"",VLOOKUP(#REF!&amp;" N°6",Feuil2!D:E,2,FALSE))</f>
        <v>#REF!</v>
      </c>
      <c r="AB383" t="e">
        <f>IF(ISNA(VLOOKUP(#REF!&amp;" N°7",Feuil2!D:E,2,FALSE)),"",VLOOKUP(#REF!&amp;" N°7",Feuil2!D:E,2,FALSE))</f>
        <v>#REF!</v>
      </c>
    </row>
    <row r="384" spans="1:28" x14ac:dyDescent="0.3">
      <c r="N384" t="e">
        <f>IF(OR(VLOOKUP(M384,Feuil2!E:F,2,FALSE)&gt;1,VLOOKUP(Feuil1!M384,Feuil2!E:I,4,)+7&lt;Tableau_Lancer_la_requête_à_partir_de_CEGID[[#This Row],[wop_dateacc]]),Feuil1!M384,"")</f>
        <v>#N/A</v>
      </c>
      <c r="U384" t="e">
        <f>_xlfn.ISOWEEKNUM(#REF!)</f>
        <v>#REF!</v>
      </c>
      <c r="V384" t="e">
        <f>IF(ISNA(VLOOKUP(#REF!&amp;" N°1",Feuil2!D:E,2,FALSE)),"",VLOOKUP(#REF!&amp;" N°1",Feuil2!D:E,2,FALSE))</f>
        <v>#REF!</v>
      </c>
      <c r="W384" t="e">
        <f>IF(ISNA(VLOOKUP(#REF!&amp;" N°2",Feuil2!D:E,2,FALSE)),"",VLOOKUP(#REF!&amp;" N°2",Feuil2!D:E,2,FALSE))</f>
        <v>#REF!</v>
      </c>
      <c r="X384" t="e">
        <f>IF(ISNA(VLOOKUP(#REF!&amp;" N°3",Feuil2!D:E,2,FALSE)),"",VLOOKUP(#REF!&amp;" N°3",Feuil2!D:E,2,FALSE))</f>
        <v>#REF!</v>
      </c>
      <c r="Y384" t="e">
        <f>IF(ISNA(VLOOKUP(#REF!&amp;" N°3",Feuil2!D:E,2,FALSE)),"",VLOOKUP(#REF!&amp;" N°3",Feuil2!D:E,2,FALSE))</f>
        <v>#REF!</v>
      </c>
      <c r="Z384" t="e">
        <f>IF(ISNA(VLOOKUP(#REF!&amp;" N°4",Feuil2!D:E,2,FALSE)),"",VLOOKUP(#REF!&amp;" N°4",Feuil2!D:E,2,FALSE))</f>
        <v>#REF!</v>
      </c>
      <c r="AA384" t="e">
        <f>IF(ISNA(VLOOKUP(#REF!&amp;" N°6",Feuil2!D:E,2,FALSE)),"",VLOOKUP(#REF!&amp;" N°6",Feuil2!D:E,2,FALSE))</f>
        <v>#REF!</v>
      </c>
      <c r="AB384" t="e">
        <f>IF(ISNA(VLOOKUP(#REF!&amp;" N°7",Feuil2!D:E,2,FALSE)),"",VLOOKUP(#REF!&amp;" N°7",Feuil2!D:E,2,FALSE))</f>
        <v>#REF!</v>
      </c>
    </row>
    <row r="385" spans="14:28" x14ac:dyDescent="0.3">
      <c r="N385" t="e">
        <f>IF(OR(VLOOKUP(M385,Feuil2!E:F,2,FALSE)&gt;1,VLOOKUP(Feuil1!M385,Feuil2!E:I,4,)+7&lt;Tableau_Lancer_la_requête_à_partir_de_CEGID[[#This Row],[wop_dateacc]]),Feuil1!M385,"")</f>
        <v>#N/A</v>
      </c>
      <c r="U385" t="e">
        <f>_xlfn.ISOWEEKNUM(#REF!)</f>
        <v>#REF!</v>
      </c>
      <c r="V385" t="e">
        <f>IF(ISNA(VLOOKUP(#REF!&amp;" N°1",Feuil2!D:E,2,FALSE)),"",VLOOKUP(#REF!&amp;" N°1",Feuil2!D:E,2,FALSE))</f>
        <v>#REF!</v>
      </c>
      <c r="W385" t="e">
        <f>IF(ISNA(VLOOKUP(#REF!&amp;" N°2",Feuil2!D:E,2,FALSE)),"",VLOOKUP(#REF!&amp;" N°2",Feuil2!D:E,2,FALSE))</f>
        <v>#REF!</v>
      </c>
      <c r="X385" t="e">
        <f>IF(ISNA(VLOOKUP(#REF!&amp;" N°3",Feuil2!D:E,2,FALSE)),"",VLOOKUP(#REF!&amp;" N°3",Feuil2!D:E,2,FALSE))</f>
        <v>#REF!</v>
      </c>
      <c r="Y385" t="e">
        <f>IF(ISNA(VLOOKUP(#REF!&amp;" N°3",Feuil2!D:E,2,FALSE)),"",VLOOKUP(#REF!&amp;" N°3",Feuil2!D:E,2,FALSE))</f>
        <v>#REF!</v>
      </c>
      <c r="Z385" t="e">
        <f>IF(ISNA(VLOOKUP(#REF!&amp;" N°4",Feuil2!D:E,2,FALSE)),"",VLOOKUP(#REF!&amp;" N°4",Feuil2!D:E,2,FALSE))</f>
        <v>#REF!</v>
      </c>
      <c r="AA385" t="e">
        <f>IF(ISNA(VLOOKUP(#REF!&amp;" N°6",Feuil2!D:E,2,FALSE)),"",VLOOKUP(#REF!&amp;" N°6",Feuil2!D:E,2,FALSE))</f>
        <v>#REF!</v>
      </c>
      <c r="AB385" t="e">
        <f>IF(ISNA(VLOOKUP(#REF!&amp;" N°7",Feuil2!D:E,2,FALSE)),"",VLOOKUP(#REF!&amp;" N°7",Feuil2!D:E,2,FALSE))</f>
        <v>#REF!</v>
      </c>
    </row>
    <row r="386" spans="14:28" x14ac:dyDescent="0.3">
      <c r="N386" t="e">
        <f>IF(OR(VLOOKUP(M386,Feuil2!E:F,2,FALSE)&gt;1,VLOOKUP(Feuil1!M386,Feuil2!E:I,4,)+7&lt;Tableau_Lancer_la_requête_à_partir_de_CEGID[[#This Row],[wop_dateacc]]),Feuil1!M386,"")</f>
        <v>#N/A</v>
      </c>
      <c r="U386" t="e">
        <f>_xlfn.ISOWEEKNUM(#REF!)</f>
        <v>#REF!</v>
      </c>
      <c r="V386" t="e">
        <f>IF(ISNA(VLOOKUP(#REF!&amp;" N°1",Feuil2!D:E,2,FALSE)),"",VLOOKUP(#REF!&amp;" N°1",Feuil2!D:E,2,FALSE))</f>
        <v>#REF!</v>
      </c>
      <c r="W386" t="e">
        <f>IF(ISNA(VLOOKUP(#REF!&amp;" N°2",Feuil2!D:E,2,FALSE)),"",VLOOKUP(#REF!&amp;" N°2",Feuil2!D:E,2,FALSE))</f>
        <v>#REF!</v>
      </c>
      <c r="X386" t="e">
        <f>IF(ISNA(VLOOKUP(#REF!&amp;" N°3",Feuil2!D:E,2,FALSE)),"",VLOOKUP(#REF!&amp;" N°3",Feuil2!D:E,2,FALSE))</f>
        <v>#REF!</v>
      </c>
      <c r="Y386" t="e">
        <f>IF(ISNA(VLOOKUP(#REF!&amp;" N°3",Feuil2!D:E,2,FALSE)),"",VLOOKUP(#REF!&amp;" N°3",Feuil2!D:E,2,FALSE))</f>
        <v>#REF!</v>
      </c>
      <c r="Z386" t="e">
        <f>IF(ISNA(VLOOKUP(#REF!&amp;" N°4",Feuil2!D:E,2,FALSE)),"",VLOOKUP(#REF!&amp;" N°4",Feuil2!D:E,2,FALSE))</f>
        <v>#REF!</v>
      </c>
      <c r="AA386" t="e">
        <f>IF(ISNA(VLOOKUP(#REF!&amp;" N°6",Feuil2!D:E,2,FALSE)),"",VLOOKUP(#REF!&amp;" N°6",Feuil2!D:E,2,FALSE))</f>
        <v>#REF!</v>
      </c>
      <c r="AB386" t="e">
        <f>IF(ISNA(VLOOKUP(#REF!&amp;" N°7",Feuil2!D:E,2,FALSE)),"",VLOOKUP(#REF!&amp;" N°7",Feuil2!D:E,2,FALSE))</f>
        <v>#REF!</v>
      </c>
    </row>
    <row r="387" spans="14:28" x14ac:dyDescent="0.3">
      <c r="N387" t="e">
        <f>IF(OR(VLOOKUP(M387,Feuil2!E:F,2,FALSE)&gt;1,VLOOKUP(Feuil1!M387,Feuil2!E:I,4,)+7&lt;Tableau_Lancer_la_requête_à_partir_de_CEGID[[#This Row],[wop_dateacc]]),Feuil1!M387,"")</f>
        <v>#N/A</v>
      </c>
      <c r="U387" t="e">
        <f>_xlfn.ISOWEEKNUM(#REF!)</f>
        <v>#REF!</v>
      </c>
      <c r="V387" t="e">
        <f>IF(ISNA(VLOOKUP(#REF!&amp;" N°1",Feuil2!D:E,2,FALSE)),"",VLOOKUP(#REF!&amp;" N°1",Feuil2!D:E,2,FALSE))</f>
        <v>#REF!</v>
      </c>
      <c r="W387" t="e">
        <f>IF(ISNA(VLOOKUP(#REF!&amp;" N°2",Feuil2!D:E,2,FALSE)),"",VLOOKUP(#REF!&amp;" N°2",Feuil2!D:E,2,FALSE))</f>
        <v>#REF!</v>
      </c>
      <c r="X387" t="e">
        <f>IF(ISNA(VLOOKUP(#REF!&amp;" N°3",Feuil2!D:E,2,FALSE)),"",VLOOKUP(#REF!&amp;" N°3",Feuil2!D:E,2,FALSE))</f>
        <v>#REF!</v>
      </c>
      <c r="Y387" t="e">
        <f>IF(ISNA(VLOOKUP(#REF!&amp;" N°3",Feuil2!D:E,2,FALSE)),"",VLOOKUP(#REF!&amp;" N°3",Feuil2!D:E,2,FALSE))</f>
        <v>#REF!</v>
      </c>
      <c r="Z387" t="e">
        <f>IF(ISNA(VLOOKUP(#REF!&amp;" N°4",Feuil2!D:E,2,FALSE)),"",VLOOKUP(#REF!&amp;" N°4",Feuil2!D:E,2,FALSE))</f>
        <v>#REF!</v>
      </c>
      <c r="AA387" t="e">
        <f>IF(ISNA(VLOOKUP(#REF!&amp;" N°6",Feuil2!D:E,2,FALSE)),"",VLOOKUP(#REF!&amp;" N°6",Feuil2!D:E,2,FALSE))</f>
        <v>#REF!</v>
      </c>
      <c r="AB387" t="e">
        <f>IF(ISNA(VLOOKUP(#REF!&amp;" N°7",Feuil2!D:E,2,FALSE)),"",VLOOKUP(#REF!&amp;" N°7",Feuil2!D:E,2,FALSE))</f>
        <v>#REF!</v>
      </c>
    </row>
    <row r="388" spans="14:28" x14ac:dyDescent="0.3">
      <c r="N388" t="e">
        <f>IF(OR(VLOOKUP(M388,Feuil2!E:F,2,FALSE)&gt;1,VLOOKUP(Feuil1!M388,Feuil2!E:I,4,)+7&lt;Tableau_Lancer_la_requête_à_partir_de_CEGID[[#This Row],[wop_dateacc]]),Feuil1!M388,"")</f>
        <v>#N/A</v>
      </c>
      <c r="U388" t="e">
        <f>_xlfn.ISOWEEKNUM(#REF!)</f>
        <v>#REF!</v>
      </c>
      <c r="V388" t="e">
        <f>IF(ISNA(VLOOKUP(#REF!&amp;" N°1",Feuil2!D:E,2,FALSE)),"",VLOOKUP(#REF!&amp;" N°1",Feuil2!D:E,2,FALSE))</f>
        <v>#REF!</v>
      </c>
      <c r="W388" t="e">
        <f>IF(ISNA(VLOOKUP(#REF!&amp;" N°2",Feuil2!D:E,2,FALSE)),"",VLOOKUP(#REF!&amp;" N°2",Feuil2!D:E,2,FALSE))</f>
        <v>#REF!</v>
      </c>
      <c r="X388" t="e">
        <f>IF(ISNA(VLOOKUP(#REF!&amp;" N°3",Feuil2!D:E,2,FALSE)),"",VLOOKUP(#REF!&amp;" N°3",Feuil2!D:E,2,FALSE))</f>
        <v>#REF!</v>
      </c>
      <c r="Y388" t="e">
        <f>IF(ISNA(VLOOKUP(#REF!&amp;" N°3",Feuil2!D:E,2,FALSE)),"",VLOOKUP(#REF!&amp;" N°3",Feuil2!D:E,2,FALSE))</f>
        <v>#REF!</v>
      </c>
      <c r="Z388" t="e">
        <f>IF(ISNA(VLOOKUP(#REF!&amp;" N°4",Feuil2!D:E,2,FALSE)),"",VLOOKUP(#REF!&amp;" N°4",Feuil2!D:E,2,FALSE))</f>
        <v>#REF!</v>
      </c>
      <c r="AA388" t="e">
        <f>IF(ISNA(VLOOKUP(#REF!&amp;" N°6",Feuil2!D:E,2,FALSE)),"",VLOOKUP(#REF!&amp;" N°6",Feuil2!D:E,2,FALSE))</f>
        <v>#REF!</v>
      </c>
      <c r="AB388" t="e">
        <f>IF(ISNA(VLOOKUP(#REF!&amp;" N°7",Feuil2!D:E,2,FALSE)),"",VLOOKUP(#REF!&amp;" N°7",Feuil2!D:E,2,FALSE))</f>
        <v>#REF!</v>
      </c>
    </row>
    <row r="389" spans="14:28" x14ac:dyDescent="0.3">
      <c r="N389" t="e">
        <f>IF(OR(VLOOKUP(M389,Feuil2!E:F,2,FALSE)&gt;1,VLOOKUP(Feuil1!M389,Feuil2!E:I,4,)+7&lt;Tableau_Lancer_la_requête_à_partir_de_CEGID[[#This Row],[wop_dateacc]]),Feuil1!M389,"")</f>
        <v>#N/A</v>
      </c>
      <c r="U389" t="e">
        <f>_xlfn.ISOWEEKNUM(#REF!)</f>
        <v>#REF!</v>
      </c>
      <c r="V389" t="e">
        <f>IF(ISNA(VLOOKUP(#REF!&amp;" N°1",Feuil2!D:E,2,FALSE)),"",VLOOKUP(#REF!&amp;" N°1",Feuil2!D:E,2,FALSE))</f>
        <v>#REF!</v>
      </c>
      <c r="W389" t="e">
        <f>IF(ISNA(VLOOKUP(#REF!&amp;" N°2",Feuil2!D:E,2,FALSE)),"",VLOOKUP(#REF!&amp;" N°2",Feuil2!D:E,2,FALSE))</f>
        <v>#REF!</v>
      </c>
      <c r="X389" t="e">
        <f>IF(ISNA(VLOOKUP(#REF!&amp;" N°3",Feuil2!D:E,2,FALSE)),"",VLOOKUP(#REF!&amp;" N°3",Feuil2!D:E,2,FALSE))</f>
        <v>#REF!</v>
      </c>
      <c r="Y389" t="e">
        <f>IF(ISNA(VLOOKUP(#REF!&amp;" N°3",Feuil2!D:E,2,FALSE)),"",VLOOKUP(#REF!&amp;" N°3",Feuil2!D:E,2,FALSE))</f>
        <v>#REF!</v>
      </c>
      <c r="Z389" t="e">
        <f>IF(ISNA(VLOOKUP(#REF!&amp;" N°4",Feuil2!D:E,2,FALSE)),"",VLOOKUP(#REF!&amp;" N°4",Feuil2!D:E,2,FALSE))</f>
        <v>#REF!</v>
      </c>
      <c r="AA389" t="e">
        <f>IF(ISNA(VLOOKUP(#REF!&amp;" N°6",Feuil2!D:E,2,FALSE)),"",VLOOKUP(#REF!&amp;" N°6",Feuil2!D:E,2,FALSE))</f>
        <v>#REF!</v>
      </c>
      <c r="AB389" t="e">
        <f>IF(ISNA(VLOOKUP(#REF!&amp;" N°7",Feuil2!D:E,2,FALSE)),"",VLOOKUP(#REF!&amp;" N°7",Feuil2!D:E,2,FALSE))</f>
        <v>#REF!</v>
      </c>
    </row>
    <row r="390" spans="14:28" x14ac:dyDescent="0.3">
      <c r="N390" t="e">
        <f>IF(OR(VLOOKUP(M390,Feuil2!E:F,2,FALSE)&gt;1,VLOOKUP(Feuil1!M390,Feuil2!E:I,4,)+7&lt;Tableau_Lancer_la_requête_à_partir_de_CEGID[[#This Row],[wop_dateacc]]),Feuil1!M390,"")</f>
        <v>#N/A</v>
      </c>
      <c r="U390" t="e">
        <f>_xlfn.ISOWEEKNUM(#REF!)</f>
        <v>#REF!</v>
      </c>
      <c r="V390" t="e">
        <f>IF(ISNA(VLOOKUP(#REF!&amp;" N°1",Feuil2!D:E,2,FALSE)),"",VLOOKUP(#REF!&amp;" N°1",Feuil2!D:E,2,FALSE))</f>
        <v>#REF!</v>
      </c>
      <c r="W390" t="e">
        <f>IF(ISNA(VLOOKUP(#REF!&amp;" N°2",Feuil2!D:E,2,FALSE)),"",VLOOKUP(#REF!&amp;" N°2",Feuil2!D:E,2,FALSE))</f>
        <v>#REF!</v>
      </c>
      <c r="X390" t="e">
        <f>IF(ISNA(VLOOKUP(#REF!&amp;" N°3",Feuil2!D:E,2,FALSE)),"",VLOOKUP(#REF!&amp;" N°3",Feuil2!D:E,2,FALSE))</f>
        <v>#REF!</v>
      </c>
      <c r="Y390" t="e">
        <f>IF(ISNA(VLOOKUP(#REF!&amp;" N°3",Feuil2!D:E,2,FALSE)),"",VLOOKUP(#REF!&amp;" N°3",Feuil2!D:E,2,FALSE))</f>
        <v>#REF!</v>
      </c>
      <c r="Z390" t="e">
        <f>IF(ISNA(VLOOKUP(#REF!&amp;" N°4",Feuil2!D:E,2,FALSE)),"",VLOOKUP(#REF!&amp;" N°4",Feuil2!D:E,2,FALSE))</f>
        <v>#REF!</v>
      </c>
      <c r="AA390" t="e">
        <f>IF(ISNA(VLOOKUP(#REF!&amp;" N°6",Feuil2!D:E,2,FALSE)),"",VLOOKUP(#REF!&amp;" N°6",Feuil2!D:E,2,FALSE))</f>
        <v>#REF!</v>
      </c>
      <c r="AB390" t="e">
        <f>IF(ISNA(VLOOKUP(#REF!&amp;" N°7",Feuil2!D:E,2,FALSE)),"",VLOOKUP(#REF!&amp;" N°7",Feuil2!D:E,2,FALSE))</f>
        <v>#REF!</v>
      </c>
    </row>
    <row r="391" spans="14:28" x14ac:dyDescent="0.3">
      <c r="N391" t="e">
        <f>IF(OR(VLOOKUP(M391,Feuil2!E:F,2,FALSE)&gt;1,VLOOKUP(Feuil1!M391,Feuil2!E:I,4,)+7&lt;Tableau_Lancer_la_requête_à_partir_de_CEGID[[#This Row],[wop_dateacc]]),Feuil1!M391,"")</f>
        <v>#N/A</v>
      </c>
      <c r="U391" t="e">
        <f>_xlfn.ISOWEEKNUM(#REF!)</f>
        <v>#REF!</v>
      </c>
      <c r="V391" t="e">
        <f>IF(ISNA(VLOOKUP(#REF!&amp;" N°1",Feuil2!D:E,2,FALSE)),"",VLOOKUP(#REF!&amp;" N°1",Feuil2!D:E,2,FALSE))</f>
        <v>#REF!</v>
      </c>
      <c r="W391" t="e">
        <f>IF(ISNA(VLOOKUP(#REF!&amp;" N°2",Feuil2!D:E,2,FALSE)),"",VLOOKUP(#REF!&amp;" N°2",Feuil2!D:E,2,FALSE))</f>
        <v>#REF!</v>
      </c>
      <c r="X391" t="e">
        <f>IF(ISNA(VLOOKUP(#REF!&amp;" N°3",Feuil2!D:E,2,FALSE)),"",VLOOKUP(#REF!&amp;" N°3",Feuil2!D:E,2,FALSE))</f>
        <v>#REF!</v>
      </c>
      <c r="Y391" t="e">
        <f>IF(ISNA(VLOOKUP(#REF!&amp;" N°3",Feuil2!D:E,2,FALSE)),"",VLOOKUP(#REF!&amp;" N°3",Feuil2!D:E,2,FALSE))</f>
        <v>#REF!</v>
      </c>
      <c r="Z391" t="e">
        <f>IF(ISNA(VLOOKUP(#REF!&amp;" N°4",Feuil2!D:E,2,FALSE)),"",VLOOKUP(#REF!&amp;" N°4",Feuil2!D:E,2,FALSE))</f>
        <v>#REF!</v>
      </c>
      <c r="AA391" t="e">
        <f>IF(ISNA(VLOOKUP(#REF!&amp;" N°6",Feuil2!D:E,2,FALSE)),"",VLOOKUP(#REF!&amp;" N°6",Feuil2!D:E,2,FALSE))</f>
        <v>#REF!</v>
      </c>
      <c r="AB391" t="e">
        <f>IF(ISNA(VLOOKUP(#REF!&amp;" N°7",Feuil2!D:E,2,FALSE)),"",VLOOKUP(#REF!&amp;" N°7",Feuil2!D:E,2,FALSE))</f>
        <v>#REF!</v>
      </c>
    </row>
    <row r="392" spans="14:28" x14ac:dyDescent="0.3">
      <c r="N392" t="e">
        <f>IF(OR(VLOOKUP(M392,Feuil2!E:F,2,FALSE)&gt;1,VLOOKUP(Feuil1!M392,Feuil2!E:I,4,)+7&lt;Tableau_Lancer_la_requête_à_partir_de_CEGID[[#This Row],[wop_dateacc]]),Feuil1!M392,"")</f>
        <v>#N/A</v>
      </c>
      <c r="U392" t="e">
        <f>_xlfn.ISOWEEKNUM(#REF!)</f>
        <v>#REF!</v>
      </c>
      <c r="V392" t="e">
        <f>IF(ISNA(VLOOKUP(#REF!&amp;" N°1",Feuil2!D:E,2,FALSE)),"",VLOOKUP(#REF!&amp;" N°1",Feuil2!D:E,2,FALSE))</f>
        <v>#REF!</v>
      </c>
      <c r="W392" t="e">
        <f>IF(ISNA(VLOOKUP(#REF!&amp;" N°2",Feuil2!D:E,2,FALSE)),"",VLOOKUP(#REF!&amp;" N°2",Feuil2!D:E,2,FALSE))</f>
        <v>#REF!</v>
      </c>
      <c r="X392" t="e">
        <f>IF(ISNA(VLOOKUP(#REF!&amp;" N°3",Feuil2!D:E,2,FALSE)),"",VLOOKUP(#REF!&amp;" N°3",Feuil2!D:E,2,FALSE))</f>
        <v>#REF!</v>
      </c>
      <c r="Y392" t="e">
        <f>IF(ISNA(VLOOKUP(#REF!&amp;" N°3",Feuil2!D:E,2,FALSE)),"",VLOOKUP(#REF!&amp;" N°3",Feuil2!D:E,2,FALSE))</f>
        <v>#REF!</v>
      </c>
      <c r="Z392" t="e">
        <f>IF(ISNA(VLOOKUP(#REF!&amp;" N°4",Feuil2!D:E,2,FALSE)),"",VLOOKUP(#REF!&amp;" N°4",Feuil2!D:E,2,FALSE))</f>
        <v>#REF!</v>
      </c>
      <c r="AA392" t="e">
        <f>IF(ISNA(VLOOKUP(#REF!&amp;" N°6",Feuil2!D:E,2,FALSE)),"",VLOOKUP(#REF!&amp;" N°6",Feuil2!D:E,2,FALSE))</f>
        <v>#REF!</v>
      </c>
      <c r="AB392" t="e">
        <f>IF(ISNA(VLOOKUP(#REF!&amp;" N°7",Feuil2!D:E,2,FALSE)),"",VLOOKUP(#REF!&amp;" N°7",Feuil2!D:E,2,FALSE))</f>
        <v>#REF!</v>
      </c>
    </row>
    <row r="393" spans="14:28" x14ac:dyDescent="0.3">
      <c r="N393" t="e">
        <f>IF(OR(VLOOKUP(M393,Feuil2!E:F,2,FALSE)&gt;1,VLOOKUP(Feuil1!M393,Feuil2!E:I,4,)+7&lt;Tableau_Lancer_la_requête_à_partir_de_CEGID[[#This Row],[wop_dateacc]]),Feuil1!M393,"")</f>
        <v>#N/A</v>
      </c>
      <c r="U393" t="e">
        <f>_xlfn.ISOWEEKNUM(#REF!)</f>
        <v>#REF!</v>
      </c>
      <c r="V393" t="e">
        <f>IF(ISNA(VLOOKUP(#REF!&amp;" N°1",Feuil2!D:E,2,FALSE)),"",VLOOKUP(#REF!&amp;" N°1",Feuil2!D:E,2,FALSE))</f>
        <v>#REF!</v>
      </c>
      <c r="W393" t="e">
        <f>IF(ISNA(VLOOKUP(#REF!&amp;" N°2",Feuil2!D:E,2,FALSE)),"",VLOOKUP(#REF!&amp;" N°2",Feuil2!D:E,2,FALSE))</f>
        <v>#REF!</v>
      </c>
      <c r="X393" t="e">
        <f>IF(ISNA(VLOOKUP(#REF!&amp;" N°3",Feuil2!D:E,2,FALSE)),"",VLOOKUP(#REF!&amp;" N°3",Feuil2!D:E,2,FALSE))</f>
        <v>#REF!</v>
      </c>
      <c r="Y393" t="e">
        <f>IF(ISNA(VLOOKUP(#REF!&amp;" N°3",Feuil2!D:E,2,FALSE)),"",VLOOKUP(#REF!&amp;" N°3",Feuil2!D:E,2,FALSE))</f>
        <v>#REF!</v>
      </c>
      <c r="Z393" t="e">
        <f>IF(ISNA(VLOOKUP(#REF!&amp;" N°4",Feuil2!D:E,2,FALSE)),"",VLOOKUP(#REF!&amp;" N°4",Feuil2!D:E,2,FALSE))</f>
        <v>#REF!</v>
      </c>
      <c r="AA393" t="e">
        <f>IF(ISNA(VLOOKUP(#REF!&amp;" N°6",Feuil2!D:E,2,FALSE)),"",VLOOKUP(#REF!&amp;" N°6",Feuil2!D:E,2,FALSE))</f>
        <v>#REF!</v>
      </c>
      <c r="AB393" t="e">
        <f>IF(ISNA(VLOOKUP(#REF!&amp;" N°7",Feuil2!D:E,2,FALSE)),"",VLOOKUP(#REF!&amp;" N°7",Feuil2!D:E,2,FALSE))</f>
        <v>#REF!</v>
      </c>
    </row>
    <row r="394" spans="14:28" x14ac:dyDescent="0.3">
      <c r="N394" t="e">
        <f>IF(OR(VLOOKUP(M394,Feuil2!E:F,2,FALSE)&gt;1,VLOOKUP(Feuil1!M394,Feuil2!E:I,4,)+7&lt;Tableau_Lancer_la_requête_à_partir_de_CEGID[[#This Row],[wop_dateacc]]),Feuil1!M394,"")</f>
        <v>#N/A</v>
      </c>
      <c r="U394" t="e">
        <f>_xlfn.ISOWEEKNUM(#REF!)</f>
        <v>#REF!</v>
      </c>
      <c r="V394" t="e">
        <f>IF(ISNA(VLOOKUP(#REF!&amp;" N°1",Feuil2!D:E,2,FALSE)),"",VLOOKUP(#REF!&amp;" N°1",Feuil2!D:E,2,FALSE))</f>
        <v>#REF!</v>
      </c>
      <c r="W394" t="e">
        <f>IF(ISNA(VLOOKUP(#REF!&amp;" N°2",Feuil2!D:E,2,FALSE)),"",VLOOKUP(#REF!&amp;" N°2",Feuil2!D:E,2,FALSE))</f>
        <v>#REF!</v>
      </c>
      <c r="X394" t="e">
        <f>IF(ISNA(VLOOKUP(#REF!&amp;" N°3",Feuil2!D:E,2,FALSE)),"",VLOOKUP(#REF!&amp;" N°3",Feuil2!D:E,2,FALSE))</f>
        <v>#REF!</v>
      </c>
      <c r="Y394" t="e">
        <f>IF(ISNA(VLOOKUP(#REF!&amp;" N°3",Feuil2!D:E,2,FALSE)),"",VLOOKUP(#REF!&amp;" N°3",Feuil2!D:E,2,FALSE))</f>
        <v>#REF!</v>
      </c>
      <c r="Z394" t="e">
        <f>IF(ISNA(VLOOKUP(#REF!&amp;" N°4",Feuil2!D:E,2,FALSE)),"",VLOOKUP(#REF!&amp;" N°4",Feuil2!D:E,2,FALSE))</f>
        <v>#REF!</v>
      </c>
      <c r="AA394" t="e">
        <f>IF(ISNA(VLOOKUP(#REF!&amp;" N°6",Feuil2!D:E,2,FALSE)),"",VLOOKUP(#REF!&amp;" N°6",Feuil2!D:E,2,FALSE))</f>
        <v>#REF!</v>
      </c>
      <c r="AB394" t="e">
        <f>IF(ISNA(VLOOKUP(#REF!&amp;" N°7",Feuil2!D:E,2,FALSE)),"",VLOOKUP(#REF!&amp;" N°7",Feuil2!D:E,2,FALSE))</f>
        <v>#REF!</v>
      </c>
    </row>
    <row r="395" spans="14:28" x14ac:dyDescent="0.3">
      <c r="N395" t="e">
        <f>IF(OR(VLOOKUP(M395,Feuil2!E:F,2,FALSE)&gt;1,VLOOKUP(Feuil1!M395,Feuil2!E:I,4,)+7&lt;Tableau_Lancer_la_requête_à_partir_de_CEGID[[#This Row],[wop_dateacc]]),Feuil1!M395,"")</f>
        <v>#N/A</v>
      </c>
      <c r="U395" t="e">
        <f>_xlfn.ISOWEEKNUM(#REF!)</f>
        <v>#REF!</v>
      </c>
      <c r="V395" t="e">
        <f>IF(ISNA(VLOOKUP(#REF!&amp;" N°1",Feuil2!D:E,2,FALSE)),"",VLOOKUP(#REF!&amp;" N°1",Feuil2!D:E,2,FALSE))</f>
        <v>#REF!</v>
      </c>
      <c r="W395" t="e">
        <f>IF(ISNA(VLOOKUP(#REF!&amp;" N°2",Feuil2!D:E,2,FALSE)),"",VLOOKUP(#REF!&amp;" N°2",Feuil2!D:E,2,FALSE))</f>
        <v>#REF!</v>
      </c>
      <c r="X395" t="e">
        <f>IF(ISNA(VLOOKUP(#REF!&amp;" N°3",Feuil2!D:E,2,FALSE)),"",VLOOKUP(#REF!&amp;" N°3",Feuil2!D:E,2,FALSE))</f>
        <v>#REF!</v>
      </c>
      <c r="Y395" t="e">
        <f>IF(ISNA(VLOOKUP(#REF!&amp;" N°3",Feuil2!D:E,2,FALSE)),"",VLOOKUP(#REF!&amp;" N°3",Feuil2!D:E,2,FALSE))</f>
        <v>#REF!</v>
      </c>
      <c r="Z395" t="e">
        <f>IF(ISNA(VLOOKUP(#REF!&amp;" N°4",Feuil2!D:E,2,FALSE)),"",VLOOKUP(#REF!&amp;" N°4",Feuil2!D:E,2,FALSE))</f>
        <v>#REF!</v>
      </c>
      <c r="AA395" t="e">
        <f>IF(ISNA(VLOOKUP(#REF!&amp;" N°6",Feuil2!D:E,2,FALSE)),"",VLOOKUP(#REF!&amp;" N°6",Feuil2!D:E,2,FALSE))</f>
        <v>#REF!</v>
      </c>
      <c r="AB395" t="e">
        <f>IF(ISNA(VLOOKUP(#REF!&amp;" N°7",Feuil2!D:E,2,FALSE)),"",VLOOKUP(#REF!&amp;" N°7",Feuil2!D:E,2,FALSE))</f>
        <v>#REF!</v>
      </c>
    </row>
    <row r="396" spans="14:28" x14ac:dyDescent="0.3">
      <c r="N396" t="e">
        <f>IF(OR(VLOOKUP(M396,Feuil2!E:F,2,FALSE)&gt;1,VLOOKUP(Feuil1!M396,Feuil2!E:I,4,)+7&lt;Tableau_Lancer_la_requête_à_partir_de_CEGID[[#This Row],[wop_dateacc]]),Feuil1!M396,"")</f>
        <v>#N/A</v>
      </c>
      <c r="U396" t="e">
        <f>_xlfn.ISOWEEKNUM(#REF!)</f>
        <v>#REF!</v>
      </c>
      <c r="V396" t="e">
        <f>IF(ISNA(VLOOKUP(#REF!&amp;" N°1",Feuil2!D:E,2,FALSE)),"",VLOOKUP(#REF!&amp;" N°1",Feuil2!D:E,2,FALSE))</f>
        <v>#REF!</v>
      </c>
      <c r="W396" t="e">
        <f>IF(ISNA(VLOOKUP(#REF!&amp;" N°2",Feuil2!D:E,2,FALSE)),"",VLOOKUP(#REF!&amp;" N°2",Feuil2!D:E,2,FALSE))</f>
        <v>#REF!</v>
      </c>
      <c r="X396" t="e">
        <f>IF(ISNA(VLOOKUP(#REF!&amp;" N°3",Feuil2!D:E,2,FALSE)),"",VLOOKUP(#REF!&amp;" N°3",Feuil2!D:E,2,FALSE))</f>
        <v>#REF!</v>
      </c>
      <c r="Y396" t="e">
        <f>IF(ISNA(VLOOKUP(#REF!&amp;" N°3",Feuil2!D:E,2,FALSE)),"",VLOOKUP(#REF!&amp;" N°3",Feuil2!D:E,2,FALSE))</f>
        <v>#REF!</v>
      </c>
      <c r="Z396" t="e">
        <f>IF(ISNA(VLOOKUP(#REF!&amp;" N°4",Feuil2!D:E,2,FALSE)),"",VLOOKUP(#REF!&amp;" N°4",Feuil2!D:E,2,FALSE))</f>
        <v>#REF!</v>
      </c>
      <c r="AA396" t="e">
        <f>IF(ISNA(VLOOKUP(#REF!&amp;" N°6",Feuil2!D:E,2,FALSE)),"",VLOOKUP(#REF!&amp;" N°6",Feuil2!D:E,2,FALSE))</f>
        <v>#REF!</v>
      </c>
      <c r="AB396" t="e">
        <f>IF(ISNA(VLOOKUP(#REF!&amp;" N°7",Feuil2!D:E,2,FALSE)),"",VLOOKUP(#REF!&amp;" N°7",Feuil2!D:E,2,FALSE))</f>
        <v>#REF!</v>
      </c>
    </row>
    <row r="397" spans="14:28" x14ac:dyDescent="0.3">
      <c r="N397" t="e">
        <f>IF(OR(VLOOKUP(M397,Feuil2!E:F,2,FALSE)&gt;1,VLOOKUP(Feuil1!M397,Feuil2!E:I,4,)+7&lt;Tableau_Lancer_la_requête_à_partir_de_CEGID[[#This Row],[wop_dateacc]]),Feuil1!M397,"")</f>
        <v>#N/A</v>
      </c>
      <c r="U397" t="e">
        <f>_xlfn.ISOWEEKNUM(#REF!)</f>
        <v>#REF!</v>
      </c>
      <c r="V397" t="e">
        <f>IF(ISNA(VLOOKUP(#REF!&amp;" N°1",Feuil2!D:E,2,FALSE)),"",VLOOKUP(#REF!&amp;" N°1",Feuil2!D:E,2,FALSE))</f>
        <v>#REF!</v>
      </c>
      <c r="W397" t="e">
        <f>IF(ISNA(VLOOKUP(#REF!&amp;" N°2",Feuil2!D:E,2,FALSE)),"",VLOOKUP(#REF!&amp;" N°2",Feuil2!D:E,2,FALSE))</f>
        <v>#REF!</v>
      </c>
      <c r="X397" t="e">
        <f>IF(ISNA(VLOOKUP(#REF!&amp;" N°3",Feuil2!D:E,2,FALSE)),"",VLOOKUP(#REF!&amp;" N°3",Feuil2!D:E,2,FALSE))</f>
        <v>#REF!</v>
      </c>
      <c r="Y397" t="e">
        <f>IF(ISNA(VLOOKUP(#REF!&amp;" N°3",Feuil2!D:E,2,FALSE)),"",VLOOKUP(#REF!&amp;" N°3",Feuil2!D:E,2,FALSE))</f>
        <v>#REF!</v>
      </c>
      <c r="Z397" t="e">
        <f>IF(ISNA(VLOOKUP(#REF!&amp;" N°4",Feuil2!D:E,2,FALSE)),"",VLOOKUP(#REF!&amp;" N°4",Feuil2!D:E,2,FALSE))</f>
        <v>#REF!</v>
      </c>
      <c r="AA397" t="e">
        <f>IF(ISNA(VLOOKUP(#REF!&amp;" N°6",Feuil2!D:E,2,FALSE)),"",VLOOKUP(#REF!&amp;" N°6",Feuil2!D:E,2,FALSE))</f>
        <v>#REF!</v>
      </c>
      <c r="AB397" t="e">
        <f>IF(ISNA(VLOOKUP(#REF!&amp;" N°7",Feuil2!D:E,2,FALSE)),"",VLOOKUP(#REF!&amp;" N°7",Feuil2!D:E,2,FALSE))</f>
        <v>#REF!</v>
      </c>
    </row>
    <row r="398" spans="14:28" x14ac:dyDescent="0.3">
      <c r="N398" t="e">
        <f>IF(OR(VLOOKUP(M398,Feuil2!E:F,2,FALSE)&gt;1,VLOOKUP(Feuil1!M398,Feuil2!E:I,4,)+7&lt;Tableau_Lancer_la_requête_à_partir_de_CEGID[[#This Row],[wop_dateacc]]),Feuil1!M398,"")</f>
        <v>#N/A</v>
      </c>
      <c r="U398" t="e">
        <f>_xlfn.ISOWEEKNUM(#REF!)</f>
        <v>#REF!</v>
      </c>
      <c r="V398" t="e">
        <f>IF(ISNA(VLOOKUP(#REF!&amp;" N°1",Feuil2!D:E,2,FALSE)),"",VLOOKUP(#REF!&amp;" N°1",Feuil2!D:E,2,FALSE))</f>
        <v>#REF!</v>
      </c>
      <c r="W398" t="e">
        <f>IF(ISNA(VLOOKUP(#REF!&amp;" N°2",Feuil2!D:E,2,FALSE)),"",VLOOKUP(#REF!&amp;" N°2",Feuil2!D:E,2,FALSE))</f>
        <v>#REF!</v>
      </c>
      <c r="X398" t="e">
        <f>IF(ISNA(VLOOKUP(#REF!&amp;" N°3",Feuil2!D:E,2,FALSE)),"",VLOOKUP(#REF!&amp;" N°3",Feuil2!D:E,2,FALSE))</f>
        <v>#REF!</v>
      </c>
      <c r="Y398" t="e">
        <f>IF(ISNA(VLOOKUP(#REF!&amp;" N°3",Feuil2!D:E,2,FALSE)),"",VLOOKUP(#REF!&amp;" N°3",Feuil2!D:E,2,FALSE))</f>
        <v>#REF!</v>
      </c>
      <c r="Z398" t="e">
        <f>IF(ISNA(VLOOKUP(#REF!&amp;" N°4",Feuil2!D:E,2,FALSE)),"",VLOOKUP(#REF!&amp;" N°4",Feuil2!D:E,2,FALSE))</f>
        <v>#REF!</v>
      </c>
      <c r="AA398" t="e">
        <f>IF(ISNA(VLOOKUP(#REF!&amp;" N°6",Feuil2!D:E,2,FALSE)),"",VLOOKUP(#REF!&amp;" N°6",Feuil2!D:E,2,FALSE))</f>
        <v>#REF!</v>
      </c>
      <c r="AB398" t="e">
        <f>IF(ISNA(VLOOKUP(#REF!&amp;" N°7",Feuil2!D:E,2,FALSE)),"",VLOOKUP(#REF!&amp;" N°7",Feuil2!D:E,2,FALSE))</f>
        <v>#REF!</v>
      </c>
    </row>
    <row r="399" spans="14:28" x14ac:dyDescent="0.3">
      <c r="N399" t="e">
        <f>IF(OR(VLOOKUP(M399,Feuil2!E:F,2,FALSE)&gt;1,VLOOKUP(Feuil1!M399,Feuil2!E:I,4,)+7&lt;Tableau_Lancer_la_requête_à_partir_de_CEGID[[#This Row],[wop_dateacc]]),Feuil1!M399,"")</f>
        <v>#N/A</v>
      </c>
      <c r="U399" t="e">
        <f>_xlfn.ISOWEEKNUM(#REF!)</f>
        <v>#REF!</v>
      </c>
      <c r="V399" t="e">
        <f>IF(ISNA(VLOOKUP(#REF!&amp;" N°1",Feuil2!D:E,2,FALSE)),"",VLOOKUP(#REF!&amp;" N°1",Feuil2!D:E,2,FALSE))</f>
        <v>#REF!</v>
      </c>
      <c r="W399" t="e">
        <f>IF(ISNA(VLOOKUP(#REF!&amp;" N°2",Feuil2!D:E,2,FALSE)),"",VLOOKUP(#REF!&amp;" N°2",Feuil2!D:E,2,FALSE))</f>
        <v>#REF!</v>
      </c>
      <c r="X399" t="e">
        <f>IF(ISNA(VLOOKUP(#REF!&amp;" N°3",Feuil2!D:E,2,FALSE)),"",VLOOKUP(#REF!&amp;" N°3",Feuil2!D:E,2,FALSE))</f>
        <v>#REF!</v>
      </c>
      <c r="Y399" t="e">
        <f>IF(ISNA(VLOOKUP(#REF!&amp;" N°3",Feuil2!D:E,2,FALSE)),"",VLOOKUP(#REF!&amp;" N°3",Feuil2!D:E,2,FALSE))</f>
        <v>#REF!</v>
      </c>
      <c r="Z399" t="e">
        <f>IF(ISNA(VLOOKUP(#REF!&amp;" N°4",Feuil2!D:E,2,FALSE)),"",VLOOKUP(#REF!&amp;" N°4",Feuil2!D:E,2,FALSE))</f>
        <v>#REF!</v>
      </c>
      <c r="AA399" t="e">
        <f>IF(ISNA(VLOOKUP(#REF!&amp;" N°6",Feuil2!D:E,2,FALSE)),"",VLOOKUP(#REF!&amp;" N°6",Feuil2!D:E,2,FALSE))</f>
        <v>#REF!</v>
      </c>
      <c r="AB399" t="e">
        <f>IF(ISNA(VLOOKUP(#REF!&amp;" N°7",Feuil2!D:E,2,FALSE)),"",VLOOKUP(#REF!&amp;" N°7",Feuil2!D:E,2,FALSE))</f>
        <v>#REF!</v>
      </c>
    </row>
    <row r="400" spans="14:28" x14ac:dyDescent="0.3">
      <c r="N400" t="e">
        <f>IF(OR(VLOOKUP(M400,Feuil2!E:F,2,FALSE)&gt;1,VLOOKUP(Feuil1!M400,Feuil2!E:I,4,)+7&lt;Tableau_Lancer_la_requête_à_partir_de_CEGID[[#This Row],[wop_dateacc]]),Feuil1!M400,"")</f>
        <v>#N/A</v>
      </c>
      <c r="U400" t="e">
        <f>_xlfn.ISOWEEKNUM(#REF!)</f>
        <v>#REF!</v>
      </c>
      <c r="V400" t="e">
        <f>IF(ISNA(VLOOKUP(#REF!&amp;" N°1",Feuil2!D:E,2,FALSE)),"",VLOOKUP(#REF!&amp;" N°1",Feuil2!D:E,2,FALSE))</f>
        <v>#REF!</v>
      </c>
      <c r="W400" t="e">
        <f>IF(ISNA(VLOOKUP(#REF!&amp;" N°2",Feuil2!D:E,2,FALSE)),"",VLOOKUP(#REF!&amp;" N°2",Feuil2!D:E,2,FALSE))</f>
        <v>#REF!</v>
      </c>
      <c r="X400" t="e">
        <f>IF(ISNA(VLOOKUP(#REF!&amp;" N°3",Feuil2!D:E,2,FALSE)),"",VLOOKUP(#REF!&amp;" N°3",Feuil2!D:E,2,FALSE))</f>
        <v>#REF!</v>
      </c>
      <c r="Y400" t="e">
        <f>IF(ISNA(VLOOKUP(#REF!&amp;" N°3",Feuil2!D:E,2,FALSE)),"",VLOOKUP(#REF!&amp;" N°3",Feuil2!D:E,2,FALSE))</f>
        <v>#REF!</v>
      </c>
      <c r="Z400" t="e">
        <f>IF(ISNA(VLOOKUP(#REF!&amp;" N°4",Feuil2!D:E,2,FALSE)),"",VLOOKUP(#REF!&amp;" N°4",Feuil2!D:E,2,FALSE))</f>
        <v>#REF!</v>
      </c>
      <c r="AA400" t="e">
        <f>IF(ISNA(VLOOKUP(#REF!&amp;" N°6",Feuil2!D:E,2,FALSE)),"",VLOOKUP(#REF!&amp;" N°6",Feuil2!D:E,2,FALSE))</f>
        <v>#REF!</v>
      </c>
      <c r="AB400" t="e">
        <f>IF(ISNA(VLOOKUP(#REF!&amp;" N°7",Feuil2!D:E,2,FALSE)),"",VLOOKUP(#REF!&amp;" N°7",Feuil2!D:E,2,FALSE))</f>
        <v>#REF!</v>
      </c>
    </row>
    <row r="401" spans="14:28" x14ac:dyDescent="0.3">
      <c r="N401" t="e">
        <f>IF(OR(VLOOKUP(M401,Feuil2!E:F,2,FALSE)&gt;1,VLOOKUP(Feuil1!M401,Feuil2!E:I,4,)+7&lt;Tableau_Lancer_la_requête_à_partir_de_CEGID[[#This Row],[wop_dateacc]]),Feuil1!M401,"")</f>
        <v>#N/A</v>
      </c>
      <c r="U401" t="e">
        <f>_xlfn.ISOWEEKNUM(#REF!)</f>
        <v>#REF!</v>
      </c>
      <c r="V401" t="e">
        <f>IF(ISNA(VLOOKUP(#REF!&amp;" N°1",Feuil2!D:E,2,FALSE)),"",VLOOKUP(#REF!&amp;" N°1",Feuil2!D:E,2,FALSE))</f>
        <v>#REF!</v>
      </c>
      <c r="W401" t="e">
        <f>IF(ISNA(VLOOKUP(#REF!&amp;" N°2",Feuil2!D:E,2,FALSE)),"",VLOOKUP(#REF!&amp;" N°2",Feuil2!D:E,2,FALSE))</f>
        <v>#REF!</v>
      </c>
      <c r="X401" t="e">
        <f>IF(ISNA(VLOOKUP(#REF!&amp;" N°3",Feuil2!D:E,2,FALSE)),"",VLOOKUP(#REF!&amp;" N°3",Feuil2!D:E,2,FALSE))</f>
        <v>#REF!</v>
      </c>
      <c r="Y401" t="e">
        <f>IF(ISNA(VLOOKUP(#REF!&amp;" N°3",Feuil2!D:E,2,FALSE)),"",VLOOKUP(#REF!&amp;" N°3",Feuil2!D:E,2,FALSE))</f>
        <v>#REF!</v>
      </c>
      <c r="Z401" t="e">
        <f>IF(ISNA(VLOOKUP(#REF!&amp;" N°4",Feuil2!D:E,2,FALSE)),"",VLOOKUP(#REF!&amp;" N°4",Feuil2!D:E,2,FALSE))</f>
        <v>#REF!</v>
      </c>
      <c r="AA401" t="e">
        <f>IF(ISNA(VLOOKUP(#REF!&amp;" N°6",Feuil2!D:E,2,FALSE)),"",VLOOKUP(#REF!&amp;" N°6",Feuil2!D:E,2,FALSE))</f>
        <v>#REF!</v>
      </c>
      <c r="AB401" t="e">
        <f>IF(ISNA(VLOOKUP(#REF!&amp;" N°7",Feuil2!D:E,2,FALSE)),"",VLOOKUP(#REF!&amp;" N°7",Feuil2!D:E,2,FALSE))</f>
        <v>#REF!</v>
      </c>
    </row>
    <row r="402" spans="14:28" x14ac:dyDescent="0.3">
      <c r="N402" t="e">
        <f>IF(OR(VLOOKUP(M402,Feuil2!E:F,2,FALSE)&gt;1,VLOOKUP(Feuil1!M402,Feuil2!E:I,4,)+7&lt;Tableau_Lancer_la_requête_à_partir_de_CEGID[[#This Row],[wop_dateacc]]),Feuil1!M402,"")</f>
        <v>#N/A</v>
      </c>
      <c r="U402" t="e">
        <f>_xlfn.ISOWEEKNUM(#REF!)</f>
        <v>#REF!</v>
      </c>
      <c r="V402" t="e">
        <f>IF(ISNA(VLOOKUP(#REF!&amp;" N°1",Feuil2!D:E,2,FALSE)),"",VLOOKUP(#REF!&amp;" N°1",Feuil2!D:E,2,FALSE))</f>
        <v>#REF!</v>
      </c>
      <c r="W402" t="e">
        <f>IF(ISNA(VLOOKUP(#REF!&amp;" N°2",Feuil2!D:E,2,FALSE)),"",VLOOKUP(#REF!&amp;" N°2",Feuil2!D:E,2,FALSE))</f>
        <v>#REF!</v>
      </c>
      <c r="X402" t="e">
        <f>IF(ISNA(VLOOKUP(#REF!&amp;" N°3",Feuil2!D:E,2,FALSE)),"",VLOOKUP(#REF!&amp;" N°3",Feuil2!D:E,2,FALSE))</f>
        <v>#REF!</v>
      </c>
      <c r="Y402" t="e">
        <f>IF(ISNA(VLOOKUP(#REF!&amp;" N°3",Feuil2!D:E,2,FALSE)),"",VLOOKUP(#REF!&amp;" N°3",Feuil2!D:E,2,FALSE))</f>
        <v>#REF!</v>
      </c>
      <c r="Z402" t="e">
        <f>IF(ISNA(VLOOKUP(#REF!&amp;" N°4",Feuil2!D:E,2,FALSE)),"",VLOOKUP(#REF!&amp;" N°4",Feuil2!D:E,2,FALSE))</f>
        <v>#REF!</v>
      </c>
      <c r="AA402" t="e">
        <f>IF(ISNA(VLOOKUP(#REF!&amp;" N°6",Feuil2!D:E,2,FALSE)),"",VLOOKUP(#REF!&amp;" N°6",Feuil2!D:E,2,FALSE))</f>
        <v>#REF!</v>
      </c>
      <c r="AB402" t="e">
        <f>IF(ISNA(VLOOKUP(#REF!&amp;" N°7",Feuil2!D:E,2,FALSE)),"",VLOOKUP(#REF!&amp;" N°7",Feuil2!D:E,2,FALSE))</f>
        <v>#REF!</v>
      </c>
    </row>
    <row r="403" spans="14:28" x14ac:dyDescent="0.3">
      <c r="N403" t="e">
        <f>IF(OR(VLOOKUP(M403,Feuil2!E:F,2,FALSE)&gt;1,VLOOKUP(Feuil1!M403,Feuil2!E:I,4,)+7&lt;Tableau_Lancer_la_requête_à_partir_de_CEGID[[#This Row],[wop_dateacc]]),Feuil1!M403,"")</f>
        <v>#N/A</v>
      </c>
      <c r="U403" t="e">
        <f>_xlfn.ISOWEEKNUM(#REF!)</f>
        <v>#REF!</v>
      </c>
      <c r="V403" t="e">
        <f>IF(ISNA(VLOOKUP(#REF!&amp;" N°1",Feuil2!D:E,2,FALSE)),"",VLOOKUP(#REF!&amp;" N°1",Feuil2!D:E,2,FALSE))</f>
        <v>#REF!</v>
      </c>
      <c r="W403" t="e">
        <f>IF(ISNA(VLOOKUP(#REF!&amp;" N°2",Feuil2!D:E,2,FALSE)),"",VLOOKUP(#REF!&amp;" N°2",Feuil2!D:E,2,FALSE))</f>
        <v>#REF!</v>
      </c>
      <c r="X403" t="e">
        <f>IF(ISNA(VLOOKUP(#REF!&amp;" N°3",Feuil2!D:E,2,FALSE)),"",VLOOKUP(#REF!&amp;" N°3",Feuil2!D:E,2,FALSE))</f>
        <v>#REF!</v>
      </c>
      <c r="Y403" t="e">
        <f>IF(ISNA(VLOOKUP(#REF!&amp;" N°3",Feuil2!D:E,2,FALSE)),"",VLOOKUP(#REF!&amp;" N°3",Feuil2!D:E,2,FALSE))</f>
        <v>#REF!</v>
      </c>
      <c r="Z403" t="e">
        <f>IF(ISNA(VLOOKUP(#REF!&amp;" N°4",Feuil2!D:E,2,FALSE)),"",VLOOKUP(#REF!&amp;" N°4",Feuil2!D:E,2,FALSE))</f>
        <v>#REF!</v>
      </c>
      <c r="AA403" t="e">
        <f>IF(ISNA(VLOOKUP(#REF!&amp;" N°6",Feuil2!D:E,2,FALSE)),"",VLOOKUP(#REF!&amp;" N°6",Feuil2!D:E,2,FALSE))</f>
        <v>#REF!</v>
      </c>
      <c r="AB403" t="e">
        <f>IF(ISNA(VLOOKUP(#REF!&amp;" N°7",Feuil2!D:E,2,FALSE)),"",VLOOKUP(#REF!&amp;" N°7",Feuil2!D:E,2,FALSE))</f>
        <v>#REF!</v>
      </c>
    </row>
    <row r="404" spans="14:28" x14ac:dyDescent="0.3">
      <c r="N404" t="e">
        <f>IF(OR(VLOOKUP(M404,Feuil2!E:F,2,FALSE)&gt;1,VLOOKUP(Feuil1!M404,Feuil2!E:I,4,)+7&lt;Tableau_Lancer_la_requête_à_partir_de_CEGID[[#This Row],[wop_dateacc]]),Feuil1!M404,"")</f>
        <v>#N/A</v>
      </c>
      <c r="U404" t="e">
        <f>_xlfn.ISOWEEKNUM(#REF!)</f>
        <v>#REF!</v>
      </c>
      <c r="V404" t="e">
        <f>IF(ISNA(VLOOKUP(#REF!&amp;" N°1",Feuil2!D:E,2,FALSE)),"",VLOOKUP(#REF!&amp;" N°1",Feuil2!D:E,2,FALSE))</f>
        <v>#REF!</v>
      </c>
      <c r="W404" t="e">
        <f>IF(ISNA(VLOOKUP(#REF!&amp;" N°2",Feuil2!D:E,2,FALSE)),"",VLOOKUP(#REF!&amp;" N°2",Feuil2!D:E,2,FALSE))</f>
        <v>#REF!</v>
      </c>
      <c r="X404" t="e">
        <f>IF(ISNA(VLOOKUP(#REF!&amp;" N°3",Feuil2!D:E,2,FALSE)),"",VLOOKUP(#REF!&amp;" N°3",Feuil2!D:E,2,FALSE))</f>
        <v>#REF!</v>
      </c>
      <c r="Y404" t="e">
        <f>IF(ISNA(VLOOKUP(#REF!&amp;" N°3",Feuil2!D:E,2,FALSE)),"",VLOOKUP(#REF!&amp;" N°3",Feuil2!D:E,2,FALSE))</f>
        <v>#REF!</v>
      </c>
      <c r="Z404" t="e">
        <f>IF(ISNA(VLOOKUP(#REF!&amp;" N°4",Feuil2!D:E,2,FALSE)),"",VLOOKUP(#REF!&amp;" N°4",Feuil2!D:E,2,FALSE))</f>
        <v>#REF!</v>
      </c>
      <c r="AA404" t="e">
        <f>IF(ISNA(VLOOKUP(#REF!&amp;" N°6",Feuil2!D:E,2,FALSE)),"",VLOOKUP(#REF!&amp;" N°6",Feuil2!D:E,2,FALSE))</f>
        <v>#REF!</v>
      </c>
      <c r="AB404" t="e">
        <f>IF(ISNA(VLOOKUP(#REF!&amp;" N°7",Feuil2!D:E,2,FALSE)),"",VLOOKUP(#REF!&amp;" N°7",Feuil2!D:E,2,FALSE))</f>
        <v>#REF!</v>
      </c>
    </row>
    <row r="405" spans="14:28" x14ac:dyDescent="0.3">
      <c r="N405" t="e">
        <f>IF(OR(VLOOKUP(M405,Feuil2!E:F,2,FALSE)&gt;1,VLOOKUP(Feuil1!M405,Feuil2!E:I,4,)+7&lt;Tableau_Lancer_la_requête_à_partir_de_CEGID[[#This Row],[wop_dateacc]]),Feuil1!M405,"")</f>
        <v>#N/A</v>
      </c>
      <c r="U405" t="e">
        <f>_xlfn.ISOWEEKNUM(#REF!)</f>
        <v>#REF!</v>
      </c>
      <c r="V405" t="e">
        <f>IF(ISNA(VLOOKUP(#REF!&amp;" N°1",Feuil2!D:E,2,FALSE)),"",VLOOKUP(#REF!&amp;" N°1",Feuil2!D:E,2,FALSE))</f>
        <v>#REF!</v>
      </c>
      <c r="W405" t="e">
        <f>IF(ISNA(VLOOKUP(#REF!&amp;" N°2",Feuil2!D:E,2,FALSE)),"",VLOOKUP(#REF!&amp;" N°2",Feuil2!D:E,2,FALSE))</f>
        <v>#REF!</v>
      </c>
      <c r="X405" t="e">
        <f>IF(ISNA(VLOOKUP(#REF!&amp;" N°3",Feuil2!D:E,2,FALSE)),"",VLOOKUP(#REF!&amp;" N°3",Feuil2!D:E,2,FALSE))</f>
        <v>#REF!</v>
      </c>
      <c r="Y405" t="e">
        <f>IF(ISNA(VLOOKUP(#REF!&amp;" N°3",Feuil2!D:E,2,FALSE)),"",VLOOKUP(#REF!&amp;" N°3",Feuil2!D:E,2,FALSE))</f>
        <v>#REF!</v>
      </c>
      <c r="Z405" t="e">
        <f>IF(ISNA(VLOOKUP(#REF!&amp;" N°4",Feuil2!D:E,2,FALSE)),"",VLOOKUP(#REF!&amp;" N°4",Feuil2!D:E,2,FALSE))</f>
        <v>#REF!</v>
      </c>
      <c r="AA405" t="e">
        <f>IF(ISNA(VLOOKUP(#REF!&amp;" N°6",Feuil2!D:E,2,FALSE)),"",VLOOKUP(#REF!&amp;" N°6",Feuil2!D:E,2,FALSE))</f>
        <v>#REF!</v>
      </c>
      <c r="AB405" t="e">
        <f>IF(ISNA(VLOOKUP(#REF!&amp;" N°7",Feuil2!D:E,2,FALSE)),"",VLOOKUP(#REF!&amp;" N°7",Feuil2!D:E,2,FALSE))</f>
        <v>#REF!</v>
      </c>
    </row>
    <row r="406" spans="14:28" x14ac:dyDescent="0.3">
      <c r="N406" t="e">
        <f>IF(OR(VLOOKUP(M406,Feuil2!E:F,2,FALSE)&gt;1,VLOOKUP(Feuil1!M406,Feuil2!E:I,4,)+7&lt;Tableau_Lancer_la_requête_à_partir_de_CEGID[[#This Row],[wop_dateacc]]),Feuil1!M406,"")</f>
        <v>#N/A</v>
      </c>
      <c r="U406" t="e">
        <f>_xlfn.ISOWEEKNUM(#REF!)</f>
        <v>#REF!</v>
      </c>
      <c r="V406" t="e">
        <f>IF(ISNA(VLOOKUP(#REF!&amp;" N°1",Feuil2!D:E,2,FALSE)),"",VLOOKUP(#REF!&amp;" N°1",Feuil2!D:E,2,FALSE))</f>
        <v>#REF!</v>
      </c>
      <c r="W406" t="e">
        <f>IF(ISNA(VLOOKUP(#REF!&amp;" N°2",Feuil2!D:E,2,FALSE)),"",VLOOKUP(#REF!&amp;" N°2",Feuil2!D:E,2,FALSE))</f>
        <v>#REF!</v>
      </c>
      <c r="X406" t="e">
        <f>IF(ISNA(VLOOKUP(#REF!&amp;" N°3",Feuil2!D:E,2,FALSE)),"",VLOOKUP(#REF!&amp;" N°3",Feuil2!D:E,2,FALSE))</f>
        <v>#REF!</v>
      </c>
      <c r="Y406" t="e">
        <f>IF(ISNA(VLOOKUP(#REF!&amp;" N°3",Feuil2!D:E,2,FALSE)),"",VLOOKUP(#REF!&amp;" N°3",Feuil2!D:E,2,FALSE))</f>
        <v>#REF!</v>
      </c>
      <c r="Z406" t="e">
        <f>IF(ISNA(VLOOKUP(#REF!&amp;" N°4",Feuil2!D:E,2,FALSE)),"",VLOOKUP(#REF!&amp;" N°4",Feuil2!D:E,2,FALSE))</f>
        <v>#REF!</v>
      </c>
      <c r="AA406" t="e">
        <f>IF(ISNA(VLOOKUP(#REF!&amp;" N°6",Feuil2!D:E,2,FALSE)),"",VLOOKUP(#REF!&amp;" N°6",Feuil2!D:E,2,FALSE))</f>
        <v>#REF!</v>
      </c>
      <c r="AB406" t="e">
        <f>IF(ISNA(VLOOKUP(#REF!&amp;" N°7",Feuil2!D:E,2,FALSE)),"",VLOOKUP(#REF!&amp;" N°7",Feuil2!D:E,2,FALSE))</f>
        <v>#REF!</v>
      </c>
    </row>
    <row r="407" spans="14:28" x14ac:dyDescent="0.3">
      <c r="N407" t="e">
        <f>IF(OR(VLOOKUP(M407,Feuil2!E:F,2,FALSE)&gt;1,VLOOKUP(Feuil1!M407,Feuil2!E:I,4,)+7&lt;Tableau_Lancer_la_requête_à_partir_de_CEGID[[#This Row],[wop_dateacc]]),Feuil1!M407,"")</f>
        <v>#N/A</v>
      </c>
      <c r="U407" t="e">
        <f>_xlfn.ISOWEEKNUM(#REF!)</f>
        <v>#REF!</v>
      </c>
      <c r="V407" t="e">
        <f>IF(ISNA(VLOOKUP(#REF!&amp;" N°1",Feuil2!D:E,2,FALSE)),"",VLOOKUP(#REF!&amp;" N°1",Feuil2!D:E,2,FALSE))</f>
        <v>#REF!</v>
      </c>
      <c r="W407" t="e">
        <f>IF(ISNA(VLOOKUP(#REF!&amp;" N°2",Feuil2!D:E,2,FALSE)),"",VLOOKUP(#REF!&amp;" N°2",Feuil2!D:E,2,FALSE))</f>
        <v>#REF!</v>
      </c>
      <c r="X407" t="e">
        <f>IF(ISNA(VLOOKUP(#REF!&amp;" N°3",Feuil2!D:E,2,FALSE)),"",VLOOKUP(#REF!&amp;" N°3",Feuil2!D:E,2,FALSE))</f>
        <v>#REF!</v>
      </c>
      <c r="Y407" t="e">
        <f>IF(ISNA(VLOOKUP(#REF!&amp;" N°3",Feuil2!D:E,2,FALSE)),"",VLOOKUP(#REF!&amp;" N°3",Feuil2!D:E,2,FALSE))</f>
        <v>#REF!</v>
      </c>
      <c r="Z407" t="e">
        <f>IF(ISNA(VLOOKUP(#REF!&amp;" N°4",Feuil2!D:E,2,FALSE)),"",VLOOKUP(#REF!&amp;" N°4",Feuil2!D:E,2,FALSE))</f>
        <v>#REF!</v>
      </c>
      <c r="AA407" t="e">
        <f>IF(ISNA(VLOOKUP(#REF!&amp;" N°6",Feuil2!D:E,2,FALSE)),"",VLOOKUP(#REF!&amp;" N°6",Feuil2!D:E,2,FALSE))</f>
        <v>#REF!</v>
      </c>
      <c r="AB407" t="e">
        <f>IF(ISNA(VLOOKUP(#REF!&amp;" N°7",Feuil2!D:E,2,FALSE)),"",VLOOKUP(#REF!&amp;" N°7",Feuil2!D:E,2,FALSE))</f>
        <v>#REF!</v>
      </c>
    </row>
    <row r="408" spans="14:28" x14ac:dyDescent="0.3">
      <c r="N408" t="e">
        <f>IF(OR(VLOOKUP(M408,Feuil2!E:F,2,FALSE)&gt;1,VLOOKUP(Feuil1!M408,Feuil2!E:I,4,)+7&lt;Tableau_Lancer_la_requête_à_partir_de_CEGID[[#This Row],[wop_dateacc]]),Feuil1!M408,"")</f>
        <v>#N/A</v>
      </c>
      <c r="U408" t="e">
        <f>_xlfn.ISOWEEKNUM(#REF!)</f>
        <v>#REF!</v>
      </c>
      <c r="V408" t="e">
        <f>IF(ISNA(VLOOKUP(#REF!&amp;" N°1",Feuil2!D:E,2,FALSE)),"",VLOOKUP(#REF!&amp;" N°1",Feuil2!D:E,2,FALSE))</f>
        <v>#REF!</v>
      </c>
      <c r="W408" t="e">
        <f>IF(ISNA(VLOOKUP(#REF!&amp;" N°2",Feuil2!D:E,2,FALSE)),"",VLOOKUP(#REF!&amp;" N°2",Feuil2!D:E,2,FALSE))</f>
        <v>#REF!</v>
      </c>
      <c r="X408" t="e">
        <f>IF(ISNA(VLOOKUP(#REF!&amp;" N°3",Feuil2!D:E,2,FALSE)),"",VLOOKUP(#REF!&amp;" N°3",Feuil2!D:E,2,FALSE))</f>
        <v>#REF!</v>
      </c>
      <c r="Y408" t="e">
        <f>IF(ISNA(VLOOKUP(#REF!&amp;" N°3",Feuil2!D:E,2,FALSE)),"",VLOOKUP(#REF!&amp;" N°3",Feuil2!D:E,2,FALSE))</f>
        <v>#REF!</v>
      </c>
      <c r="Z408" t="e">
        <f>IF(ISNA(VLOOKUP(#REF!&amp;" N°4",Feuil2!D:E,2,FALSE)),"",VLOOKUP(#REF!&amp;" N°4",Feuil2!D:E,2,FALSE))</f>
        <v>#REF!</v>
      </c>
      <c r="AA408" t="e">
        <f>IF(ISNA(VLOOKUP(#REF!&amp;" N°6",Feuil2!D:E,2,FALSE)),"",VLOOKUP(#REF!&amp;" N°6",Feuil2!D:E,2,FALSE))</f>
        <v>#REF!</v>
      </c>
      <c r="AB408" t="e">
        <f>IF(ISNA(VLOOKUP(#REF!&amp;" N°7",Feuil2!D:E,2,FALSE)),"",VLOOKUP(#REF!&amp;" N°7",Feuil2!D:E,2,FALSE))</f>
        <v>#REF!</v>
      </c>
    </row>
    <row r="409" spans="14:28" x14ac:dyDescent="0.3">
      <c r="N409" t="e">
        <f>IF(OR(VLOOKUP(M409,Feuil2!E:F,2,FALSE)&gt;1,VLOOKUP(Feuil1!M409,Feuil2!E:I,4,)+7&lt;Tableau_Lancer_la_requête_à_partir_de_CEGID[[#This Row],[wop_dateacc]]),Feuil1!M409,"")</f>
        <v>#N/A</v>
      </c>
      <c r="U409" t="e">
        <f>_xlfn.ISOWEEKNUM(#REF!)</f>
        <v>#REF!</v>
      </c>
      <c r="V409" t="e">
        <f>IF(ISNA(VLOOKUP(#REF!&amp;" N°1",Feuil2!D:E,2,FALSE)),"",VLOOKUP(#REF!&amp;" N°1",Feuil2!D:E,2,FALSE))</f>
        <v>#REF!</v>
      </c>
      <c r="W409" t="e">
        <f>IF(ISNA(VLOOKUP(#REF!&amp;" N°2",Feuil2!D:E,2,FALSE)),"",VLOOKUP(#REF!&amp;" N°2",Feuil2!D:E,2,FALSE))</f>
        <v>#REF!</v>
      </c>
      <c r="X409" t="e">
        <f>IF(ISNA(VLOOKUP(#REF!&amp;" N°3",Feuil2!D:E,2,FALSE)),"",VLOOKUP(#REF!&amp;" N°3",Feuil2!D:E,2,FALSE))</f>
        <v>#REF!</v>
      </c>
      <c r="Y409" t="e">
        <f>IF(ISNA(VLOOKUP(#REF!&amp;" N°3",Feuil2!D:E,2,FALSE)),"",VLOOKUP(#REF!&amp;" N°3",Feuil2!D:E,2,FALSE))</f>
        <v>#REF!</v>
      </c>
      <c r="Z409" t="e">
        <f>IF(ISNA(VLOOKUP(#REF!&amp;" N°4",Feuil2!D:E,2,FALSE)),"",VLOOKUP(#REF!&amp;" N°4",Feuil2!D:E,2,FALSE))</f>
        <v>#REF!</v>
      </c>
      <c r="AA409" t="e">
        <f>IF(ISNA(VLOOKUP(#REF!&amp;" N°6",Feuil2!D:E,2,FALSE)),"",VLOOKUP(#REF!&amp;" N°6",Feuil2!D:E,2,FALSE))</f>
        <v>#REF!</v>
      </c>
      <c r="AB409" t="e">
        <f>IF(ISNA(VLOOKUP(#REF!&amp;" N°7",Feuil2!D:E,2,FALSE)),"",VLOOKUP(#REF!&amp;" N°7",Feuil2!D:E,2,FALSE))</f>
        <v>#REF!</v>
      </c>
    </row>
    <row r="410" spans="14:28" x14ac:dyDescent="0.3">
      <c r="N410" t="e">
        <f>IF(OR(VLOOKUP(M410,Feuil2!E:F,2,FALSE)&gt;1,VLOOKUP(Feuil1!M410,Feuil2!E:I,4,)+7&lt;Tableau_Lancer_la_requête_à_partir_de_CEGID[[#This Row],[wop_dateacc]]),Feuil1!M410,"")</f>
        <v>#N/A</v>
      </c>
      <c r="U410" t="e">
        <f>_xlfn.ISOWEEKNUM(#REF!)</f>
        <v>#REF!</v>
      </c>
      <c r="V410" t="e">
        <f>IF(ISNA(VLOOKUP(#REF!&amp;" N°1",Feuil2!D:E,2,FALSE)),"",VLOOKUP(#REF!&amp;" N°1",Feuil2!D:E,2,FALSE))</f>
        <v>#REF!</v>
      </c>
      <c r="W410" t="e">
        <f>IF(ISNA(VLOOKUP(#REF!&amp;" N°2",Feuil2!D:E,2,FALSE)),"",VLOOKUP(#REF!&amp;" N°2",Feuil2!D:E,2,FALSE))</f>
        <v>#REF!</v>
      </c>
      <c r="X410" t="e">
        <f>IF(ISNA(VLOOKUP(#REF!&amp;" N°3",Feuil2!D:E,2,FALSE)),"",VLOOKUP(#REF!&amp;" N°3",Feuil2!D:E,2,FALSE))</f>
        <v>#REF!</v>
      </c>
      <c r="Y410" t="e">
        <f>IF(ISNA(VLOOKUP(#REF!&amp;" N°3",Feuil2!D:E,2,FALSE)),"",VLOOKUP(#REF!&amp;" N°3",Feuil2!D:E,2,FALSE))</f>
        <v>#REF!</v>
      </c>
      <c r="Z410" t="e">
        <f>IF(ISNA(VLOOKUP(#REF!&amp;" N°4",Feuil2!D:E,2,FALSE)),"",VLOOKUP(#REF!&amp;" N°4",Feuil2!D:E,2,FALSE))</f>
        <v>#REF!</v>
      </c>
      <c r="AA410" t="e">
        <f>IF(ISNA(VLOOKUP(#REF!&amp;" N°6",Feuil2!D:E,2,FALSE)),"",VLOOKUP(#REF!&amp;" N°6",Feuil2!D:E,2,FALSE))</f>
        <v>#REF!</v>
      </c>
      <c r="AB410" t="e">
        <f>IF(ISNA(VLOOKUP(#REF!&amp;" N°7",Feuil2!D:E,2,FALSE)),"",VLOOKUP(#REF!&amp;" N°7",Feuil2!D:E,2,FALSE))</f>
        <v>#REF!</v>
      </c>
    </row>
    <row r="411" spans="14:28" x14ac:dyDescent="0.3">
      <c r="N411" t="e">
        <f>IF(OR(VLOOKUP(M411,Feuil2!E:F,2,FALSE)&gt;1,VLOOKUP(Feuil1!M411,Feuil2!E:I,4,)+7&lt;Tableau_Lancer_la_requête_à_partir_de_CEGID[[#This Row],[wop_dateacc]]),Feuil1!M411,"")</f>
        <v>#N/A</v>
      </c>
      <c r="U411" t="e">
        <f>_xlfn.ISOWEEKNUM(#REF!)</f>
        <v>#REF!</v>
      </c>
      <c r="V411" t="e">
        <f>IF(ISNA(VLOOKUP(#REF!&amp;" N°1",Feuil2!D:E,2,FALSE)),"",VLOOKUP(#REF!&amp;" N°1",Feuil2!D:E,2,FALSE))</f>
        <v>#REF!</v>
      </c>
      <c r="W411" t="e">
        <f>IF(ISNA(VLOOKUP(#REF!&amp;" N°2",Feuil2!D:E,2,FALSE)),"",VLOOKUP(#REF!&amp;" N°2",Feuil2!D:E,2,FALSE))</f>
        <v>#REF!</v>
      </c>
      <c r="X411" t="e">
        <f>IF(ISNA(VLOOKUP(#REF!&amp;" N°3",Feuil2!D:E,2,FALSE)),"",VLOOKUP(#REF!&amp;" N°3",Feuil2!D:E,2,FALSE))</f>
        <v>#REF!</v>
      </c>
      <c r="Y411" t="e">
        <f>IF(ISNA(VLOOKUP(#REF!&amp;" N°3",Feuil2!D:E,2,FALSE)),"",VLOOKUP(#REF!&amp;" N°3",Feuil2!D:E,2,FALSE))</f>
        <v>#REF!</v>
      </c>
      <c r="Z411" t="e">
        <f>IF(ISNA(VLOOKUP(#REF!&amp;" N°4",Feuil2!D:E,2,FALSE)),"",VLOOKUP(#REF!&amp;" N°4",Feuil2!D:E,2,FALSE))</f>
        <v>#REF!</v>
      </c>
      <c r="AA411" t="e">
        <f>IF(ISNA(VLOOKUP(#REF!&amp;" N°6",Feuil2!D:E,2,FALSE)),"",VLOOKUP(#REF!&amp;" N°6",Feuil2!D:E,2,FALSE))</f>
        <v>#REF!</v>
      </c>
      <c r="AB411" t="e">
        <f>IF(ISNA(VLOOKUP(#REF!&amp;" N°7",Feuil2!D:E,2,FALSE)),"",VLOOKUP(#REF!&amp;" N°7",Feuil2!D:E,2,FALSE))</f>
        <v>#REF!</v>
      </c>
    </row>
    <row r="412" spans="14:28" x14ac:dyDescent="0.3">
      <c r="N412" t="e">
        <f>IF(OR(VLOOKUP(M412,Feuil2!E:F,2,FALSE)&gt;1,VLOOKUP(Feuil1!M412,Feuil2!E:I,4,)+7&lt;Tableau_Lancer_la_requête_à_partir_de_CEGID[[#This Row],[wop_dateacc]]),Feuil1!M412,"")</f>
        <v>#N/A</v>
      </c>
      <c r="U412" t="e">
        <f>_xlfn.ISOWEEKNUM(#REF!)</f>
        <v>#REF!</v>
      </c>
      <c r="V412" t="e">
        <f>IF(ISNA(VLOOKUP(#REF!&amp;" N°1",Feuil2!D:E,2,FALSE)),"",VLOOKUP(#REF!&amp;" N°1",Feuil2!D:E,2,FALSE))</f>
        <v>#REF!</v>
      </c>
      <c r="W412" t="e">
        <f>IF(ISNA(VLOOKUP(#REF!&amp;" N°2",Feuil2!D:E,2,FALSE)),"",VLOOKUP(#REF!&amp;" N°2",Feuil2!D:E,2,FALSE))</f>
        <v>#REF!</v>
      </c>
      <c r="X412" t="e">
        <f>IF(ISNA(VLOOKUP(#REF!&amp;" N°3",Feuil2!D:E,2,FALSE)),"",VLOOKUP(#REF!&amp;" N°3",Feuil2!D:E,2,FALSE))</f>
        <v>#REF!</v>
      </c>
      <c r="Y412" t="e">
        <f>IF(ISNA(VLOOKUP(#REF!&amp;" N°3",Feuil2!D:E,2,FALSE)),"",VLOOKUP(#REF!&amp;" N°3",Feuil2!D:E,2,FALSE))</f>
        <v>#REF!</v>
      </c>
      <c r="Z412" t="e">
        <f>IF(ISNA(VLOOKUP(#REF!&amp;" N°4",Feuil2!D:E,2,FALSE)),"",VLOOKUP(#REF!&amp;" N°4",Feuil2!D:E,2,FALSE))</f>
        <v>#REF!</v>
      </c>
      <c r="AA412" t="e">
        <f>IF(ISNA(VLOOKUP(#REF!&amp;" N°6",Feuil2!D:E,2,FALSE)),"",VLOOKUP(#REF!&amp;" N°6",Feuil2!D:E,2,FALSE))</f>
        <v>#REF!</v>
      </c>
      <c r="AB412" t="e">
        <f>IF(ISNA(VLOOKUP(#REF!&amp;" N°7",Feuil2!D:E,2,FALSE)),"",VLOOKUP(#REF!&amp;" N°7",Feuil2!D:E,2,FALSE))</f>
        <v>#REF!</v>
      </c>
    </row>
    <row r="413" spans="14:28" x14ac:dyDescent="0.3">
      <c r="N413" t="e">
        <f>IF(OR(VLOOKUP(M413,Feuil2!E:F,2,FALSE)&gt;1,VLOOKUP(Feuil1!M413,Feuil2!E:I,4,)+7&lt;Tableau_Lancer_la_requête_à_partir_de_CEGID[[#This Row],[wop_dateacc]]),Feuil1!M413,"")</f>
        <v>#N/A</v>
      </c>
      <c r="U413" t="e">
        <f>_xlfn.ISOWEEKNUM(#REF!)</f>
        <v>#REF!</v>
      </c>
      <c r="V413" t="e">
        <f>IF(ISNA(VLOOKUP(#REF!&amp;" N°1",Feuil2!D:E,2,FALSE)),"",VLOOKUP(#REF!&amp;" N°1",Feuil2!D:E,2,FALSE))</f>
        <v>#REF!</v>
      </c>
      <c r="W413" t="e">
        <f>IF(ISNA(VLOOKUP(#REF!&amp;" N°2",Feuil2!D:E,2,FALSE)),"",VLOOKUP(#REF!&amp;" N°2",Feuil2!D:E,2,FALSE))</f>
        <v>#REF!</v>
      </c>
      <c r="X413" t="e">
        <f>IF(ISNA(VLOOKUP(#REF!&amp;" N°3",Feuil2!D:E,2,FALSE)),"",VLOOKUP(#REF!&amp;" N°3",Feuil2!D:E,2,FALSE))</f>
        <v>#REF!</v>
      </c>
      <c r="Y413" t="e">
        <f>IF(ISNA(VLOOKUP(#REF!&amp;" N°3",Feuil2!D:E,2,FALSE)),"",VLOOKUP(#REF!&amp;" N°3",Feuil2!D:E,2,FALSE))</f>
        <v>#REF!</v>
      </c>
      <c r="Z413" t="e">
        <f>IF(ISNA(VLOOKUP(#REF!&amp;" N°4",Feuil2!D:E,2,FALSE)),"",VLOOKUP(#REF!&amp;" N°4",Feuil2!D:E,2,FALSE))</f>
        <v>#REF!</v>
      </c>
      <c r="AA413" t="e">
        <f>IF(ISNA(VLOOKUP(#REF!&amp;" N°6",Feuil2!D:E,2,FALSE)),"",VLOOKUP(#REF!&amp;" N°6",Feuil2!D:E,2,FALSE))</f>
        <v>#REF!</v>
      </c>
      <c r="AB413" t="e">
        <f>IF(ISNA(VLOOKUP(#REF!&amp;" N°7",Feuil2!D:E,2,FALSE)),"",VLOOKUP(#REF!&amp;" N°7",Feuil2!D:E,2,FALSE))</f>
        <v>#REF!</v>
      </c>
    </row>
    <row r="414" spans="14:28" x14ac:dyDescent="0.3">
      <c r="N414" t="e">
        <f>IF(OR(VLOOKUP(M414,Feuil2!E:F,2,FALSE)&gt;1,VLOOKUP(Feuil1!M414,Feuil2!E:I,4,)+7&lt;Tableau_Lancer_la_requête_à_partir_de_CEGID[[#This Row],[wop_dateacc]]),Feuil1!M414,"")</f>
        <v>#N/A</v>
      </c>
      <c r="U414" t="e">
        <f>_xlfn.ISOWEEKNUM(#REF!)</f>
        <v>#REF!</v>
      </c>
      <c r="V414" t="e">
        <f>IF(ISNA(VLOOKUP(#REF!&amp;" N°1",Feuil2!D:E,2,FALSE)),"",VLOOKUP(#REF!&amp;" N°1",Feuil2!D:E,2,FALSE))</f>
        <v>#REF!</v>
      </c>
      <c r="W414" t="e">
        <f>IF(ISNA(VLOOKUP(#REF!&amp;" N°2",Feuil2!D:E,2,FALSE)),"",VLOOKUP(#REF!&amp;" N°2",Feuil2!D:E,2,FALSE))</f>
        <v>#REF!</v>
      </c>
      <c r="X414" t="e">
        <f>IF(ISNA(VLOOKUP(#REF!&amp;" N°3",Feuil2!D:E,2,FALSE)),"",VLOOKUP(#REF!&amp;" N°3",Feuil2!D:E,2,FALSE))</f>
        <v>#REF!</v>
      </c>
      <c r="Y414" t="e">
        <f>IF(ISNA(VLOOKUP(#REF!&amp;" N°3",Feuil2!D:E,2,FALSE)),"",VLOOKUP(#REF!&amp;" N°3",Feuil2!D:E,2,FALSE))</f>
        <v>#REF!</v>
      </c>
      <c r="Z414" t="e">
        <f>IF(ISNA(VLOOKUP(#REF!&amp;" N°4",Feuil2!D:E,2,FALSE)),"",VLOOKUP(#REF!&amp;" N°4",Feuil2!D:E,2,FALSE))</f>
        <v>#REF!</v>
      </c>
      <c r="AA414" t="e">
        <f>IF(ISNA(VLOOKUP(#REF!&amp;" N°6",Feuil2!D:E,2,FALSE)),"",VLOOKUP(#REF!&amp;" N°6",Feuil2!D:E,2,FALSE))</f>
        <v>#REF!</v>
      </c>
      <c r="AB414" t="e">
        <f>IF(ISNA(VLOOKUP(#REF!&amp;" N°7",Feuil2!D:E,2,FALSE)),"",VLOOKUP(#REF!&amp;" N°7",Feuil2!D:E,2,FALSE))</f>
        <v>#REF!</v>
      </c>
    </row>
    <row r="415" spans="14:28" x14ac:dyDescent="0.3">
      <c r="N415" t="e">
        <f>IF(OR(VLOOKUP(M415,Feuil2!E:F,2,FALSE)&gt;1,VLOOKUP(Feuil1!M415,Feuil2!E:I,4,)+7&lt;Tableau_Lancer_la_requête_à_partir_de_CEGID[[#This Row],[wop_dateacc]]),Feuil1!M415,"")</f>
        <v>#N/A</v>
      </c>
      <c r="U415" t="e">
        <f>_xlfn.ISOWEEKNUM(#REF!)</f>
        <v>#REF!</v>
      </c>
      <c r="V415" t="e">
        <f>IF(ISNA(VLOOKUP(#REF!&amp;" N°1",Feuil2!D:E,2,FALSE)),"",VLOOKUP(#REF!&amp;" N°1",Feuil2!D:E,2,FALSE))</f>
        <v>#REF!</v>
      </c>
      <c r="W415" t="e">
        <f>IF(ISNA(VLOOKUP(#REF!&amp;" N°2",Feuil2!D:E,2,FALSE)),"",VLOOKUP(#REF!&amp;" N°2",Feuil2!D:E,2,FALSE))</f>
        <v>#REF!</v>
      </c>
      <c r="X415" t="e">
        <f>IF(ISNA(VLOOKUP(#REF!&amp;" N°3",Feuil2!D:E,2,FALSE)),"",VLOOKUP(#REF!&amp;" N°3",Feuil2!D:E,2,FALSE))</f>
        <v>#REF!</v>
      </c>
      <c r="Y415" t="e">
        <f>IF(ISNA(VLOOKUP(#REF!&amp;" N°3",Feuil2!D:E,2,FALSE)),"",VLOOKUP(#REF!&amp;" N°3",Feuil2!D:E,2,FALSE))</f>
        <v>#REF!</v>
      </c>
      <c r="Z415" t="e">
        <f>IF(ISNA(VLOOKUP(#REF!&amp;" N°4",Feuil2!D:E,2,FALSE)),"",VLOOKUP(#REF!&amp;" N°4",Feuil2!D:E,2,FALSE))</f>
        <v>#REF!</v>
      </c>
      <c r="AA415" t="e">
        <f>IF(ISNA(VLOOKUP(#REF!&amp;" N°6",Feuil2!D:E,2,FALSE)),"",VLOOKUP(#REF!&amp;" N°6",Feuil2!D:E,2,FALSE))</f>
        <v>#REF!</v>
      </c>
      <c r="AB415" t="e">
        <f>IF(ISNA(VLOOKUP(#REF!&amp;" N°7",Feuil2!D:E,2,FALSE)),"",VLOOKUP(#REF!&amp;" N°7",Feuil2!D:E,2,FALSE))</f>
        <v>#REF!</v>
      </c>
    </row>
    <row r="416" spans="14:28" x14ac:dyDescent="0.3">
      <c r="N416" t="e">
        <f>IF(OR(VLOOKUP(M416,Feuil2!E:F,2,FALSE)&gt;1,VLOOKUP(Feuil1!M416,Feuil2!E:I,4,)+7&lt;Tableau_Lancer_la_requête_à_partir_de_CEGID[[#This Row],[wop_dateacc]]),Feuil1!M416,"")</f>
        <v>#N/A</v>
      </c>
      <c r="U416" t="e">
        <f>_xlfn.ISOWEEKNUM(#REF!)</f>
        <v>#REF!</v>
      </c>
      <c r="V416" t="e">
        <f>IF(ISNA(VLOOKUP(#REF!&amp;" N°1",Feuil2!D:E,2,FALSE)),"",VLOOKUP(#REF!&amp;" N°1",Feuil2!D:E,2,FALSE))</f>
        <v>#REF!</v>
      </c>
      <c r="W416" t="e">
        <f>IF(ISNA(VLOOKUP(#REF!&amp;" N°2",Feuil2!D:E,2,FALSE)),"",VLOOKUP(#REF!&amp;" N°2",Feuil2!D:E,2,FALSE))</f>
        <v>#REF!</v>
      </c>
      <c r="X416" t="e">
        <f>IF(ISNA(VLOOKUP(#REF!&amp;" N°3",Feuil2!D:E,2,FALSE)),"",VLOOKUP(#REF!&amp;" N°3",Feuil2!D:E,2,FALSE))</f>
        <v>#REF!</v>
      </c>
      <c r="Y416" t="e">
        <f>IF(ISNA(VLOOKUP(#REF!&amp;" N°3",Feuil2!D:E,2,FALSE)),"",VLOOKUP(#REF!&amp;" N°3",Feuil2!D:E,2,FALSE))</f>
        <v>#REF!</v>
      </c>
      <c r="Z416" t="e">
        <f>IF(ISNA(VLOOKUP(#REF!&amp;" N°4",Feuil2!D:E,2,FALSE)),"",VLOOKUP(#REF!&amp;" N°4",Feuil2!D:E,2,FALSE))</f>
        <v>#REF!</v>
      </c>
      <c r="AA416" t="e">
        <f>IF(ISNA(VLOOKUP(#REF!&amp;" N°6",Feuil2!D:E,2,FALSE)),"",VLOOKUP(#REF!&amp;" N°6",Feuil2!D:E,2,FALSE))</f>
        <v>#REF!</v>
      </c>
      <c r="AB416" t="e">
        <f>IF(ISNA(VLOOKUP(#REF!&amp;" N°7",Feuil2!D:E,2,FALSE)),"",VLOOKUP(#REF!&amp;" N°7",Feuil2!D:E,2,FALSE))</f>
        <v>#REF!</v>
      </c>
    </row>
    <row r="417" spans="14:28" x14ac:dyDescent="0.3">
      <c r="N417" t="e">
        <f>IF(OR(VLOOKUP(M417,Feuil2!E:F,2,FALSE)&gt;1,VLOOKUP(Feuil1!M417,Feuil2!E:I,4,)+7&lt;Tableau_Lancer_la_requête_à_partir_de_CEGID[[#This Row],[wop_dateacc]]),Feuil1!M417,"")</f>
        <v>#N/A</v>
      </c>
      <c r="U417" t="e">
        <f>_xlfn.ISOWEEKNUM(#REF!)</f>
        <v>#REF!</v>
      </c>
      <c r="V417" t="e">
        <f>IF(ISNA(VLOOKUP(#REF!&amp;" N°1",Feuil2!D:E,2,FALSE)),"",VLOOKUP(#REF!&amp;" N°1",Feuil2!D:E,2,FALSE))</f>
        <v>#REF!</v>
      </c>
      <c r="W417" t="e">
        <f>IF(ISNA(VLOOKUP(#REF!&amp;" N°2",Feuil2!D:E,2,FALSE)),"",VLOOKUP(#REF!&amp;" N°2",Feuil2!D:E,2,FALSE))</f>
        <v>#REF!</v>
      </c>
      <c r="X417" t="e">
        <f>IF(ISNA(VLOOKUP(#REF!&amp;" N°3",Feuil2!D:E,2,FALSE)),"",VLOOKUP(#REF!&amp;" N°3",Feuil2!D:E,2,FALSE))</f>
        <v>#REF!</v>
      </c>
      <c r="Y417" t="e">
        <f>IF(ISNA(VLOOKUP(#REF!&amp;" N°3",Feuil2!D:E,2,FALSE)),"",VLOOKUP(#REF!&amp;" N°3",Feuil2!D:E,2,FALSE))</f>
        <v>#REF!</v>
      </c>
      <c r="Z417" t="e">
        <f>IF(ISNA(VLOOKUP(#REF!&amp;" N°4",Feuil2!D:E,2,FALSE)),"",VLOOKUP(#REF!&amp;" N°4",Feuil2!D:E,2,FALSE))</f>
        <v>#REF!</v>
      </c>
      <c r="AA417" t="e">
        <f>IF(ISNA(VLOOKUP(#REF!&amp;" N°6",Feuil2!D:E,2,FALSE)),"",VLOOKUP(#REF!&amp;" N°6",Feuil2!D:E,2,FALSE))</f>
        <v>#REF!</v>
      </c>
      <c r="AB417" t="e">
        <f>IF(ISNA(VLOOKUP(#REF!&amp;" N°7",Feuil2!D:E,2,FALSE)),"",VLOOKUP(#REF!&amp;" N°7",Feuil2!D:E,2,FALSE))</f>
        <v>#REF!</v>
      </c>
    </row>
    <row r="418" spans="14:28" x14ac:dyDescent="0.3">
      <c r="N418" t="e">
        <f>IF(OR(VLOOKUP(M418,Feuil2!E:F,2,FALSE)&gt;1,VLOOKUP(Feuil1!M418,Feuil2!E:I,4,)+7&lt;Tableau_Lancer_la_requête_à_partir_de_CEGID[[#This Row],[wop_dateacc]]),Feuil1!M418,"")</f>
        <v>#N/A</v>
      </c>
      <c r="U418" t="e">
        <f>_xlfn.ISOWEEKNUM(#REF!)</f>
        <v>#REF!</v>
      </c>
      <c r="V418" t="e">
        <f>IF(ISNA(VLOOKUP(#REF!&amp;" N°1",Feuil2!D:E,2,FALSE)),"",VLOOKUP(#REF!&amp;" N°1",Feuil2!D:E,2,FALSE))</f>
        <v>#REF!</v>
      </c>
      <c r="W418" t="e">
        <f>IF(ISNA(VLOOKUP(#REF!&amp;" N°2",Feuil2!D:E,2,FALSE)),"",VLOOKUP(#REF!&amp;" N°2",Feuil2!D:E,2,FALSE))</f>
        <v>#REF!</v>
      </c>
      <c r="X418" t="e">
        <f>IF(ISNA(VLOOKUP(#REF!&amp;" N°3",Feuil2!D:E,2,FALSE)),"",VLOOKUP(#REF!&amp;" N°3",Feuil2!D:E,2,FALSE))</f>
        <v>#REF!</v>
      </c>
      <c r="Y418" t="e">
        <f>IF(ISNA(VLOOKUP(#REF!&amp;" N°3",Feuil2!D:E,2,FALSE)),"",VLOOKUP(#REF!&amp;" N°3",Feuil2!D:E,2,FALSE))</f>
        <v>#REF!</v>
      </c>
      <c r="Z418" t="e">
        <f>IF(ISNA(VLOOKUP(#REF!&amp;" N°4",Feuil2!D:E,2,FALSE)),"",VLOOKUP(#REF!&amp;" N°4",Feuil2!D:E,2,FALSE))</f>
        <v>#REF!</v>
      </c>
      <c r="AA418" t="e">
        <f>IF(ISNA(VLOOKUP(#REF!&amp;" N°6",Feuil2!D:E,2,FALSE)),"",VLOOKUP(#REF!&amp;" N°6",Feuil2!D:E,2,FALSE))</f>
        <v>#REF!</v>
      </c>
      <c r="AB418" t="e">
        <f>IF(ISNA(VLOOKUP(#REF!&amp;" N°7",Feuil2!D:E,2,FALSE)),"",VLOOKUP(#REF!&amp;" N°7",Feuil2!D:E,2,FALSE))</f>
        <v>#REF!</v>
      </c>
    </row>
    <row r="419" spans="14:28" x14ac:dyDescent="0.3">
      <c r="N419" t="e">
        <f>IF(OR(VLOOKUP(M419,Feuil2!E:F,2,FALSE)&gt;1,VLOOKUP(Feuil1!M419,Feuil2!E:I,4,)+7&lt;Tableau_Lancer_la_requête_à_partir_de_CEGID[[#This Row],[wop_dateacc]]),Feuil1!M419,"")</f>
        <v>#N/A</v>
      </c>
      <c r="U419" t="e">
        <f>_xlfn.ISOWEEKNUM(#REF!)</f>
        <v>#REF!</v>
      </c>
      <c r="V419" t="e">
        <f>IF(ISNA(VLOOKUP(#REF!&amp;" N°1",Feuil2!D:E,2,FALSE)),"",VLOOKUP(#REF!&amp;" N°1",Feuil2!D:E,2,FALSE))</f>
        <v>#REF!</v>
      </c>
      <c r="W419" t="e">
        <f>IF(ISNA(VLOOKUP(#REF!&amp;" N°2",Feuil2!D:E,2,FALSE)),"",VLOOKUP(#REF!&amp;" N°2",Feuil2!D:E,2,FALSE))</f>
        <v>#REF!</v>
      </c>
      <c r="X419" t="e">
        <f>IF(ISNA(VLOOKUP(#REF!&amp;" N°3",Feuil2!D:E,2,FALSE)),"",VLOOKUP(#REF!&amp;" N°3",Feuil2!D:E,2,FALSE))</f>
        <v>#REF!</v>
      </c>
      <c r="Y419" t="e">
        <f>IF(ISNA(VLOOKUP(#REF!&amp;" N°3",Feuil2!D:E,2,FALSE)),"",VLOOKUP(#REF!&amp;" N°3",Feuil2!D:E,2,FALSE))</f>
        <v>#REF!</v>
      </c>
      <c r="Z419" t="e">
        <f>IF(ISNA(VLOOKUP(#REF!&amp;" N°4",Feuil2!D:E,2,FALSE)),"",VLOOKUP(#REF!&amp;" N°4",Feuil2!D:E,2,FALSE))</f>
        <v>#REF!</v>
      </c>
      <c r="AA419" t="e">
        <f>IF(ISNA(VLOOKUP(#REF!&amp;" N°6",Feuil2!D:E,2,FALSE)),"",VLOOKUP(#REF!&amp;" N°6",Feuil2!D:E,2,FALSE))</f>
        <v>#REF!</v>
      </c>
      <c r="AB419" t="e">
        <f>IF(ISNA(VLOOKUP(#REF!&amp;" N°7",Feuil2!D:E,2,FALSE)),"",VLOOKUP(#REF!&amp;" N°7",Feuil2!D:E,2,FALSE))</f>
        <v>#REF!</v>
      </c>
    </row>
    <row r="420" spans="14:28" x14ac:dyDescent="0.3">
      <c r="N420" t="e">
        <f>IF(OR(VLOOKUP(M420,Feuil2!E:F,2,FALSE)&gt;1,VLOOKUP(Feuil1!M420,Feuil2!E:I,4,)+7&lt;Tableau_Lancer_la_requête_à_partir_de_CEGID[[#This Row],[wop_dateacc]]),Feuil1!M420,"")</f>
        <v>#N/A</v>
      </c>
      <c r="U420" t="e">
        <f>_xlfn.ISOWEEKNUM(#REF!)</f>
        <v>#REF!</v>
      </c>
      <c r="V420" t="e">
        <f>IF(ISNA(VLOOKUP(#REF!&amp;" N°1",Feuil2!D:E,2,FALSE)),"",VLOOKUP(#REF!&amp;" N°1",Feuil2!D:E,2,FALSE))</f>
        <v>#REF!</v>
      </c>
      <c r="W420" t="e">
        <f>IF(ISNA(VLOOKUP(#REF!&amp;" N°2",Feuil2!D:E,2,FALSE)),"",VLOOKUP(#REF!&amp;" N°2",Feuil2!D:E,2,FALSE))</f>
        <v>#REF!</v>
      </c>
      <c r="X420" t="e">
        <f>IF(ISNA(VLOOKUP(#REF!&amp;" N°3",Feuil2!D:E,2,FALSE)),"",VLOOKUP(#REF!&amp;" N°3",Feuil2!D:E,2,FALSE))</f>
        <v>#REF!</v>
      </c>
      <c r="Y420" t="e">
        <f>IF(ISNA(VLOOKUP(#REF!&amp;" N°3",Feuil2!D:E,2,FALSE)),"",VLOOKUP(#REF!&amp;" N°3",Feuil2!D:E,2,FALSE))</f>
        <v>#REF!</v>
      </c>
      <c r="Z420" t="e">
        <f>IF(ISNA(VLOOKUP(#REF!&amp;" N°4",Feuil2!D:E,2,FALSE)),"",VLOOKUP(#REF!&amp;" N°4",Feuil2!D:E,2,FALSE))</f>
        <v>#REF!</v>
      </c>
      <c r="AA420" t="e">
        <f>IF(ISNA(VLOOKUP(#REF!&amp;" N°6",Feuil2!D:E,2,FALSE)),"",VLOOKUP(#REF!&amp;" N°6",Feuil2!D:E,2,FALSE))</f>
        <v>#REF!</v>
      </c>
      <c r="AB420" t="e">
        <f>IF(ISNA(VLOOKUP(#REF!&amp;" N°7",Feuil2!D:E,2,FALSE)),"",VLOOKUP(#REF!&amp;" N°7",Feuil2!D:E,2,FALSE))</f>
        <v>#REF!</v>
      </c>
    </row>
    <row r="421" spans="14:28" x14ac:dyDescent="0.3">
      <c r="N421" t="e">
        <f>IF(OR(VLOOKUP(M421,Feuil2!E:F,2,FALSE)&gt;1,VLOOKUP(Feuil1!M421,Feuil2!E:I,4,)+7&lt;Tableau_Lancer_la_requête_à_partir_de_CEGID[[#This Row],[wop_dateacc]]),Feuil1!M421,"")</f>
        <v>#N/A</v>
      </c>
      <c r="U421" t="e">
        <f>_xlfn.ISOWEEKNUM(#REF!)</f>
        <v>#REF!</v>
      </c>
      <c r="V421" t="e">
        <f>IF(ISNA(VLOOKUP(#REF!&amp;" N°1",Feuil2!D:E,2,FALSE)),"",VLOOKUP(#REF!&amp;" N°1",Feuil2!D:E,2,FALSE))</f>
        <v>#REF!</v>
      </c>
      <c r="W421" t="e">
        <f>IF(ISNA(VLOOKUP(#REF!&amp;" N°2",Feuil2!D:E,2,FALSE)),"",VLOOKUP(#REF!&amp;" N°2",Feuil2!D:E,2,FALSE))</f>
        <v>#REF!</v>
      </c>
      <c r="X421" t="e">
        <f>IF(ISNA(VLOOKUP(#REF!&amp;" N°3",Feuil2!D:E,2,FALSE)),"",VLOOKUP(#REF!&amp;" N°3",Feuil2!D:E,2,FALSE))</f>
        <v>#REF!</v>
      </c>
      <c r="Y421" t="e">
        <f>IF(ISNA(VLOOKUP(#REF!&amp;" N°3",Feuil2!D:E,2,FALSE)),"",VLOOKUP(#REF!&amp;" N°3",Feuil2!D:E,2,FALSE))</f>
        <v>#REF!</v>
      </c>
      <c r="Z421" t="e">
        <f>IF(ISNA(VLOOKUP(#REF!&amp;" N°4",Feuil2!D:E,2,FALSE)),"",VLOOKUP(#REF!&amp;" N°4",Feuil2!D:E,2,FALSE))</f>
        <v>#REF!</v>
      </c>
      <c r="AA421" t="e">
        <f>IF(ISNA(VLOOKUP(#REF!&amp;" N°6",Feuil2!D:E,2,FALSE)),"",VLOOKUP(#REF!&amp;" N°6",Feuil2!D:E,2,FALSE))</f>
        <v>#REF!</v>
      </c>
      <c r="AB421" t="e">
        <f>IF(ISNA(VLOOKUP(#REF!&amp;" N°7",Feuil2!D:E,2,FALSE)),"",VLOOKUP(#REF!&amp;" N°7",Feuil2!D:E,2,FALSE))</f>
        <v>#REF!</v>
      </c>
    </row>
    <row r="422" spans="14:28" x14ac:dyDescent="0.3">
      <c r="N422" t="e">
        <f>IF(OR(VLOOKUP(M422,Feuil2!E:F,2,FALSE)&gt;1,VLOOKUP(Feuil1!M422,Feuil2!E:I,4,)+7&lt;Tableau_Lancer_la_requête_à_partir_de_CEGID[[#This Row],[wop_dateacc]]),Feuil1!M422,"")</f>
        <v>#N/A</v>
      </c>
      <c r="U422" t="e">
        <f>_xlfn.ISOWEEKNUM(#REF!)</f>
        <v>#REF!</v>
      </c>
      <c r="V422" t="e">
        <f>IF(ISNA(VLOOKUP(#REF!&amp;" N°1",Feuil2!D:E,2,FALSE)),"",VLOOKUP(#REF!&amp;" N°1",Feuil2!D:E,2,FALSE))</f>
        <v>#REF!</v>
      </c>
      <c r="W422" t="e">
        <f>IF(ISNA(VLOOKUP(#REF!&amp;" N°2",Feuil2!D:E,2,FALSE)),"",VLOOKUP(#REF!&amp;" N°2",Feuil2!D:E,2,FALSE))</f>
        <v>#REF!</v>
      </c>
      <c r="X422" t="e">
        <f>IF(ISNA(VLOOKUP(#REF!&amp;" N°3",Feuil2!D:E,2,FALSE)),"",VLOOKUP(#REF!&amp;" N°3",Feuil2!D:E,2,FALSE))</f>
        <v>#REF!</v>
      </c>
      <c r="Y422" t="e">
        <f>IF(ISNA(VLOOKUP(#REF!&amp;" N°3",Feuil2!D:E,2,FALSE)),"",VLOOKUP(#REF!&amp;" N°3",Feuil2!D:E,2,FALSE))</f>
        <v>#REF!</v>
      </c>
      <c r="Z422" t="e">
        <f>IF(ISNA(VLOOKUP(#REF!&amp;" N°4",Feuil2!D:E,2,FALSE)),"",VLOOKUP(#REF!&amp;" N°4",Feuil2!D:E,2,FALSE))</f>
        <v>#REF!</v>
      </c>
      <c r="AA422" t="e">
        <f>IF(ISNA(VLOOKUP(#REF!&amp;" N°6",Feuil2!D:E,2,FALSE)),"",VLOOKUP(#REF!&amp;" N°6",Feuil2!D:E,2,FALSE))</f>
        <v>#REF!</v>
      </c>
      <c r="AB422" t="e">
        <f>IF(ISNA(VLOOKUP(#REF!&amp;" N°7",Feuil2!D:E,2,FALSE)),"",VLOOKUP(#REF!&amp;" N°7",Feuil2!D:E,2,FALSE))</f>
        <v>#REF!</v>
      </c>
    </row>
    <row r="423" spans="14:28" x14ac:dyDescent="0.3">
      <c r="N423" t="e">
        <f>IF(OR(VLOOKUP(M423,Feuil2!E:F,2,FALSE)&gt;1,VLOOKUP(Feuil1!M423,Feuil2!E:I,4,)+7&lt;Tableau_Lancer_la_requête_à_partir_de_CEGID[[#This Row],[wop_dateacc]]),Feuil1!M423,"")</f>
        <v>#N/A</v>
      </c>
      <c r="U423" t="e">
        <f>_xlfn.ISOWEEKNUM(#REF!)</f>
        <v>#REF!</v>
      </c>
      <c r="V423" t="e">
        <f>IF(ISNA(VLOOKUP(#REF!&amp;" N°1",Feuil2!D:E,2,FALSE)),"",VLOOKUP(#REF!&amp;" N°1",Feuil2!D:E,2,FALSE))</f>
        <v>#REF!</v>
      </c>
      <c r="W423" t="e">
        <f>IF(ISNA(VLOOKUP(#REF!&amp;" N°2",Feuil2!D:E,2,FALSE)),"",VLOOKUP(#REF!&amp;" N°2",Feuil2!D:E,2,FALSE))</f>
        <v>#REF!</v>
      </c>
      <c r="X423" t="e">
        <f>IF(ISNA(VLOOKUP(#REF!&amp;" N°3",Feuil2!D:E,2,FALSE)),"",VLOOKUP(#REF!&amp;" N°3",Feuil2!D:E,2,FALSE))</f>
        <v>#REF!</v>
      </c>
      <c r="Y423" t="e">
        <f>IF(ISNA(VLOOKUP(#REF!&amp;" N°3",Feuil2!D:E,2,FALSE)),"",VLOOKUP(#REF!&amp;" N°3",Feuil2!D:E,2,FALSE))</f>
        <v>#REF!</v>
      </c>
      <c r="Z423" t="e">
        <f>IF(ISNA(VLOOKUP(#REF!&amp;" N°4",Feuil2!D:E,2,FALSE)),"",VLOOKUP(#REF!&amp;" N°4",Feuil2!D:E,2,FALSE))</f>
        <v>#REF!</v>
      </c>
      <c r="AA423" t="e">
        <f>IF(ISNA(VLOOKUP(#REF!&amp;" N°6",Feuil2!D:E,2,FALSE)),"",VLOOKUP(#REF!&amp;" N°6",Feuil2!D:E,2,FALSE))</f>
        <v>#REF!</v>
      </c>
      <c r="AB423" t="e">
        <f>IF(ISNA(VLOOKUP(#REF!&amp;" N°7",Feuil2!D:E,2,FALSE)),"",VLOOKUP(#REF!&amp;" N°7",Feuil2!D:E,2,FALSE))</f>
        <v>#REF!</v>
      </c>
    </row>
    <row r="424" spans="14:28" x14ac:dyDescent="0.3">
      <c r="N424" t="e">
        <f>IF(OR(VLOOKUP(M424,Feuil2!E:F,2,FALSE)&gt;1,VLOOKUP(Feuil1!M424,Feuil2!E:I,4,)+7&lt;Tableau_Lancer_la_requête_à_partir_de_CEGID[[#This Row],[wop_dateacc]]),Feuil1!M424,"")</f>
        <v>#N/A</v>
      </c>
      <c r="U424" t="e">
        <f>_xlfn.ISOWEEKNUM(#REF!)</f>
        <v>#REF!</v>
      </c>
      <c r="V424" t="e">
        <f>IF(ISNA(VLOOKUP(#REF!&amp;" N°1",Feuil2!D:E,2,FALSE)),"",VLOOKUP(#REF!&amp;" N°1",Feuil2!D:E,2,FALSE))</f>
        <v>#REF!</v>
      </c>
      <c r="W424" t="e">
        <f>IF(ISNA(VLOOKUP(#REF!&amp;" N°2",Feuil2!D:E,2,FALSE)),"",VLOOKUP(#REF!&amp;" N°2",Feuil2!D:E,2,FALSE))</f>
        <v>#REF!</v>
      </c>
      <c r="X424" t="e">
        <f>IF(ISNA(VLOOKUP(#REF!&amp;" N°3",Feuil2!D:E,2,FALSE)),"",VLOOKUP(#REF!&amp;" N°3",Feuil2!D:E,2,FALSE))</f>
        <v>#REF!</v>
      </c>
      <c r="Y424" t="e">
        <f>IF(ISNA(VLOOKUP(#REF!&amp;" N°3",Feuil2!D:E,2,FALSE)),"",VLOOKUP(#REF!&amp;" N°3",Feuil2!D:E,2,FALSE))</f>
        <v>#REF!</v>
      </c>
      <c r="Z424" t="e">
        <f>IF(ISNA(VLOOKUP(#REF!&amp;" N°4",Feuil2!D:E,2,FALSE)),"",VLOOKUP(#REF!&amp;" N°4",Feuil2!D:E,2,FALSE))</f>
        <v>#REF!</v>
      </c>
      <c r="AA424" t="e">
        <f>IF(ISNA(VLOOKUP(#REF!&amp;" N°6",Feuil2!D:E,2,FALSE)),"",VLOOKUP(#REF!&amp;" N°6",Feuil2!D:E,2,FALSE))</f>
        <v>#REF!</v>
      </c>
      <c r="AB424" t="e">
        <f>IF(ISNA(VLOOKUP(#REF!&amp;" N°7",Feuil2!D:E,2,FALSE)),"",VLOOKUP(#REF!&amp;" N°7",Feuil2!D:E,2,FALSE))</f>
        <v>#REF!</v>
      </c>
    </row>
    <row r="425" spans="14:28" x14ac:dyDescent="0.3">
      <c r="N425" t="e">
        <f>IF(OR(VLOOKUP(M425,Feuil2!E:F,2,FALSE)&gt;1,VLOOKUP(Feuil1!M425,Feuil2!E:I,4,)+7&lt;Tableau_Lancer_la_requête_à_partir_de_CEGID[[#This Row],[wop_dateacc]]),Feuil1!M425,"")</f>
        <v>#N/A</v>
      </c>
      <c r="U425" t="e">
        <f>_xlfn.ISOWEEKNUM(#REF!)</f>
        <v>#REF!</v>
      </c>
      <c r="V425" t="e">
        <f>IF(ISNA(VLOOKUP(#REF!&amp;" N°1",Feuil2!D:E,2,FALSE)),"",VLOOKUP(#REF!&amp;" N°1",Feuil2!D:E,2,FALSE))</f>
        <v>#REF!</v>
      </c>
      <c r="W425" t="e">
        <f>IF(ISNA(VLOOKUP(#REF!&amp;" N°2",Feuil2!D:E,2,FALSE)),"",VLOOKUP(#REF!&amp;" N°2",Feuil2!D:E,2,FALSE))</f>
        <v>#REF!</v>
      </c>
      <c r="X425" t="e">
        <f>IF(ISNA(VLOOKUP(#REF!&amp;" N°3",Feuil2!D:E,2,FALSE)),"",VLOOKUP(#REF!&amp;" N°3",Feuil2!D:E,2,FALSE))</f>
        <v>#REF!</v>
      </c>
      <c r="Y425" t="e">
        <f>IF(ISNA(VLOOKUP(#REF!&amp;" N°3",Feuil2!D:E,2,FALSE)),"",VLOOKUP(#REF!&amp;" N°3",Feuil2!D:E,2,FALSE))</f>
        <v>#REF!</v>
      </c>
      <c r="Z425" t="e">
        <f>IF(ISNA(VLOOKUP(#REF!&amp;" N°4",Feuil2!D:E,2,FALSE)),"",VLOOKUP(#REF!&amp;" N°4",Feuil2!D:E,2,FALSE))</f>
        <v>#REF!</v>
      </c>
      <c r="AA425" t="e">
        <f>IF(ISNA(VLOOKUP(#REF!&amp;" N°6",Feuil2!D:E,2,FALSE)),"",VLOOKUP(#REF!&amp;" N°6",Feuil2!D:E,2,FALSE))</f>
        <v>#REF!</v>
      </c>
      <c r="AB425" t="e">
        <f>IF(ISNA(VLOOKUP(#REF!&amp;" N°7",Feuil2!D:E,2,FALSE)),"",VLOOKUP(#REF!&amp;" N°7",Feuil2!D:E,2,FALSE))</f>
        <v>#REF!</v>
      </c>
    </row>
    <row r="426" spans="14:28" x14ac:dyDescent="0.3">
      <c r="N426" t="e">
        <f>IF(OR(VLOOKUP(M426,Feuil2!E:F,2,FALSE)&gt;1,VLOOKUP(Feuil1!M426,Feuil2!E:I,4,)+7&lt;Tableau_Lancer_la_requête_à_partir_de_CEGID[[#This Row],[wop_dateacc]]),Feuil1!M426,"")</f>
        <v>#N/A</v>
      </c>
      <c r="U426" t="e">
        <f>_xlfn.ISOWEEKNUM(#REF!)</f>
        <v>#REF!</v>
      </c>
      <c r="V426" t="e">
        <f>IF(ISNA(VLOOKUP(#REF!&amp;" N°1",Feuil2!D:E,2,FALSE)),"",VLOOKUP(#REF!&amp;" N°1",Feuil2!D:E,2,FALSE))</f>
        <v>#REF!</v>
      </c>
      <c r="W426" t="e">
        <f>IF(ISNA(VLOOKUP(#REF!&amp;" N°2",Feuil2!D:E,2,FALSE)),"",VLOOKUP(#REF!&amp;" N°2",Feuil2!D:E,2,FALSE))</f>
        <v>#REF!</v>
      </c>
      <c r="X426" t="e">
        <f>IF(ISNA(VLOOKUP(#REF!&amp;" N°3",Feuil2!D:E,2,FALSE)),"",VLOOKUP(#REF!&amp;" N°3",Feuil2!D:E,2,FALSE))</f>
        <v>#REF!</v>
      </c>
      <c r="Y426" t="e">
        <f>IF(ISNA(VLOOKUP(#REF!&amp;" N°3",Feuil2!D:E,2,FALSE)),"",VLOOKUP(#REF!&amp;" N°3",Feuil2!D:E,2,FALSE))</f>
        <v>#REF!</v>
      </c>
      <c r="Z426" t="e">
        <f>IF(ISNA(VLOOKUP(#REF!&amp;" N°4",Feuil2!D:E,2,FALSE)),"",VLOOKUP(#REF!&amp;" N°4",Feuil2!D:E,2,FALSE))</f>
        <v>#REF!</v>
      </c>
      <c r="AA426" t="e">
        <f>IF(ISNA(VLOOKUP(#REF!&amp;" N°6",Feuil2!D:E,2,FALSE)),"",VLOOKUP(#REF!&amp;" N°6",Feuil2!D:E,2,FALSE))</f>
        <v>#REF!</v>
      </c>
      <c r="AB426" t="e">
        <f>IF(ISNA(VLOOKUP(#REF!&amp;" N°7",Feuil2!D:E,2,FALSE)),"",VLOOKUP(#REF!&amp;" N°7",Feuil2!D:E,2,FALSE))</f>
        <v>#REF!</v>
      </c>
    </row>
    <row r="427" spans="14:28" x14ac:dyDescent="0.3">
      <c r="N427" t="e">
        <f>IF(OR(VLOOKUP(M427,Feuil2!E:F,2,FALSE)&gt;1,VLOOKUP(Feuil1!M427,Feuil2!E:I,4,)+7&lt;Tableau_Lancer_la_requête_à_partir_de_CEGID[[#This Row],[wop_dateacc]]),Feuil1!M427,"")</f>
        <v>#N/A</v>
      </c>
      <c r="U427" t="e">
        <f>_xlfn.ISOWEEKNUM(#REF!)</f>
        <v>#REF!</v>
      </c>
      <c r="V427" t="e">
        <f>IF(ISNA(VLOOKUP(#REF!&amp;" N°1",Feuil2!D:E,2,FALSE)),"",VLOOKUP(#REF!&amp;" N°1",Feuil2!D:E,2,FALSE))</f>
        <v>#REF!</v>
      </c>
      <c r="W427" t="e">
        <f>IF(ISNA(VLOOKUP(#REF!&amp;" N°2",Feuil2!D:E,2,FALSE)),"",VLOOKUP(#REF!&amp;" N°2",Feuil2!D:E,2,FALSE))</f>
        <v>#REF!</v>
      </c>
      <c r="X427" t="e">
        <f>IF(ISNA(VLOOKUP(#REF!&amp;" N°3",Feuil2!D:E,2,FALSE)),"",VLOOKUP(#REF!&amp;" N°3",Feuil2!D:E,2,FALSE))</f>
        <v>#REF!</v>
      </c>
      <c r="Y427" t="e">
        <f>IF(ISNA(VLOOKUP(#REF!&amp;" N°3",Feuil2!D:E,2,FALSE)),"",VLOOKUP(#REF!&amp;" N°3",Feuil2!D:E,2,FALSE))</f>
        <v>#REF!</v>
      </c>
      <c r="Z427" t="e">
        <f>IF(ISNA(VLOOKUP(#REF!&amp;" N°4",Feuil2!D:E,2,FALSE)),"",VLOOKUP(#REF!&amp;" N°4",Feuil2!D:E,2,FALSE))</f>
        <v>#REF!</v>
      </c>
      <c r="AA427" t="e">
        <f>IF(ISNA(VLOOKUP(#REF!&amp;" N°6",Feuil2!D:E,2,FALSE)),"",VLOOKUP(#REF!&amp;" N°6",Feuil2!D:E,2,FALSE))</f>
        <v>#REF!</v>
      </c>
      <c r="AB427" t="e">
        <f>IF(ISNA(VLOOKUP(#REF!&amp;" N°7",Feuil2!D:E,2,FALSE)),"",VLOOKUP(#REF!&amp;" N°7",Feuil2!D:E,2,FALSE))</f>
        <v>#REF!</v>
      </c>
    </row>
    <row r="428" spans="14:28" x14ac:dyDescent="0.3">
      <c r="N428" t="e">
        <f>IF(OR(VLOOKUP(M428,Feuil2!E:F,2,FALSE)&gt;1,VLOOKUP(Feuil1!M428,Feuil2!E:I,4,)+7&lt;Tableau_Lancer_la_requête_à_partir_de_CEGID[[#This Row],[wop_dateacc]]),Feuil1!M428,"")</f>
        <v>#N/A</v>
      </c>
      <c r="U428" t="e">
        <f>_xlfn.ISOWEEKNUM(#REF!)</f>
        <v>#REF!</v>
      </c>
      <c r="V428" t="e">
        <f>IF(ISNA(VLOOKUP(#REF!&amp;" N°1",Feuil2!D:E,2,FALSE)),"",VLOOKUP(#REF!&amp;" N°1",Feuil2!D:E,2,FALSE))</f>
        <v>#REF!</v>
      </c>
      <c r="W428" t="e">
        <f>IF(ISNA(VLOOKUP(#REF!&amp;" N°2",Feuil2!D:E,2,FALSE)),"",VLOOKUP(#REF!&amp;" N°2",Feuil2!D:E,2,FALSE))</f>
        <v>#REF!</v>
      </c>
      <c r="X428" t="e">
        <f>IF(ISNA(VLOOKUP(#REF!&amp;" N°3",Feuil2!D:E,2,FALSE)),"",VLOOKUP(#REF!&amp;" N°3",Feuil2!D:E,2,FALSE))</f>
        <v>#REF!</v>
      </c>
      <c r="Y428" t="e">
        <f>IF(ISNA(VLOOKUP(#REF!&amp;" N°3",Feuil2!D:E,2,FALSE)),"",VLOOKUP(#REF!&amp;" N°3",Feuil2!D:E,2,FALSE))</f>
        <v>#REF!</v>
      </c>
      <c r="Z428" t="e">
        <f>IF(ISNA(VLOOKUP(#REF!&amp;" N°4",Feuil2!D:E,2,FALSE)),"",VLOOKUP(#REF!&amp;" N°4",Feuil2!D:E,2,FALSE))</f>
        <v>#REF!</v>
      </c>
      <c r="AA428" t="e">
        <f>IF(ISNA(VLOOKUP(#REF!&amp;" N°6",Feuil2!D:E,2,FALSE)),"",VLOOKUP(#REF!&amp;" N°6",Feuil2!D:E,2,FALSE))</f>
        <v>#REF!</v>
      </c>
      <c r="AB428" t="e">
        <f>IF(ISNA(VLOOKUP(#REF!&amp;" N°7",Feuil2!D:E,2,FALSE)),"",VLOOKUP(#REF!&amp;" N°7",Feuil2!D:E,2,FALSE))</f>
        <v>#REF!</v>
      </c>
    </row>
    <row r="429" spans="14:28" x14ac:dyDescent="0.3">
      <c r="N429" t="e">
        <f>IF(OR(VLOOKUP(M429,Feuil2!E:F,2,FALSE)&gt;1,VLOOKUP(Feuil1!M429,Feuil2!E:I,4,)+7&lt;Tableau_Lancer_la_requête_à_partir_de_CEGID[[#This Row],[wop_dateacc]]),Feuil1!M429,"")</f>
        <v>#N/A</v>
      </c>
      <c r="U429" t="e">
        <f>_xlfn.ISOWEEKNUM(#REF!)</f>
        <v>#REF!</v>
      </c>
      <c r="V429" t="e">
        <f>IF(ISNA(VLOOKUP(#REF!&amp;" N°1",Feuil2!D:E,2,FALSE)),"",VLOOKUP(#REF!&amp;" N°1",Feuil2!D:E,2,FALSE))</f>
        <v>#REF!</v>
      </c>
      <c r="W429" t="e">
        <f>IF(ISNA(VLOOKUP(#REF!&amp;" N°2",Feuil2!D:E,2,FALSE)),"",VLOOKUP(#REF!&amp;" N°2",Feuil2!D:E,2,FALSE))</f>
        <v>#REF!</v>
      </c>
      <c r="X429" t="e">
        <f>IF(ISNA(VLOOKUP(#REF!&amp;" N°3",Feuil2!D:E,2,FALSE)),"",VLOOKUP(#REF!&amp;" N°3",Feuil2!D:E,2,FALSE))</f>
        <v>#REF!</v>
      </c>
      <c r="Y429" t="e">
        <f>IF(ISNA(VLOOKUP(#REF!&amp;" N°3",Feuil2!D:E,2,FALSE)),"",VLOOKUP(#REF!&amp;" N°3",Feuil2!D:E,2,FALSE))</f>
        <v>#REF!</v>
      </c>
      <c r="Z429" t="e">
        <f>IF(ISNA(VLOOKUP(#REF!&amp;" N°4",Feuil2!D:E,2,FALSE)),"",VLOOKUP(#REF!&amp;" N°4",Feuil2!D:E,2,FALSE))</f>
        <v>#REF!</v>
      </c>
      <c r="AA429" t="e">
        <f>IF(ISNA(VLOOKUP(#REF!&amp;" N°6",Feuil2!D:E,2,FALSE)),"",VLOOKUP(#REF!&amp;" N°6",Feuil2!D:E,2,FALSE))</f>
        <v>#REF!</v>
      </c>
      <c r="AB429" t="e">
        <f>IF(ISNA(VLOOKUP(#REF!&amp;" N°7",Feuil2!D:E,2,FALSE)),"",VLOOKUP(#REF!&amp;" N°7",Feuil2!D:E,2,FALSE))</f>
        <v>#REF!</v>
      </c>
    </row>
    <row r="430" spans="14:28" x14ac:dyDescent="0.3">
      <c r="N430" t="e">
        <f>IF(OR(VLOOKUP(M430,Feuil2!E:F,2,FALSE)&gt;1,VLOOKUP(Feuil1!M430,Feuil2!E:I,4,)+7&lt;Tableau_Lancer_la_requête_à_partir_de_CEGID[[#This Row],[wop_dateacc]]),Feuil1!M430,"")</f>
        <v>#N/A</v>
      </c>
      <c r="U430" t="e">
        <f>_xlfn.ISOWEEKNUM(#REF!)</f>
        <v>#REF!</v>
      </c>
      <c r="V430" t="e">
        <f>IF(ISNA(VLOOKUP(#REF!&amp;" N°1",Feuil2!D:E,2,FALSE)),"",VLOOKUP(#REF!&amp;" N°1",Feuil2!D:E,2,FALSE))</f>
        <v>#REF!</v>
      </c>
      <c r="W430" t="e">
        <f>IF(ISNA(VLOOKUP(#REF!&amp;" N°2",Feuil2!D:E,2,FALSE)),"",VLOOKUP(#REF!&amp;" N°2",Feuil2!D:E,2,FALSE))</f>
        <v>#REF!</v>
      </c>
      <c r="X430" t="e">
        <f>IF(ISNA(VLOOKUP(#REF!&amp;" N°3",Feuil2!D:E,2,FALSE)),"",VLOOKUP(#REF!&amp;" N°3",Feuil2!D:E,2,FALSE))</f>
        <v>#REF!</v>
      </c>
      <c r="Y430" t="e">
        <f>IF(ISNA(VLOOKUP(#REF!&amp;" N°3",Feuil2!D:E,2,FALSE)),"",VLOOKUP(#REF!&amp;" N°3",Feuil2!D:E,2,FALSE))</f>
        <v>#REF!</v>
      </c>
      <c r="Z430" t="e">
        <f>IF(ISNA(VLOOKUP(#REF!&amp;" N°4",Feuil2!D:E,2,FALSE)),"",VLOOKUP(#REF!&amp;" N°4",Feuil2!D:E,2,FALSE))</f>
        <v>#REF!</v>
      </c>
      <c r="AA430" t="e">
        <f>IF(ISNA(VLOOKUP(#REF!&amp;" N°6",Feuil2!D:E,2,FALSE)),"",VLOOKUP(#REF!&amp;" N°6",Feuil2!D:E,2,FALSE))</f>
        <v>#REF!</v>
      </c>
      <c r="AB430" t="e">
        <f>IF(ISNA(VLOOKUP(#REF!&amp;" N°7",Feuil2!D:E,2,FALSE)),"",VLOOKUP(#REF!&amp;" N°7",Feuil2!D:E,2,FALSE))</f>
        <v>#REF!</v>
      </c>
    </row>
    <row r="431" spans="14:28" x14ac:dyDescent="0.3">
      <c r="N431" t="e">
        <f>IF(OR(VLOOKUP(M431,Feuil2!E:F,2,FALSE)&gt;1,VLOOKUP(Feuil1!M431,Feuil2!E:I,4,)+7&lt;Tableau_Lancer_la_requête_à_partir_de_CEGID[[#This Row],[wop_dateacc]]),Feuil1!M431,"")</f>
        <v>#N/A</v>
      </c>
      <c r="U431" t="e">
        <f>_xlfn.ISOWEEKNUM(#REF!)</f>
        <v>#REF!</v>
      </c>
      <c r="V431" t="e">
        <f>IF(ISNA(VLOOKUP(#REF!&amp;" N°1",Feuil2!D:E,2,FALSE)),"",VLOOKUP(#REF!&amp;" N°1",Feuil2!D:E,2,FALSE))</f>
        <v>#REF!</v>
      </c>
      <c r="W431" t="e">
        <f>IF(ISNA(VLOOKUP(#REF!&amp;" N°2",Feuil2!D:E,2,FALSE)),"",VLOOKUP(#REF!&amp;" N°2",Feuil2!D:E,2,FALSE))</f>
        <v>#REF!</v>
      </c>
      <c r="X431" t="e">
        <f>IF(ISNA(VLOOKUP(#REF!&amp;" N°3",Feuil2!D:E,2,FALSE)),"",VLOOKUP(#REF!&amp;" N°3",Feuil2!D:E,2,FALSE))</f>
        <v>#REF!</v>
      </c>
      <c r="Y431" t="e">
        <f>IF(ISNA(VLOOKUP(#REF!&amp;" N°3",Feuil2!D:E,2,FALSE)),"",VLOOKUP(#REF!&amp;" N°3",Feuil2!D:E,2,FALSE))</f>
        <v>#REF!</v>
      </c>
      <c r="Z431" t="e">
        <f>IF(ISNA(VLOOKUP(#REF!&amp;" N°4",Feuil2!D:E,2,FALSE)),"",VLOOKUP(#REF!&amp;" N°4",Feuil2!D:E,2,FALSE))</f>
        <v>#REF!</v>
      </c>
      <c r="AA431" t="e">
        <f>IF(ISNA(VLOOKUP(#REF!&amp;" N°6",Feuil2!D:E,2,FALSE)),"",VLOOKUP(#REF!&amp;" N°6",Feuil2!D:E,2,FALSE))</f>
        <v>#REF!</v>
      </c>
      <c r="AB431" t="e">
        <f>IF(ISNA(VLOOKUP(#REF!&amp;" N°7",Feuil2!D:E,2,FALSE)),"",VLOOKUP(#REF!&amp;" N°7",Feuil2!D:E,2,FALSE))</f>
        <v>#REF!</v>
      </c>
    </row>
    <row r="432" spans="14:28" x14ac:dyDescent="0.3">
      <c r="N432" t="e">
        <f>IF(OR(VLOOKUP(M432,Feuil2!E:F,2,FALSE)&gt;1,VLOOKUP(Feuil1!M432,Feuil2!E:I,4,)+7&lt;Tableau_Lancer_la_requête_à_partir_de_CEGID[[#This Row],[wop_dateacc]]),Feuil1!M432,"")</f>
        <v>#N/A</v>
      </c>
      <c r="U432" t="e">
        <f>_xlfn.ISOWEEKNUM(#REF!)</f>
        <v>#REF!</v>
      </c>
      <c r="V432" t="e">
        <f>IF(ISNA(VLOOKUP(#REF!&amp;" N°1",Feuil2!D:E,2,FALSE)),"",VLOOKUP(#REF!&amp;" N°1",Feuil2!D:E,2,FALSE))</f>
        <v>#REF!</v>
      </c>
      <c r="W432" t="e">
        <f>IF(ISNA(VLOOKUP(#REF!&amp;" N°2",Feuil2!D:E,2,FALSE)),"",VLOOKUP(#REF!&amp;" N°2",Feuil2!D:E,2,FALSE))</f>
        <v>#REF!</v>
      </c>
      <c r="X432" t="e">
        <f>IF(ISNA(VLOOKUP(#REF!&amp;" N°3",Feuil2!D:E,2,FALSE)),"",VLOOKUP(#REF!&amp;" N°3",Feuil2!D:E,2,FALSE))</f>
        <v>#REF!</v>
      </c>
      <c r="Y432" t="e">
        <f>IF(ISNA(VLOOKUP(#REF!&amp;" N°3",Feuil2!D:E,2,FALSE)),"",VLOOKUP(#REF!&amp;" N°3",Feuil2!D:E,2,FALSE))</f>
        <v>#REF!</v>
      </c>
      <c r="Z432" t="e">
        <f>IF(ISNA(VLOOKUP(#REF!&amp;" N°4",Feuil2!D:E,2,FALSE)),"",VLOOKUP(#REF!&amp;" N°4",Feuil2!D:E,2,FALSE))</f>
        <v>#REF!</v>
      </c>
      <c r="AA432" t="e">
        <f>IF(ISNA(VLOOKUP(#REF!&amp;" N°6",Feuil2!D:E,2,FALSE)),"",VLOOKUP(#REF!&amp;" N°6",Feuil2!D:E,2,FALSE))</f>
        <v>#REF!</v>
      </c>
      <c r="AB432" t="e">
        <f>IF(ISNA(VLOOKUP(#REF!&amp;" N°7",Feuil2!D:E,2,FALSE)),"",VLOOKUP(#REF!&amp;" N°7",Feuil2!D:E,2,FALSE))</f>
        <v>#REF!</v>
      </c>
    </row>
    <row r="433" spans="14:28" x14ac:dyDescent="0.3">
      <c r="N433" t="e">
        <f>IF(OR(VLOOKUP(M433,Feuil2!E:F,2,FALSE)&gt;1,VLOOKUP(Feuil1!M433,Feuil2!E:I,4,)+7&lt;Tableau_Lancer_la_requête_à_partir_de_CEGID[[#This Row],[wop_dateacc]]),Feuil1!M433,"")</f>
        <v>#N/A</v>
      </c>
      <c r="U433" t="e">
        <f>_xlfn.ISOWEEKNUM(#REF!)</f>
        <v>#REF!</v>
      </c>
      <c r="V433" t="e">
        <f>IF(ISNA(VLOOKUP(#REF!&amp;" N°1",Feuil2!D:E,2,FALSE)),"",VLOOKUP(#REF!&amp;" N°1",Feuil2!D:E,2,FALSE))</f>
        <v>#REF!</v>
      </c>
      <c r="W433" t="e">
        <f>IF(ISNA(VLOOKUP(#REF!&amp;" N°2",Feuil2!D:E,2,FALSE)),"",VLOOKUP(#REF!&amp;" N°2",Feuil2!D:E,2,FALSE))</f>
        <v>#REF!</v>
      </c>
      <c r="X433" t="e">
        <f>IF(ISNA(VLOOKUP(#REF!&amp;" N°3",Feuil2!D:E,2,FALSE)),"",VLOOKUP(#REF!&amp;" N°3",Feuil2!D:E,2,FALSE))</f>
        <v>#REF!</v>
      </c>
      <c r="Y433" t="e">
        <f>IF(ISNA(VLOOKUP(#REF!&amp;" N°3",Feuil2!D:E,2,FALSE)),"",VLOOKUP(#REF!&amp;" N°3",Feuil2!D:E,2,FALSE))</f>
        <v>#REF!</v>
      </c>
      <c r="Z433" t="e">
        <f>IF(ISNA(VLOOKUP(#REF!&amp;" N°4",Feuil2!D:E,2,FALSE)),"",VLOOKUP(#REF!&amp;" N°4",Feuil2!D:E,2,FALSE))</f>
        <v>#REF!</v>
      </c>
      <c r="AA433" t="e">
        <f>IF(ISNA(VLOOKUP(#REF!&amp;" N°6",Feuil2!D:E,2,FALSE)),"",VLOOKUP(#REF!&amp;" N°6",Feuil2!D:E,2,FALSE))</f>
        <v>#REF!</v>
      </c>
      <c r="AB433" t="e">
        <f>IF(ISNA(VLOOKUP(#REF!&amp;" N°7",Feuil2!D:E,2,FALSE)),"",VLOOKUP(#REF!&amp;" N°7",Feuil2!D:E,2,FALSE))</f>
        <v>#REF!</v>
      </c>
    </row>
    <row r="434" spans="14:28" x14ac:dyDescent="0.3">
      <c r="N434" t="e">
        <f>IF(OR(VLOOKUP(M434,Feuil2!E:F,2,FALSE)&gt;1,VLOOKUP(Feuil1!M434,Feuil2!E:I,4,)+7&lt;Tableau_Lancer_la_requête_à_partir_de_CEGID[[#This Row],[wop_dateacc]]),Feuil1!M434,"")</f>
        <v>#N/A</v>
      </c>
      <c r="U434" t="e">
        <f>_xlfn.ISOWEEKNUM(#REF!)</f>
        <v>#REF!</v>
      </c>
      <c r="V434" t="e">
        <f>IF(ISNA(VLOOKUP(#REF!&amp;" N°1",Feuil2!D:E,2,FALSE)),"",VLOOKUP(#REF!&amp;" N°1",Feuil2!D:E,2,FALSE))</f>
        <v>#REF!</v>
      </c>
      <c r="W434" t="e">
        <f>IF(ISNA(VLOOKUP(#REF!&amp;" N°2",Feuil2!D:E,2,FALSE)),"",VLOOKUP(#REF!&amp;" N°2",Feuil2!D:E,2,FALSE))</f>
        <v>#REF!</v>
      </c>
      <c r="X434" t="e">
        <f>IF(ISNA(VLOOKUP(#REF!&amp;" N°3",Feuil2!D:E,2,FALSE)),"",VLOOKUP(#REF!&amp;" N°3",Feuil2!D:E,2,FALSE))</f>
        <v>#REF!</v>
      </c>
      <c r="Y434" t="e">
        <f>IF(ISNA(VLOOKUP(#REF!&amp;" N°3",Feuil2!D:E,2,FALSE)),"",VLOOKUP(#REF!&amp;" N°3",Feuil2!D:E,2,FALSE))</f>
        <v>#REF!</v>
      </c>
      <c r="Z434" t="e">
        <f>IF(ISNA(VLOOKUP(#REF!&amp;" N°4",Feuil2!D:E,2,FALSE)),"",VLOOKUP(#REF!&amp;" N°4",Feuil2!D:E,2,FALSE))</f>
        <v>#REF!</v>
      </c>
      <c r="AA434" t="e">
        <f>IF(ISNA(VLOOKUP(#REF!&amp;" N°6",Feuil2!D:E,2,FALSE)),"",VLOOKUP(#REF!&amp;" N°6",Feuil2!D:E,2,FALSE))</f>
        <v>#REF!</v>
      </c>
      <c r="AB434" t="e">
        <f>IF(ISNA(VLOOKUP(#REF!&amp;" N°7",Feuil2!D:E,2,FALSE)),"",VLOOKUP(#REF!&amp;" N°7",Feuil2!D:E,2,FALSE))</f>
        <v>#REF!</v>
      </c>
    </row>
    <row r="435" spans="14:28" x14ac:dyDescent="0.3">
      <c r="N435" t="e">
        <f>IF(OR(VLOOKUP(M435,Feuil2!E:F,2,FALSE)&gt;1,VLOOKUP(Feuil1!M435,Feuil2!E:I,4,)+7&lt;Tableau_Lancer_la_requête_à_partir_de_CEGID[[#This Row],[wop_dateacc]]),Feuil1!M435,"")</f>
        <v>#N/A</v>
      </c>
      <c r="U435" t="e">
        <f>_xlfn.ISOWEEKNUM(#REF!)</f>
        <v>#REF!</v>
      </c>
      <c r="V435" t="e">
        <f>IF(ISNA(VLOOKUP(#REF!&amp;" N°1",Feuil2!D:E,2,FALSE)),"",VLOOKUP(#REF!&amp;" N°1",Feuil2!D:E,2,FALSE))</f>
        <v>#REF!</v>
      </c>
      <c r="W435" t="e">
        <f>IF(ISNA(VLOOKUP(#REF!&amp;" N°2",Feuil2!D:E,2,FALSE)),"",VLOOKUP(#REF!&amp;" N°2",Feuil2!D:E,2,FALSE))</f>
        <v>#REF!</v>
      </c>
      <c r="X435" t="e">
        <f>IF(ISNA(VLOOKUP(#REF!&amp;" N°3",Feuil2!D:E,2,FALSE)),"",VLOOKUP(#REF!&amp;" N°3",Feuil2!D:E,2,FALSE))</f>
        <v>#REF!</v>
      </c>
      <c r="Y435" t="e">
        <f>IF(ISNA(VLOOKUP(#REF!&amp;" N°3",Feuil2!D:E,2,FALSE)),"",VLOOKUP(#REF!&amp;" N°3",Feuil2!D:E,2,FALSE))</f>
        <v>#REF!</v>
      </c>
      <c r="Z435" t="e">
        <f>IF(ISNA(VLOOKUP(#REF!&amp;" N°4",Feuil2!D:E,2,FALSE)),"",VLOOKUP(#REF!&amp;" N°4",Feuil2!D:E,2,FALSE))</f>
        <v>#REF!</v>
      </c>
      <c r="AA435" t="e">
        <f>IF(ISNA(VLOOKUP(#REF!&amp;" N°6",Feuil2!D:E,2,FALSE)),"",VLOOKUP(#REF!&amp;" N°6",Feuil2!D:E,2,FALSE))</f>
        <v>#REF!</v>
      </c>
      <c r="AB435" t="e">
        <f>IF(ISNA(VLOOKUP(#REF!&amp;" N°7",Feuil2!D:E,2,FALSE)),"",VLOOKUP(#REF!&amp;" N°7",Feuil2!D:E,2,FALSE))</f>
        <v>#REF!</v>
      </c>
    </row>
    <row r="436" spans="14:28" x14ac:dyDescent="0.3">
      <c r="N436" t="e">
        <f>IF(OR(VLOOKUP(M436,Feuil2!E:F,2,FALSE)&gt;1,VLOOKUP(Feuil1!M436,Feuil2!E:I,4,)+7&lt;Tableau_Lancer_la_requête_à_partir_de_CEGID[[#This Row],[wop_dateacc]]),Feuil1!M436,"")</f>
        <v>#N/A</v>
      </c>
      <c r="U436" t="e">
        <f>_xlfn.ISOWEEKNUM(#REF!)</f>
        <v>#REF!</v>
      </c>
      <c r="V436" t="e">
        <f>IF(ISNA(VLOOKUP(#REF!&amp;" N°1",Feuil2!D:E,2,FALSE)),"",VLOOKUP(#REF!&amp;" N°1",Feuil2!D:E,2,FALSE))</f>
        <v>#REF!</v>
      </c>
      <c r="W436" t="e">
        <f>IF(ISNA(VLOOKUP(#REF!&amp;" N°2",Feuil2!D:E,2,FALSE)),"",VLOOKUP(#REF!&amp;" N°2",Feuil2!D:E,2,FALSE))</f>
        <v>#REF!</v>
      </c>
      <c r="X436" t="e">
        <f>IF(ISNA(VLOOKUP(#REF!&amp;" N°3",Feuil2!D:E,2,FALSE)),"",VLOOKUP(#REF!&amp;" N°3",Feuil2!D:E,2,FALSE))</f>
        <v>#REF!</v>
      </c>
      <c r="Y436" t="e">
        <f>IF(ISNA(VLOOKUP(#REF!&amp;" N°3",Feuil2!D:E,2,FALSE)),"",VLOOKUP(#REF!&amp;" N°3",Feuil2!D:E,2,FALSE))</f>
        <v>#REF!</v>
      </c>
      <c r="Z436" t="e">
        <f>IF(ISNA(VLOOKUP(#REF!&amp;" N°4",Feuil2!D:E,2,FALSE)),"",VLOOKUP(#REF!&amp;" N°4",Feuil2!D:E,2,FALSE))</f>
        <v>#REF!</v>
      </c>
      <c r="AA436" t="e">
        <f>IF(ISNA(VLOOKUP(#REF!&amp;" N°6",Feuil2!D:E,2,FALSE)),"",VLOOKUP(#REF!&amp;" N°6",Feuil2!D:E,2,FALSE))</f>
        <v>#REF!</v>
      </c>
      <c r="AB436" t="e">
        <f>IF(ISNA(VLOOKUP(#REF!&amp;" N°7",Feuil2!D:E,2,FALSE)),"",VLOOKUP(#REF!&amp;" N°7",Feuil2!D:E,2,FALSE))</f>
        <v>#REF!</v>
      </c>
    </row>
    <row r="437" spans="14:28" x14ac:dyDescent="0.3">
      <c r="N437" t="e">
        <f>IF(OR(VLOOKUP(M437,Feuil2!E:F,2,FALSE)&gt;1,VLOOKUP(Feuil1!M437,Feuil2!E:I,4,)+7&lt;Tableau_Lancer_la_requête_à_partir_de_CEGID[[#This Row],[wop_dateacc]]),Feuil1!M437,"")</f>
        <v>#N/A</v>
      </c>
      <c r="U437" t="e">
        <f>_xlfn.ISOWEEKNUM(#REF!)</f>
        <v>#REF!</v>
      </c>
      <c r="V437" t="e">
        <f>IF(ISNA(VLOOKUP(#REF!&amp;" N°1",Feuil2!D:E,2,FALSE)),"",VLOOKUP(#REF!&amp;" N°1",Feuil2!D:E,2,FALSE))</f>
        <v>#REF!</v>
      </c>
      <c r="W437" t="e">
        <f>IF(ISNA(VLOOKUP(#REF!&amp;" N°2",Feuil2!D:E,2,FALSE)),"",VLOOKUP(#REF!&amp;" N°2",Feuil2!D:E,2,FALSE))</f>
        <v>#REF!</v>
      </c>
      <c r="X437" t="e">
        <f>IF(ISNA(VLOOKUP(#REF!&amp;" N°3",Feuil2!D:E,2,FALSE)),"",VLOOKUP(#REF!&amp;" N°3",Feuil2!D:E,2,FALSE))</f>
        <v>#REF!</v>
      </c>
      <c r="Y437" t="e">
        <f>IF(ISNA(VLOOKUP(#REF!&amp;" N°3",Feuil2!D:E,2,FALSE)),"",VLOOKUP(#REF!&amp;" N°3",Feuil2!D:E,2,FALSE))</f>
        <v>#REF!</v>
      </c>
      <c r="Z437" t="e">
        <f>IF(ISNA(VLOOKUP(#REF!&amp;" N°4",Feuil2!D:E,2,FALSE)),"",VLOOKUP(#REF!&amp;" N°4",Feuil2!D:E,2,FALSE))</f>
        <v>#REF!</v>
      </c>
      <c r="AA437" t="e">
        <f>IF(ISNA(VLOOKUP(#REF!&amp;" N°6",Feuil2!D:E,2,FALSE)),"",VLOOKUP(#REF!&amp;" N°6",Feuil2!D:E,2,FALSE))</f>
        <v>#REF!</v>
      </c>
      <c r="AB437" t="e">
        <f>IF(ISNA(VLOOKUP(#REF!&amp;" N°7",Feuil2!D:E,2,FALSE)),"",VLOOKUP(#REF!&amp;" N°7",Feuil2!D:E,2,FALSE))</f>
        <v>#REF!</v>
      </c>
    </row>
    <row r="438" spans="14:28" x14ac:dyDescent="0.3">
      <c r="N438" t="e">
        <f>IF(OR(VLOOKUP(M438,Feuil2!E:F,2,FALSE)&gt;1,VLOOKUP(Feuil1!M438,Feuil2!E:I,4,)+7&lt;Tableau_Lancer_la_requête_à_partir_de_CEGID[[#This Row],[wop_dateacc]]),Feuil1!M438,"")</f>
        <v>#N/A</v>
      </c>
      <c r="U438" t="e">
        <f>_xlfn.ISOWEEKNUM(#REF!)</f>
        <v>#REF!</v>
      </c>
      <c r="V438" t="e">
        <f>IF(ISNA(VLOOKUP(#REF!&amp;" N°1",Feuil2!D:E,2,FALSE)),"",VLOOKUP(#REF!&amp;" N°1",Feuil2!D:E,2,FALSE))</f>
        <v>#REF!</v>
      </c>
      <c r="W438" t="e">
        <f>IF(ISNA(VLOOKUP(#REF!&amp;" N°2",Feuil2!D:E,2,FALSE)),"",VLOOKUP(#REF!&amp;" N°2",Feuil2!D:E,2,FALSE))</f>
        <v>#REF!</v>
      </c>
      <c r="X438" t="e">
        <f>IF(ISNA(VLOOKUP(#REF!&amp;" N°3",Feuil2!D:E,2,FALSE)),"",VLOOKUP(#REF!&amp;" N°3",Feuil2!D:E,2,FALSE))</f>
        <v>#REF!</v>
      </c>
      <c r="Y438" t="e">
        <f>IF(ISNA(VLOOKUP(#REF!&amp;" N°3",Feuil2!D:E,2,FALSE)),"",VLOOKUP(#REF!&amp;" N°3",Feuil2!D:E,2,FALSE))</f>
        <v>#REF!</v>
      </c>
      <c r="Z438" t="e">
        <f>IF(ISNA(VLOOKUP(#REF!&amp;" N°4",Feuil2!D:E,2,FALSE)),"",VLOOKUP(#REF!&amp;" N°4",Feuil2!D:E,2,FALSE))</f>
        <v>#REF!</v>
      </c>
      <c r="AA438" t="e">
        <f>IF(ISNA(VLOOKUP(#REF!&amp;" N°6",Feuil2!D:E,2,FALSE)),"",VLOOKUP(#REF!&amp;" N°6",Feuil2!D:E,2,FALSE))</f>
        <v>#REF!</v>
      </c>
      <c r="AB438" t="e">
        <f>IF(ISNA(VLOOKUP(#REF!&amp;" N°7",Feuil2!D:E,2,FALSE)),"",VLOOKUP(#REF!&amp;" N°7",Feuil2!D:E,2,FALSE))</f>
        <v>#REF!</v>
      </c>
    </row>
    <row r="439" spans="14:28" x14ac:dyDescent="0.3">
      <c r="N439" t="e">
        <f>IF(OR(VLOOKUP(M439,Feuil2!E:F,2,FALSE)&gt;1,VLOOKUP(Feuil1!M439,Feuil2!E:I,4,)+7&lt;Tableau_Lancer_la_requête_à_partir_de_CEGID[[#This Row],[wop_dateacc]]),Feuil1!M439,"")</f>
        <v>#N/A</v>
      </c>
      <c r="U439" t="e">
        <f>_xlfn.ISOWEEKNUM(#REF!)</f>
        <v>#REF!</v>
      </c>
      <c r="V439" t="e">
        <f>IF(ISNA(VLOOKUP(#REF!&amp;" N°1",Feuil2!D:E,2,FALSE)),"",VLOOKUP(#REF!&amp;" N°1",Feuil2!D:E,2,FALSE))</f>
        <v>#REF!</v>
      </c>
      <c r="W439" t="e">
        <f>IF(ISNA(VLOOKUP(#REF!&amp;" N°2",Feuil2!D:E,2,FALSE)),"",VLOOKUP(#REF!&amp;" N°2",Feuil2!D:E,2,FALSE))</f>
        <v>#REF!</v>
      </c>
      <c r="X439" t="e">
        <f>IF(ISNA(VLOOKUP(#REF!&amp;" N°3",Feuil2!D:E,2,FALSE)),"",VLOOKUP(#REF!&amp;" N°3",Feuil2!D:E,2,FALSE))</f>
        <v>#REF!</v>
      </c>
      <c r="Y439" t="e">
        <f>IF(ISNA(VLOOKUP(#REF!&amp;" N°3",Feuil2!D:E,2,FALSE)),"",VLOOKUP(#REF!&amp;" N°3",Feuil2!D:E,2,FALSE))</f>
        <v>#REF!</v>
      </c>
      <c r="Z439" t="e">
        <f>IF(ISNA(VLOOKUP(#REF!&amp;" N°4",Feuil2!D:E,2,FALSE)),"",VLOOKUP(#REF!&amp;" N°4",Feuil2!D:E,2,FALSE))</f>
        <v>#REF!</v>
      </c>
      <c r="AA439" t="e">
        <f>IF(ISNA(VLOOKUP(#REF!&amp;" N°6",Feuil2!D:E,2,FALSE)),"",VLOOKUP(#REF!&amp;" N°6",Feuil2!D:E,2,FALSE))</f>
        <v>#REF!</v>
      </c>
      <c r="AB439" t="e">
        <f>IF(ISNA(VLOOKUP(#REF!&amp;" N°7",Feuil2!D:E,2,FALSE)),"",VLOOKUP(#REF!&amp;" N°7",Feuil2!D:E,2,FALSE))</f>
        <v>#REF!</v>
      </c>
    </row>
    <row r="440" spans="14:28" x14ac:dyDescent="0.3">
      <c r="N440" t="e">
        <f>IF(OR(VLOOKUP(M440,Feuil2!E:F,2,FALSE)&gt;1,VLOOKUP(Feuil1!M440,Feuil2!E:I,4,)+7&lt;Tableau_Lancer_la_requête_à_partir_de_CEGID[[#This Row],[wop_dateacc]]),Feuil1!M440,"")</f>
        <v>#N/A</v>
      </c>
      <c r="U440" t="e">
        <f>_xlfn.ISOWEEKNUM(#REF!)</f>
        <v>#REF!</v>
      </c>
      <c r="V440" t="e">
        <f>IF(ISNA(VLOOKUP(#REF!&amp;" N°1",Feuil2!D:E,2,FALSE)),"",VLOOKUP(#REF!&amp;" N°1",Feuil2!D:E,2,FALSE))</f>
        <v>#REF!</v>
      </c>
      <c r="W440" t="e">
        <f>IF(ISNA(VLOOKUP(#REF!&amp;" N°2",Feuil2!D:E,2,FALSE)),"",VLOOKUP(#REF!&amp;" N°2",Feuil2!D:E,2,FALSE))</f>
        <v>#REF!</v>
      </c>
      <c r="X440" t="e">
        <f>IF(ISNA(VLOOKUP(#REF!&amp;" N°3",Feuil2!D:E,2,FALSE)),"",VLOOKUP(#REF!&amp;" N°3",Feuil2!D:E,2,FALSE))</f>
        <v>#REF!</v>
      </c>
      <c r="Y440" t="e">
        <f>IF(ISNA(VLOOKUP(#REF!&amp;" N°3",Feuil2!D:E,2,FALSE)),"",VLOOKUP(#REF!&amp;" N°3",Feuil2!D:E,2,FALSE))</f>
        <v>#REF!</v>
      </c>
      <c r="Z440" t="e">
        <f>IF(ISNA(VLOOKUP(#REF!&amp;" N°4",Feuil2!D:E,2,FALSE)),"",VLOOKUP(#REF!&amp;" N°4",Feuil2!D:E,2,FALSE))</f>
        <v>#REF!</v>
      </c>
      <c r="AA440" t="e">
        <f>IF(ISNA(VLOOKUP(#REF!&amp;" N°6",Feuil2!D:E,2,FALSE)),"",VLOOKUP(#REF!&amp;" N°6",Feuil2!D:E,2,FALSE))</f>
        <v>#REF!</v>
      </c>
      <c r="AB440" t="e">
        <f>IF(ISNA(VLOOKUP(#REF!&amp;" N°7",Feuil2!D:E,2,FALSE)),"",VLOOKUP(#REF!&amp;" N°7",Feuil2!D:E,2,FALSE))</f>
        <v>#REF!</v>
      </c>
    </row>
    <row r="441" spans="14:28" x14ac:dyDescent="0.3">
      <c r="N441" t="e">
        <f>IF(OR(VLOOKUP(M441,Feuil2!E:F,2,FALSE)&gt;1,VLOOKUP(Feuil1!M441,Feuil2!E:I,4,)+7&lt;Tableau_Lancer_la_requête_à_partir_de_CEGID[[#This Row],[wop_dateacc]]),Feuil1!M441,"")</f>
        <v>#N/A</v>
      </c>
      <c r="U441" t="e">
        <f>_xlfn.ISOWEEKNUM(#REF!)</f>
        <v>#REF!</v>
      </c>
      <c r="V441" t="e">
        <f>IF(ISNA(VLOOKUP(#REF!&amp;" N°1",Feuil2!D:E,2,FALSE)),"",VLOOKUP(#REF!&amp;" N°1",Feuil2!D:E,2,FALSE))</f>
        <v>#REF!</v>
      </c>
      <c r="W441" t="e">
        <f>IF(ISNA(VLOOKUP(#REF!&amp;" N°2",Feuil2!D:E,2,FALSE)),"",VLOOKUP(#REF!&amp;" N°2",Feuil2!D:E,2,FALSE))</f>
        <v>#REF!</v>
      </c>
      <c r="X441" t="e">
        <f>IF(ISNA(VLOOKUP(#REF!&amp;" N°3",Feuil2!D:E,2,FALSE)),"",VLOOKUP(#REF!&amp;" N°3",Feuil2!D:E,2,FALSE))</f>
        <v>#REF!</v>
      </c>
      <c r="Y441" t="e">
        <f>IF(ISNA(VLOOKUP(#REF!&amp;" N°3",Feuil2!D:E,2,FALSE)),"",VLOOKUP(#REF!&amp;" N°3",Feuil2!D:E,2,FALSE))</f>
        <v>#REF!</v>
      </c>
      <c r="Z441" t="e">
        <f>IF(ISNA(VLOOKUP(#REF!&amp;" N°4",Feuil2!D:E,2,FALSE)),"",VLOOKUP(#REF!&amp;" N°4",Feuil2!D:E,2,FALSE))</f>
        <v>#REF!</v>
      </c>
      <c r="AA441" t="e">
        <f>IF(ISNA(VLOOKUP(#REF!&amp;" N°6",Feuil2!D:E,2,FALSE)),"",VLOOKUP(#REF!&amp;" N°6",Feuil2!D:E,2,FALSE))</f>
        <v>#REF!</v>
      </c>
      <c r="AB441" t="e">
        <f>IF(ISNA(VLOOKUP(#REF!&amp;" N°7",Feuil2!D:E,2,FALSE)),"",VLOOKUP(#REF!&amp;" N°7",Feuil2!D:E,2,FALSE))</f>
        <v>#REF!</v>
      </c>
    </row>
    <row r="442" spans="14:28" x14ac:dyDescent="0.3">
      <c r="N442" t="e">
        <f>IF(OR(VLOOKUP(M442,Feuil2!E:F,2,FALSE)&gt;1,VLOOKUP(Feuil1!M442,Feuil2!E:I,4,)+7&lt;Tableau_Lancer_la_requête_à_partir_de_CEGID[[#This Row],[wop_dateacc]]),Feuil1!M442,"")</f>
        <v>#N/A</v>
      </c>
      <c r="U442" t="e">
        <f>_xlfn.ISOWEEKNUM(#REF!)</f>
        <v>#REF!</v>
      </c>
      <c r="V442" t="e">
        <f>IF(ISNA(VLOOKUP(#REF!&amp;" N°1",Feuil2!D:E,2,FALSE)),"",VLOOKUP(#REF!&amp;" N°1",Feuil2!D:E,2,FALSE))</f>
        <v>#REF!</v>
      </c>
      <c r="W442" t="e">
        <f>IF(ISNA(VLOOKUP(#REF!&amp;" N°2",Feuil2!D:E,2,FALSE)),"",VLOOKUP(#REF!&amp;" N°2",Feuil2!D:E,2,FALSE))</f>
        <v>#REF!</v>
      </c>
      <c r="X442" t="e">
        <f>IF(ISNA(VLOOKUP(#REF!&amp;" N°3",Feuil2!D:E,2,FALSE)),"",VLOOKUP(#REF!&amp;" N°3",Feuil2!D:E,2,FALSE))</f>
        <v>#REF!</v>
      </c>
      <c r="Y442" t="e">
        <f>IF(ISNA(VLOOKUP(#REF!&amp;" N°3",Feuil2!D:E,2,FALSE)),"",VLOOKUP(#REF!&amp;" N°3",Feuil2!D:E,2,FALSE))</f>
        <v>#REF!</v>
      </c>
      <c r="Z442" t="e">
        <f>IF(ISNA(VLOOKUP(#REF!&amp;" N°4",Feuil2!D:E,2,FALSE)),"",VLOOKUP(#REF!&amp;" N°4",Feuil2!D:E,2,FALSE))</f>
        <v>#REF!</v>
      </c>
      <c r="AA442" t="e">
        <f>IF(ISNA(VLOOKUP(#REF!&amp;" N°6",Feuil2!D:E,2,FALSE)),"",VLOOKUP(#REF!&amp;" N°6",Feuil2!D:E,2,FALSE))</f>
        <v>#REF!</v>
      </c>
      <c r="AB442" t="e">
        <f>IF(ISNA(VLOOKUP(#REF!&amp;" N°7",Feuil2!D:E,2,FALSE)),"",VLOOKUP(#REF!&amp;" N°7",Feuil2!D:E,2,FALSE))</f>
        <v>#REF!</v>
      </c>
    </row>
    <row r="443" spans="14:28" x14ac:dyDescent="0.3">
      <c r="N443" t="e">
        <f>IF(OR(VLOOKUP(M443,Feuil2!E:F,2,FALSE)&gt;1,VLOOKUP(Feuil1!M443,Feuil2!E:I,4,)+7&lt;Tableau_Lancer_la_requête_à_partir_de_CEGID[[#This Row],[wop_dateacc]]),Feuil1!M443,"")</f>
        <v>#N/A</v>
      </c>
      <c r="U443" t="e">
        <f>_xlfn.ISOWEEKNUM(#REF!)</f>
        <v>#REF!</v>
      </c>
      <c r="V443" t="e">
        <f>IF(ISNA(VLOOKUP(#REF!&amp;" N°1",Feuil2!D:E,2,FALSE)),"",VLOOKUP(#REF!&amp;" N°1",Feuil2!D:E,2,FALSE))</f>
        <v>#REF!</v>
      </c>
      <c r="W443" t="e">
        <f>IF(ISNA(VLOOKUP(#REF!&amp;" N°2",Feuil2!D:E,2,FALSE)),"",VLOOKUP(#REF!&amp;" N°2",Feuil2!D:E,2,FALSE))</f>
        <v>#REF!</v>
      </c>
      <c r="X443" t="e">
        <f>IF(ISNA(VLOOKUP(#REF!&amp;" N°3",Feuil2!D:E,2,FALSE)),"",VLOOKUP(#REF!&amp;" N°3",Feuil2!D:E,2,FALSE))</f>
        <v>#REF!</v>
      </c>
      <c r="Y443" t="e">
        <f>IF(ISNA(VLOOKUP(#REF!&amp;" N°3",Feuil2!D:E,2,FALSE)),"",VLOOKUP(#REF!&amp;" N°3",Feuil2!D:E,2,FALSE))</f>
        <v>#REF!</v>
      </c>
      <c r="Z443" t="e">
        <f>IF(ISNA(VLOOKUP(#REF!&amp;" N°4",Feuil2!D:E,2,FALSE)),"",VLOOKUP(#REF!&amp;" N°4",Feuil2!D:E,2,FALSE))</f>
        <v>#REF!</v>
      </c>
      <c r="AA443" t="e">
        <f>IF(ISNA(VLOOKUP(#REF!&amp;" N°6",Feuil2!D:E,2,FALSE)),"",VLOOKUP(#REF!&amp;" N°6",Feuil2!D:E,2,FALSE))</f>
        <v>#REF!</v>
      </c>
      <c r="AB443" t="e">
        <f>IF(ISNA(VLOOKUP(#REF!&amp;" N°7",Feuil2!D:E,2,FALSE)),"",VLOOKUP(#REF!&amp;" N°7",Feuil2!D:E,2,FALSE))</f>
        <v>#REF!</v>
      </c>
    </row>
    <row r="444" spans="14:28" x14ac:dyDescent="0.3">
      <c r="N444" t="e">
        <f>IF(OR(VLOOKUP(M444,Feuil2!E:F,2,FALSE)&gt;1,VLOOKUP(Feuil1!M444,Feuil2!E:I,4,)+7&lt;Tableau_Lancer_la_requête_à_partir_de_CEGID[[#This Row],[wop_dateacc]]),Feuil1!M444,"")</f>
        <v>#N/A</v>
      </c>
      <c r="U444" t="e">
        <f>_xlfn.ISOWEEKNUM(#REF!)</f>
        <v>#REF!</v>
      </c>
      <c r="V444" t="e">
        <f>IF(ISNA(VLOOKUP(#REF!&amp;" N°1",Feuil2!D:E,2,FALSE)),"",VLOOKUP(#REF!&amp;" N°1",Feuil2!D:E,2,FALSE))</f>
        <v>#REF!</v>
      </c>
      <c r="W444" t="e">
        <f>IF(ISNA(VLOOKUP(#REF!&amp;" N°2",Feuil2!D:E,2,FALSE)),"",VLOOKUP(#REF!&amp;" N°2",Feuil2!D:E,2,FALSE))</f>
        <v>#REF!</v>
      </c>
      <c r="X444" t="e">
        <f>IF(ISNA(VLOOKUP(#REF!&amp;" N°3",Feuil2!D:E,2,FALSE)),"",VLOOKUP(#REF!&amp;" N°3",Feuil2!D:E,2,FALSE))</f>
        <v>#REF!</v>
      </c>
      <c r="Y444" t="e">
        <f>IF(ISNA(VLOOKUP(#REF!&amp;" N°3",Feuil2!D:E,2,FALSE)),"",VLOOKUP(#REF!&amp;" N°3",Feuil2!D:E,2,FALSE))</f>
        <v>#REF!</v>
      </c>
      <c r="Z444" t="e">
        <f>IF(ISNA(VLOOKUP(#REF!&amp;" N°4",Feuil2!D:E,2,FALSE)),"",VLOOKUP(#REF!&amp;" N°4",Feuil2!D:E,2,FALSE))</f>
        <v>#REF!</v>
      </c>
      <c r="AA444" t="e">
        <f>IF(ISNA(VLOOKUP(#REF!&amp;" N°6",Feuil2!D:E,2,FALSE)),"",VLOOKUP(#REF!&amp;" N°6",Feuil2!D:E,2,FALSE))</f>
        <v>#REF!</v>
      </c>
      <c r="AB444" t="e">
        <f>IF(ISNA(VLOOKUP(#REF!&amp;" N°7",Feuil2!D:E,2,FALSE)),"",VLOOKUP(#REF!&amp;" N°7",Feuil2!D:E,2,FALSE))</f>
        <v>#REF!</v>
      </c>
    </row>
    <row r="445" spans="14:28" x14ac:dyDescent="0.3">
      <c r="N445" t="e">
        <f>IF(OR(VLOOKUP(M445,Feuil2!E:F,2,FALSE)&gt;1,VLOOKUP(Feuil1!M445,Feuil2!E:I,4,)+7&lt;Tableau_Lancer_la_requête_à_partir_de_CEGID[[#This Row],[wop_dateacc]]),Feuil1!M445,"")</f>
        <v>#N/A</v>
      </c>
      <c r="U445" t="e">
        <f>_xlfn.ISOWEEKNUM(#REF!)</f>
        <v>#REF!</v>
      </c>
      <c r="V445" t="e">
        <f>IF(ISNA(VLOOKUP(#REF!&amp;" N°1",Feuil2!D:E,2,FALSE)),"",VLOOKUP(#REF!&amp;" N°1",Feuil2!D:E,2,FALSE))</f>
        <v>#REF!</v>
      </c>
      <c r="W445" t="e">
        <f>IF(ISNA(VLOOKUP(#REF!&amp;" N°2",Feuil2!D:E,2,FALSE)),"",VLOOKUP(#REF!&amp;" N°2",Feuil2!D:E,2,FALSE))</f>
        <v>#REF!</v>
      </c>
      <c r="X445" t="e">
        <f>IF(ISNA(VLOOKUP(#REF!&amp;" N°3",Feuil2!D:E,2,FALSE)),"",VLOOKUP(#REF!&amp;" N°3",Feuil2!D:E,2,FALSE))</f>
        <v>#REF!</v>
      </c>
      <c r="Y445" t="e">
        <f>IF(ISNA(VLOOKUP(#REF!&amp;" N°3",Feuil2!D:E,2,FALSE)),"",VLOOKUP(#REF!&amp;" N°3",Feuil2!D:E,2,FALSE))</f>
        <v>#REF!</v>
      </c>
      <c r="Z445" t="e">
        <f>IF(ISNA(VLOOKUP(#REF!&amp;" N°4",Feuil2!D:E,2,FALSE)),"",VLOOKUP(#REF!&amp;" N°4",Feuil2!D:E,2,FALSE))</f>
        <v>#REF!</v>
      </c>
      <c r="AA445" t="e">
        <f>IF(ISNA(VLOOKUP(#REF!&amp;" N°6",Feuil2!D:E,2,FALSE)),"",VLOOKUP(#REF!&amp;" N°6",Feuil2!D:E,2,FALSE))</f>
        <v>#REF!</v>
      </c>
      <c r="AB445" t="e">
        <f>IF(ISNA(VLOOKUP(#REF!&amp;" N°7",Feuil2!D:E,2,FALSE)),"",VLOOKUP(#REF!&amp;" N°7",Feuil2!D:E,2,FALSE))</f>
        <v>#REF!</v>
      </c>
    </row>
    <row r="446" spans="14:28" x14ac:dyDescent="0.3">
      <c r="N446" t="e">
        <f>IF(OR(VLOOKUP(M446,Feuil2!E:F,2,FALSE)&gt;1,VLOOKUP(Feuil1!M446,Feuil2!E:I,4,)+7&lt;Tableau_Lancer_la_requête_à_partir_de_CEGID[[#This Row],[wop_dateacc]]),Feuil1!M446,"")</f>
        <v>#N/A</v>
      </c>
      <c r="U446" t="e">
        <f>_xlfn.ISOWEEKNUM(#REF!)</f>
        <v>#REF!</v>
      </c>
      <c r="V446" t="e">
        <f>IF(ISNA(VLOOKUP(#REF!&amp;" N°1",Feuil2!D:E,2,FALSE)),"",VLOOKUP(#REF!&amp;" N°1",Feuil2!D:E,2,FALSE))</f>
        <v>#REF!</v>
      </c>
      <c r="W446" t="e">
        <f>IF(ISNA(VLOOKUP(#REF!&amp;" N°2",Feuil2!D:E,2,FALSE)),"",VLOOKUP(#REF!&amp;" N°2",Feuil2!D:E,2,FALSE))</f>
        <v>#REF!</v>
      </c>
      <c r="X446" t="e">
        <f>IF(ISNA(VLOOKUP(#REF!&amp;" N°3",Feuil2!D:E,2,FALSE)),"",VLOOKUP(#REF!&amp;" N°3",Feuil2!D:E,2,FALSE))</f>
        <v>#REF!</v>
      </c>
      <c r="Y446" t="e">
        <f>IF(ISNA(VLOOKUP(#REF!&amp;" N°3",Feuil2!D:E,2,FALSE)),"",VLOOKUP(#REF!&amp;" N°3",Feuil2!D:E,2,FALSE))</f>
        <v>#REF!</v>
      </c>
      <c r="Z446" t="e">
        <f>IF(ISNA(VLOOKUP(#REF!&amp;" N°4",Feuil2!D:E,2,FALSE)),"",VLOOKUP(#REF!&amp;" N°4",Feuil2!D:E,2,FALSE))</f>
        <v>#REF!</v>
      </c>
      <c r="AA446" t="e">
        <f>IF(ISNA(VLOOKUP(#REF!&amp;" N°6",Feuil2!D:E,2,FALSE)),"",VLOOKUP(#REF!&amp;" N°6",Feuil2!D:E,2,FALSE))</f>
        <v>#REF!</v>
      </c>
      <c r="AB446" t="e">
        <f>IF(ISNA(VLOOKUP(#REF!&amp;" N°7",Feuil2!D:E,2,FALSE)),"",VLOOKUP(#REF!&amp;" N°7",Feuil2!D:E,2,FALSE))</f>
        <v>#REF!</v>
      </c>
    </row>
    <row r="447" spans="14:28" x14ac:dyDescent="0.3">
      <c r="N447" t="e">
        <f>IF(OR(VLOOKUP(M447,Feuil2!E:F,2,FALSE)&gt;1,VLOOKUP(Feuil1!M447,Feuil2!E:I,4,)+7&lt;Tableau_Lancer_la_requête_à_partir_de_CEGID[[#This Row],[wop_dateacc]]),Feuil1!M447,"")</f>
        <v>#N/A</v>
      </c>
      <c r="U447" t="e">
        <f>_xlfn.ISOWEEKNUM(#REF!)</f>
        <v>#REF!</v>
      </c>
      <c r="V447" t="e">
        <f>IF(ISNA(VLOOKUP(#REF!&amp;" N°1",Feuil2!D:E,2,FALSE)),"",VLOOKUP(#REF!&amp;" N°1",Feuil2!D:E,2,FALSE))</f>
        <v>#REF!</v>
      </c>
      <c r="W447" t="e">
        <f>IF(ISNA(VLOOKUP(#REF!&amp;" N°2",Feuil2!D:E,2,FALSE)),"",VLOOKUP(#REF!&amp;" N°2",Feuil2!D:E,2,FALSE))</f>
        <v>#REF!</v>
      </c>
      <c r="X447" t="e">
        <f>IF(ISNA(VLOOKUP(#REF!&amp;" N°3",Feuil2!D:E,2,FALSE)),"",VLOOKUP(#REF!&amp;" N°3",Feuil2!D:E,2,FALSE))</f>
        <v>#REF!</v>
      </c>
      <c r="Y447" t="e">
        <f>IF(ISNA(VLOOKUP(#REF!&amp;" N°3",Feuil2!D:E,2,FALSE)),"",VLOOKUP(#REF!&amp;" N°3",Feuil2!D:E,2,FALSE))</f>
        <v>#REF!</v>
      </c>
      <c r="Z447" t="e">
        <f>IF(ISNA(VLOOKUP(#REF!&amp;" N°4",Feuil2!D:E,2,FALSE)),"",VLOOKUP(#REF!&amp;" N°4",Feuil2!D:E,2,FALSE))</f>
        <v>#REF!</v>
      </c>
      <c r="AA447" t="e">
        <f>IF(ISNA(VLOOKUP(#REF!&amp;" N°6",Feuil2!D:E,2,FALSE)),"",VLOOKUP(#REF!&amp;" N°6",Feuil2!D:E,2,FALSE))</f>
        <v>#REF!</v>
      </c>
      <c r="AB447" t="e">
        <f>IF(ISNA(VLOOKUP(#REF!&amp;" N°7",Feuil2!D:E,2,FALSE)),"",VLOOKUP(#REF!&amp;" N°7",Feuil2!D:E,2,FALSE))</f>
        <v>#REF!</v>
      </c>
    </row>
    <row r="448" spans="14:28" x14ac:dyDescent="0.3">
      <c r="N448" t="e">
        <f>IF(OR(VLOOKUP(M448,Feuil2!E:F,2,FALSE)&gt;1,VLOOKUP(Feuil1!M448,Feuil2!E:I,4,)+7&lt;Tableau_Lancer_la_requête_à_partir_de_CEGID[[#This Row],[wop_dateacc]]),Feuil1!M448,"")</f>
        <v>#N/A</v>
      </c>
      <c r="U448" t="e">
        <f>_xlfn.ISOWEEKNUM(#REF!)</f>
        <v>#REF!</v>
      </c>
      <c r="V448" t="e">
        <f>IF(ISNA(VLOOKUP(#REF!&amp;" N°1",Feuil2!D:E,2,FALSE)),"",VLOOKUP(#REF!&amp;" N°1",Feuil2!D:E,2,FALSE))</f>
        <v>#REF!</v>
      </c>
      <c r="W448" t="e">
        <f>IF(ISNA(VLOOKUP(#REF!&amp;" N°2",Feuil2!D:E,2,FALSE)),"",VLOOKUP(#REF!&amp;" N°2",Feuil2!D:E,2,FALSE))</f>
        <v>#REF!</v>
      </c>
      <c r="X448" t="e">
        <f>IF(ISNA(VLOOKUP(#REF!&amp;" N°3",Feuil2!D:E,2,FALSE)),"",VLOOKUP(#REF!&amp;" N°3",Feuil2!D:E,2,FALSE))</f>
        <v>#REF!</v>
      </c>
      <c r="Y448" t="e">
        <f>IF(ISNA(VLOOKUP(#REF!&amp;" N°3",Feuil2!D:E,2,FALSE)),"",VLOOKUP(#REF!&amp;" N°3",Feuil2!D:E,2,FALSE))</f>
        <v>#REF!</v>
      </c>
      <c r="Z448" t="e">
        <f>IF(ISNA(VLOOKUP(#REF!&amp;" N°4",Feuil2!D:E,2,FALSE)),"",VLOOKUP(#REF!&amp;" N°4",Feuil2!D:E,2,FALSE))</f>
        <v>#REF!</v>
      </c>
      <c r="AA448" t="e">
        <f>IF(ISNA(VLOOKUP(#REF!&amp;" N°6",Feuil2!D:E,2,FALSE)),"",VLOOKUP(#REF!&amp;" N°6",Feuil2!D:E,2,FALSE))</f>
        <v>#REF!</v>
      </c>
      <c r="AB448" t="e">
        <f>IF(ISNA(VLOOKUP(#REF!&amp;" N°7",Feuil2!D:E,2,FALSE)),"",VLOOKUP(#REF!&amp;" N°7",Feuil2!D:E,2,FALSE))</f>
        <v>#REF!</v>
      </c>
    </row>
    <row r="449" spans="14:28" x14ac:dyDescent="0.3">
      <c r="N449" t="e">
        <f>IF(OR(VLOOKUP(M449,Feuil2!E:F,2,FALSE)&gt;1,VLOOKUP(Feuil1!M449,Feuil2!E:I,4,)+7&lt;Tableau_Lancer_la_requête_à_partir_de_CEGID[[#This Row],[wop_dateacc]]),Feuil1!M449,"")</f>
        <v>#N/A</v>
      </c>
      <c r="U449" t="e">
        <f>_xlfn.ISOWEEKNUM(#REF!)</f>
        <v>#REF!</v>
      </c>
      <c r="V449" t="e">
        <f>IF(ISNA(VLOOKUP(#REF!&amp;" N°1",Feuil2!D:E,2,FALSE)),"",VLOOKUP(#REF!&amp;" N°1",Feuil2!D:E,2,FALSE))</f>
        <v>#REF!</v>
      </c>
      <c r="W449" t="e">
        <f>IF(ISNA(VLOOKUP(#REF!&amp;" N°2",Feuil2!D:E,2,FALSE)),"",VLOOKUP(#REF!&amp;" N°2",Feuil2!D:E,2,FALSE))</f>
        <v>#REF!</v>
      </c>
      <c r="X449" t="e">
        <f>IF(ISNA(VLOOKUP(#REF!&amp;" N°3",Feuil2!D:E,2,FALSE)),"",VLOOKUP(#REF!&amp;" N°3",Feuil2!D:E,2,FALSE))</f>
        <v>#REF!</v>
      </c>
      <c r="Y449" t="e">
        <f>IF(ISNA(VLOOKUP(#REF!&amp;" N°3",Feuil2!D:E,2,FALSE)),"",VLOOKUP(#REF!&amp;" N°3",Feuil2!D:E,2,FALSE))</f>
        <v>#REF!</v>
      </c>
      <c r="Z449" t="e">
        <f>IF(ISNA(VLOOKUP(#REF!&amp;" N°4",Feuil2!D:E,2,FALSE)),"",VLOOKUP(#REF!&amp;" N°4",Feuil2!D:E,2,FALSE))</f>
        <v>#REF!</v>
      </c>
      <c r="AA449" t="e">
        <f>IF(ISNA(VLOOKUP(#REF!&amp;" N°6",Feuil2!D:E,2,FALSE)),"",VLOOKUP(#REF!&amp;" N°6",Feuil2!D:E,2,FALSE))</f>
        <v>#REF!</v>
      </c>
      <c r="AB449" t="e">
        <f>IF(ISNA(VLOOKUP(#REF!&amp;" N°7",Feuil2!D:E,2,FALSE)),"",VLOOKUP(#REF!&amp;" N°7",Feuil2!D:E,2,FALSE))</f>
        <v>#REF!</v>
      </c>
    </row>
    <row r="450" spans="14:28" x14ac:dyDescent="0.3">
      <c r="N450" t="e">
        <f>IF(OR(VLOOKUP(M450,Feuil2!E:F,2,FALSE)&gt;1,VLOOKUP(Feuil1!M450,Feuil2!E:I,4,)+7&lt;Tableau_Lancer_la_requête_à_partir_de_CEGID[[#This Row],[wop_dateacc]]),Feuil1!M450,"")</f>
        <v>#N/A</v>
      </c>
      <c r="U450" t="e">
        <f>_xlfn.ISOWEEKNUM(#REF!)</f>
        <v>#REF!</v>
      </c>
      <c r="V450" t="e">
        <f>IF(ISNA(VLOOKUP(#REF!&amp;" N°1",Feuil2!D:E,2,FALSE)),"",VLOOKUP(#REF!&amp;" N°1",Feuil2!D:E,2,FALSE))</f>
        <v>#REF!</v>
      </c>
      <c r="W450" t="e">
        <f>IF(ISNA(VLOOKUP(#REF!&amp;" N°2",Feuil2!D:E,2,FALSE)),"",VLOOKUP(#REF!&amp;" N°2",Feuil2!D:E,2,FALSE))</f>
        <v>#REF!</v>
      </c>
      <c r="X450" t="e">
        <f>IF(ISNA(VLOOKUP(#REF!&amp;" N°3",Feuil2!D:E,2,FALSE)),"",VLOOKUP(#REF!&amp;" N°3",Feuil2!D:E,2,FALSE))</f>
        <v>#REF!</v>
      </c>
      <c r="Y450" t="e">
        <f>IF(ISNA(VLOOKUP(#REF!&amp;" N°3",Feuil2!D:E,2,FALSE)),"",VLOOKUP(#REF!&amp;" N°3",Feuil2!D:E,2,FALSE))</f>
        <v>#REF!</v>
      </c>
      <c r="Z450" t="e">
        <f>IF(ISNA(VLOOKUP(#REF!&amp;" N°4",Feuil2!D:E,2,FALSE)),"",VLOOKUP(#REF!&amp;" N°4",Feuil2!D:E,2,FALSE))</f>
        <v>#REF!</v>
      </c>
      <c r="AA450" t="e">
        <f>IF(ISNA(VLOOKUP(#REF!&amp;" N°6",Feuil2!D:E,2,FALSE)),"",VLOOKUP(#REF!&amp;" N°6",Feuil2!D:E,2,FALSE))</f>
        <v>#REF!</v>
      </c>
      <c r="AB450" t="e">
        <f>IF(ISNA(VLOOKUP(#REF!&amp;" N°7",Feuil2!D:E,2,FALSE)),"",VLOOKUP(#REF!&amp;" N°7",Feuil2!D:E,2,FALSE))</f>
        <v>#REF!</v>
      </c>
    </row>
    <row r="451" spans="14:28" x14ac:dyDescent="0.3">
      <c r="N451" t="e">
        <f>IF(OR(VLOOKUP(M451,Feuil2!E:F,2,FALSE)&gt;1,VLOOKUP(Feuil1!M451,Feuil2!E:I,4,)+7&lt;Tableau_Lancer_la_requête_à_partir_de_CEGID[[#This Row],[wop_dateacc]]),Feuil1!M451,"")</f>
        <v>#N/A</v>
      </c>
      <c r="U451" t="e">
        <f>_xlfn.ISOWEEKNUM(#REF!)</f>
        <v>#REF!</v>
      </c>
      <c r="V451" t="e">
        <f>IF(ISNA(VLOOKUP(#REF!&amp;" N°1",Feuil2!D:E,2,FALSE)),"",VLOOKUP(#REF!&amp;" N°1",Feuil2!D:E,2,FALSE))</f>
        <v>#REF!</v>
      </c>
      <c r="W451" t="e">
        <f>IF(ISNA(VLOOKUP(#REF!&amp;" N°2",Feuil2!D:E,2,FALSE)),"",VLOOKUP(#REF!&amp;" N°2",Feuil2!D:E,2,FALSE))</f>
        <v>#REF!</v>
      </c>
      <c r="X451" t="e">
        <f>IF(ISNA(VLOOKUP(#REF!&amp;" N°3",Feuil2!D:E,2,FALSE)),"",VLOOKUP(#REF!&amp;" N°3",Feuil2!D:E,2,FALSE))</f>
        <v>#REF!</v>
      </c>
      <c r="Y451" t="e">
        <f>IF(ISNA(VLOOKUP(#REF!&amp;" N°3",Feuil2!D:E,2,FALSE)),"",VLOOKUP(#REF!&amp;" N°3",Feuil2!D:E,2,FALSE))</f>
        <v>#REF!</v>
      </c>
      <c r="Z451" t="e">
        <f>IF(ISNA(VLOOKUP(#REF!&amp;" N°4",Feuil2!D:E,2,FALSE)),"",VLOOKUP(#REF!&amp;" N°4",Feuil2!D:E,2,FALSE))</f>
        <v>#REF!</v>
      </c>
      <c r="AA451" t="e">
        <f>IF(ISNA(VLOOKUP(#REF!&amp;" N°6",Feuil2!D:E,2,FALSE)),"",VLOOKUP(#REF!&amp;" N°6",Feuil2!D:E,2,FALSE))</f>
        <v>#REF!</v>
      </c>
      <c r="AB451" t="e">
        <f>IF(ISNA(VLOOKUP(#REF!&amp;" N°7",Feuil2!D:E,2,FALSE)),"",VLOOKUP(#REF!&amp;" N°7",Feuil2!D:E,2,FALSE))</f>
        <v>#REF!</v>
      </c>
    </row>
    <row r="452" spans="14:28" x14ac:dyDescent="0.3">
      <c r="N452" t="e">
        <f>IF(OR(VLOOKUP(M452,Feuil2!E:F,2,FALSE)&gt;1,VLOOKUP(Feuil1!M452,Feuil2!E:I,4,)+7&lt;Tableau_Lancer_la_requête_à_partir_de_CEGID[[#This Row],[wop_dateacc]]),Feuil1!M452,"")</f>
        <v>#N/A</v>
      </c>
      <c r="U452" t="e">
        <f>_xlfn.ISOWEEKNUM(#REF!)</f>
        <v>#REF!</v>
      </c>
      <c r="V452" t="e">
        <f>IF(ISNA(VLOOKUP(#REF!&amp;" N°1",Feuil2!D:E,2,FALSE)),"",VLOOKUP(#REF!&amp;" N°1",Feuil2!D:E,2,FALSE))</f>
        <v>#REF!</v>
      </c>
      <c r="W452" t="e">
        <f>IF(ISNA(VLOOKUP(#REF!&amp;" N°2",Feuil2!D:E,2,FALSE)),"",VLOOKUP(#REF!&amp;" N°2",Feuil2!D:E,2,FALSE))</f>
        <v>#REF!</v>
      </c>
      <c r="X452" t="e">
        <f>IF(ISNA(VLOOKUP(#REF!&amp;" N°3",Feuil2!D:E,2,FALSE)),"",VLOOKUP(#REF!&amp;" N°3",Feuil2!D:E,2,FALSE))</f>
        <v>#REF!</v>
      </c>
      <c r="Y452" t="e">
        <f>IF(ISNA(VLOOKUP(#REF!&amp;" N°3",Feuil2!D:E,2,FALSE)),"",VLOOKUP(#REF!&amp;" N°3",Feuil2!D:E,2,FALSE))</f>
        <v>#REF!</v>
      </c>
      <c r="Z452" t="e">
        <f>IF(ISNA(VLOOKUP(#REF!&amp;" N°4",Feuil2!D:E,2,FALSE)),"",VLOOKUP(#REF!&amp;" N°4",Feuil2!D:E,2,FALSE))</f>
        <v>#REF!</v>
      </c>
      <c r="AA452" t="e">
        <f>IF(ISNA(VLOOKUP(#REF!&amp;" N°6",Feuil2!D:E,2,FALSE)),"",VLOOKUP(#REF!&amp;" N°6",Feuil2!D:E,2,FALSE))</f>
        <v>#REF!</v>
      </c>
      <c r="AB452" t="e">
        <f>IF(ISNA(VLOOKUP(#REF!&amp;" N°7",Feuil2!D:E,2,FALSE)),"",VLOOKUP(#REF!&amp;" N°7",Feuil2!D:E,2,FALSE))</f>
        <v>#REF!</v>
      </c>
    </row>
    <row r="453" spans="14:28" x14ac:dyDescent="0.3">
      <c r="N453" t="e">
        <f>IF(OR(VLOOKUP(M453,Feuil2!E:F,2,FALSE)&gt;1,VLOOKUP(Feuil1!M453,Feuil2!E:I,4,)+7&lt;Tableau_Lancer_la_requête_à_partir_de_CEGID[[#This Row],[wop_dateacc]]),Feuil1!M453,"")</f>
        <v>#N/A</v>
      </c>
      <c r="U453" t="e">
        <f>_xlfn.ISOWEEKNUM(#REF!)</f>
        <v>#REF!</v>
      </c>
      <c r="V453" t="e">
        <f>IF(ISNA(VLOOKUP(#REF!&amp;" N°1",Feuil2!D:E,2,FALSE)),"",VLOOKUP(#REF!&amp;" N°1",Feuil2!D:E,2,FALSE))</f>
        <v>#REF!</v>
      </c>
      <c r="W453" t="e">
        <f>IF(ISNA(VLOOKUP(#REF!&amp;" N°2",Feuil2!D:E,2,FALSE)),"",VLOOKUP(#REF!&amp;" N°2",Feuil2!D:E,2,FALSE))</f>
        <v>#REF!</v>
      </c>
      <c r="X453" t="e">
        <f>IF(ISNA(VLOOKUP(#REF!&amp;" N°3",Feuil2!D:E,2,FALSE)),"",VLOOKUP(#REF!&amp;" N°3",Feuil2!D:E,2,FALSE))</f>
        <v>#REF!</v>
      </c>
      <c r="Y453" t="e">
        <f>IF(ISNA(VLOOKUP(#REF!&amp;" N°3",Feuil2!D:E,2,FALSE)),"",VLOOKUP(#REF!&amp;" N°3",Feuil2!D:E,2,FALSE))</f>
        <v>#REF!</v>
      </c>
      <c r="Z453" t="e">
        <f>IF(ISNA(VLOOKUP(#REF!&amp;" N°4",Feuil2!D:E,2,FALSE)),"",VLOOKUP(#REF!&amp;" N°4",Feuil2!D:E,2,FALSE))</f>
        <v>#REF!</v>
      </c>
      <c r="AA453" t="e">
        <f>IF(ISNA(VLOOKUP(#REF!&amp;" N°6",Feuil2!D:E,2,FALSE)),"",VLOOKUP(#REF!&amp;" N°6",Feuil2!D:E,2,FALSE))</f>
        <v>#REF!</v>
      </c>
      <c r="AB453" t="e">
        <f>IF(ISNA(VLOOKUP(#REF!&amp;" N°7",Feuil2!D:E,2,FALSE)),"",VLOOKUP(#REF!&amp;" N°7",Feuil2!D:E,2,FALSE))</f>
        <v>#REF!</v>
      </c>
    </row>
    <row r="454" spans="14:28" x14ac:dyDescent="0.3">
      <c r="N454" t="e">
        <f>IF(OR(VLOOKUP(M454,Feuil2!E:F,2,FALSE)&gt;1,VLOOKUP(Feuil1!M454,Feuil2!E:I,4,)+7&lt;Tableau_Lancer_la_requête_à_partir_de_CEGID[[#This Row],[wop_dateacc]]),Feuil1!M454,"")</f>
        <v>#N/A</v>
      </c>
      <c r="U454" t="e">
        <f>_xlfn.ISOWEEKNUM(#REF!)</f>
        <v>#REF!</v>
      </c>
      <c r="V454" t="e">
        <f>IF(ISNA(VLOOKUP(#REF!&amp;" N°1",Feuil2!D:E,2,FALSE)),"",VLOOKUP(#REF!&amp;" N°1",Feuil2!D:E,2,FALSE))</f>
        <v>#REF!</v>
      </c>
      <c r="W454" t="e">
        <f>IF(ISNA(VLOOKUP(#REF!&amp;" N°2",Feuil2!D:E,2,FALSE)),"",VLOOKUP(#REF!&amp;" N°2",Feuil2!D:E,2,FALSE))</f>
        <v>#REF!</v>
      </c>
      <c r="X454" t="e">
        <f>IF(ISNA(VLOOKUP(#REF!&amp;" N°3",Feuil2!D:E,2,FALSE)),"",VLOOKUP(#REF!&amp;" N°3",Feuil2!D:E,2,FALSE))</f>
        <v>#REF!</v>
      </c>
      <c r="Y454" t="e">
        <f>IF(ISNA(VLOOKUP(#REF!&amp;" N°3",Feuil2!D:E,2,FALSE)),"",VLOOKUP(#REF!&amp;" N°3",Feuil2!D:E,2,FALSE))</f>
        <v>#REF!</v>
      </c>
      <c r="Z454" t="e">
        <f>IF(ISNA(VLOOKUP(#REF!&amp;" N°4",Feuil2!D:E,2,FALSE)),"",VLOOKUP(#REF!&amp;" N°4",Feuil2!D:E,2,FALSE))</f>
        <v>#REF!</v>
      </c>
      <c r="AA454" t="e">
        <f>IF(ISNA(VLOOKUP(#REF!&amp;" N°6",Feuil2!D:E,2,FALSE)),"",VLOOKUP(#REF!&amp;" N°6",Feuil2!D:E,2,FALSE))</f>
        <v>#REF!</v>
      </c>
      <c r="AB454" t="e">
        <f>IF(ISNA(VLOOKUP(#REF!&amp;" N°7",Feuil2!D:E,2,FALSE)),"",VLOOKUP(#REF!&amp;" N°7",Feuil2!D:E,2,FALSE))</f>
        <v>#REF!</v>
      </c>
    </row>
    <row r="455" spans="14:28" x14ac:dyDescent="0.3">
      <c r="N455" t="e">
        <f>IF(OR(VLOOKUP(M455,Feuil2!E:F,2,FALSE)&gt;1,VLOOKUP(Feuil1!M455,Feuil2!E:I,4,)+7&lt;Tableau_Lancer_la_requête_à_partir_de_CEGID[[#This Row],[wop_dateacc]]),Feuil1!M455,"")</f>
        <v>#N/A</v>
      </c>
      <c r="U455" t="e">
        <f>_xlfn.ISOWEEKNUM(#REF!)</f>
        <v>#REF!</v>
      </c>
      <c r="V455" t="e">
        <f>IF(ISNA(VLOOKUP(#REF!&amp;" N°1",Feuil2!D:E,2,FALSE)),"",VLOOKUP(#REF!&amp;" N°1",Feuil2!D:E,2,FALSE))</f>
        <v>#REF!</v>
      </c>
      <c r="W455" t="e">
        <f>IF(ISNA(VLOOKUP(#REF!&amp;" N°2",Feuil2!D:E,2,FALSE)),"",VLOOKUP(#REF!&amp;" N°2",Feuil2!D:E,2,FALSE))</f>
        <v>#REF!</v>
      </c>
      <c r="X455" t="e">
        <f>IF(ISNA(VLOOKUP(#REF!&amp;" N°3",Feuil2!D:E,2,FALSE)),"",VLOOKUP(#REF!&amp;" N°3",Feuil2!D:E,2,FALSE))</f>
        <v>#REF!</v>
      </c>
      <c r="Y455" t="e">
        <f>IF(ISNA(VLOOKUP(#REF!&amp;" N°3",Feuil2!D:E,2,FALSE)),"",VLOOKUP(#REF!&amp;" N°3",Feuil2!D:E,2,FALSE))</f>
        <v>#REF!</v>
      </c>
      <c r="Z455" t="e">
        <f>IF(ISNA(VLOOKUP(#REF!&amp;" N°4",Feuil2!D:E,2,FALSE)),"",VLOOKUP(#REF!&amp;" N°4",Feuil2!D:E,2,FALSE))</f>
        <v>#REF!</v>
      </c>
      <c r="AA455" t="e">
        <f>IF(ISNA(VLOOKUP(#REF!&amp;" N°6",Feuil2!D:E,2,FALSE)),"",VLOOKUP(#REF!&amp;" N°6",Feuil2!D:E,2,FALSE))</f>
        <v>#REF!</v>
      </c>
      <c r="AB455" t="e">
        <f>IF(ISNA(VLOOKUP(#REF!&amp;" N°7",Feuil2!D:E,2,FALSE)),"",VLOOKUP(#REF!&amp;" N°7",Feuil2!D:E,2,FALSE))</f>
        <v>#REF!</v>
      </c>
    </row>
    <row r="456" spans="14:28" x14ac:dyDescent="0.3">
      <c r="N456" t="e">
        <f>IF(OR(VLOOKUP(M456,Feuil2!E:F,2,FALSE)&gt;1,VLOOKUP(Feuil1!M456,Feuil2!E:I,4,)+7&lt;Tableau_Lancer_la_requête_à_partir_de_CEGID[[#This Row],[wop_dateacc]]),Feuil1!M456,"")</f>
        <v>#N/A</v>
      </c>
      <c r="U456" t="e">
        <f>_xlfn.ISOWEEKNUM(#REF!)</f>
        <v>#REF!</v>
      </c>
      <c r="V456" t="e">
        <f>IF(ISNA(VLOOKUP(#REF!&amp;" N°1",Feuil2!D:E,2,FALSE)),"",VLOOKUP(#REF!&amp;" N°1",Feuil2!D:E,2,FALSE))</f>
        <v>#REF!</v>
      </c>
      <c r="W456" t="e">
        <f>IF(ISNA(VLOOKUP(#REF!&amp;" N°2",Feuil2!D:E,2,FALSE)),"",VLOOKUP(#REF!&amp;" N°2",Feuil2!D:E,2,FALSE))</f>
        <v>#REF!</v>
      </c>
      <c r="X456" t="e">
        <f>IF(ISNA(VLOOKUP(#REF!&amp;" N°3",Feuil2!D:E,2,FALSE)),"",VLOOKUP(#REF!&amp;" N°3",Feuil2!D:E,2,FALSE))</f>
        <v>#REF!</v>
      </c>
      <c r="Y456" t="e">
        <f>IF(ISNA(VLOOKUP(#REF!&amp;" N°3",Feuil2!D:E,2,FALSE)),"",VLOOKUP(#REF!&amp;" N°3",Feuil2!D:E,2,FALSE))</f>
        <v>#REF!</v>
      </c>
      <c r="Z456" t="e">
        <f>IF(ISNA(VLOOKUP(#REF!&amp;" N°4",Feuil2!D:E,2,FALSE)),"",VLOOKUP(#REF!&amp;" N°4",Feuil2!D:E,2,FALSE))</f>
        <v>#REF!</v>
      </c>
      <c r="AA456" t="e">
        <f>IF(ISNA(VLOOKUP(#REF!&amp;" N°6",Feuil2!D:E,2,FALSE)),"",VLOOKUP(#REF!&amp;" N°6",Feuil2!D:E,2,FALSE))</f>
        <v>#REF!</v>
      </c>
      <c r="AB456" t="e">
        <f>IF(ISNA(VLOOKUP(#REF!&amp;" N°7",Feuil2!D:E,2,FALSE)),"",VLOOKUP(#REF!&amp;" N°7",Feuil2!D:E,2,FALSE))</f>
        <v>#REF!</v>
      </c>
    </row>
    <row r="457" spans="14:28" x14ac:dyDescent="0.3">
      <c r="N457" t="e">
        <f>IF(OR(VLOOKUP(M457,Feuil2!E:F,2,FALSE)&gt;1,VLOOKUP(Feuil1!M457,Feuil2!E:I,4,)+7&lt;Tableau_Lancer_la_requête_à_partir_de_CEGID[[#This Row],[wop_dateacc]]),Feuil1!M457,"")</f>
        <v>#N/A</v>
      </c>
      <c r="U457" t="e">
        <f>_xlfn.ISOWEEKNUM(#REF!)</f>
        <v>#REF!</v>
      </c>
      <c r="V457" t="e">
        <f>IF(ISNA(VLOOKUP(#REF!&amp;" N°1",Feuil2!D:E,2,FALSE)),"",VLOOKUP(#REF!&amp;" N°1",Feuil2!D:E,2,FALSE))</f>
        <v>#REF!</v>
      </c>
      <c r="W457" t="e">
        <f>IF(ISNA(VLOOKUP(#REF!&amp;" N°2",Feuil2!D:E,2,FALSE)),"",VLOOKUP(#REF!&amp;" N°2",Feuil2!D:E,2,FALSE))</f>
        <v>#REF!</v>
      </c>
      <c r="X457" t="e">
        <f>IF(ISNA(VLOOKUP(#REF!&amp;" N°3",Feuil2!D:E,2,FALSE)),"",VLOOKUP(#REF!&amp;" N°3",Feuil2!D:E,2,FALSE))</f>
        <v>#REF!</v>
      </c>
      <c r="Y457" t="e">
        <f>IF(ISNA(VLOOKUP(#REF!&amp;" N°3",Feuil2!D:E,2,FALSE)),"",VLOOKUP(#REF!&amp;" N°3",Feuil2!D:E,2,FALSE))</f>
        <v>#REF!</v>
      </c>
      <c r="Z457" t="e">
        <f>IF(ISNA(VLOOKUP(#REF!&amp;" N°4",Feuil2!D:E,2,FALSE)),"",VLOOKUP(#REF!&amp;" N°4",Feuil2!D:E,2,FALSE))</f>
        <v>#REF!</v>
      </c>
      <c r="AA457" t="e">
        <f>IF(ISNA(VLOOKUP(#REF!&amp;" N°6",Feuil2!D:E,2,FALSE)),"",VLOOKUP(#REF!&amp;" N°6",Feuil2!D:E,2,FALSE))</f>
        <v>#REF!</v>
      </c>
      <c r="AB457" t="e">
        <f>IF(ISNA(VLOOKUP(#REF!&amp;" N°7",Feuil2!D:E,2,FALSE)),"",VLOOKUP(#REF!&amp;" N°7",Feuil2!D:E,2,FALSE))</f>
        <v>#REF!</v>
      </c>
    </row>
    <row r="458" spans="14:28" x14ac:dyDescent="0.3">
      <c r="N458" t="e">
        <f>IF(OR(VLOOKUP(M458,Feuil2!E:F,2,FALSE)&gt;1,VLOOKUP(Feuil1!M458,Feuil2!E:I,4,)+7&lt;Tableau_Lancer_la_requête_à_partir_de_CEGID[[#This Row],[wop_dateacc]]),Feuil1!M458,"")</f>
        <v>#N/A</v>
      </c>
      <c r="U458" t="e">
        <f>_xlfn.ISOWEEKNUM(#REF!)</f>
        <v>#REF!</v>
      </c>
      <c r="V458" t="e">
        <f>IF(ISNA(VLOOKUP(#REF!&amp;" N°1",Feuil2!D:E,2,FALSE)),"",VLOOKUP(#REF!&amp;" N°1",Feuil2!D:E,2,FALSE))</f>
        <v>#REF!</v>
      </c>
      <c r="W458" t="e">
        <f>IF(ISNA(VLOOKUP(#REF!&amp;" N°2",Feuil2!D:E,2,FALSE)),"",VLOOKUP(#REF!&amp;" N°2",Feuil2!D:E,2,FALSE))</f>
        <v>#REF!</v>
      </c>
      <c r="X458" t="e">
        <f>IF(ISNA(VLOOKUP(#REF!&amp;" N°3",Feuil2!D:E,2,FALSE)),"",VLOOKUP(#REF!&amp;" N°3",Feuil2!D:E,2,FALSE))</f>
        <v>#REF!</v>
      </c>
      <c r="Y458" t="e">
        <f>IF(ISNA(VLOOKUP(#REF!&amp;" N°3",Feuil2!D:E,2,FALSE)),"",VLOOKUP(#REF!&amp;" N°3",Feuil2!D:E,2,FALSE))</f>
        <v>#REF!</v>
      </c>
      <c r="Z458" t="e">
        <f>IF(ISNA(VLOOKUP(#REF!&amp;" N°4",Feuil2!D:E,2,FALSE)),"",VLOOKUP(#REF!&amp;" N°4",Feuil2!D:E,2,FALSE))</f>
        <v>#REF!</v>
      </c>
      <c r="AA458" t="e">
        <f>IF(ISNA(VLOOKUP(#REF!&amp;" N°6",Feuil2!D:E,2,FALSE)),"",VLOOKUP(#REF!&amp;" N°6",Feuil2!D:E,2,FALSE))</f>
        <v>#REF!</v>
      </c>
      <c r="AB458" t="e">
        <f>IF(ISNA(VLOOKUP(#REF!&amp;" N°7",Feuil2!D:E,2,FALSE)),"",VLOOKUP(#REF!&amp;" N°7",Feuil2!D:E,2,FALSE))</f>
        <v>#REF!</v>
      </c>
    </row>
    <row r="459" spans="14:28" x14ac:dyDescent="0.3">
      <c r="N459" t="e">
        <f>IF(OR(VLOOKUP(M459,Feuil2!E:F,2,FALSE)&gt;1,VLOOKUP(Feuil1!M459,Feuil2!E:I,4,)+7&lt;Tableau_Lancer_la_requête_à_partir_de_CEGID[[#This Row],[wop_dateacc]]),Feuil1!M459,"")</f>
        <v>#N/A</v>
      </c>
      <c r="U459" t="e">
        <f>_xlfn.ISOWEEKNUM(#REF!)</f>
        <v>#REF!</v>
      </c>
      <c r="V459" t="e">
        <f>IF(ISNA(VLOOKUP(#REF!&amp;" N°1",Feuil2!D:E,2,FALSE)),"",VLOOKUP(#REF!&amp;" N°1",Feuil2!D:E,2,FALSE))</f>
        <v>#REF!</v>
      </c>
      <c r="W459" t="e">
        <f>IF(ISNA(VLOOKUP(#REF!&amp;" N°2",Feuil2!D:E,2,FALSE)),"",VLOOKUP(#REF!&amp;" N°2",Feuil2!D:E,2,FALSE))</f>
        <v>#REF!</v>
      </c>
      <c r="X459" t="e">
        <f>IF(ISNA(VLOOKUP(#REF!&amp;" N°3",Feuil2!D:E,2,FALSE)),"",VLOOKUP(#REF!&amp;" N°3",Feuil2!D:E,2,FALSE))</f>
        <v>#REF!</v>
      </c>
      <c r="Y459" t="e">
        <f>IF(ISNA(VLOOKUP(#REF!&amp;" N°3",Feuil2!D:E,2,FALSE)),"",VLOOKUP(#REF!&amp;" N°3",Feuil2!D:E,2,FALSE))</f>
        <v>#REF!</v>
      </c>
      <c r="Z459" t="e">
        <f>IF(ISNA(VLOOKUP(#REF!&amp;" N°4",Feuil2!D:E,2,FALSE)),"",VLOOKUP(#REF!&amp;" N°4",Feuil2!D:E,2,FALSE))</f>
        <v>#REF!</v>
      </c>
      <c r="AA459" t="e">
        <f>IF(ISNA(VLOOKUP(#REF!&amp;" N°6",Feuil2!D:E,2,FALSE)),"",VLOOKUP(#REF!&amp;" N°6",Feuil2!D:E,2,FALSE))</f>
        <v>#REF!</v>
      </c>
      <c r="AB459" t="e">
        <f>IF(ISNA(VLOOKUP(#REF!&amp;" N°7",Feuil2!D:E,2,FALSE)),"",VLOOKUP(#REF!&amp;" N°7",Feuil2!D:E,2,FALSE))</f>
        <v>#REF!</v>
      </c>
    </row>
    <row r="460" spans="14:28" x14ac:dyDescent="0.3">
      <c r="N460" t="e">
        <f>IF(OR(VLOOKUP(M460,Feuil2!E:F,2,FALSE)&gt;1,VLOOKUP(Feuil1!M460,Feuil2!E:I,4,)+7&lt;Tableau_Lancer_la_requête_à_partir_de_CEGID[[#This Row],[wop_dateacc]]),Feuil1!M460,"")</f>
        <v>#N/A</v>
      </c>
      <c r="U460" t="e">
        <f>_xlfn.ISOWEEKNUM(#REF!)</f>
        <v>#REF!</v>
      </c>
      <c r="V460" t="e">
        <f>IF(ISNA(VLOOKUP(#REF!&amp;" N°1",Feuil2!D:E,2,FALSE)),"",VLOOKUP(#REF!&amp;" N°1",Feuil2!D:E,2,FALSE))</f>
        <v>#REF!</v>
      </c>
      <c r="W460" t="e">
        <f>IF(ISNA(VLOOKUP(#REF!&amp;" N°2",Feuil2!D:E,2,FALSE)),"",VLOOKUP(#REF!&amp;" N°2",Feuil2!D:E,2,FALSE))</f>
        <v>#REF!</v>
      </c>
      <c r="X460" t="e">
        <f>IF(ISNA(VLOOKUP(#REF!&amp;" N°3",Feuil2!D:E,2,FALSE)),"",VLOOKUP(#REF!&amp;" N°3",Feuil2!D:E,2,FALSE))</f>
        <v>#REF!</v>
      </c>
      <c r="Y460" t="e">
        <f>IF(ISNA(VLOOKUP(#REF!&amp;" N°3",Feuil2!D:E,2,FALSE)),"",VLOOKUP(#REF!&amp;" N°3",Feuil2!D:E,2,FALSE))</f>
        <v>#REF!</v>
      </c>
      <c r="Z460" t="e">
        <f>IF(ISNA(VLOOKUP(#REF!&amp;" N°4",Feuil2!D:E,2,FALSE)),"",VLOOKUP(#REF!&amp;" N°4",Feuil2!D:E,2,FALSE))</f>
        <v>#REF!</v>
      </c>
      <c r="AA460" t="e">
        <f>IF(ISNA(VLOOKUP(#REF!&amp;" N°6",Feuil2!D:E,2,FALSE)),"",VLOOKUP(#REF!&amp;" N°6",Feuil2!D:E,2,FALSE))</f>
        <v>#REF!</v>
      </c>
      <c r="AB460" t="e">
        <f>IF(ISNA(VLOOKUP(#REF!&amp;" N°7",Feuil2!D:E,2,FALSE)),"",VLOOKUP(#REF!&amp;" N°7",Feuil2!D:E,2,FALSE))</f>
        <v>#REF!</v>
      </c>
    </row>
    <row r="461" spans="14:28" x14ac:dyDescent="0.3">
      <c r="N461" t="e">
        <f>IF(OR(VLOOKUP(M461,Feuil2!E:F,2,FALSE)&gt;1,VLOOKUP(Feuil1!M461,Feuil2!E:I,4,)+7&lt;Tableau_Lancer_la_requête_à_partir_de_CEGID[[#This Row],[wop_dateacc]]),Feuil1!M461,"")</f>
        <v>#N/A</v>
      </c>
      <c r="U461" t="e">
        <f>_xlfn.ISOWEEKNUM(#REF!)</f>
        <v>#REF!</v>
      </c>
      <c r="V461" t="e">
        <f>IF(ISNA(VLOOKUP(#REF!&amp;" N°1",Feuil2!D:E,2,FALSE)),"",VLOOKUP(#REF!&amp;" N°1",Feuil2!D:E,2,FALSE))</f>
        <v>#REF!</v>
      </c>
      <c r="W461" t="e">
        <f>IF(ISNA(VLOOKUP(#REF!&amp;" N°2",Feuil2!D:E,2,FALSE)),"",VLOOKUP(#REF!&amp;" N°2",Feuil2!D:E,2,FALSE))</f>
        <v>#REF!</v>
      </c>
      <c r="X461" t="e">
        <f>IF(ISNA(VLOOKUP(#REF!&amp;" N°3",Feuil2!D:E,2,FALSE)),"",VLOOKUP(#REF!&amp;" N°3",Feuil2!D:E,2,FALSE))</f>
        <v>#REF!</v>
      </c>
      <c r="Y461" t="e">
        <f>IF(ISNA(VLOOKUP(#REF!&amp;" N°3",Feuil2!D:E,2,FALSE)),"",VLOOKUP(#REF!&amp;" N°3",Feuil2!D:E,2,FALSE))</f>
        <v>#REF!</v>
      </c>
      <c r="Z461" t="e">
        <f>IF(ISNA(VLOOKUP(#REF!&amp;" N°4",Feuil2!D:E,2,FALSE)),"",VLOOKUP(#REF!&amp;" N°4",Feuil2!D:E,2,FALSE))</f>
        <v>#REF!</v>
      </c>
      <c r="AA461" t="e">
        <f>IF(ISNA(VLOOKUP(#REF!&amp;" N°6",Feuil2!D:E,2,FALSE)),"",VLOOKUP(#REF!&amp;" N°6",Feuil2!D:E,2,FALSE))</f>
        <v>#REF!</v>
      </c>
      <c r="AB461" t="e">
        <f>IF(ISNA(VLOOKUP(#REF!&amp;" N°7",Feuil2!D:E,2,FALSE)),"",VLOOKUP(#REF!&amp;" N°7",Feuil2!D:E,2,FALSE))</f>
        <v>#REF!</v>
      </c>
    </row>
    <row r="462" spans="14:28" x14ac:dyDescent="0.3">
      <c r="N462" t="e">
        <f>IF(OR(VLOOKUP(M462,Feuil2!E:F,2,FALSE)&gt;1,VLOOKUP(Feuil1!M462,Feuil2!E:I,4,)+7&lt;Tableau_Lancer_la_requête_à_partir_de_CEGID[[#This Row],[wop_dateacc]]),Feuil1!M462,"")</f>
        <v>#N/A</v>
      </c>
      <c r="U462" t="e">
        <f>_xlfn.ISOWEEKNUM(#REF!)</f>
        <v>#REF!</v>
      </c>
      <c r="V462" t="e">
        <f>IF(ISNA(VLOOKUP(#REF!&amp;" N°1",Feuil2!D:E,2,FALSE)),"",VLOOKUP(#REF!&amp;" N°1",Feuil2!D:E,2,FALSE))</f>
        <v>#REF!</v>
      </c>
      <c r="W462" t="e">
        <f>IF(ISNA(VLOOKUP(#REF!&amp;" N°2",Feuil2!D:E,2,FALSE)),"",VLOOKUP(#REF!&amp;" N°2",Feuil2!D:E,2,FALSE))</f>
        <v>#REF!</v>
      </c>
      <c r="X462" t="e">
        <f>IF(ISNA(VLOOKUP(#REF!&amp;" N°3",Feuil2!D:E,2,FALSE)),"",VLOOKUP(#REF!&amp;" N°3",Feuil2!D:E,2,FALSE))</f>
        <v>#REF!</v>
      </c>
      <c r="Y462" t="e">
        <f>IF(ISNA(VLOOKUP(#REF!&amp;" N°3",Feuil2!D:E,2,FALSE)),"",VLOOKUP(#REF!&amp;" N°3",Feuil2!D:E,2,FALSE))</f>
        <v>#REF!</v>
      </c>
      <c r="Z462" t="e">
        <f>IF(ISNA(VLOOKUP(#REF!&amp;" N°4",Feuil2!D:E,2,FALSE)),"",VLOOKUP(#REF!&amp;" N°4",Feuil2!D:E,2,FALSE))</f>
        <v>#REF!</v>
      </c>
      <c r="AA462" t="e">
        <f>IF(ISNA(VLOOKUP(#REF!&amp;" N°6",Feuil2!D:E,2,FALSE)),"",VLOOKUP(#REF!&amp;" N°6",Feuil2!D:E,2,FALSE))</f>
        <v>#REF!</v>
      </c>
      <c r="AB462" t="e">
        <f>IF(ISNA(VLOOKUP(#REF!&amp;" N°7",Feuil2!D:E,2,FALSE)),"",VLOOKUP(#REF!&amp;" N°7",Feuil2!D:E,2,FALSE))</f>
        <v>#REF!</v>
      </c>
    </row>
    <row r="463" spans="14:28" x14ac:dyDescent="0.3">
      <c r="N463" t="e">
        <f>IF(OR(VLOOKUP(M463,Feuil2!E:F,2,FALSE)&gt;1,VLOOKUP(Feuil1!M463,Feuil2!E:I,4,)+7&lt;Tableau_Lancer_la_requête_à_partir_de_CEGID[[#This Row],[wop_dateacc]]),Feuil1!M463,"")</f>
        <v>#N/A</v>
      </c>
      <c r="U463" t="e">
        <f>_xlfn.ISOWEEKNUM(#REF!)</f>
        <v>#REF!</v>
      </c>
      <c r="V463" t="e">
        <f>IF(ISNA(VLOOKUP(#REF!&amp;" N°1",Feuil2!D:E,2,FALSE)),"",VLOOKUP(#REF!&amp;" N°1",Feuil2!D:E,2,FALSE))</f>
        <v>#REF!</v>
      </c>
      <c r="W463" t="e">
        <f>IF(ISNA(VLOOKUP(#REF!&amp;" N°2",Feuil2!D:E,2,FALSE)),"",VLOOKUP(#REF!&amp;" N°2",Feuil2!D:E,2,FALSE))</f>
        <v>#REF!</v>
      </c>
      <c r="X463" t="e">
        <f>IF(ISNA(VLOOKUP(#REF!&amp;" N°3",Feuil2!D:E,2,FALSE)),"",VLOOKUP(#REF!&amp;" N°3",Feuil2!D:E,2,FALSE))</f>
        <v>#REF!</v>
      </c>
      <c r="Y463" t="e">
        <f>IF(ISNA(VLOOKUP(#REF!&amp;" N°3",Feuil2!D:E,2,FALSE)),"",VLOOKUP(#REF!&amp;" N°3",Feuil2!D:E,2,FALSE))</f>
        <v>#REF!</v>
      </c>
      <c r="Z463" t="e">
        <f>IF(ISNA(VLOOKUP(#REF!&amp;" N°4",Feuil2!D:E,2,FALSE)),"",VLOOKUP(#REF!&amp;" N°4",Feuil2!D:E,2,FALSE))</f>
        <v>#REF!</v>
      </c>
      <c r="AA463" t="e">
        <f>IF(ISNA(VLOOKUP(#REF!&amp;" N°6",Feuil2!D:E,2,FALSE)),"",VLOOKUP(#REF!&amp;" N°6",Feuil2!D:E,2,FALSE))</f>
        <v>#REF!</v>
      </c>
      <c r="AB463" t="e">
        <f>IF(ISNA(VLOOKUP(#REF!&amp;" N°7",Feuil2!D:E,2,FALSE)),"",VLOOKUP(#REF!&amp;" N°7",Feuil2!D:E,2,FALSE))</f>
        <v>#REF!</v>
      </c>
    </row>
    <row r="464" spans="14:28" x14ac:dyDescent="0.3">
      <c r="N464" t="e">
        <f>IF(OR(VLOOKUP(M464,Feuil2!E:F,2,FALSE)&gt;1,VLOOKUP(Feuil1!M464,Feuil2!E:I,4,)+7&lt;Tableau_Lancer_la_requête_à_partir_de_CEGID[[#This Row],[wop_dateacc]]),Feuil1!M464,"")</f>
        <v>#N/A</v>
      </c>
      <c r="U464" t="e">
        <f>_xlfn.ISOWEEKNUM(#REF!)</f>
        <v>#REF!</v>
      </c>
      <c r="V464" t="e">
        <f>IF(ISNA(VLOOKUP(#REF!&amp;" N°1",Feuil2!D:E,2,FALSE)),"",VLOOKUP(#REF!&amp;" N°1",Feuil2!D:E,2,FALSE))</f>
        <v>#REF!</v>
      </c>
      <c r="W464" t="e">
        <f>IF(ISNA(VLOOKUP(#REF!&amp;" N°2",Feuil2!D:E,2,FALSE)),"",VLOOKUP(#REF!&amp;" N°2",Feuil2!D:E,2,FALSE))</f>
        <v>#REF!</v>
      </c>
      <c r="X464" t="e">
        <f>IF(ISNA(VLOOKUP(#REF!&amp;" N°3",Feuil2!D:E,2,FALSE)),"",VLOOKUP(#REF!&amp;" N°3",Feuil2!D:E,2,FALSE))</f>
        <v>#REF!</v>
      </c>
      <c r="Y464" t="e">
        <f>IF(ISNA(VLOOKUP(#REF!&amp;" N°3",Feuil2!D:E,2,FALSE)),"",VLOOKUP(#REF!&amp;" N°3",Feuil2!D:E,2,FALSE))</f>
        <v>#REF!</v>
      </c>
      <c r="Z464" t="e">
        <f>IF(ISNA(VLOOKUP(#REF!&amp;" N°4",Feuil2!D:E,2,FALSE)),"",VLOOKUP(#REF!&amp;" N°4",Feuil2!D:E,2,FALSE))</f>
        <v>#REF!</v>
      </c>
      <c r="AA464" t="e">
        <f>IF(ISNA(VLOOKUP(#REF!&amp;" N°6",Feuil2!D:E,2,FALSE)),"",VLOOKUP(#REF!&amp;" N°6",Feuil2!D:E,2,FALSE))</f>
        <v>#REF!</v>
      </c>
      <c r="AB464" t="e">
        <f>IF(ISNA(VLOOKUP(#REF!&amp;" N°7",Feuil2!D:E,2,FALSE)),"",VLOOKUP(#REF!&amp;" N°7",Feuil2!D:E,2,FALSE))</f>
        <v>#REF!</v>
      </c>
    </row>
    <row r="465" spans="14:28" x14ac:dyDescent="0.3">
      <c r="N465" t="e">
        <f>IF(OR(VLOOKUP(M465,Feuil2!E:F,2,FALSE)&gt;1,VLOOKUP(Feuil1!M465,Feuil2!E:I,4,)+7&lt;Tableau_Lancer_la_requête_à_partir_de_CEGID[[#This Row],[wop_dateacc]]),Feuil1!M465,"")</f>
        <v>#N/A</v>
      </c>
      <c r="U465" t="e">
        <f>_xlfn.ISOWEEKNUM(#REF!)</f>
        <v>#REF!</v>
      </c>
      <c r="V465" t="e">
        <f>IF(ISNA(VLOOKUP(#REF!&amp;" N°1",Feuil2!D:E,2,FALSE)),"",VLOOKUP(#REF!&amp;" N°1",Feuil2!D:E,2,FALSE))</f>
        <v>#REF!</v>
      </c>
      <c r="W465" t="e">
        <f>IF(ISNA(VLOOKUP(#REF!&amp;" N°2",Feuil2!D:E,2,FALSE)),"",VLOOKUP(#REF!&amp;" N°2",Feuil2!D:E,2,FALSE))</f>
        <v>#REF!</v>
      </c>
      <c r="X465" t="e">
        <f>IF(ISNA(VLOOKUP(#REF!&amp;" N°3",Feuil2!D:E,2,FALSE)),"",VLOOKUP(#REF!&amp;" N°3",Feuil2!D:E,2,FALSE))</f>
        <v>#REF!</v>
      </c>
      <c r="Y465" t="e">
        <f>IF(ISNA(VLOOKUP(#REF!&amp;" N°3",Feuil2!D:E,2,FALSE)),"",VLOOKUP(#REF!&amp;" N°3",Feuil2!D:E,2,FALSE))</f>
        <v>#REF!</v>
      </c>
      <c r="Z465" t="e">
        <f>IF(ISNA(VLOOKUP(#REF!&amp;" N°4",Feuil2!D:E,2,FALSE)),"",VLOOKUP(#REF!&amp;" N°4",Feuil2!D:E,2,FALSE))</f>
        <v>#REF!</v>
      </c>
      <c r="AA465" t="e">
        <f>IF(ISNA(VLOOKUP(#REF!&amp;" N°6",Feuil2!D:E,2,FALSE)),"",VLOOKUP(#REF!&amp;" N°6",Feuil2!D:E,2,FALSE))</f>
        <v>#REF!</v>
      </c>
      <c r="AB465" t="e">
        <f>IF(ISNA(VLOOKUP(#REF!&amp;" N°7",Feuil2!D:E,2,FALSE)),"",VLOOKUP(#REF!&amp;" N°7",Feuil2!D:E,2,FALSE))</f>
        <v>#REF!</v>
      </c>
    </row>
    <row r="466" spans="14:28" x14ac:dyDescent="0.3">
      <c r="N466" t="e">
        <f>IF(OR(VLOOKUP(M466,Feuil2!E:F,2,FALSE)&gt;1,VLOOKUP(Feuil1!M466,Feuil2!E:I,4,)+7&lt;Tableau_Lancer_la_requête_à_partir_de_CEGID[[#This Row],[wop_dateacc]]),Feuil1!M466,"")</f>
        <v>#N/A</v>
      </c>
      <c r="U466" t="e">
        <f>_xlfn.ISOWEEKNUM(#REF!)</f>
        <v>#REF!</v>
      </c>
      <c r="V466" t="e">
        <f>IF(ISNA(VLOOKUP(#REF!&amp;" N°1",Feuil2!D:E,2,FALSE)),"",VLOOKUP(#REF!&amp;" N°1",Feuil2!D:E,2,FALSE))</f>
        <v>#REF!</v>
      </c>
      <c r="W466" t="e">
        <f>IF(ISNA(VLOOKUP(#REF!&amp;" N°2",Feuil2!D:E,2,FALSE)),"",VLOOKUP(#REF!&amp;" N°2",Feuil2!D:E,2,FALSE))</f>
        <v>#REF!</v>
      </c>
      <c r="X466" t="e">
        <f>IF(ISNA(VLOOKUP(#REF!&amp;" N°3",Feuil2!D:E,2,FALSE)),"",VLOOKUP(#REF!&amp;" N°3",Feuil2!D:E,2,FALSE))</f>
        <v>#REF!</v>
      </c>
      <c r="Y466" t="e">
        <f>IF(ISNA(VLOOKUP(#REF!&amp;" N°3",Feuil2!D:E,2,FALSE)),"",VLOOKUP(#REF!&amp;" N°3",Feuil2!D:E,2,FALSE))</f>
        <v>#REF!</v>
      </c>
      <c r="Z466" t="e">
        <f>IF(ISNA(VLOOKUP(#REF!&amp;" N°4",Feuil2!D:E,2,FALSE)),"",VLOOKUP(#REF!&amp;" N°4",Feuil2!D:E,2,FALSE))</f>
        <v>#REF!</v>
      </c>
      <c r="AA466" t="e">
        <f>IF(ISNA(VLOOKUP(#REF!&amp;" N°6",Feuil2!D:E,2,FALSE)),"",VLOOKUP(#REF!&amp;" N°6",Feuil2!D:E,2,FALSE))</f>
        <v>#REF!</v>
      </c>
      <c r="AB466" t="e">
        <f>IF(ISNA(VLOOKUP(#REF!&amp;" N°7",Feuil2!D:E,2,FALSE)),"",VLOOKUP(#REF!&amp;" N°7",Feuil2!D:E,2,FALSE))</f>
        <v>#REF!</v>
      </c>
    </row>
    <row r="467" spans="14:28" x14ac:dyDescent="0.3">
      <c r="N467" t="e">
        <f>IF(OR(VLOOKUP(M467,Feuil2!E:F,2,FALSE)&gt;1,VLOOKUP(Feuil1!M467,Feuil2!E:I,4,)+7&lt;Tableau_Lancer_la_requête_à_partir_de_CEGID[[#This Row],[wop_dateacc]]),Feuil1!M467,"")</f>
        <v>#N/A</v>
      </c>
      <c r="U467" t="e">
        <f>_xlfn.ISOWEEKNUM(#REF!)</f>
        <v>#REF!</v>
      </c>
      <c r="V467" t="e">
        <f>IF(ISNA(VLOOKUP(#REF!&amp;" N°1",Feuil2!D:E,2,FALSE)),"",VLOOKUP(#REF!&amp;" N°1",Feuil2!D:E,2,FALSE))</f>
        <v>#REF!</v>
      </c>
      <c r="W467" t="e">
        <f>IF(ISNA(VLOOKUP(#REF!&amp;" N°2",Feuil2!D:E,2,FALSE)),"",VLOOKUP(#REF!&amp;" N°2",Feuil2!D:E,2,FALSE))</f>
        <v>#REF!</v>
      </c>
      <c r="X467" t="e">
        <f>IF(ISNA(VLOOKUP(#REF!&amp;" N°3",Feuil2!D:E,2,FALSE)),"",VLOOKUP(#REF!&amp;" N°3",Feuil2!D:E,2,FALSE))</f>
        <v>#REF!</v>
      </c>
      <c r="Y467" t="e">
        <f>IF(ISNA(VLOOKUP(#REF!&amp;" N°3",Feuil2!D:E,2,FALSE)),"",VLOOKUP(#REF!&amp;" N°3",Feuil2!D:E,2,FALSE))</f>
        <v>#REF!</v>
      </c>
      <c r="Z467" t="e">
        <f>IF(ISNA(VLOOKUP(#REF!&amp;" N°4",Feuil2!D:E,2,FALSE)),"",VLOOKUP(#REF!&amp;" N°4",Feuil2!D:E,2,FALSE))</f>
        <v>#REF!</v>
      </c>
      <c r="AA467" t="e">
        <f>IF(ISNA(VLOOKUP(#REF!&amp;" N°6",Feuil2!D:E,2,FALSE)),"",VLOOKUP(#REF!&amp;" N°6",Feuil2!D:E,2,FALSE))</f>
        <v>#REF!</v>
      </c>
      <c r="AB467" t="e">
        <f>IF(ISNA(VLOOKUP(#REF!&amp;" N°7",Feuil2!D:E,2,FALSE)),"",VLOOKUP(#REF!&amp;" N°7",Feuil2!D:E,2,FALSE))</f>
        <v>#REF!</v>
      </c>
    </row>
    <row r="468" spans="14:28" x14ac:dyDescent="0.3">
      <c r="N468" t="e">
        <f>IF(OR(VLOOKUP(M468,Feuil2!E:F,2,FALSE)&gt;1,VLOOKUP(Feuil1!M468,Feuil2!E:I,4,)+7&lt;Tableau_Lancer_la_requête_à_partir_de_CEGID[[#This Row],[wop_dateacc]]),Feuil1!M468,"")</f>
        <v>#N/A</v>
      </c>
      <c r="U468" t="e">
        <f>_xlfn.ISOWEEKNUM(#REF!)</f>
        <v>#REF!</v>
      </c>
      <c r="V468" t="e">
        <f>IF(ISNA(VLOOKUP(#REF!&amp;" N°1",Feuil2!D:E,2,FALSE)),"",VLOOKUP(#REF!&amp;" N°1",Feuil2!D:E,2,FALSE))</f>
        <v>#REF!</v>
      </c>
      <c r="W468" t="e">
        <f>IF(ISNA(VLOOKUP(#REF!&amp;" N°2",Feuil2!D:E,2,FALSE)),"",VLOOKUP(#REF!&amp;" N°2",Feuil2!D:E,2,FALSE))</f>
        <v>#REF!</v>
      </c>
      <c r="X468" t="e">
        <f>IF(ISNA(VLOOKUP(#REF!&amp;" N°3",Feuil2!D:E,2,FALSE)),"",VLOOKUP(#REF!&amp;" N°3",Feuil2!D:E,2,FALSE))</f>
        <v>#REF!</v>
      </c>
      <c r="Y468" t="e">
        <f>IF(ISNA(VLOOKUP(#REF!&amp;" N°3",Feuil2!D:E,2,FALSE)),"",VLOOKUP(#REF!&amp;" N°3",Feuil2!D:E,2,FALSE))</f>
        <v>#REF!</v>
      </c>
      <c r="Z468" t="e">
        <f>IF(ISNA(VLOOKUP(#REF!&amp;" N°4",Feuil2!D:E,2,FALSE)),"",VLOOKUP(#REF!&amp;" N°4",Feuil2!D:E,2,FALSE))</f>
        <v>#REF!</v>
      </c>
      <c r="AA468" t="e">
        <f>IF(ISNA(VLOOKUP(#REF!&amp;" N°6",Feuil2!D:E,2,FALSE)),"",VLOOKUP(#REF!&amp;" N°6",Feuil2!D:E,2,FALSE))</f>
        <v>#REF!</v>
      </c>
      <c r="AB468" t="e">
        <f>IF(ISNA(VLOOKUP(#REF!&amp;" N°7",Feuil2!D:E,2,FALSE)),"",VLOOKUP(#REF!&amp;" N°7",Feuil2!D:E,2,FALSE))</f>
        <v>#REF!</v>
      </c>
    </row>
    <row r="469" spans="14:28" x14ac:dyDescent="0.3">
      <c r="N469" t="e">
        <f>IF(OR(VLOOKUP(M469,Feuil2!E:F,2,FALSE)&gt;1,VLOOKUP(Feuil1!M469,Feuil2!E:I,4,)+7&lt;Tableau_Lancer_la_requête_à_partir_de_CEGID[[#This Row],[wop_dateacc]]),Feuil1!M469,"")</f>
        <v>#N/A</v>
      </c>
      <c r="U469" t="e">
        <f>_xlfn.ISOWEEKNUM(#REF!)</f>
        <v>#REF!</v>
      </c>
      <c r="V469" t="e">
        <f>IF(ISNA(VLOOKUP(#REF!&amp;" N°1",Feuil2!D:E,2,FALSE)),"",VLOOKUP(#REF!&amp;" N°1",Feuil2!D:E,2,FALSE))</f>
        <v>#REF!</v>
      </c>
      <c r="W469" t="e">
        <f>IF(ISNA(VLOOKUP(#REF!&amp;" N°2",Feuil2!D:E,2,FALSE)),"",VLOOKUP(#REF!&amp;" N°2",Feuil2!D:E,2,FALSE))</f>
        <v>#REF!</v>
      </c>
      <c r="X469" t="e">
        <f>IF(ISNA(VLOOKUP(#REF!&amp;" N°3",Feuil2!D:E,2,FALSE)),"",VLOOKUP(#REF!&amp;" N°3",Feuil2!D:E,2,FALSE))</f>
        <v>#REF!</v>
      </c>
      <c r="Y469" t="e">
        <f>IF(ISNA(VLOOKUP(#REF!&amp;" N°3",Feuil2!D:E,2,FALSE)),"",VLOOKUP(#REF!&amp;" N°3",Feuil2!D:E,2,FALSE))</f>
        <v>#REF!</v>
      </c>
      <c r="Z469" t="e">
        <f>IF(ISNA(VLOOKUP(#REF!&amp;" N°4",Feuil2!D:E,2,FALSE)),"",VLOOKUP(#REF!&amp;" N°4",Feuil2!D:E,2,FALSE))</f>
        <v>#REF!</v>
      </c>
      <c r="AA469" t="e">
        <f>IF(ISNA(VLOOKUP(#REF!&amp;" N°6",Feuil2!D:E,2,FALSE)),"",VLOOKUP(#REF!&amp;" N°6",Feuil2!D:E,2,FALSE))</f>
        <v>#REF!</v>
      </c>
      <c r="AB469" t="e">
        <f>IF(ISNA(VLOOKUP(#REF!&amp;" N°7",Feuil2!D:E,2,FALSE)),"",VLOOKUP(#REF!&amp;" N°7",Feuil2!D:E,2,FALSE))</f>
        <v>#REF!</v>
      </c>
    </row>
    <row r="470" spans="14:28" x14ac:dyDescent="0.3">
      <c r="N470" t="e">
        <f>IF(OR(VLOOKUP(M470,Feuil2!E:F,2,FALSE)&gt;1,VLOOKUP(Feuil1!M470,Feuil2!E:I,4,)+7&lt;Tableau_Lancer_la_requête_à_partir_de_CEGID[[#This Row],[wop_dateacc]]),Feuil1!M470,"")</f>
        <v>#N/A</v>
      </c>
      <c r="U470" t="e">
        <f>_xlfn.ISOWEEKNUM(#REF!)</f>
        <v>#REF!</v>
      </c>
      <c r="V470" t="e">
        <f>IF(ISNA(VLOOKUP(#REF!&amp;" N°1",Feuil2!D:E,2,FALSE)),"",VLOOKUP(#REF!&amp;" N°1",Feuil2!D:E,2,FALSE))</f>
        <v>#REF!</v>
      </c>
      <c r="W470" t="e">
        <f>IF(ISNA(VLOOKUP(#REF!&amp;" N°2",Feuil2!D:E,2,FALSE)),"",VLOOKUP(#REF!&amp;" N°2",Feuil2!D:E,2,FALSE))</f>
        <v>#REF!</v>
      </c>
      <c r="X470" t="e">
        <f>IF(ISNA(VLOOKUP(#REF!&amp;" N°3",Feuil2!D:E,2,FALSE)),"",VLOOKUP(#REF!&amp;" N°3",Feuil2!D:E,2,FALSE))</f>
        <v>#REF!</v>
      </c>
      <c r="Y470" t="e">
        <f>IF(ISNA(VLOOKUP(#REF!&amp;" N°3",Feuil2!D:E,2,FALSE)),"",VLOOKUP(#REF!&amp;" N°3",Feuil2!D:E,2,FALSE))</f>
        <v>#REF!</v>
      </c>
      <c r="Z470" t="e">
        <f>IF(ISNA(VLOOKUP(#REF!&amp;" N°4",Feuil2!D:E,2,FALSE)),"",VLOOKUP(#REF!&amp;" N°4",Feuil2!D:E,2,FALSE))</f>
        <v>#REF!</v>
      </c>
      <c r="AA470" t="e">
        <f>IF(ISNA(VLOOKUP(#REF!&amp;" N°6",Feuil2!D:E,2,FALSE)),"",VLOOKUP(#REF!&amp;" N°6",Feuil2!D:E,2,FALSE))</f>
        <v>#REF!</v>
      </c>
      <c r="AB470" t="e">
        <f>IF(ISNA(VLOOKUP(#REF!&amp;" N°7",Feuil2!D:E,2,FALSE)),"",VLOOKUP(#REF!&amp;" N°7",Feuil2!D:E,2,FALSE))</f>
        <v>#REF!</v>
      </c>
    </row>
    <row r="471" spans="14:28" x14ac:dyDescent="0.3">
      <c r="N471" t="e">
        <f>IF(OR(VLOOKUP(M471,Feuil2!E:F,2,FALSE)&gt;1,VLOOKUP(Feuil1!M471,Feuil2!E:I,4,)+7&lt;Tableau_Lancer_la_requête_à_partir_de_CEGID[[#This Row],[wop_dateacc]]),Feuil1!M471,"")</f>
        <v>#N/A</v>
      </c>
      <c r="U471" t="e">
        <f>_xlfn.ISOWEEKNUM(#REF!)</f>
        <v>#REF!</v>
      </c>
      <c r="V471" t="e">
        <f>IF(ISNA(VLOOKUP(#REF!&amp;" N°1",Feuil2!D:E,2,FALSE)),"",VLOOKUP(#REF!&amp;" N°1",Feuil2!D:E,2,FALSE))</f>
        <v>#REF!</v>
      </c>
      <c r="W471" t="e">
        <f>IF(ISNA(VLOOKUP(#REF!&amp;" N°2",Feuil2!D:E,2,FALSE)),"",VLOOKUP(#REF!&amp;" N°2",Feuil2!D:E,2,FALSE))</f>
        <v>#REF!</v>
      </c>
      <c r="X471" t="e">
        <f>IF(ISNA(VLOOKUP(#REF!&amp;" N°3",Feuil2!D:E,2,FALSE)),"",VLOOKUP(#REF!&amp;" N°3",Feuil2!D:E,2,FALSE))</f>
        <v>#REF!</v>
      </c>
      <c r="Y471" t="e">
        <f>IF(ISNA(VLOOKUP(#REF!&amp;" N°3",Feuil2!D:E,2,FALSE)),"",VLOOKUP(#REF!&amp;" N°3",Feuil2!D:E,2,FALSE))</f>
        <v>#REF!</v>
      </c>
      <c r="Z471" t="e">
        <f>IF(ISNA(VLOOKUP(#REF!&amp;" N°4",Feuil2!D:E,2,FALSE)),"",VLOOKUP(#REF!&amp;" N°4",Feuil2!D:E,2,FALSE))</f>
        <v>#REF!</v>
      </c>
      <c r="AA471" t="e">
        <f>IF(ISNA(VLOOKUP(#REF!&amp;" N°6",Feuil2!D:E,2,FALSE)),"",VLOOKUP(#REF!&amp;" N°6",Feuil2!D:E,2,FALSE))</f>
        <v>#REF!</v>
      </c>
      <c r="AB471" t="e">
        <f>IF(ISNA(VLOOKUP(#REF!&amp;" N°7",Feuil2!D:E,2,FALSE)),"",VLOOKUP(#REF!&amp;" N°7",Feuil2!D:E,2,FALSE))</f>
        <v>#REF!</v>
      </c>
    </row>
    <row r="472" spans="14:28" x14ac:dyDescent="0.3">
      <c r="N472" t="e">
        <f>IF(OR(VLOOKUP(M472,Feuil2!E:F,2,FALSE)&gt;1,VLOOKUP(Feuil1!M472,Feuil2!E:I,4,)+7&lt;Tableau_Lancer_la_requête_à_partir_de_CEGID[[#This Row],[wop_dateacc]]),Feuil1!M472,"")</f>
        <v>#N/A</v>
      </c>
      <c r="U472" t="e">
        <f>_xlfn.ISOWEEKNUM(#REF!)</f>
        <v>#REF!</v>
      </c>
      <c r="V472" t="e">
        <f>IF(ISNA(VLOOKUP(#REF!&amp;" N°1",Feuil2!D:E,2,FALSE)),"",VLOOKUP(#REF!&amp;" N°1",Feuil2!D:E,2,FALSE))</f>
        <v>#REF!</v>
      </c>
      <c r="W472" t="e">
        <f>IF(ISNA(VLOOKUP(#REF!&amp;" N°2",Feuil2!D:E,2,FALSE)),"",VLOOKUP(#REF!&amp;" N°2",Feuil2!D:E,2,FALSE))</f>
        <v>#REF!</v>
      </c>
      <c r="X472" t="e">
        <f>IF(ISNA(VLOOKUP(#REF!&amp;" N°3",Feuil2!D:E,2,FALSE)),"",VLOOKUP(#REF!&amp;" N°3",Feuil2!D:E,2,FALSE))</f>
        <v>#REF!</v>
      </c>
      <c r="Y472" t="e">
        <f>IF(ISNA(VLOOKUP(#REF!&amp;" N°3",Feuil2!D:E,2,FALSE)),"",VLOOKUP(#REF!&amp;" N°3",Feuil2!D:E,2,FALSE))</f>
        <v>#REF!</v>
      </c>
      <c r="Z472" t="e">
        <f>IF(ISNA(VLOOKUP(#REF!&amp;" N°4",Feuil2!D:E,2,FALSE)),"",VLOOKUP(#REF!&amp;" N°4",Feuil2!D:E,2,FALSE))</f>
        <v>#REF!</v>
      </c>
      <c r="AA472" t="e">
        <f>IF(ISNA(VLOOKUP(#REF!&amp;" N°6",Feuil2!D:E,2,FALSE)),"",VLOOKUP(#REF!&amp;" N°6",Feuil2!D:E,2,FALSE))</f>
        <v>#REF!</v>
      </c>
      <c r="AB472" t="e">
        <f>IF(ISNA(VLOOKUP(#REF!&amp;" N°7",Feuil2!D:E,2,FALSE)),"",VLOOKUP(#REF!&amp;" N°7",Feuil2!D:E,2,FALSE))</f>
        <v>#REF!</v>
      </c>
    </row>
    <row r="473" spans="14:28" x14ac:dyDescent="0.3">
      <c r="N473" t="e">
        <f>IF(OR(VLOOKUP(M473,Feuil2!E:F,2,FALSE)&gt;1,VLOOKUP(Feuil1!M473,Feuil2!E:I,4,)+7&lt;Tableau_Lancer_la_requête_à_partir_de_CEGID[[#This Row],[wop_dateacc]]),Feuil1!M473,"")</f>
        <v>#N/A</v>
      </c>
      <c r="U473" t="e">
        <f>_xlfn.ISOWEEKNUM(#REF!)</f>
        <v>#REF!</v>
      </c>
      <c r="V473" t="e">
        <f>IF(ISNA(VLOOKUP(#REF!&amp;" N°1",Feuil2!D:E,2,FALSE)),"",VLOOKUP(#REF!&amp;" N°1",Feuil2!D:E,2,FALSE))</f>
        <v>#REF!</v>
      </c>
      <c r="W473" t="e">
        <f>IF(ISNA(VLOOKUP(#REF!&amp;" N°2",Feuil2!D:E,2,FALSE)),"",VLOOKUP(#REF!&amp;" N°2",Feuil2!D:E,2,FALSE))</f>
        <v>#REF!</v>
      </c>
      <c r="X473" t="e">
        <f>IF(ISNA(VLOOKUP(#REF!&amp;" N°3",Feuil2!D:E,2,FALSE)),"",VLOOKUP(#REF!&amp;" N°3",Feuil2!D:E,2,FALSE))</f>
        <v>#REF!</v>
      </c>
      <c r="Y473" t="e">
        <f>IF(ISNA(VLOOKUP(#REF!&amp;" N°3",Feuil2!D:E,2,FALSE)),"",VLOOKUP(#REF!&amp;" N°3",Feuil2!D:E,2,FALSE))</f>
        <v>#REF!</v>
      </c>
      <c r="Z473" t="e">
        <f>IF(ISNA(VLOOKUP(#REF!&amp;" N°4",Feuil2!D:E,2,FALSE)),"",VLOOKUP(#REF!&amp;" N°4",Feuil2!D:E,2,FALSE))</f>
        <v>#REF!</v>
      </c>
      <c r="AA473" t="e">
        <f>IF(ISNA(VLOOKUP(#REF!&amp;" N°6",Feuil2!D:E,2,FALSE)),"",VLOOKUP(#REF!&amp;" N°6",Feuil2!D:E,2,FALSE))</f>
        <v>#REF!</v>
      </c>
      <c r="AB473" t="e">
        <f>IF(ISNA(VLOOKUP(#REF!&amp;" N°7",Feuil2!D:E,2,FALSE)),"",VLOOKUP(#REF!&amp;" N°7",Feuil2!D:E,2,FALSE))</f>
        <v>#REF!</v>
      </c>
    </row>
    <row r="474" spans="14:28" x14ac:dyDescent="0.3">
      <c r="N474" t="e">
        <f>IF(OR(VLOOKUP(M474,Feuil2!E:F,2,FALSE)&gt;1,VLOOKUP(Feuil1!M474,Feuil2!E:I,4,)+7&lt;Tableau_Lancer_la_requête_à_partir_de_CEGID[[#This Row],[wop_dateacc]]),Feuil1!M474,"")</f>
        <v>#N/A</v>
      </c>
      <c r="U474" t="e">
        <f>_xlfn.ISOWEEKNUM(#REF!)</f>
        <v>#REF!</v>
      </c>
      <c r="V474" t="e">
        <f>IF(ISNA(VLOOKUP(#REF!&amp;" N°1",Feuil2!D:E,2,FALSE)),"",VLOOKUP(#REF!&amp;" N°1",Feuil2!D:E,2,FALSE))</f>
        <v>#REF!</v>
      </c>
      <c r="W474" t="e">
        <f>IF(ISNA(VLOOKUP(#REF!&amp;" N°2",Feuil2!D:E,2,FALSE)),"",VLOOKUP(#REF!&amp;" N°2",Feuil2!D:E,2,FALSE))</f>
        <v>#REF!</v>
      </c>
      <c r="X474" t="e">
        <f>IF(ISNA(VLOOKUP(#REF!&amp;" N°3",Feuil2!D:E,2,FALSE)),"",VLOOKUP(#REF!&amp;" N°3",Feuil2!D:E,2,FALSE))</f>
        <v>#REF!</v>
      </c>
      <c r="Y474" t="e">
        <f>IF(ISNA(VLOOKUP(#REF!&amp;" N°3",Feuil2!D:E,2,FALSE)),"",VLOOKUP(#REF!&amp;" N°3",Feuil2!D:E,2,FALSE))</f>
        <v>#REF!</v>
      </c>
      <c r="Z474" t="e">
        <f>IF(ISNA(VLOOKUP(#REF!&amp;" N°4",Feuil2!D:E,2,FALSE)),"",VLOOKUP(#REF!&amp;" N°4",Feuil2!D:E,2,FALSE))</f>
        <v>#REF!</v>
      </c>
      <c r="AA474" t="e">
        <f>IF(ISNA(VLOOKUP(#REF!&amp;" N°6",Feuil2!D:E,2,FALSE)),"",VLOOKUP(#REF!&amp;" N°6",Feuil2!D:E,2,FALSE))</f>
        <v>#REF!</v>
      </c>
      <c r="AB474" t="e">
        <f>IF(ISNA(VLOOKUP(#REF!&amp;" N°7",Feuil2!D:E,2,FALSE)),"",VLOOKUP(#REF!&amp;" N°7",Feuil2!D:E,2,FALSE))</f>
        <v>#REF!</v>
      </c>
    </row>
    <row r="475" spans="14:28" x14ac:dyDescent="0.3">
      <c r="N475" t="e">
        <f>IF(OR(VLOOKUP(M475,Feuil2!E:F,2,FALSE)&gt;1,VLOOKUP(Feuil1!M475,Feuil2!E:I,4,)+7&lt;Tableau_Lancer_la_requête_à_partir_de_CEGID[[#This Row],[wop_dateacc]]),Feuil1!M475,"")</f>
        <v>#N/A</v>
      </c>
      <c r="U475" t="e">
        <f>_xlfn.ISOWEEKNUM(#REF!)</f>
        <v>#REF!</v>
      </c>
      <c r="V475" t="e">
        <f>IF(ISNA(VLOOKUP(#REF!&amp;" N°1",Feuil2!D:E,2,FALSE)),"",VLOOKUP(#REF!&amp;" N°1",Feuil2!D:E,2,FALSE))</f>
        <v>#REF!</v>
      </c>
      <c r="W475" t="e">
        <f>IF(ISNA(VLOOKUP(#REF!&amp;" N°2",Feuil2!D:E,2,FALSE)),"",VLOOKUP(#REF!&amp;" N°2",Feuil2!D:E,2,FALSE))</f>
        <v>#REF!</v>
      </c>
      <c r="X475" t="e">
        <f>IF(ISNA(VLOOKUP(#REF!&amp;" N°3",Feuil2!D:E,2,FALSE)),"",VLOOKUP(#REF!&amp;" N°3",Feuil2!D:E,2,FALSE))</f>
        <v>#REF!</v>
      </c>
      <c r="Y475" t="e">
        <f>IF(ISNA(VLOOKUP(#REF!&amp;" N°3",Feuil2!D:E,2,FALSE)),"",VLOOKUP(#REF!&amp;" N°3",Feuil2!D:E,2,FALSE))</f>
        <v>#REF!</v>
      </c>
      <c r="Z475" t="e">
        <f>IF(ISNA(VLOOKUP(#REF!&amp;" N°4",Feuil2!D:E,2,FALSE)),"",VLOOKUP(#REF!&amp;" N°4",Feuil2!D:E,2,FALSE))</f>
        <v>#REF!</v>
      </c>
      <c r="AA475" t="e">
        <f>IF(ISNA(VLOOKUP(#REF!&amp;" N°6",Feuil2!D:E,2,FALSE)),"",VLOOKUP(#REF!&amp;" N°6",Feuil2!D:E,2,FALSE))</f>
        <v>#REF!</v>
      </c>
      <c r="AB475" t="e">
        <f>IF(ISNA(VLOOKUP(#REF!&amp;" N°7",Feuil2!D:E,2,FALSE)),"",VLOOKUP(#REF!&amp;" N°7",Feuil2!D:E,2,FALSE))</f>
        <v>#REF!</v>
      </c>
    </row>
    <row r="476" spans="14:28" x14ac:dyDescent="0.3">
      <c r="N476" t="e">
        <f>IF(OR(VLOOKUP(M476,Feuil2!E:F,2,FALSE)&gt;1,VLOOKUP(Feuil1!M476,Feuil2!E:I,4,)+7&lt;Tableau_Lancer_la_requête_à_partir_de_CEGID[[#This Row],[wop_dateacc]]),Feuil1!M476,"")</f>
        <v>#N/A</v>
      </c>
      <c r="U476" t="e">
        <f>_xlfn.ISOWEEKNUM(#REF!)</f>
        <v>#REF!</v>
      </c>
      <c r="V476" t="e">
        <f>IF(ISNA(VLOOKUP(#REF!&amp;" N°1",Feuil2!D:E,2,FALSE)),"",VLOOKUP(#REF!&amp;" N°1",Feuil2!D:E,2,FALSE))</f>
        <v>#REF!</v>
      </c>
      <c r="W476" t="e">
        <f>IF(ISNA(VLOOKUP(#REF!&amp;" N°2",Feuil2!D:E,2,FALSE)),"",VLOOKUP(#REF!&amp;" N°2",Feuil2!D:E,2,FALSE))</f>
        <v>#REF!</v>
      </c>
      <c r="X476" t="e">
        <f>IF(ISNA(VLOOKUP(#REF!&amp;" N°3",Feuil2!D:E,2,FALSE)),"",VLOOKUP(#REF!&amp;" N°3",Feuil2!D:E,2,FALSE))</f>
        <v>#REF!</v>
      </c>
      <c r="Y476" t="e">
        <f>IF(ISNA(VLOOKUP(#REF!&amp;" N°3",Feuil2!D:E,2,FALSE)),"",VLOOKUP(#REF!&amp;" N°3",Feuil2!D:E,2,FALSE))</f>
        <v>#REF!</v>
      </c>
      <c r="Z476" t="e">
        <f>IF(ISNA(VLOOKUP(#REF!&amp;" N°4",Feuil2!D:E,2,FALSE)),"",VLOOKUP(#REF!&amp;" N°4",Feuil2!D:E,2,FALSE))</f>
        <v>#REF!</v>
      </c>
      <c r="AA476" t="e">
        <f>IF(ISNA(VLOOKUP(#REF!&amp;" N°6",Feuil2!D:E,2,FALSE)),"",VLOOKUP(#REF!&amp;" N°6",Feuil2!D:E,2,FALSE))</f>
        <v>#REF!</v>
      </c>
      <c r="AB476" t="e">
        <f>IF(ISNA(VLOOKUP(#REF!&amp;" N°7",Feuil2!D:E,2,FALSE)),"",VLOOKUP(#REF!&amp;" N°7",Feuil2!D:E,2,FALSE))</f>
        <v>#REF!</v>
      </c>
    </row>
    <row r="477" spans="14:28" x14ac:dyDescent="0.3">
      <c r="N477" t="e">
        <f>IF(OR(VLOOKUP(M477,Feuil2!E:F,2,FALSE)&gt;1,VLOOKUP(Feuil1!M477,Feuil2!E:I,4,)+7&lt;Tableau_Lancer_la_requête_à_partir_de_CEGID[[#This Row],[wop_dateacc]]),Feuil1!M477,"")</f>
        <v>#N/A</v>
      </c>
      <c r="U477" t="e">
        <f>_xlfn.ISOWEEKNUM(#REF!)</f>
        <v>#REF!</v>
      </c>
      <c r="V477" t="e">
        <f>IF(ISNA(VLOOKUP(#REF!&amp;" N°1",Feuil2!D:E,2,FALSE)),"",VLOOKUP(#REF!&amp;" N°1",Feuil2!D:E,2,FALSE))</f>
        <v>#REF!</v>
      </c>
      <c r="W477" t="e">
        <f>IF(ISNA(VLOOKUP(#REF!&amp;" N°2",Feuil2!D:E,2,FALSE)),"",VLOOKUP(#REF!&amp;" N°2",Feuil2!D:E,2,FALSE))</f>
        <v>#REF!</v>
      </c>
      <c r="X477" t="e">
        <f>IF(ISNA(VLOOKUP(#REF!&amp;" N°3",Feuil2!D:E,2,FALSE)),"",VLOOKUP(#REF!&amp;" N°3",Feuil2!D:E,2,FALSE))</f>
        <v>#REF!</v>
      </c>
      <c r="Y477" t="e">
        <f>IF(ISNA(VLOOKUP(#REF!&amp;" N°3",Feuil2!D:E,2,FALSE)),"",VLOOKUP(#REF!&amp;" N°3",Feuil2!D:E,2,FALSE))</f>
        <v>#REF!</v>
      </c>
      <c r="Z477" t="e">
        <f>IF(ISNA(VLOOKUP(#REF!&amp;" N°4",Feuil2!D:E,2,FALSE)),"",VLOOKUP(#REF!&amp;" N°4",Feuil2!D:E,2,FALSE))</f>
        <v>#REF!</v>
      </c>
      <c r="AA477" t="e">
        <f>IF(ISNA(VLOOKUP(#REF!&amp;" N°6",Feuil2!D:E,2,FALSE)),"",VLOOKUP(#REF!&amp;" N°6",Feuil2!D:E,2,FALSE))</f>
        <v>#REF!</v>
      </c>
      <c r="AB477" t="e">
        <f>IF(ISNA(VLOOKUP(#REF!&amp;" N°7",Feuil2!D:E,2,FALSE)),"",VLOOKUP(#REF!&amp;" N°7",Feuil2!D:E,2,FALSE))</f>
        <v>#REF!</v>
      </c>
    </row>
    <row r="478" spans="14:28" x14ac:dyDescent="0.3">
      <c r="N478" t="e">
        <f>IF(OR(VLOOKUP(M478,Feuil2!E:F,2,FALSE)&gt;1,VLOOKUP(Feuil1!M478,Feuil2!E:I,4,)+7&lt;Tableau_Lancer_la_requête_à_partir_de_CEGID[[#This Row],[wop_dateacc]]),Feuil1!M478,"")</f>
        <v>#N/A</v>
      </c>
      <c r="U478" t="e">
        <f>_xlfn.ISOWEEKNUM(#REF!)</f>
        <v>#REF!</v>
      </c>
      <c r="V478" t="e">
        <f>IF(ISNA(VLOOKUP(#REF!&amp;" N°1",Feuil2!D:E,2,FALSE)),"",VLOOKUP(#REF!&amp;" N°1",Feuil2!D:E,2,FALSE))</f>
        <v>#REF!</v>
      </c>
      <c r="W478" t="e">
        <f>IF(ISNA(VLOOKUP(#REF!&amp;" N°2",Feuil2!D:E,2,FALSE)),"",VLOOKUP(#REF!&amp;" N°2",Feuil2!D:E,2,FALSE))</f>
        <v>#REF!</v>
      </c>
      <c r="X478" t="e">
        <f>IF(ISNA(VLOOKUP(#REF!&amp;" N°3",Feuil2!D:E,2,FALSE)),"",VLOOKUP(#REF!&amp;" N°3",Feuil2!D:E,2,FALSE))</f>
        <v>#REF!</v>
      </c>
      <c r="Y478" t="e">
        <f>IF(ISNA(VLOOKUP(#REF!&amp;" N°3",Feuil2!D:E,2,FALSE)),"",VLOOKUP(#REF!&amp;" N°3",Feuil2!D:E,2,FALSE))</f>
        <v>#REF!</v>
      </c>
      <c r="Z478" t="e">
        <f>IF(ISNA(VLOOKUP(#REF!&amp;" N°4",Feuil2!D:E,2,FALSE)),"",VLOOKUP(#REF!&amp;" N°4",Feuil2!D:E,2,FALSE))</f>
        <v>#REF!</v>
      </c>
      <c r="AA478" t="e">
        <f>IF(ISNA(VLOOKUP(#REF!&amp;" N°6",Feuil2!D:E,2,FALSE)),"",VLOOKUP(#REF!&amp;" N°6",Feuil2!D:E,2,FALSE))</f>
        <v>#REF!</v>
      </c>
      <c r="AB478" t="e">
        <f>IF(ISNA(VLOOKUP(#REF!&amp;" N°7",Feuil2!D:E,2,FALSE)),"",VLOOKUP(#REF!&amp;" N°7",Feuil2!D:E,2,FALSE))</f>
        <v>#REF!</v>
      </c>
    </row>
    <row r="479" spans="14:28" x14ac:dyDescent="0.3">
      <c r="N479" t="e">
        <f>IF(OR(VLOOKUP(M479,Feuil2!E:F,2,FALSE)&gt;1,VLOOKUP(Feuil1!M479,Feuil2!E:I,4,)+7&lt;Tableau_Lancer_la_requête_à_partir_de_CEGID[[#This Row],[wop_dateacc]]),Feuil1!M479,"")</f>
        <v>#N/A</v>
      </c>
      <c r="U479" t="e">
        <f>_xlfn.ISOWEEKNUM(#REF!)</f>
        <v>#REF!</v>
      </c>
      <c r="V479" t="e">
        <f>IF(ISNA(VLOOKUP(#REF!&amp;" N°1",Feuil2!D:E,2,FALSE)),"",VLOOKUP(#REF!&amp;" N°1",Feuil2!D:E,2,FALSE))</f>
        <v>#REF!</v>
      </c>
      <c r="W479" t="e">
        <f>IF(ISNA(VLOOKUP(#REF!&amp;" N°2",Feuil2!D:E,2,FALSE)),"",VLOOKUP(#REF!&amp;" N°2",Feuil2!D:E,2,FALSE))</f>
        <v>#REF!</v>
      </c>
      <c r="X479" t="e">
        <f>IF(ISNA(VLOOKUP(#REF!&amp;" N°3",Feuil2!D:E,2,FALSE)),"",VLOOKUP(#REF!&amp;" N°3",Feuil2!D:E,2,FALSE))</f>
        <v>#REF!</v>
      </c>
      <c r="Y479" t="e">
        <f>IF(ISNA(VLOOKUP(#REF!&amp;" N°3",Feuil2!D:E,2,FALSE)),"",VLOOKUP(#REF!&amp;" N°3",Feuil2!D:E,2,FALSE))</f>
        <v>#REF!</v>
      </c>
      <c r="Z479" t="e">
        <f>IF(ISNA(VLOOKUP(#REF!&amp;" N°4",Feuil2!D:E,2,FALSE)),"",VLOOKUP(#REF!&amp;" N°4",Feuil2!D:E,2,FALSE))</f>
        <v>#REF!</v>
      </c>
      <c r="AA479" t="e">
        <f>IF(ISNA(VLOOKUP(#REF!&amp;" N°6",Feuil2!D:E,2,FALSE)),"",VLOOKUP(#REF!&amp;" N°6",Feuil2!D:E,2,FALSE))</f>
        <v>#REF!</v>
      </c>
      <c r="AB479" t="e">
        <f>IF(ISNA(VLOOKUP(#REF!&amp;" N°7",Feuil2!D:E,2,FALSE)),"",VLOOKUP(#REF!&amp;" N°7",Feuil2!D:E,2,FALSE))</f>
        <v>#REF!</v>
      </c>
    </row>
    <row r="480" spans="14:28" x14ac:dyDescent="0.3">
      <c r="N480" t="e">
        <f>IF(OR(VLOOKUP(M480,Feuil2!E:F,2,FALSE)&gt;1,VLOOKUP(Feuil1!M480,Feuil2!E:I,4,)+7&lt;Tableau_Lancer_la_requête_à_partir_de_CEGID[[#This Row],[wop_dateacc]]),Feuil1!M480,"")</f>
        <v>#N/A</v>
      </c>
      <c r="U480" t="e">
        <f>_xlfn.ISOWEEKNUM(#REF!)</f>
        <v>#REF!</v>
      </c>
      <c r="V480" t="e">
        <f>IF(ISNA(VLOOKUP(#REF!&amp;" N°1",Feuil2!D:E,2,FALSE)),"",VLOOKUP(#REF!&amp;" N°1",Feuil2!D:E,2,FALSE))</f>
        <v>#REF!</v>
      </c>
      <c r="W480" t="e">
        <f>IF(ISNA(VLOOKUP(#REF!&amp;" N°2",Feuil2!D:E,2,FALSE)),"",VLOOKUP(#REF!&amp;" N°2",Feuil2!D:E,2,FALSE))</f>
        <v>#REF!</v>
      </c>
      <c r="X480" t="e">
        <f>IF(ISNA(VLOOKUP(#REF!&amp;" N°3",Feuil2!D:E,2,FALSE)),"",VLOOKUP(#REF!&amp;" N°3",Feuil2!D:E,2,FALSE))</f>
        <v>#REF!</v>
      </c>
      <c r="Y480" t="e">
        <f>IF(ISNA(VLOOKUP(#REF!&amp;" N°3",Feuil2!D:E,2,FALSE)),"",VLOOKUP(#REF!&amp;" N°3",Feuil2!D:E,2,FALSE))</f>
        <v>#REF!</v>
      </c>
      <c r="Z480" t="e">
        <f>IF(ISNA(VLOOKUP(#REF!&amp;" N°4",Feuil2!D:E,2,FALSE)),"",VLOOKUP(#REF!&amp;" N°4",Feuil2!D:E,2,FALSE))</f>
        <v>#REF!</v>
      </c>
      <c r="AA480" t="e">
        <f>IF(ISNA(VLOOKUP(#REF!&amp;" N°6",Feuil2!D:E,2,FALSE)),"",VLOOKUP(#REF!&amp;" N°6",Feuil2!D:E,2,FALSE))</f>
        <v>#REF!</v>
      </c>
      <c r="AB480" t="e">
        <f>IF(ISNA(VLOOKUP(#REF!&amp;" N°7",Feuil2!D:E,2,FALSE)),"",VLOOKUP(#REF!&amp;" N°7",Feuil2!D:E,2,FALSE))</f>
        <v>#REF!</v>
      </c>
    </row>
    <row r="481" spans="14:28" x14ac:dyDescent="0.3">
      <c r="N481" t="e">
        <f>IF(OR(VLOOKUP(M481,Feuil2!E:F,2,FALSE)&gt;1,VLOOKUP(Feuil1!M481,Feuil2!E:I,4,)+7&lt;Tableau_Lancer_la_requête_à_partir_de_CEGID[[#This Row],[wop_dateacc]]),Feuil1!M481,"")</f>
        <v>#N/A</v>
      </c>
      <c r="U481" t="e">
        <f>_xlfn.ISOWEEKNUM(#REF!)</f>
        <v>#REF!</v>
      </c>
      <c r="V481" t="e">
        <f>IF(ISNA(VLOOKUP(#REF!&amp;" N°1",Feuil2!D:E,2,FALSE)),"",VLOOKUP(#REF!&amp;" N°1",Feuil2!D:E,2,FALSE))</f>
        <v>#REF!</v>
      </c>
      <c r="W481" t="e">
        <f>IF(ISNA(VLOOKUP(#REF!&amp;" N°2",Feuil2!D:E,2,FALSE)),"",VLOOKUP(#REF!&amp;" N°2",Feuil2!D:E,2,FALSE))</f>
        <v>#REF!</v>
      </c>
      <c r="X481" t="e">
        <f>IF(ISNA(VLOOKUP(#REF!&amp;" N°3",Feuil2!D:E,2,FALSE)),"",VLOOKUP(#REF!&amp;" N°3",Feuil2!D:E,2,FALSE))</f>
        <v>#REF!</v>
      </c>
      <c r="Y481" t="e">
        <f>IF(ISNA(VLOOKUP(#REF!&amp;" N°3",Feuil2!D:E,2,FALSE)),"",VLOOKUP(#REF!&amp;" N°3",Feuil2!D:E,2,FALSE))</f>
        <v>#REF!</v>
      </c>
      <c r="Z481" t="e">
        <f>IF(ISNA(VLOOKUP(#REF!&amp;" N°4",Feuil2!D:E,2,FALSE)),"",VLOOKUP(#REF!&amp;" N°4",Feuil2!D:E,2,FALSE))</f>
        <v>#REF!</v>
      </c>
      <c r="AA481" t="e">
        <f>IF(ISNA(VLOOKUP(#REF!&amp;" N°6",Feuil2!D:E,2,FALSE)),"",VLOOKUP(#REF!&amp;" N°6",Feuil2!D:E,2,FALSE))</f>
        <v>#REF!</v>
      </c>
      <c r="AB481" t="e">
        <f>IF(ISNA(VLOOKUP(#REF!&amp;" N°7",Feuil2!D:E,2,FALSE)),"",VLOOKUP(#REF!&amp;" N°7",Feuil2!D:E,2,FALSE))</f>
        <v>#REF!</v>
      </c>
    </row>
    <row r="482" spans="14:28" x14ac:dyDescent="0.3">
      <c r="N482" t="e">
        <f>IF(OR(VLOOKUP(M482,Feuil2!E:F,2,FALSE)&gt;1,VLOOKUP(Feuil1!M482,Feuil2!E:I,4,)+7&lt;Tableau_Lancer_la_requête_à_partir_de_CEGID[[#This Row],[wop_dateacc]]),Feuil1!M482,"")</f>
        <v>#N/A</v>
      </c>
      <c r="U482" t="e">
        <f>_xlfn.ISOWEEKNUM(#REF!)</f>
        <v>#REF!</v>
      </c>
      <c r="V482" t="e">
        <f>IF(ISNA(VLOOKUP(#REF!&amp;" N°1",Feuil2!D:E,2,FALSE)),"",VLOOKUP(#REF!&amp;" N°1",Feuil2!D:E,2,FALSE))</f>
        <v>#REF!</v>
      </c>
      <c r="W482" t="e">
        <f>IF(ISNA(VLOOKUP(#REF!&amp;" N°2",Feuil2!D:E,2,FALSE)),"",VLOOKUP(#REF!&amp;" N°2",Feuil2!D:E,2,FALSE))</f>
        <v>#REF!</v>
      </c>
      <c r="X482" t="e">
        <f>IF(ISNA(VLOOKUP(#REF!&amp;" N°3",Feuil2!D:E,2,FALSE)),"",VLOOKUP(#REF!&amp;" N°3",Feuil2!D:E,2,FALSE))</f>
        <v>#REF!</v>
      </c>
      <c r="Y482" t="e">
        <f>IF(ISNA(VLOOKUP(#REF!&amp;" N°3",Feuil2!D:E,2,FALSE)),"",VLOOKUP(#REF!&amp;" N°3",Feuil2!D:E,2,FALSE))</f>
        <v>#REF!</v>
      </c>
      <c r="Z482" t="e">
        <f>IF(ISNA(VLOOKUP(#REF!&amp;" N°4",Feuil2!D:E,2,FALSE)),"",VLOOKUP(#REF!&amp;" N°4",Feuil2!D:E,2,FALSE))</f>
        <v>#REF!</v>
      </c>
      <c r="AA482" t="e">
        <f>IF(ISNA(VLOOKUP(#REF!&amp;" N°6",Feuil2!D:E,2,FALSE)),"",VLOOKUP(#REF!&amp;" N°6",Feuil2!D:E,2,FALSE))</f>
        <v>#REF!</v>
      </c>
      <c r="AB482" t="e">
        <f>IF(ISNA(VLOOKUP(#REF!&amp;" N°7",Feuil2!D:E,2,FALSE)),"",VLOOKUP(#REF!&amp;" N°7",Feuil2!D:E,2,FALSE))</f>
        <v>#REF!</v>
      </c>
    </row>
    <row r="483" spans="14:28" x14ac:dyDescent="0.3">
      <c r="N483" t="e">
        <f>IF(OR(VLOOKUP(M483,Feuil2!E:F,2,FALSE)&gt;1,VLOOKUP(Feuil1!M483,Feuil2!E:I,4,)+7&lt;Tableau_Lancer_la_requête_à_partir_de_CEGID[[#This Row],[wop_dateacc]]),Feuil1!M483,"")</f>
        <v>#N/A</v>
      </c>
      <c r="U483" t="e">
        <f>_xlfn.ISOWEEKNUM(#REF!)</f>
        <v>#REF!</v>
      </c>
      <c r="V483" t="e">
        <f>IF(ISNA(VLOOKUP(#REF!&amp;" N°1",Feuil2!D:E,2,FALSE)),"",VLOOKUP(#REF!&amp;" N°1",Feuil2!D:E,2,FALSE))</f>
        <v>#REF!</v>
      </c>
      <c r="W483" t="e">
        <f>IF(ISNA(VLOOKUP(#REF!&amp;" N°2",Feuil2!D:E,2,FALSE)),"",VLOOKUP(#REF!&amp;" N°2",Feuil2!D:E,2,FALSE))</f>
        <v>#REF!</v>
      </c>
      <c r="X483" t="e">
        <f>IF(ISNA(VLOOKUP(#REF!&amp;" N°3",Feuil2!D:E,2,FALSE)),"",VLOOKUP(#REF!&amp;" N°3",Feuil2!D:E,2,FALSE))</f>
        <v>#REF!</v>
      </c>
      <c r="Y483" t="e">
        <f>IF(ISNA(VLOOKUP(#REF!&amp;" N°3",Feuil2!D:E,2,FALSE)),"",VLOOKUP(#REF!&amp;" N°3",Feuil2!D:E,2,FALSE))</f>
        <v>#REF!</v>
      </c>
      <c r="Z483" t="e">
        <f>IF(ISNA(VLOOKUP(#REF!&amp;" N°4",Feuil2!D:E,2,FALSE)),"",VLOOKUP(#REF!&amp;" N°4",Feuil2!D:E,2,FALSE))</f>
        <v>#REF!</v>
      </c>
      <c r="AA483" t="e">
        <f>IF(ISNA(VLOOKUP(#REF!&amp;" N°6",Feuil2!D:E,2,FALSE)),"",VLOOKUP(#REF!&amp;" N°6",Feuil2!D:E,2,FALSE))</f>
        <v>#REF!</v>
      </c>
      <c r="AB483" t="e">
        <f>IF(ISNA(VLOOKUP(#REF!&amp;" N°7",Feuil2!D:E,2,FALSE)),"",VLOOKUP(#REF!&amp;" N°7",Feuil2!D:E,2,FALSE))</f>
        <v>#REF!</v>
      </c>
    </row>
    <row r="484" spans="14:28" x14ac:dyDescent="0.3">
      <c r="N484" t="e">
        <f>IF(OR(VLOOKUP(M484,Feuil2!E:F,2,FALSE)&gt;1,VLOOKUP(Feuil1!M484,Feuil2!E:I,4,)+7&lt;Tableau_Lancer_la_requête_à_partir_de_CEGID[[#This Row],[wop_dateacc]]),Feuil1!M484,"")</f>
        <v>#N/A</v>
      </c>
      <c r="U484" t="e">
        <f>_xlfn.ISOWEEKNUM(#REF!)</f>
        <v>#REF!</v>
      </c>
      <c r="V484" t="e">
        <f>IF(ISNA(VLOOKUP(#REF!&amp;" N°1",Feuil2!D:E,2,FALSE)),"",VLOOKUP(#REF!&amp;" N°1",Feuil2!D:E,2,FALSE))</f>
        <v>#REF!</v>
      </c>
      <c r="W484" t="e">
        <f>IF(ISNA(VLOOKUP(#REF!&amp;" N°2",Feuil2!D:E,2,FALSE)),"",VLOOKUP(#REF!&amp;" N°2",Feuil2!D:E,2,FALSE))</f>
        <v>#REF!</v>
      </c>
      <c r="X484" t="e">
        <f>IF(ISNA(VLOOKUP(#REF!&amp;" N°3",Feuil2!D:E,2,FALSE)),"",VLOOKUP(#REF!&amp;" N°3",Feuil2!D:E,2,FALSE))</f>
        <v>#REF!</v>
      </c>
      <c r="Y484" t="e">
        <f>IF(ISNA(VLOOKUP(#REF!&amp;" N°3",Feuil2!D:E,2,FALSE)),"",VLOOKUP(#REF!&amp;" N°3",Feuil2!D:E,2,FALSE))</f>
        <v>#REF!</v>
      </c>
      <c r="Z484" t="e">
        <f>IF(ISNA(VLOOKUP(#REF!&amp;" N°4",Feuil2!D:E,2,FALSE)),"",VLOOKUP(#REF!&amp;" N°4",Feuil2!D:E,2,FALSE))</f>
        <v>#REF!</v>
      </c>
      <c r="AA484" t="e">
        <f>IF(ISNA(VLOOKUP(#REF!&amp;" N°6",Feuil2!D:E,2,FALSE)),"",VLOOKUP(#REF!&amp;" N°6",Feuil2!D:E,2,FALSE))</f>
        <v>#REF!</v>
      </c>
      <c r="AB484" t="e">
        <f>IF(ISNA(VLOOKUP(#REF!&amp;" N°7",Feuil2!D:E,2,FALSE)),"",VLOOKUP(#REF!&amp;" N°7",Feuil2!D:E,2,FALSE))</f>
        <v>#REF!</v>
      </c>
    </row>
    <row r="485" spans="14:28" x14ac:dyDescent="0.3">
      <c r="N485" t="e">
        <f>IF(OR(VLOOKUP(M485,Feuil2!E:F,2,FALSE)&gt;1,VLOOKUP(Feuil1!M485,Feuil2!E:I,4,)+7&lt;Tableau_Lancer_la_requête_à_partir_de_CEGID[[#This Row],[wop_dateacc]]),Feuil1!M485,"")</f>
        <v>#N/A</v>
      </c>
      <c r="U485" t="e">
        <f>_xlfn.ISOWEEKNUM(#REF!)</f>
        <v>#REF!</v>
      </c>
      <c r="V485" t="e">
        <f>IF(ISNA(VLOOKUP(#REF!&amp;" N°1",Feuil2!D:E,2,FALSE)),"",VLOOKUP(#REF!&amp;" N°1",Feuil2!D:E,2,FALSE))</f>
        <v>#REF!</v>
      </c>
      <c r="W485" t="e">
        <f>IF(ISNA(VLOOKUP(#REF!&amp;" N°2",Feuil2!D:E,2,FALSE)),"",VLOOKUP(#REF!&amp;" N°2",Feuil2!D:E,2,FALSE))</f>
        <v>#REF!</v>
      </c>
      <c r="X485" t="e">
        <f>IF(ISNA(VLOOKUP(#REF!&amp;" N°3",Feuil2!D:E,2,FALSE)),"",VLOOKUP(#REF!&amp;" N°3",Feuil2!D:E,2,FALSE))</f>
        <v>#REF!</v>
      </c>
      <c r="Y485" t="e">
        <f>IF(ISNA(VLOOKUP(#REF!&amp;" N°3",Feuil2!D:E,2,FALSE)),"",VLOOKUP(#REF!&amp;" N°3",Feuil2!D:E,2,FALSE))</f>
        <v>#REF!</v>
      </c>
      <c r="Z485" t="e">
        <f>IF(ISNA(VLOOKUP(#REF!&amp;" N°4",Feuil2!D:E,2,FALSE)),"",VLOOKUP(#REF!&amp;" N°4",Feuil2!D:E,2,FALSE))</f>
        <v>#REF!</v>
      </c>
      <c r="AA485" t="e">
        <f>IF(ISNA(VLOOKUP(#REF!&amp;" N°6",Feuil2!D:E,2,FALSE)),"",VLOOKUP(#REF!&amp;" N°6",Feuil2!D:E,2,FALSE))</f>
        <v>#REF!</v>
      </c>
      <c r="AB485" t="e">
        <f>IF(ISNA(VLOOKUP(#REF!&amp;" N°7",Feuil2!D:E,2,FALSE)),"",VLOOKUP(#REF!&amp;" N°7",Feuil2!D:E,2,FALSE))</f>
        <v>#REF!</v>
      </c>
    </row>
    <row r="486" spans="14:28" x14ac:dyDescent="0.3">
      <c r="N486" t="e">
        <f>IF(OR(VLOOKUP(M486,Feuil2!E:F,2,FALSE)&gt;1,VLOOKUP(Feuil1!M486,Feuil2!E:I,4,)+7&lt;Tableau_Lancer_la_requête_à_partir_de_CEGID[[#This Row],[wop_dateacc]]),Feuil1!M486,"")</f>
        <v>#N/A</v>
      </c>
      <c r="U486" t="e">
        <f>_xlfn.ISOWEEKNUM(#REF!)</f>
        <v>#REF!</v>
      </c>
      <c r="V486" t="e">
        <f>IF(ISNA(VLOOKUP(#REF!&amp;" N°1",Feuil2!D:E,2,FALSE)),"",VLOOKUP(#REF!&amp;" N°1",Feuil2!D:E,2,FALSE))</f>
        <v>#REF!</v>
      </c>
      <c r="W486" t="e">
        <f>IF(ISNA(VLOOKUP(#REF!&amp;" N°2",Feuil2!D:E,2,FALSE)),"",VLOOKUP(#REF!&amp;" N°2",Feuil2!D:E,2,FALSE))</f>
        <v>#REF!</v>
      </c>
      <c r="X486" t="e">
        <f>IF(ISNA(VLOOKUP(#REF!&amp;" N°3",Feuil2!D:E,2,FALSE)),"",VLOOKUP(#REF!&amp;" N°3",Feuil2!D:E,2,FALSE))</f>
        <v>#REF!</v>
      </c>
      <c r="Y486" t="e">
        <f>IF(ISNA(VLOOKUP(#REF!&amp;" N°3",Feuil2!D:E,2,FALSE)),"",VLOOKUP(#REF!&amp;" N°3",Feuil2!D:E,2,FALSE))</f>
        <v>#REF!</v>
      </c>
      <c r="Z486" t="e">
        <f>IF(ISNA(VLOOKUP(#REF!&amp;" N°4",Feuil2!D:E,2,FALSE)),"",VLOOKUP(#REF!&amp;" N°4",Feuil2!D:E,2,FALSE))</f>
        <v>#REF!</v>
      </c>
      <c r="AA486" t="e">
        <f>IF(ISNA(VLOOKUP(#REF!&amp;" N°6",Feuil2!D:E,2,FALSE)),"",VLOOKUP(#REF!&amp;" N°6",Feuil2!D:E,2,FALSE))</f>
        <v>#REF!</v>
      </c>
      <c r="AB486" t="e">
        <f>IF(ISNA(VLOOKUP(#REF!&amp;" N°7",Feuil2!D:E,2,FALSE)),"",VLOOKUP(#REF!&amp;" N°7",Feuil2!D:E,2,FALSE))</f>
        <v>#REF!</v>
      </c>
    </row>
    <row r="487" spans="14:28" x14ac:dyDescent="0.3">
      <c r="N487" t="e">
        <f>IF(OR(VLOOKUP(M487,Feuil2!E:F,2,FALSE)&gt;1,VLOOKUP(Feuil1!M487,Feuil2!E:I,4,)+7&lt;Tableau_Lancer_la_requête_à_partir_de_CEGID[[#This Row],[wop_dateacc]]),Feuil1!M487,"")</f>
        <v>#N/A</v>
      </c>
      <c r="U487" t="e">
        <f>_xlfn.ISOWEEKNUM(#REF!)</f>
        <v>#REF!</v>
      </c>
      <c r="V487" t="e">
        <f>IF(ISNA(VLOOKUP(#REF!&amp;" N°1",Feuil2!D:E,2,FALSE)),"",VLOOKUP(#REF!&amp;" N°1",Feuil2!D:E,2,FALSE))</f>
        <v>#REF!</v>
      </c>
      <c r="W487" t="e">
        <f>IF(ISNA(VLOOKUP(#REF!&amp;" N°2",Feuil2!D:E,2,FALSE)),"",VLOOKUP(#REF!&amp;" N°2",Feuil2!D:E,2,FALSE))</f>
        <v>#REF!</v>
      </c>
      <c r="X487" t="e">
        <f>IF(ISNA(VLOOKUP(#REF!&amp;" N°3",Feuil2!D:E,2,FALSE)),"",VLOOKUP(#REF!&amp;" N°3",Feuil2!D:E,2,FALSE))</f>
        <v>#REF!</v>
      </c>
      <c r="Y487" t="e">
        <f>IF(ISNA(VLOOKUP(#REF!&amp;" N°3",Feuil2!D:E,2,FALSE)),"",VLOOKUP(#REF!&amp;" N°3",Feuil2!D:E,2,FALSE))</f>
        <v>#REF!</v>
      </c>
      <c r="Z487" t="e">
        <f>IF(ISNA(VLOOKUP(#REF!&amp;" N°4",Feuil2!D:E,2,FALSE)),"",VLOOKUP(#REF!&amp;" N°4",Feuil2!D:E,2,FALSE))</f>
        <v>#REF!</v>
      </c>
      <c r="AA487" t="e">
        <f>IF(ISNA(VLOOKUP(#REF!&amp;" N°6",Feuil2!D:E,2,FALSE)),"",VLOOKUP(#REF!&amp;" N°6",Feuil2!D:E,2,FALSE))</f>
        <v>#REF!</v>
      </c>
      <c r="AB487" t="e">
        <f>IF(ISNA(VLOOKUP(#REF!&amp;" N°7",Feuil2!D:E,2,FALSE)),"",VLOOKUP(#REF!&amp;" N°7",Feuil2!D:E,2,FALSE))</f>
        <v>#REF!</v>
      </c>
    </row>
    <row r="488" spans="14:28" x14ac:dyDescent="0.3">
      <c r="N488" t="e">
        <f>IF(OR(VLOOKUP(M488,Feuil2!E:F,2,FALSE)&gt;1,VLOOKUP(Feuil1!M488,Feuil2!E:I,4,)+7&lt;Tableau_Lancer_la_requête_à_partir_de_CEGID[[#This Row],[wop_dateacc]]),Feuil1!M488,"")</f>
        <v>#N/A</v>
      </c>
      <c r="U488" t="e">
        <f>_xlfn.ISOWEEKNUM(#REF!)</f>
        <v>#REF!</v>
      </c>
      <c r="V488" t="e">
        <f>IF(ISNA(VLOOKUP(#REF!&amp;" N°1",Feuil2!D:E,2,FALSE)),"",VLOOKUP(#REF!&amp;" N°1",Feuil2!D:E,2,FALSE))</f>
        <v>#REF!</v>
      </c>
      <c r="W488" t="e">
        <f>IF(ISNA(VLOOKUP(#REF!&amp;" N°2",Feuil2!D:E,2,FALSE)),"",VLOOKUP(#REF!&amp;" N°2",Feuil2!D:E,2,FALSE))</f>
        <v>#REF!</v>
      </c>
      <c r="X488" t="e">
        <f>IF(ISNA(VLOOKUP(#REF!&amp;" N°3",Feuil2!D:E,2,FALSE)),"",VLOOKUP(#REF!&amp;" N°3",Feuil2!D:E,2,FALSE))</f>
        <v>#REF!</v>
      </c>
      <c r="Y488" t="e">
        <f>IF(ISNA(VLOOKUP(#REF!&amp;" N°3",Feuil2!D:E,2,FALSE)),"",VLOOKUP(#REF!&amp;" N°3",Feuil2!D:E,2,FALSE))</f>
        <v>#REF!</v>
      </c>
      <c r="Z488" t="e">
        <f>IF(ISNA(VLOOKUP(#REF!&amp;" N°4",Feuil2!D:E,2,FALSE)),"",VLOOKUP(#REF!&amp;" N°4",Feuil2!D:E,2,FALSE))</f>
        <v>#REF!</v>
      </c>
      <c r="AA488" t="e">
        <f>IF(ISNA(VLOOKUP(#REF!&amp;" N°6",Feuil2!D:E,2,FALSE)),"",VLOOKUP(#REF!&amp;" N°6",Feuil2!D:E,2,FALSE))</f>
        <v>#REF!</v>
      </c>
      <c r="AB488" t="e">
        <f>IF(ISNA(VLOOKUP(#REF!&amp;" N°7",Feuil2!D:E,2,FALSE)),"",VLOOKUP(#REF!&amp;" N°7",Feuil2!D:E,2,FALSE))</f>
        <v>#REF!</v>
      </c>
    </row>
    <row r="489" spans="14:28" x14ac:dyDescent="0.3">
      <c r="N489" t="e">
        <f>IF(OR(VLOOKUP(M489,Feuil2!E:F,2,FALSE)&gt;1,VLOOKUP(Feuil1!M489,Feuil2!E:I,4,)+7&lt;Tableau_Lancer_la_requête_à_partir_de_CEGID[[#This Row],[wop_dateacc]]),Feuil1!M489,"")</f>
        <v>#N/A</v>
      </c>
      <c r="U489" t="e">
        <f>_xlfn.ISOWEEKNUM(#REF!)</f>
        <v>#REF!</v>
      </c>
      <c r="V489" t="e">
        <f>IF(ISNA(VLOOKUP(#REF!&amp;" N°1",Feuil2!D:E,2,FALSE)),"",VLOOKUP(#REF!&amp;" N°1",Feuil2!D:E,2,FALSE))</f>
        <v>#REF!</v>
      </c>
      <c r="W489" t="e">
        <f>IF(ISNA(VLOOKUP(#REF!&amp;" N°2",Feuil2!D:E,2,FALSE)),"",VLOOKUP(#REF!&amp;" N°2",Feuil2!D:E,2,FALSE))</f>
        <v>#REF!</v>
      </c>
      <c r="X489" t="e">
        <f>IF(ISNA(VLOOKUP(#REF!&amp;" N°3",Feuil2!D:E,2,FALSE)),"",VLOOKUP(#REF!&amp;" N°3",Feuil2!D:E,2,FALSE))</f>
        <v>#REF!</v>
      </c>
      <c r="Y489" t="e">
        <f>IF(ISNA(VLOOKUP(#REF!&amp;" N°3",Feuil2!D:E,2,FALSE)),"",VLOOKUP(#REF!&amp;" N°3",Feuil2!D:E,2,FALSE))</f>
        <v>#REF!</v>
      </c>
      <c r="Z489" t="e">
        <f>IF(ISNA(VLOOKUP(#REF!&amp;" N°4",Feuil2!D:E,2,FALSE)),"",VLOOKUP(#REF!&amp;" N°4",Feuil2!D:E,2,FALSE))</f>
        <v>#REF!</v>
      </c>
      <c r="AA489" t="e">
        <f>IF(ISNA(VLOOKUP(#REF!&amp;" N°6",Feuil2!D:E,2,FALSE)),"",VLOOKUP(#REF!&amp;" N°6",Feuil2!D:E,2,FALSE))</f>
        <v>#REF!</v>
      </c>
      <c r="AB489" t="e">
        <f>IF(ISNA(VLOOKUP(#REF!&amp;" N°7",Feuil2!D:E,2,FALSE)),"",VLOOKUP(#REF!&amp;" N°7",Feuil2!D:E,2,FALSE))</f>
        <v>#REF!</v>
      </c>
    </row>
    <row r="490" spans="14:28" x14ac:dyDescent="0.3">
      <c r="N490" t="e">
        <f>IF(OR(VLOOKUP(M490,Feuil2!E:F,2,FALSE)&gt;1,VLOOKUP(Feuil1!M490,Feuil2!E:I,4,)+7&lt;Tableau_Lancer_la_requête_à_partir_de_CEGID[[#This Row],[wop_dateacc]]),Feuil1!M490,"")</f>
        <v>#N/A</v>
      </c>
      <c r="U490" t="e">
        <f>_xlfn.ISOWEEKNUM(#REF!)</f>
        <v>#REF!</v>
      </c>
      <c r="V490" t="e">
        <f>IF(ISNA(VLOOKUP(#REF!&amp;" N°1",Feuil2!D:E,2,FALSE)),"",VLOOKUP(#REF!&amp;" N°1",Feuil2!D:E,2,FALSE))</f>
        <v>#REF!</v>
      </c>
      <c r="W490" t="e">
        <f>IF(ISNA(VLOOKUP(#REF!&amp;" N°2",Feuil2!D:E,2,FALSE)),"",VLOOKUP(#REF!&amp;" N°2",Feuil2!D:E,2,FALSE))</f>
        <v>#REF!</v>
      </c>
      <c r="X490" t="e">
        <f>IF(ISNA(VLOOKUP(#REF!&amp;" N°3",Feuil2!D:E,2,FALSE)),"",VLOOKUP(#REF!&amp;" N°3",Feuil2!D:E,2,FALSE))</f>
        <v>#REF!</v>
      </c>
      <c r="Y490" t="e">
        <f>IF(ISNA(VLOOKUP(#REF!&amp;" N°3",Feuil2!D:E,2,FALSE)),"",VLOOKUP(#REF!&amp;" N°3",Feuil2!D:E,2,FALSE))</f>
        <v>#REF!</v>
      </c>
      <c r="Z490" t="e">
        <f>IF(ISNA(VLOOKUP(#REF!&amp;" N°4",Feuil2!D:E,2,FALSE)),"",VLOOKUP(#REF!&amp;" N°4",Feuil2!D:E,2,FALSE))</f>
        <v>#REF!</v>
      </c>
      <c r="AA490" t="e">
        <f>IF(ISNA(VLOOKUP(#REF!&amp;" N°6",Feuil2!D:E,2,FALSE)),"",VLOOKUP(#REF!&amp;" N°6",Feuil2!D:E,2,FALSE))</f>
        <v>#REF!</v>
      </c>
      <c r="AB490" t="e">
        <f>IF(ISNA(VLOOKUP(#REF!&amp;" N°7",Feuil2!D:E,2,FALSE)),"",VLOOKUP(#REF!&amp;" N°7",Feuil2!D:E,2,FALSE))</f>
        <v>#REF!</v>
      </c>
    </row>
    <row r="491" spans="14:28" x14ac:dyDescent="0.3">
      <c r="N491" t="e">
        <f>IF(OR(VLOOKUP(M491,Feuil2!E:F,2,FALSE)&gt;1,VLOOKUP(Feuil1!M491,Feuil2!E:I,4,)+7&lt;Tableau_Lancer_la_requête_à_partir_de_CEGID[[#This Row],[wop_dateacc]]),Feuil1!M491,"")</f>
        <v>#N/A</v>
      </c>
      <c r="U491" t="e">
        <f>_xlfn.ISOWEEKNUM(#REF!)</f>
        <v>#REF!</v>
      </c>
      <c r="V491" t="e">
        <f>IF(ISNA(VLOOKUP(#REF!&amp;" N°1",Feuil2!D:E,2,FALSE)),"",VLOOKUP(#REF!&amp;" N°1",Feuil2!D:E,2,FALSE))</f>
        <v>#REF!</v>
      </c>
      <c r="W491" t="e">
        <f>IF(ISNA(VLOOKUP(#REF!&amp;" N°2",Feuil2!D:E,2,FALSE)),"",VLOOKUP(#REF!&amp;" N°2",Feuil2!D:E,2,FALSE))</f>
        <v>#REF!</v>
      </c>
      <c r="X491" t="e">
        <f>IF(ISNA(VLOOKUP(#REF!&amp;" N°3",Feuil2!D:E,2,FALSE)),"",VLOOKUP(#REF!&amp;" N°3",Feuil2!D:E,2,FALSE))</f>
        <v>#REF!</v>
      </c>
      <c r="Y491" t="e">
        <f>IF(ISNA(VLOOKUP(#REF!&amp;" N°3",Feuil2!D:E,2,FALSE)),"",VLOOKUP(#REF!&amp;" N°3",Feuil2!D:E,2,FALSE))</f>
        <v>#REF!</v>
      </c>
      <c r="Z491" t="e">
        <f>IF(ISNA(VLOOKUP(#REF!&amp;" N°4",Feuil2!D:E,2,FALSE)),"",VLOOKUP(#REF!&amp;" N°4",Feuil2!D:E,2,FALSE))</f>
        <v>#REF!</v>
      </c>
      <c r="AA491" t="e">
        <f>IF(ISNA(VLOOKUP(#REF!&amp;" N°6",Feuil2!D:E,2,FALSE)),"",VLOOKUP(#REF!&amp;" N°6",Feuil2!D:E,2,FALSE))</f>
        <v>#REF!</v>
      </c>
      <c r="AB491" t="e">
        <f>IF(ISNA(VLOOKUP(#REF!&amp;" N°7",Feuil2!D:E,2,FALSE)),"",VLOOKUP(#REF!&amp;" N°7",Feuil2!D:E,2,FALSE))</f>
        <v>#REF!</v>
      </c>
    </row>
    <row r="492" spans="14:28" x14ac:dyDescent="0.3">
      <c r="N492" t="e">
        <f>IF(OR(VLOOKUP(M492,Feuil2!E:F,2,FALSE)&gt;1,VLOOKUP(Feuil1!M492,Feuil2!E:I,4,)+7&lt;Tableau_Lancer_la_requête_à_partir_de_CEGID[[#This Row],[wop_dateacc]]),Feuil1!M492,"")</f>
        <v>#N/A</v>
      </c>
      <c r="U492" t="e">
        <f>_xlfn.ISOWEEKNUM(#REF!)</f>
        <v>#REF!</v>
      </c>
      <c r="V492" t="e">
        <f>IF(ISNA(VLOOKUP(#REF!&amp;" N°1",Feuil2!D:E,2,FALSE)),"",VLOOKUP(#REF!&amp;" N°1",Feuil2!D:E,2,FALSE))</f>
        <v>#REF!</v>
      </c>
      <c r="W492" t="e">
        <f>IF(ISNA(VLOOKUP(#REF!&amp;" N°2",Feuil2!D:E,2,FALSE)),"",VLOOKUP(#REF!&amp;" N°2",Feuil2!D:E,2,FALSE))</f>
        <v>#REF!</v>
      </c>
      <c r="X492" t="e">
        <f>IF(ISNA(VLOOKUP(#REF!&amp;" N°3",Feuil2!D:E,2,FALSE)),"",VLOOKUP(#REF!&amp;" N°3",Feuil2!D:E,2,FALSE))</f>
        <v>#REF!</v>
      </c>
      <c r="Y492" t="e">
        <f>IF(ISNA(VLOOKUP(#REF!&amp;" N°3",Feuil2!D:E,2,FALSE)),"",VLOOKUP(#REF!&amp;" N°3",Feuil2!D:E,2,FALSE))</f>
        <v>#REF!</v>
      </c>
      <c r="Z492" t="e">
        <f>IF(ISNA(VLOOKUP(#REF!&amp;" N°4",Feuil2!D:E,2,FALSE)),"",VLOOKUP(#REF!&amp;" N°4",Feuil2!D:E,2,FALSE))</f>
        <v>#REF!</v>
      </c>
      <c r="AA492" t="e">
        <f>IF(ISNA(VLOOKUP(#REF!&amp;" N°6",Feuil2!D:E,2,FALSE)),"",VLOOKUP(#REF!&amp;" N°6",Feuil2!D:E,2,FALSE))</f>
        <v>#REF!</v>
      </c>
      <c r="AB492" t="e">
        <f>IF(ISNA(VLOOKUP(#REF!&amp;" N°7",Feuil2!D:E,2,FALSE)),"",VLOOKUP(#REF!&amp;" N°7",Feuil2!D:E,2,FALSE))</f>
        <v>#REF!</v>
      </c>
    </row>
    <row r="493" spans="14:28" x14ac:dyDescent="0.3">
      <c r="N493" t="e">
        <f>IF(OR(VLOOKUP(M493,Feuil2!E:F,2,FALSE)&gt;1,VLOOKUP(Feuil1!M493,Feuil2!E:I,4,)+7&lt;Tableau_Lancer_la_requête_à_partir_de_CEGID[[#This Row],[wop_dateacc]]),Feuil1!M493,"")</f>
        <v>#N/A</v>
      </c>
      <c r="U493" t="e">
        <f>_xlfn.ISOWEEKNUM(#REF!)</f>
        <v>#REF!</v>
      </c>
      <c r="V493" t="e">
        <f>IF(ISNA(VLOOKUP(#REF!&amp;" N°1",Feuil2!D:E,2,FALSE)),"",VLOOKUP(#REF!&amp;" N°1",Feuil2!D:E,2,FALSE))</f>
        <v>#REF!</v>
      </c>
      <c r="W493" t="e">
        <f>IF(ISNA(VLOOKUP(#REF!&amp;" N°2",Feuil2!D:E,2,FALSE)),"",VLOOKUP(#REF!&amp;" N°2",Feuil2!D:E,2,FALSE))</f>
        <v>#REF!</v>
      </c>
      <c r="X493" t="e">
        <f>IF(ISNA(VLOOKUP(#REF!&amp;" N°3",Feuil2!D:E,2,FALSE)),"",VLOOKUP(#REF!&amp;" N°3",Feuil2!D:E,2,FALSE))</f>
        <v>#REF!</v>
      </c>
      <c r="Y493" t="e">
        <f>IF(ISNA(VLOOKUP(#REF!&amp;" N°3",Feuil2!D:E,2,FALSE)),"",VLOOKUP(#REF!&amp;" N°3",Feuil2!D:E,2,FALSE))</f>
        <v>#REF!</v>
      </c>
      <c r="Z493" t="e">
        <f>IF(ISNA(VLOOKUP(#REF!&amp;" N°4",Feuil2!D:E,2,FALSE)),"",VLOOKUP(#REF!&amp;" N°4",Feuil2!D:E,2,FALSE))</f>
        <v>#REF!</v>
      </c>
      <c r="AA493" t="e">
        <f>IF(ISNA(VLOOKUP(#REF!&amp;" N°6",Feuil2!D:E,2,FALSE)),"",VLOOKUP(#REF!&amp;" N°6",Feuil2!D:E,2,FALSE))</f>
        <v>#REF!</v>
      </c>
      <c r="AB493" t="e">
        <f>IF(ISNA(VLOOKUP(#REF!&amp;" N°7",Feuil2!D:E,2,FALSE)),"",VLOOKUP(#REF!&amp;" N°7",Feuil2!D:E,2,FALSE))</f>
        <v>#REF!</v>
      </c>
    </row>
    <row r="494" spans="14:28" x14ac:dyDescent="0.3">
      <c r="N494" t="e">
        <f>IF(OR(VLOOKUP(M494,Feuil2!E:F,2,FALSE)&gt;1,VLOOKUP(Feuil1!M494,Feuil2!E:I,4,)+7&lt;Tableau_Lancer_la_requête_à_partir_de_CEGID[[#This Row],[wop_dateacc]]),Feuil1!M494,"")</f>
        <v>#N/A</v>
      </c>
      <c r="U494" t="e">
        <f>_xlfn.ISOWEEKNUM(#REF!)</f>
        <v>#REF!</v>
      </c>
      <c r="V494" t="e">
        <f>IF(ISNA(VLOOKUP(#REF!&amp;" N°1",Feuil2!D:E,2,FALSE)),"",VLOOKUP(#REF!&amp;" N°1",Feuil2!D:E,2,FALSE))</f>
        <v>#REF!</v>
      </c>
      <c r="W494" t="e">
        <f>IF(ISNA(VLOOKUP(#REF!&amp;" N°2",Feuil2!D:E,2,FALSE)),"",VLOOKUP(#REF!&amp;" N°2",Feuil2!D:E,2,FALSE))</f>
        <v>#REF!</v>
      </c>
      <c r="X494" t="e">
        <f>IF(ISNA(VLOOKUP(#REF!&amp;" N°3",Feuil2!D:E,2,FALSE)),"",VLOOKUP(#REF!&amp;" N°3",Feuil2!D:E,2,FALSE))</f>
        <v>#REF!</v>
      </c>
      <c r="Y494" t="e">
        <f>IF(ISNA(VLOOKUP(#REF!&amp;" N°3",Feuil2!D:E,2,FALSE)),"",VLOOKUP(#REF!&amp;" N°3",Feuil2!D:E,2,FALSE))</f>
        <v>#REF!</v>
      </c>
      <c r="Z494" t="e">
        <f>IF(ISNA(VLOOKUP(#REF!&amp;" N°4",Feuil2!D:E,2,FALSE)),"",VLOOKUP(#REF!&amp;" N°4",Feuil2!D:E,2,FALSE))</f>
        <v>#REF!</v>
      </c>
      <c r="AA494" t="e">
        <f>IF(ISNA(VLOOKUP(#REF!&amp;" N°6",Feuil2!D:E,2,FALSE)),"",VLOOKUP(#REF!&amp;" N°6",Feuil2!D:E,2,FALSE))</f>
        <v>#REF!</v>
      </c>
      <c r="AB494" t="e">
        <f>IF(ISNA(VLOOKUP(#REF!&amp;" N°7",Feuil2!D:E,2,FALSE)),"",VLOOKUP(#REF!&amp;" N°7",Feuil2!D:E,2,FALSE))</f>
        <v>#REF!</v>
      </c>
    </row>
    <row r="495" spans="14:28" x14ac:dyDescent="0.3">
      <c r="N495" t="e">
        <f>IF(OR(VLOOKUP(M495,Feuil2!E:F,2,FALSE)&gt;1,VLOOKUP(Feuil1!M495,Feuil2!E:I,4,)+7&lt;Tableau_Lancer_la_requête_à_partir_de_CEGID[[#This Row],[wop_dateacc]]),Feuil1!M495,"")</f>
        <v>#N/A</v>
      </c>
      <c r="U495" t="e">
        <f>_xlfn.ISOWEEKNUM(#REF!)</f>
        <v>#REF!</v>
      </c>
      <c r="V495" t="e">
        <f>IF(ISNA(VLOOKUP(#REF!&amp;" N°1",Feuil2!D:E,2,FALSE)),"",VLOOKUP(#REF!&amp;" N°1",Feuil2!D:E,2,FALSE))</f>
        <v>#REF!</v>
      </c>
      <c r="W495" t="e">
        <f>IF(ISNA(VLOOKUP(#REF!&amp;" N°2",Feuil2!D:E,2,FALSE)),"",VLOOKUP(#REF!&amp;" N°2",Feuil2!D:E,2,FALSE))</f>
        <v>#REF!</v>
      </c>
      <c r="X495" t="e">
        <f>IF(ISNA(VLOOKUP(#REF!&amp;" N°3",Feuil2!D:E,2,FALSE)),"",VLOOKUP(#REF!&amp;" N°3",Feuil2!D:E,2,FALSE))</f>
        <v>#REF!</v>
      </c>
      <c r="Y495" t="e">
        <f>IF(ISNA(VLOOKUP(#REF!&amp;" N°3",Feuil2!D:E,2,FALSE)),"",VLOOKUP(#REF!&amp;" N°3",Feuil2!D:E,2,FALSE))</f>
        <v>#REF!</v>
      </c>
      <c r="Z495" t="e">
        <f>IF(ISNA(VLOOKUP(#REF!&amp;" N°4",Feuil2!D:E,2,FALSE)),"",VLOOKUP(#REF!&amp;" N°4",Feuil2!D:E,2,FALSE))</f>
        <v>#REF!</v>
      </c>
      <c r="AA495" t="e">
        <f>IF(ISNA(VLOOKUP(#REF!&amp;" N°6",Feuil2!D:E,2,FALSE)),"",VLOOKUP(#REF!&amp;" N°6",Feuil2!D:E,2,FALSE))</f>
        <v>#REF!</v>
      </c>
      <c r="AB495" t="e">
        <f>IF(ISNA(VLOOKUP(#REF!&amp;" N°7",Feuil2!D:E,2,FALSE)),"",VLOOKUP(#REF!&amp;" N°7",Feuil2!D:E,2,FALSE))</f>
        <v>#REF!</v>
      </c>
    </row>
    <row r="496" spans="14:28" x14ac:dyDescent="0.3">
      <c r="N496" t="e">
        <f>IF(OR(VLOOKUP(M496,Feuil2!E:F,2,FALSE)&gt;1,VLOOKUP(Feuil1!M496,Feuil2!E:I,4,)+7&lt;Tableau_Lancer_la_requête_à_partir_de_CEGID[[#This Row],[wop_dateacc]]),Feuil1!M496,"")</f>
        <v>#N/A</v>
      </c>
      <c r="U496" t="e">
        <f>_xlfn.ISOWEEKNUM(#REF!)</f>
        <v>#REF!</v>
      </c>
      <c r="V496" t="e">
        <f>IF(ISNA(VLOOKUP(#REF!&amp;" N°1",Feuil2!D:E,2,FALSE)),"",VLOOKUP(#REF!&amp;" N°1",Feuil2!D:E,2,FALSE))</f>
        <v>#REF!</v>
      </c>
      <c r="W496" t="e">
        <f>IF(ISNA(VLOOKUP(#REF!&amp;" N°2",Feuil2!D:E,2,FALSE)),"",VLOOKUP(#REF!&amp;" N°2",Feuil2!D:E,2,FALSE))</f>
        <v>#REF!</v>
      </c>
      <c r="X496" t="e">
        <f>IF(ISNA(VLOOKUP(#REF!&amp;" N°3",Feuil2!D:E,2,FALSE)),"",VLOOKUP(#REF!&amp;" N°3",Feuil2!D:E,2,FALSE))</f>
        <v>#REF!</v>
      </c>
      <c r="Y496" t="e">
        <f>IF(ISNA(VLOOKUP(#REF!&amp;" N°3",Feuil2!D:E,2,FALSE)),"",VLOOKUP(#REF!&amp;" N°3",Feuil2!D:E,2,FALSE))</f>
        <v>#REF!</v>
      </c>
      <c r="Z496" t="e">
        <f>IF(ISNA(VLOOKUP(#REF!&amp;" N°4",Feuil2!D:E,2,FALSE)),"",VLOOKUP(#REF!&amp;" N°4",Feuil2!D:E,2,FALSE))</f>
        <v>#REF!</v>
      </c>
      <c r="AA496" t="e">
        <f>IF(ISNA(VLOOKUP(#REF!&amp;" N°6",Feuil2!D:E,2,FALSE)),"",VLOOKUP(#REF!&amp;" N°6",Feuil2!D:E,2,FALSE))</f>
        <v>#REF!</v>
      </c>
      <c r="AB496" t="e">
        <f>IF(ISNA(VLOOKUP(#REF!&amp;" N°7",Feuil2!D:E,2,FALSE)),"",VLOOKUP(#REF!&amp;" N°7",Feuil2!D:E,2,FALSE))</f>
        <v>#REF!</v>
      </c>
    </row>
    <row r="497" spans="14:28" x14ac:dyDescent="0.3">
      <c r="N497" t="e">
        <f>IF(OR(VLOOKUP(M497,Feuil2!E:F,2,FALSE)&gt;1,VLOOKUP(Feuil1!M497,Feuil2!E:I,4,)+7&lt;Tableau_Lancer_la_requête_à_partir_de_CEGID[[#This Row],[wop_dateacc]]),Feuil1!M497,"")</f>
        <v>#N/A</v>
      </c>
      <c r="U497" t="e">
        <f>_xlfn.ISOWEEKNUM(#REF!)</f>
        <v>#REF!</v>
      </c>
      <c r="V497" t="e">
        <f>IF(ISNA(VLOOKUP(#REF!&amp;" N°1",Feuil2!D:E,2,FALSE)),"",VLOOKUP(#REF!&amp;" N°1",Feuil2!D:E,2,FALSE))</f>
        <v>#REF!</v>
      </c>
      <c r="W497" t="e">
        <f>IF(ISNA(VLOOKUP(#REF!&amp;" N°2",Feuil2!D:E,2,FALSE)),"",VLOOKUP(#REF!&amp;" N°2",Feuil2!D:E,2,FALSE))</f>
        <v>#REF!</v>
      </c>
      <c r="X497" t="e">
        <f>IF(ISNA(VLOOKUP(#REF!&amp;" N°3",Feuil2!D:E,2,FALSE)),"",VLOOKUP(#REF!&amp;" N°3",Feuil2!D:E,2,FALSE))</f>
        <v>#REF!</v>
      </c>
      <c r="Y497" t="e">
        <f>IF(ISNA(VLOOKUP(#REF!&amp;" N°3",Feuil2!D:E,2,FALSE)),"",VLOOKUP(#REF!&amp;" N°3",Feuil2!D:E,2,FALSE))</f>
        <v>#REF!</v>
      </c>
      <c r="Z497" t="e">
        <f>IF(ISNA(VLOOKUP(#REF!&amp;" N°4",Feuil2!D:E,2,FALSE)),"",VLOOKUP(#REF!&amp;" N°4",Feuil2!D:E,2,FALSE))</f>
        <v>#REF!</v>
      </c>
      <c r="AA497" t="e">
        <f>IF(ISNA(VLOOKUP(#REF!&amp;" N°6",Feuil2!D:E,2,FALSE)),"",VLOOKUP(#REF!&amp;" N°6",Feuil2!D:E,2,FALSE))</f>
        <v>#REF!</v>
      </c>
      <c r="AB497" t="e">
        <f>IF(ISNA(VLOOKUP(#REF!&amp;" N°7",Feuil2!D:E,2,FALSE)),"",VLOOKUP(#REF!&amp;" N°7",Feuil2!D:E,2,FALSE))</f>
        <v>#REF!</v>
      </c>
    </row>
    <row r="498" spans="14:28" x14ac:dyDescent="0.3">
      <c r="N498" t="e">
        <f>IF(OR(VLOOKUP(M498,Feuil2!E:F,2,FALSE)&gt;1,VLOOKUP(Feuil1!M498,Feuil2!E:I,4,)+7&lt;Tableau_Lancer_la_requête_à_partir_de_CEGID[[#This Row],[wop_dateacc]]),Feuil1!M498,"")</f>
        <v>#N/A</v>
      </c>
      <c r="U498" t="e">
        <f>_xlfn.ISOWEEKNUM(#REF!)</f>
        <v>#REF!</v>
      </c>
      <c r="V498" t="e">
        <f>IF(ISNA(VLOOKUP(#REF!&amp;" N°1",Feuil2!D:E,2,FALSE)),"",VLOOKUP(#REF!&amp;" N°1",Feuil2!D:E,2,FALSE))</f>
        <v>#REF!</v>
      </c>
      <c r="W498" t="e">
        <f>IF(ISNA(VLOOKUP(#REF!&amp;" N°2",Feuil2!D:E,2,FALSE)),"",VLOOKUP(#REF!&amp;" N°2",Feuil2!D:E,2,FALSE))</f>
        <v>#REF!</v>
      </c>
      <c r="X498" t="e">
        <f>IF(ISNA(VLOOKUP(#REF!&amp;" N°3",Feuil2!D:E,2,FALSE)),"",VLOOKUP(#REF!&amp;" N°3",Feuil2!D:E,2,FALSE))</f>
        <v>#REF!</v>
      </c>
      <c r="Y498" t="e">
        <f>IF(ISNA(VLOOKUP(#REF!&amp;" N°3",Feuil2!D:E,2,FALSE)),"",VLOOKUP(#REF!&amp;" N°3",Feuil2!D:E,2,FALSE))</f>
        <v>#REF!</v>
      </c>
      <c r="Z498" t="e">
        <f>IF(ISNA(VLOOKUP(#REF!&amp;" N°4",Feuil2!D:E,2,FALSE)),"",VLOOKUP(#REF!&amp;" N°4",Feuil2!D:E,2,FALSE))</f>
        <v>#REF!</v>
      </c>
      <c r="AA498" t="e">
        <f>IF(ISNA(VLOOKUP(#REF!&amp;" N°6",Feuil2!D:E,2,FALSE)),"",VLOOKUP(#REF!&amp;" N°6",Feuil2!D:E,2,FALSE))</f>
        <v>#REF!</v>
      </c>
      <c r="AB498" t="e">
        <f>IF(ISNA(VLOOKUP(#REF!&amp;" N°7",Feuil2!D:E,2,FALSE)),"",VLOOKUP(#REF!&amp;" N°7",Feuil2!D:E,2,FALSE))</f>
        <v>#REF!</v>
      </c>
    </row>
    <row r="499" spans="14:28" x14ac:dyDescent="0.3">
      <c r="N499" t="e">
        <f>IF(OR(VLOOKUP(M499,Feuil2!E:F,2,FALSE)&gt;1,VLOOKUP(Feuil1!M499,Feuil2!E:I,4,)+7&lt;Tableau_Lancer_la_requête_à_partir_de_CEGID[[#This Row],[wop_dateacc]]),Feuil1!M499,"")</f>
        <v>#N/A</v>
      </c>
      <c r="U499" t="e">
        <f>_xlfn.ISOWEEKNUM(#REF!)</f>
        <v>#REF!</v>
      </c>
      <c r="V499" t="e">
        <f>IF(ISNA(VLOOKUP(#REF!&amp;" N°1",Feuil2!D:E,2,FALSE)),"",VLOOKUP(#REF!&amp;" N°1",Feuil2!D:E,2,FALSE))</f>
        <v>#REF!</v>
      </c>
      <c r="W499" t="e">
        <f>IF(ISNA(VLOOKUP(#REF!&amp;" N°2",Feuil2!D:E,2,FALSE)),"",VLOOKUP(#REF!&amp;" N°2",Feuil2!D:E,2,FALSE))</f>
        <v>#REF!</v>
      </c>
      <c r="X499" t="e">
        <f>IF(ISNA(VLOOKUP(#REF!&amp;" N°3",Feuil2!D:E,2,FALSE)),"",VLOOKUP(#REF!&amp;" N°3",Feuil2!D:E,2,FALSE))</f>
        <v>#REF!</v>
      </c>
      <c r="Y499" t="e">
        <f>IF(ISNA(VLOOKUP(#REF!&amp;" N°3",Feuil2!D:E,2,FALSE)),"",VLOOKUP(#REF!&amp;" N°3",Feuil2!D:E,2,FALSE))</f>
        <v>#REF!</v>
      </c>
      <c r="Z499" t="e">
        <f>IF(ISNA(VLOOKUP(#REF!&amp;" N°4",Feuil2!D:E,2,FALSE)),"",VLOOKUP(#REF!&amp;" N°4",Feuil2!D:E,2,FALSE))</f>
        <v>#REF!</v>
      </c>
      <c r="AA499" t="e">
        <f>IF(ISNA(VLOOKUP(#REF!&amp;" N°6",Feuil2!D:E,2,FALSE)),"",VLOOKUP(#REF!&amp;" N°6",Feuil2!D:E,2,FALSE))</f>
        <v>#REF!</v>
      </c>
      <c r="AB499" t="e">
        <f>IF(ISNA(VLOOKUP(#REF!&amp;" N°7",Feuil2!D:E,2,FALSE)),"",VLOOKUP(#REF!&amp;" N°7",Feuil2!D:E,2,FALSE))</f>
        <v>#REF!</v>
      </c>
    </row>
    <row r="500" spans="14:28" x14ac:dyDescent="0.3">
      <c r="N500" t="e">
        <f>IF(OR(VLOOKUP(M500,Feuil2!E:F,2,FALSE)&gt;1,VLOOKUP(Feuil1!M500,Feuil2!E:I,4,)+7&lt;Tableau_Lancer_la_requête_à_partir_de_CEGID[[#This Row],[wop_dateacc]]),Feuil1!M500,"")</f>
        <v>#N/A</v>
      </c>
      <c r="U500" t="e">
        <f>_xlfn.ISOWEEKNUM(#REF!)</f>
        <v>#REF!</v>
      </c>
      <c r="V500" t="e">
        <f>IF(ISNA(VLOOKUP(#REF!&amp;" N°1",Feuil2!D:E,2,FALSE)),"",VLOOKUP(#REF!&amp;" N°1",Feuil2!D:E,2,FALSE))</f>
        <v>#REF!</v>
      </c>
      <c r="W500" t="e">
        <f>IF(ISNA(VLOOKUP(#REF!&amp;" N°2",Feuil2!D:E,2,FALSE)),"",VLOOKUP(#REF!&amp;" N°2",Feuil2!D:E,2,FALSE))</f>
        <v>#REF!</v>
      </c>
      <c r="X500" t="e">
        <f>IF(ISNA(VLOOKUP(#REF!&amp;" N°3",Feuil2!D:E,2,FALSE)),"",VLOOKUP(#REF!&amp;" N°3",Feuil2!D:E,2,FALSE))</f>
        <v>#REF!</v>
      </c>
      <c r="Y500" t="e">
        <f>IF(ISNA(VLOOKUP(#REF!&amp;" N°3",Feuil2!D:E,2,FALSE)),"",VLOOKUP(#REF!&amp;" N°3",Feuil2!D:E,2,FALSE))</f>
        <v>#REF!</v>
      </c>
      <c r="Z500" t="e">
        <f>IF(ISNA(VLOOKUP(#REF!&amp;" N°4",Feuil2!D:E,2,FALSE)),"",VLOOKUP(#REF!&amp;" N°4",Feuil2!D:E,2,FALSE))</f>
        <v>#REF!</v>
      </c>
      <c r="AA500" t="e">
        <f>IF(ISNA(VLOOKUP(#REF!&amp;" N°6",Feuil2!D:E,2,FALSE)),"",VLOOKUP(#REF!&amp;" N°6",Feuil2!D:E,2,FALSE))</f>
        <v>#REF!</v>
      </c>
      <c r="AB500" t="e">
        <f>IF(ISNA(VLOOKUP(#REF!&amp;" N°7",Feuil2!D:E,2,FALSE)),"",VLOOKUP(#REF!&amp;" N°7",Feuil2!D:E,2,FALSE))</f>
        <v>#REF!</v>
      </c>
    </row>
    <row r="501" spans="14:28" x14ac:dyDescent="0.3">
      <c r="N501" t="e">
        <f>IF(OR(VLOOKUP(M501,Feuil2!E:F,2,FALSE)&gt;1,VLOOKUP(Feuil1!M501,Feuil2!E:I,4,)+7&lt;Tableau_Lancer_la_requête_à_partir_de_CEGID[[#This Row],[wop_dateacc]]),Feuil1!M501,"")</f>
        <v>#N/A</v>
      </c>
      <c r="U501" t="e">
        <f>_xlfn.ISOWEEKNUM(#REF!)</f>
        <v>#REF!</v>
      </c>
      <c r="V501" t="e">
        <f>IF(ISNA(VLOOKUP(#REF!&amp;" N°1",Feuil2!D:E,2,FALSE)),"",VLOOKUP(#REF!&amp;" N°1",Feuil2!D:E,2,FALSE))</f>
        <v>#REF!</v>
      </c>
      <c r="W501" t="e">
        <f>IF(ISNA(VLOOKUP(#REF!&amp;" N°2",Feuil2!D:E,2,FALSE)),"",VLOOKUP(#REF!&amp;" N°2",Feuil2!D:E,2,FALSE))</f>
        <v>#REF!</v>
      </c>
      <c r="X501" t="e">
        <f>IF(ISNA(VLOOKUP(#REF!&amp;" N°3",Feuil2!D:E,2,FALSE)),"",VLOOKUP(#REF!&amp;" N°3",Feuil2!D:E,2,FALSE))</f>
        <v>#REF!</v>
      </c>
      <c r="Y501" t="e">
        <f>IF(ISNA(VLOOKUP(#REF!&amp;" N°3",Feuil2!D:E,2,FALSE)),"",VLOOKUP(#REF!&amp;" N°3",Feuil2!D:E,2,FALSE))</f>
        <v>#REF!</v>
      </c>
      <c r="Z501" t="e">
        <f>IF(ISNA(VLOOKUP(#REF!&amp;" N°4",Feuil2!D:E,2,FALSE)),"",VLOOKUP(#REF!&amp;" N°4",Feuil2!D:E,2,FALSE))</f>
        <v>#REF!</v>
      </c>
      <c r="AA501" t="e">
        <f>IF(ISNA(VLOOKUP(#REF!&amp;" N°6",Feuil2!D:E,2,FALSE)),"",VLOOKUP(#REF!&amp;" N°6",Feuil2!D:E,2,FALSE))</f>
        <v>#REF!</v>
      </c>
      <c r="AB501" t="e">
        <f>IF(ISNA(VLOOKUP(#REF!&amp;" N°7",Feuil2!D:E,2,FALSE)),"",VLOOKUP(#REF!&amp;" N°7",Feuil2!D:E,2,FALSE))</f>
        <v>#REF!</v>
      </c>
    </row>
    <row r="502" spans="14:28" x14ac:dyDescent="0.3">
      <c r="N502" t="e">
        <f>IF(OR(VLOOKUP(M502,Feuil2!E:F,2,FALSE)&gt;1,VLOOKUP(Feuil1!M502,Feuil2!E:I,4,)+7&lt;Tableau_Lancer_la_requête_à_partir_de_CEGID[[#This Row],[wop_dateacc]]),Feuil1!M502,"")</f>
        <v>#N/A</v>
      </c>
      <c r="U502" t="e">
        <f>_xlfn.ISOWEEKNUM(#REF!)</f>
        <v>#REF!</v>
      </c>
      <c r="V502" t="e">
        <f>IF(ISNA(VLOOKUP(#REF!&amp;" N°1",Feuil2!D:E,2,FALSE)),"",VLOOKUP(#REF!&amp;" N°1",Feuil2!D:E,2,FALSE))</f>
        <v>#REF!</v>
      </c>
      <c r="W502" t="e">
        <f>IF(ISNA(VLOOKUP(#REF!&amp;" N°2",Feuil2!D:E,2,FALSE)),"",VLOOKUP(#REF!&amp;" N°2",Feuil2!D:E,2,FALSE))</f>
        <v>#REF!</v>
      </c>
      <c r="X502" t="e">
        <f>IF(ISNA(VLOOKUP(#REF!&amp;" N°3",Feuil2!D:E,2,FALSE)),"",VLOOKUP(#REF!&amp;" N°3",Feuil2!D:E,2,FALSE))</f>
        <v>#REF!</v>
      </c>
      <c r="Y502" t="e">
        <f>IF(ISNA(VLOOKUP(#REF!&amp;" N°3",Feuil2!D:E,2,FALSE)),"",VLOOKUP(#REF!&amp;" N°3",Feuil2!D:E,2,FALSE))</f>
        <v>#REF!</v>
      </c>
      <c r="Z502" t="e">
        <f>IF(ISNA(VLOOKUP(#REF!&amp;" N°4",Feuil2!D:E,2,FALSE)),"",VLOOKUP(#REF!&amp;" N°4",Feuil2!D:E,2,FALSE))</f>
        <v>#REF!</v>
      </c>
      <c r="AA502" t="e">
        <f>IF(ISNA(VLOOKUP(#REF!&amp;" N°6",Feuil2!D:E,2,FALSE)),"",VLOOKUP(#REF!&amp;" N°6",Feuil2!D:E,2,FALSE))</f>
        <v>#REF!</v>
      </c>
      <c r="AB502" t="e">
        <f>IF(ISNA(VLOOKUP(#REF!&amp;" N°7",Feuil2!D:E,2,FALSE)),"",VLOOKUP(#REF!&amp;" N°7",Feuil2!D:E,2,FALSE))</f>
        <v>#REF!</v>
      </c>
    </row>
    <row r="503" spans="14:28" x14ac:dyDescent="0.3">
      <c r="N503" t="e">
        <f>IF(OR(VLOOKUP(M503,Feuil2!E:F,2,FALSE)&gt;1,VLOOKUP(Feuil1!M503,Feuil2!E:I,4,)+7&lt;Tableau_Lancer_la_requête_à_partir_de_CEGID[[#This Row],[wop_dateacc]]),Feuil1!M503,"")</f>
        <v>#N/A</v>
      </c>
      <c r="U503" t="e">
        <f>_xlfn.ISOWEEKNUM(#REF!)</f>
        <v>#REF!</v>
      </c>
      <c r="V503" t="e">
        <f>IF(ISNA(VLOOKUP(#REF!&amp;" N°1",Feuil2!D:E,2,FALSE)),"",VLOOKUP(#REF!&amp;" N°1",Feuil2!D:E,2,FALSE))</f>
        <v>#REF!</v>
      </c>
      <c r="W503" t="e">
        <f>IF(ISNA(VLOOKUP(#REF!&amp;" N°2",Feuil2!D:E,2,FALSE)),"",VLOOKUP(#REF!&amp;" N°2",Feuil2!D:E,2,FALSE))</f>
        <v>#REF!</v>
      </c>
      <c r="X503" t="e">
        <f>IF(ISNA(VLOOKUP(#REF!&amp;" N°3",Feuil2!D:E,2,FALSE)),"",VLOOKUP(#REF!&amp;" N°3",Feuil2!D:E,2,FALSE))</f>
        <v>#REF!</v>
      </c>
      <c r="Y503" t="e">
        <f>IF(ISNA(VLOOKUP(#REF!&amp;" N°3",Feuil2!D:E,2,FALSE)),"",VLOOKUP(#REF!&amp;" N°3",Feuil2!D:E,2,FALSE))</f>
        <v>#REF!</v>
      </c>
      <c r="Z503" t="e">
        <f>IF(ISNA(VLOOKUP(#REF!&amp;" N°4",Feuil2!D:E,2,FALSE)),"",VLOOKUP(#REF!&amp;" N°4",Feuil2!D:E,2,FALSE))</f>
        <v>#REF!</v>
      </c>
      <c r="AA503" t="e">
        <f>IF(ISNA(VLOOKUP(#REF!&amp;" N°6",Feuil2!D:E,2,FALSE)),"",VLOOKUP(#REF!&amp;" N°6",Feuil2!D:E,2,FALSE))</f>
        <v>#REF!</v>
      </c>
      <c r="AB503" t="e">
        <f>IF(ISNA(VLOOKUP(#REF!&amp;" N°7",Feuil2!D:E,2,FALSE)),"",VLOOKUP(#REF!&amp;" N°7",Feuil2!D:E,2,FALSE))</f>
        <v>#REF!</v>
      </c>
    </row>
    <row r="504" spans="14:28" x14ac:dyDescent="0.3">
      <c r="N504" t="e">
        <f>IF(OR(VLOOKUP(M504,Feuil2!E:F,2,FALSE)&gt;1,VLOOKUP(Feuil1!M504,Feuil2!E:I,4,)+7&lt;Tableau_Lancer_la_requête_à_partir_de_CEGID[[#This Row],[wop_dateacc]]),Feuil1!M504,"")</f>
        <v>#N/A</v>
      </c>
      <c r="U504" t="e">
        <f>_xlfn.ISOWEEKNUM(#REF!)</f>
        <v>#REF!</v>
      </c>
      <c r="V504" t="e">
        <f>IF(ISNA(VLOOKUP(#REF!&amp;" N°1",Feuil2!D:E,2,FALSE)),"",VLOOKUP(#REF!&amp;" N°1",Feuil2!D:E,2,FALSE))</f>
        <v>#REF!</v>
      </c>
      <c r="W504" t="e">
        <f>IF(ISNA(VLOOKUP(#REF!&amp;" N°2",Feuil2!D:E,2,FALSE)),"",VLOOKUP(#REF!&amp;" N°2",Feuil2!D:E,2,FALSE))</f>
        <v>#REF!</v>
      </c>
      <c r="X504" t="e">
        <f>IF(ISNA(VLOOKUP(#REF!&amp;" N°3",Feuil2!D:E,2,FALSE)),"",VLOOKUP(#REF!&amp;" N°3",Feuil2!D:E,2,FALSE))</f>
        <v>#REF!</v>
      </c>
      <c r="Y504" t="e">
        <f>IF(ISNA(VLOOKUP(#REF!&amp;" N°3",Feuil2!D:E,2,FALSE)),"",VLOOKUP(#REF!&amp;" N°3",Feuil2!D:E,2,FALSE))</f>
        <v>#REF!</v>
      </c>
      <c r="Z504" t="e">
        <f>IF(ISNA(VLOOKUP(#REF!&amp;" N°4",Feuil2!D:E,2,FALSE)),"",VLOOKUP(#REF!&amp;" N°4",Feuil2!D:E,2,FALSE))</f>
        <v>#REF!</v>
      </c>
      <c r="AA504" t="e">
        <f>IF(ISNA(VLOOKUP(#REF!&amp;" N°6",Feuil2!D:E,2,FALSE)),"",VLOOKUP(#REF!&amp;" N°6",Feuil2!D:E,2,FALSE))</f>
        <v>#REF!</v>
      </c>
      <c r="AB504" t="e">
        <f>IF(ISNA(VLOOKUP(#REF!&amp;" N°7",Feuil2!D:E,2,FALSE)),"",VLOOKUP(#REF!&amp;" N°7",Feuil2!D:E,2,FALSE))</f>
        <v>#REF!</v>
      </c>
    </row>
    <row r="505" spans="14:28" x14ac:dyDescent="0.3">
      <c r="N505" t="e">
        <f>IF(OR(VLOOKUP(M505,Feuil2!E:F,2,FALSE)&gt;1,VLOOKUP(Feuil1!M505,Feuil2!E:I,4,)+7&lt;Tableau_Lancer_la_requête_à_partir_de_CEGID[[#This Row],[wop_dateacc]]),Feuil1!M505,"")</f>
        <v>#N/A</v>
      </c>
      <c r="U505" t="e">
        <f>_xlfn.ISOWEEKNUM(#REF!)</f>
        <v>#REF!</v>
      </c>
      <c r="V505" t="e">
        <f>IF(ISNA(VLOOKUP(#REF!&amp;" N°1",Feuil2!D:E,2,FALSE)),"",VLOOKUP(#REF!&amp;" N°1",Feuil2!D:E,2,FALSE))</f>
        <v>#REF!</v>
      </c>
      <c r="W505" t="e">
        <f>IF(ISNA(VLOOKUP(#REF!&amp;" N°2",Feuil2!D:E,2,FALSE)),"",VLOOKUP(#REF!&amp;" N°2",Feuil2!D:E,2,FALSE))</f>
        <v>#REF!</v>
      </c>
      <c r="X505" t="e">
        <f>IF(ISNA(VLOOKUP(#REF!&amp;" N°3",Feuil2!D:E,2,FALSE)),"",VLOOKUP(#REF!&amp;" N°3",Feuil2!D:E,2,FALSE))</f>
        <v>#REF!</v>
      </c>
      <c r="Y505" t="e">
        <f>IF(ISNA(VLOOKUP(#REF!&amp;" N°3",Feuil2!D:E,2,FALSE)),"",VLOOKUP(#REF!&amp;" N°3",Feuil2!D:E,2,FALSE))</f>
        <v>#REF!</v>
      </c>
      <c r="Z505" t="e">
        <f>IF(ISNA(VLOOKUP(#REF!&amp;" N°4",Feuil2!D:E,2,FALSE)),"",VLOOKUP(#REF!&amp;" N°4",Feuil2!D:E,2,FALSE))</f>
        <v>#REF!</v>
      </c>
      <c r="AA505" t="e">
        <f>IF(ISNA(VLOOKUP(#REF!&amp;" N°6",Feuil2!D:E,2,FALSE)),"",VLOOKUP(#REF!&amp;" N°6",Feuil2!D:E,2,FALSE))</f>
        <v>#REF!</v>
      </c>
      <c r="AB505" t="e">
        <f>IF(ISNA(VLOOKUP(#REF!&amp;" N°7",Feuil2!D:E,2,FALSE)),"",VLOOKUP(#REF!&amp;" N°7",Feuil2!D:E,2,FALSE))</f>
        <v>#REF!</v>
      </c>
    </row>
    <row r="506" spans="14:28" x14ac:dyDescent="0.3">
      <c r="N506" t="e">
        <f>IF(OR(VLOOKUP(M506,Feuil2!E:F,2,FALSE)&gt;1,VLOOKUP(Feuil1!M506,Feuil2!E:I,4,)+7&lt;Tableau_Lancer_la_requête_à_partir_de_CEGID[[#This Row],[wop_dateacc]]),Feuil1!M506,"")</f>
        <v>#N/A</v>
      </c>
      <c r="U506" t="e">
        <f>_xlfn.ISOWEEKNUM(#REF!)</f>
        <v>#REF!</v>
      </c>
      <c r="V506" t="e">
        <f>IF(ISNA(VLOOKUP(#REF!&amp;" N°1",Feuil2!D:E,2,FALSE)),"",VLOOKUP(#REF!&amp;" N°1",Feuil2!D:E,2,FALSE))</f>
        <v>#REF!</v>
      </c>
      <c r="W506" t="e">
        <f>IF(ISNA(VLOOKUP(#REF!&amp;" N°2",Feuil2!D:E,2,FALSE)),"",VLOOKUP(#REF!&amp;" N°2",Feuil2!D:E,2,FALSE))</f>
        <v>#REF!</v>
      </c>
      <c r="X506" t="e">
        <f>IF(ISNA(VLOOKUP(#REF!&amp;" N°3",Feuil2!D:E,2,FALSE)),"",VLOOKUP(#REF!&amp;" N°3",Feuil2!D:E,2,FALSE))</f>
        <v>#REF!</v>
      </c>
      <c r="Y506" t="e">
        <f>IF(ISNA(VLOOKUP(#REF!&amp;" N°3",Feuil2!D:E,2,FALSE)),"",VLOOKUP(#REF!&amp;" N°3",Feuil2!D:E,2,FALSE))</f>
        <v>#REF!</v>
      </c>
      <c r="Z506" t="e">
        <f>IF(ISNA(VLOOKUP(#REF!&amp;" N°4",Feuil2!D:E,2,FALSE)),"",VLOOKUP(#REF!&amp;" N°4",Feuil2!D:E,2,FALSE))</f>
        <v>#REF!</v>
      </c>
      <c r="AA506" t="e">
        <f>IF(ISNA(VLOOKUP(#REF!&amp;" N°6",Feuil2!D:E,2,FALSE)),"",VLOOKUP(#REF!&amp;" N°6",Feuil2!D:E,2,FALSE))</f>
        <v>#REF!</v>
      </c>
      <c r="AB506" t="e">
        <f>IF(ISNA(VLOOKUP(#REF!&amp;" N°7",Feuil2!D:E,2,FALSE)),"",VLOOKUP(#REF!&amp;" N°7",Feuil2!D:E,2,FALSE))</f>
        <v>#REF!</v>
      </c>
    </row>
    <row r="507" spans="14:28" x14ac:dyDescent="0.3">
      <c r="N507" t="e">
        <f>IF(OR(VLOOKUP(M507,Feuil2!E:F,2,FALSE)&gt;1,VLOOKUP(Feuil1!M507,Feuil2!E:I,4,)+7&lt;Tableau_Lancer_la_requête_à_partir_de_CEGID[[#This Row],[wop_dateacc]]),Feuil1!M507,"")</f>
        <v>#N/A</v>
      </c>
      <c r="U507" t="e">
        <f>_xlfn.ISOWEEKNUM(#REF!)</f>
        <v>#REF!</v>
      </c>
      <c r="V507" t="e">
        <f>IF(ISNA(VLOOKUP(#REF!&amp;" N°1",Feuil2!D:E,2,FALSE)),"",VLOOKUP(#REF!&amp;" N°1",Feuil2!D:E,2,FALSE))</f>
        <v>#REF!</v>
      </c>
      <c r="W507" t="e">
        <f>IF(ISNA(VLOOKUP(#REF!&amp;" N°2",Feuil2!D:E,2,FALSE)),"",VLOOKUP(#REF!&amp;" N°2",Feuil2!D:E,2,FALSE))</f>
        <v>#REF!</v>
      </c>
      <c r="X507" t="e">
        <f>IF(ISNA(VLOOKUP(#REF!&amp;" N°3",Feuil2!D:E,2,FALSE)),"",VLOOKUP(#REF!&amp;" N°3",Feuil2!D:E,2,FALSE))</f>
        <v>#REF!</v>
      </c>
      <c r="Y507" t="e">
        <f>IF(ISNA(VLOOKUP(#REF!&amp;" N°3",Feuil2!D:E,2,FALSE)),"",VLOOKUP(#REF!&amp;" N°3",Feuil2!D:E,2,FALSE))</f>
        <v>#REF!</v>
      </c>
      <c r="Z507" t="e">
        <f>IF(ISNA(VLOOKUP(#REF!&amp;" N°4",Feuil2!D:E,2,FALSE)),"",VLOOKUP(#REF!&amp;" N°4",Feuil2!D:E,2,FALSE))</f>
        <v>#REF!</v>
      </c>
      <c r="AA507" t="e">
        <f>IF(ISNA(VLOOKUP(#REF!&amp;" N°6",Feuil2!D:E,2,FALSE)),"",VLOOKUP(#REF!&amp;" N°6",Feuil2!D:E,2,FALSE))</f>
        <v>#REF!</v>
      </c>
      <c r="AB507" t="e">
        <f>IF(ISNA(VLOOKUP(#REF!&amp;" N°7",Feuil2!D:E,2,FALSE)),"",VLOOKUP(#REF!&amp;" N°7",Feuil2!D:E,2,FALSE))</f>
        <v>#REF!</v>
      </c>
    </row>
    <row r="508" spans="14:28" x14ac:dyDescent="0.3">
      <c r="N508" t="e">
        <f>IF(OR(VLOOKUP(M508,Feuil2!E:F,2,FALSE)&gt;1,VLOOKUP(Feuil1!M508,Feuil2!E:I,4,)+7&lt;Tableau_Lancer_la_requête_à_partir_de_CEGID[[#This Row],[wop_dateacc]]),Feuil1!M508,"")</f>
        <v>#N/A</v>
      </c>
      <c r="U508" t="e">
        <f>_xlfn.ISOWEEKNUM(#REF!)</f>
        <v>#REF!</v>
      </c>
      <c r="V508" t="e">
        <f>IF(ISNA(VLOOKUP(#REF!&amp;" N°1",Feuil2!D:E,2,FALSE)),"",VLOOKUP(#REF!&amp;" N°1",Feuil2!D:E,2,FALSE))</f>
        <v>#REF!</v>
      </c>
      <c r="W508" t="e">
        <f>IF(ISNA(VLOOKUP(#REF!&amp;" N°2",Feuil2!D:E,2,FALSE)),"",VLOOKUP(#REF!&amp;" N°2",Feuil2!D:E,2,FALSE))</f>
        <v>#REF!</v>
      </c>
      <c r="X508" t="e">
        <f>IF(ISNA(VLOOKUP(#REF!&amp;" N°3",Feuil2!D:E,2,FALSE)),"",VLOOKUP(#REF!&amp;" N°3",Feuil2!D:E,2,FALSE))</f>
        <v>#REF!</v>
      </c>
      <c r="Y508" t="e">
        <f>IF(ISNA(VLOOKUP(#REF!&amp;" N°3",Feuil2!D:E,2,FALSE)),"",VLOOKUP(#REF!&amp;" N°3",Feuil2!D:E,2,FALSE))</f>
        <v>#REF!</v>
      </c>
      <c r="Z508" t="e">
        <f>IF(ISNA(VLOOKUP(#REF!&amp;" N°4",Feuil2!D:E,2,FALSE)),"",VLOOKUP(#REF!&amp;" N°4",Feuil2!D:E,2,FALSE))</f>
        <v>#REF!</v>
      </c>
      <c r="AA508" t="e">
        <f>IF(ISNA(VLOOKUP(#REF!&amp;" N°6",Feuil2!D:E,2,FALSE)),"",VLOOKUP(#REF!&amp;" N°6",Feuil2!D:E,2,FALSE))</f>
        <v>#REF!</v>
      </c>
      <c r="AB508" t="e">
        <f>IF(ISNA(VLOOKUP(#REF!&amp;" N°7",Feuil2!D:E,2,FALSE)),"",VLOOKUP(#REF!&amp;" N°7",Feuil2!D:E,2,FALSE))</f>
        <v>#REF!</v>
      </c>
    </row>
    <row r="509" spans="14:28" x14ac:dyDescent="0.3">
      <c r="N509" t="e">
        <f>IF(OR(VLOOKUP(M509,Feuil2!E:F,2,FALSE)&gt;1,VLOOKUP(Feuil1!M509,Feuil2!E:I,4,)+7&lt;Tableau_Lancer_la_requête_à_partir_de_CEGID[[#This Row],[wop_dateacc]]),Feuil1!M509,"")</f>
        <v>#N/A</v>
      </c>
      <c r="U509" t="e">
        <f>_xlfn.ISOWEEKNUM(#REF!)</f>
        <v>#REF!</v>
      </c>
      <c r="V509" t="e">
        <f>IF(ISNA(VLOOKUP(#REF!&amp;" N°1",Feuil2!D:E,2,FALSE)),"",VLOOKUP(#REF!&amp;" N°1",Feuil2!D:E,2,FALSE))</f>
        <v>#REF!</v>
      </c>
      <c r="W509" t="e">
        <f>IF(ISNA(VLOOKUP(#REF!&amp;" N°2",Feuil2!D:E,2,FALSE)),"",VLOOKUP(#REF!&amp;" N°2",Feuil2!D:E,2,FALSE))</f>
        <v>#REF!</v>
      </c>
      <c r="X509" t="e">
        <f>IF(ISNA(VLOOKUP(#REF!&amp;" N°3",Feuil2!D:E,2,FALSE)),"",VLOOKUP(#REF!&amp;" N°3",Feuil2!D:E,2,FALSE))</f>
        <v>#REF!</v>
      </c>
      <c r="Y509" t="e">
        <f>IF(ISNA(VLOOKUP(#REF!&amp;" N°3",Feuil2!D:E,2,FALSE)),"",VLOOKUP(#REF!&amp;" N°3",Feuil2!D:E,2,FALSE))</f>
        <v>#REF!</v>
      </c>
      <c r="Z509" t="e">
        <f>IF(ISNA(VLOOKUP(#REF!&amp;" N°4",Feuil2!D:E,2,FALSE)),"",VLOOKUP(#REF!&amp;" N°4",Feuil2!D:E,2,FALSE))</f>
        <v>#REF!</v>
      </c>
      <c r="AA509" t="e">
        <f>IF(ISNA(VLOOKUP(#REF!&amp;" N°6",Feuil2!D:E,2,FALSE)),"",VLOOKUP(#REF!&amp;" N°6",Feuil2!D:E,2,FALSE))</f>
        <v>#REF!</v>
      </c>
      <c r="AB509" t="e">
        <f>IF(ISNA(VLOOKUP(#REF!&amp;" N°7",Feuil2!D:E,2,FALSE)),"",VLOOKUP(#REF!&amp;" N°7",Feuil2!D:E,2,FALSE))</f>
        <v>#REF!</v>
      </c>
    </row>
    <row r="510" spans="14:28" x14ac:dyDescent="0.3">
      <c r="N510" t="e">
        <f>IF(OR(VLOOKUP(M510,Feuil2!E:F,2,FALSE)&gt;1,VLOOKUP(Feuil1!M510,Feuil2!E:I,4,)+7&lt;Tableau_Lancer_la_requête_à_partir_de_CEGID[[#This Row],[wop_dateacc]]),Feuil1!M510,"")</f>
        <v>#N/A</v>
      </c>
      <c r="U510" t="e">
        <f>_xlfn.ISOWEEKNUM(#REF!)</f>
        <v>#REF!</v>
      </c>
      <c r="V510" t="e">
        <f>IF(ISNA(VLOOKUP(#REF!&amp;" N°1",Feuil2!D:E,2,FALSE)),"",VLOOKUP(#REF!&amp;" N°1",Feuil2!D:E,2,FALSE))</f>
        <v>#REF!</v>
      </c>
      <c r="W510" t="e">
        <f>IF(ISNA(VLOOKUP(#REF!&amp;" N°2",Feuil2!D:E,2,FALSE)),"",VLOOKUP(#REF!&amp;" N°2",Feuil2!D:E,2,FALSE))</f>
        <v>#REF!</v>
      </c>
      <c r="X510" t="e">
        <f>IF(ISNA(VLOOKUP(#REF!&amp;" N°3",Feuil2!D:E,2,FALSE)),"",VLOOKUP(#REF!&amp;" N°3",Feuil2!D:E,2,FALSE))</f>
        <v>#REF!</v>
      </c>
      <c r="Y510" t="e">
        <f>IF(ISNA(VLOOKUP(#REF!&amp;" N°3",Feuil2!D:E,2,FALSE)),"",VLOOKUP(#REF!&amp;" N°3",Feuil2!D:E,2,FALSE))</f>
        <v>#REF!</v>
      </c>
      <c r="Z510" t="e">
        <f>IF(ISNA(VLOOKUP(#REF!&amp;" N°4",Feuil2!D:E,2,FALSE)),"",VLOOKUP(#REF!&amp;" N°4",Feuil2!D:E,2,FALSE))</f>
        <v>#REF!</v>
      </c>
      <c r="AA510" t="e">
        <f>IF(ISNA(VLOOKUP(#REF!&amp;" N°6",Feuil2!D:E,2,FALSE)),"",VLOOKUP(#REF!&amp;" N°6",Feuil2!D:E,2,FALSE))</f>
        <v>#REF!</v>
      </c>
      <c r="AB510" t="e">
        <f>IF(ISNA(VLOOKUP(#REF!&amp;" N°7",Feuil2!D:E,2,FALSE)),"",VLOOKUP(#REF!&amp;" N°7",Feuil2!D:E,2,FALSE))</f>
        <v>#REF!</v>
      </c>
    </row>
    <row r="511" spans="14:28" x14ac:dyDescent="0.3">
      <c r="N511" t="e">
        <f>IF(OR(VLOOKUP(M511,Feuil2!E:F,2,FALSE)&gt;1,VLOOKUP(Feuil1!M511,Feuil2!E:I,4,)+7&lt;Tableau_Lancer_la_requête_à_partir_de_CEGID[[#This Row],[wop_dateacc]]),Feuil1!M511,"")</f>
        <v>#N/A</v>
      </c>
      <c r="U511" t="e">
        <f>_xlfn.ISOWEEKNUM(#REF!)</f>
        <v>#REF!</v>
      </c>
      <c r="V511" t="e">
        <f>IF(ISNA(VLOOKUP(#REF!&amp;" N°1",Feuil2!D:E,2,FALSE)),"",VLOOKUP(#REF!&amp;" N°1",Feuil2!D:E,2,FALSE))</f>
        <v>#REF!</v>
      </c>
      <c r="W511" t="e">
        <f>IF(ISNA(VLOOKUP(#REF!&amp;" N°2",Feuil2!D:E,2,FALSE)),"",VLOOKUP(#REF!&amp;" N°2",Feuil2!D:E,2,FALSE))</f>
        <v>#REF!</v>
      </c>
      <c r="X511" t="e">
        <f>IF(ISNA(VLOOKUP(#REF!&amp;" N°3",Feuil2!D:E,2,FALSE)),"",VLOOKUP(#REF!&amp;" N°3",Feuil2!D:E,2,FALSE))</f>
        <v>#REF!</v>
      </c>
      <c r="Y511" t="e">
        <f>IF(ISNA(VLOOKUP(#REF!&amp;" N°3",Feuil2!D:E,2,FALSE)),"",VLOOKUP(#REF!&amp;" N°3",Feuil2!D:E,2,FALSE))</f>
        <v>#REF!</v>
      </c>
      <c r="Z511" t="e">
        <f>IF(ISNA(VLOOKUP(#REF!&amp;" N°4",Feuil2!D:E,2,FALSE)),"",VLOOKUP(#REF!&amp;" N°4",Feuil2!D:E,2,FALSE))</f>
        <v>#REF!</v>
      </c>
      <c r="AA511" t="e">
        <f>IF(ISNA(VLOOKUP(#REF!&amp;" N°6",Feuil2!D:E,2,FALSE)),"",VLOOKUP(#REF!&amp;" N°6",Feuil2!D:E,2,FALSE))</f>
        <v>#REF!</v>
      </c>
      <c r="AB511" t="e">
        <f>IF(ISNA(VLOOKUP(#REF!&amp;" N°7",Feuil2!D:E,2,FALSE)),"",VLOOKUP(#REF!&amp;" N°7",Feuil2!D:E,2,FALSE))</f>
        <v>#REF!</v>
      </c>
    </row>
    <row r="512" spans="14:28" x14ac:dyDescent="0.3">
      <c r="N512" t="e">
        <f>IF(OR(VLOOKUP(M512,Feuil2!E:F,2,FALSE)&gt;1,VLOOKUP(Feuil1!M512,Feuil2!E:I,4,)+7&lt;Tableau_Lancer_la_requête_à_partir_de_CEGID[[#This Row],[wop_dateacc]]),Feuil1!M512,"")</f>
        <v>#N/A</v>
      </c>
      <c r="U512" t="e">
        <f>_xlfn.ISOWEEKNUM(#REF!)</f>
        <v>#REF!</v>
      </c>
      <c r="V512" t="e">
        <f>IF(ISNA(VLOOKUP(#REF!&amp;" N°1",Feuil2!D:E,2,FALSE)),"",VLOOKUP(#REF!&amp;" N°1",Feuil2!D:E,2,FALSE))</f>
        <v>#REF!</v>
      </c>
      <c r="W512" t="e">
        <f>IF(ISNA(VLOOKUP(#REF!&amp;" N°2",Feuil2!D:E,2,FALSE)),"",VLOOKUP(#REF!&amp;" N°2",Feuil2!D:E,2,FALSE))</f>
        <v>#REF!</v>
      </c>
      <c r="X512" t="e">
        <f>IF(ISNA(VLOOKUP(#REF!&amp;" N°3",Feuil2!D:E,2,FALSE)),"",VLOOKUP(#REF!&amp;" N°3",Feuil2!D:E,2,FALSE))</f>
        <v>#REF!</v>
      </c>
      <c r="Y512" t="e">
        <f>IF(ISNA(VLOOKUP(#REF!&amp;" N°3",Feuil2!D:E,2,FALSE)),"",VLOOKUP(#REF!&amp;" N°3",Feuil2!D:E,2,FALSE))</f>
        <v>#REF!</v>
      </c>
      <c r="Z512" t="e">
        <f>IF(ISNA(VLOOKUP(#REF!&amp;" N°4",Feuil2!D:E,2,FALSE)),"",VLOOKUP(#REF!&amp;" N°4",Feuil2!D:E,2,FALSE))</f>
        <v>#REF!</v>
      </c>
      <c r="AA512" t="e">
        <f>IF(ISNA(VLOOKUP(#REF!&amp;" N°6",Feuil2!D:E,2,FALSE)),"",VLOOKUP(#REF!&amp;" N°6",Feuil2!D:E,2,FALSE))</f>
        <v>#REF!</v>
      </c>
      <c r="AB512" t="e">
        <f>IF(ISNA(VLOOKUP(#REF!&amp;" N°7",Feuil2!D:E,2,FALSE)),"",VLOOKUP(#REF!&amp;" N°7",Feuil2!D:E,2,FALSE))</f>
        <v>#REF!</v>
      </c>
    </row>
    <row r="513" spans="14:28" x14ac:dyDescent="0.3">
      <c r="N513" t="e">
        <f>IF(OR(VLOOKUP(M513,Feuil2!E:F,2,FALSE)&gt;1,VLOOKUP(Feuil1!M513,Feuil2!E:I,4,)+7&lt;Tableau_Lancer_la_requête_à_partir_de_CEGID[[#This Row],[wop_dateacc]]),Feuil1!M513,"")</f>
        <v>#N/A</v>
      </c>
      <c r="U513" t="e">
        <f>_xlfn.ISOWEEKNUM(#REF!)</f>
        <v>#REF!</v>
      </c>
      <c r="V513" t="e">
        <f>IF(ISNA(VLOOKUP(#REF!&amp;" N°1",Feuil2!D:E,2,FALSE)),"",VLOOKUP(#REF!&amp;" N°1",Feuil2!D:E,2,FALSE))</f>
        <v>#REF!</v>
      </c>
      <c r="W513" t="e">
        <f>IF(ISNA(VLOOKUP(#REF!&amp;" N°2",Feuil2!D:E,2,FALSE)),"",VLOOKUP(#REF!&amp;" N°2",Feuil2!D:E,2,FALSE))</f>
        <v>#REF!</v>
      </c>
      <c r="X513" t="e">
        <f>IF(ISNA(VLOOKUP(#REF!&amp;" N°3",Feuil2!D:E,2,FALSE)),"",VLOOKUP(#REF!&amp;" N°3",Feuil2!D:E,2,FALSE))</f>
        <v>#REF!</v>
      </c>
      <c r="Y513" t="e">
        <f>IF(ISNA(VLOOKUP(#REF!&amp;" N°3",Feuil2!D:E,2,FALSE)),"",VLOOKUP(#REF!&amp;" N°3",Feuil2!D:E,2,FALSE))</f>
        <v>#REF!</v>
      </c>
      <c r="Z513" t="e">
        <f>IF(ISNA(VLOOKUP(#REF!&amp;" N°4",Feuil2!D:E,2,FALSE)),"",VLOOKUP(#REF!&amp;" N°4",Feuil2!D:E,2,FALSE))</f>
        <v>#REF!</v>
      </c>
      <c r="AA513" t="e">
        <f>IF(ISNA(VLOOKUP(#REF!&amp;" N°6",Feuil2!D:E,2,FALSE)),"",VLOOKUP(#REF!&amp;" N°6",Feuil2!D:E,2,FALSE))</f>
        <v>#REF!</v>
      </c>
      <c r="AB513" t="e">
        <f>IF(ISNA(VLOOKUP(#REF!&amp;" N°7",Feuil2!D:E,2,FALSE)),"",VLOOKUP(#REF!&amp;" N°7",Feuil2!D:E,2,FALSE))</f>
        <v>#REF!</v>
      </c>
    </row>
    <row r="514" spans="14:28" x14ac:dyDescent="0.3">
      <c r="N514" t="e">
        <f>IF(OR(VLOOKUP(M514,Feuil2!E:F,2,FALSE)&gt;1,VLOOKUP(Feuil1!M514,Feuil2!E:I,4,)+7&lt;Tableau_Lancer_la_requête_à_partir_de_CEGID[[#This Row],[wop_dateacc]]),Feuil1!M514,"")</f>
        <v>#N/A</v>
      </c>
      <c r="U514" t="e">
        <f>_xlfn.ISOWEEKNUM(#REF!)</f>
        <v>#REF!</v>
      </c>
      <c r="V514" t="e">
        <f>IF(ISNA(VLOOKUP(#REF!&amp;" N°1",Feuil2!D:E,2,FALSE)),"",VLOOKUP(#REF!&amp;" N°1",Feuil2!D:E,2,FALSE))</f>
        <v>#REF!</v>
      </c>
      <c r="W514" t="e">
        <f>IF(ISNA(VLOOKUP(#REF!&amp;" N°2",Feuil2!D:E,2,FALSE)),"",VLOOKUP(#REF!&amp;" N°2",Feuil2!D:E,2,FALSE))</f>
        <v>#REF!</v>
      </c>
      <c r="X514" t="e">
        <f>IF(ISNA(VLOOKUP(#REF!&amp;" N°3",Feuil2!D:E,2,FALSE)),"",VLOOKUP(#REF!&amp;" N°3",Feuil2!D:E,2,FALSE))</f>
        <v>#REF!</v>
      </c>
      <c r="Y514" t="e">
        <f>IF(ISNA(VLOOKUP(#REF!&amp;" N°3",Feuil2!D:E,2,FALSE)),"",VLOOKUP(#REF!&amp;" N°3",Feuil2!D:E,2,FALSE))</f>
        <v>#REF!</v>
      </c>
      <c r="Z514" t="e">
        <f>IF(ISNA(VLOOKUP(#REF!&amp;" N°4",Feuil2!D:E,2,FALSE)),"",VLOOKUP(#REF!&amp;" N°4",Feuil2!D:E,2,FALSE))</f>
        <v>#REF!</v>
      </c>
      <c r="AA514" t="e">
        <f>IF(ISNA(VLOOKUP(#REF!&amp;" N°6",Feuil2!D:E,2,FALSE)),"",VLOOKUP(#REF!&amp;" N°6",Feuil2!D:E,2,FALSE))</f>
        <v>#REF!</v>
      </c>
      <c r="AB514" t="e">
        <f>IF(ISNA(VLOOKUP(#REF!&amp;" N°7",Feuil2!D:E,2,FALSE)),"",VLOOKUP(#REF!&amp;" N°7",Feuil2!D:E,2,FALSE))</f>
        <v>#REF!</v>
      </c>
    </row>
    <row r="515" spans="14:28" x14ac:dyDescent="0.3">
      <c r="N515" t="e">
        <f>IF(OR(VLOOKUP(M515,Feuil2!E:F,2,FALSE)&gt;1,VLOOKUP(Feuil1!M515,Feuil2!E:I,4,)+7&lt;Tableau_Lancer_la_requête_à_partir_de_CEGID[[#This Row],[wop_dateacc]]),Feuil1!M515,"")</f>
        <v>#N/A</v>
      </c>
      <c r="U515" t="e">
        <f>_xlfn.ISOWEEKNUM(#REF!)</f>
        <v>#REF!</v>
      </c>
      <c r="V515" t="e">
        <f>IF(ISNA(VLOOKUP(#REF!&amp;" N°1",Feuil2!D:E,2,FALSE)),"",VLOOKUP(#REF!&amp;" N°1",Feuil2!D:E,2,FALSE))</f>
        <v>#REF!</v>
      </c>
      <c r="W515" t="e">
        <f>IF(ISNA(VLOOKUP(#REF!&amp;" N°2",Feuil2!D:E,2,FALSE)),"",VLOOKUP(#REF!&amp;" N°2",Feuil2!D:E,2,FALSE))</f>
        <v>#REF!</v>
      </c>
      <c r="X515" t="e">
        <f>IF(ISNA(VLOOKUP(#REF!&amp;" N°3",Feuil2!D:E,2,FALSE)),"",VLOOKUP(#REF!&amp;" N°3",Feuil2!D:E,2,FALSE))</f>
        <v>#REF!</v>
      </c>
      <c r="Y515" t="e">
        <f>IF(ISNA(VLOOKUP(#REF!&amp;" N°3",Feuil2!D:E,2,FALSE)),"",VLOOKUP(#REF!&amp;" N°3",Feuil2!D:E,2,FALSE))</f>
        <v>#REF!</v>
      </c>
      <c r="Z515" t="e">
        <f>IF(ISNA(VLOOKUP(#REF!&amp;" N°4",Feuil2!D:E,2,FALSE)),"",VLOOKUP(#REF!&amp;" N°4",Feuil2!D:E,2,FALSE))</f>
        <v>#REF!</v>
      </c>
      <c r="AA515" t="e">
        <f>IF(ISNA(VLOOKUP(#REF!&amp;" N°6",Feuil2!D:E,2,FALSE)),"",VLOOKUP(#REF!&amp;" N°6",Feuil2!D:E,2,FALSE))</f>
        <v>#REF!</v>
      </c>
      <c r="AB515" t="e">
        <f>IF(ISNA(VLOOKUP(#REF!&amp;" N°7",Feuil2!D:E,2,FALSE)),"",VLOOKUP(#REF!&amp;" N°7",Feuil2!D:E,2,FALSE))</f>
        <v>#REF!</v>
      </c>
    </row>
    <row r="516" spans="14:28" x14ac:dyDescent="0.3">
      <c r="N516" t="e">
        <f>IF(OR(VLOOKUP(M516,Feuil2!E:F,2,FALSE)&gt;1,VLOOKUP(Feuil1!M516,Feuil2!E:I,4,)+7&lt;Tableau_Lancer_la_requête_à_partir_de_CEGID[[#This Row],[wop_dateacc]]),Feuil1!M516,"")</f>
        <v>#N/A</v>
      </c>
      <c r="U516" t="e">
        <f>_xlfn.ISOWEEKNUM(#REF!)</f>
        <v>#REF!</v>
      </c>
      <c r="V516" t="e">
        <f>IF(ISNA(VLOOKUP(#REF!&amp;" N°1",Feuil2!D:E,2,FALSE)),"",VLOOKUP(#REF!&amp;" N°1",Feuil2!D:E,2,FALSE))</f>
        <v>#REF!</v>
      </c>
      <c r="W516" t="e">
        <f>IF(ISNA(VLOOKUP(#REF!&amp;" N°2",Feuil2!D:E,2,FALSE)),"",VLOOKUP(#REF!&amp;" N°2",Feuil2!D:E,2,FALSE))</f>
        <v>#REF!</v>
      </c>
      <c r="X516" t="e">
        <f>IF(ISNA(VLOOKUP(#REF!&amp;" N°3",Feuil2!D:E,2,FALSE)),"",VLOOKUP(#REF!&amp;" N°3",Feuil2!D:E,2,FALSE))</f>
        <v>#REF!</v>
      </c>
      <c r="Y516" t="e">
        <f>IF(ISNA(VLOOKUP(#REF!&amp;" N°3",Feuil2!D:E,2,FALSE)),"",VLOOKUP(#REF!&amp;" N°3",Feuil2!D:E,2,FALSE))</f>
        <v>#REF!</v>
      </c>
      <c r="Z516" t="e">
        <f>IF(ISNA(VLOOKUP(#REF!&amp;" N°4",Feuil2!D:E,2,FALSE)),"",VLOOKUP(#REF!&amp;" N°4",Feuil2!D:E,2,FALSE))</f>
        <v>#REF!</v>
      </c>
      <c r="AA516" t="e">
        <f>IF(ISNA(VLOOKUP(#REF!&amp;" N°6",Feuil2!D:E,2,FALSE)),"",VLOOKUP(#REF!&amp;" N°6",Feuil2!D:E,2,FALSE))</f>
        <v>#REF!</v>
      </c>
      <c r="AB516" t="e">
        <f>IF(ISNA(VLOOKUP(#REF!&amp;" N°7",Feuil2!D:E,2,FALSE)),"",VLOOKUP(#REF!&amp;" N°7",Feuil2!D:E,2,FALSE))</f>
        <v>#REF!</v>
      </c>
    </row>
    <row r="517" spans="14:28" x14ac:dyDescent="0.3">
      <c r="N517" t="e">
        <f>IF(OR(VLOOKUP(M517,Feuil2!E:F,2,FALSE)&gt;1,VLOOKUP(Feuil1!M517,Feuil2!E:I,4,)+7&lt;Tableau_Lancer_la_requête_à_partir_de_CEGID[[#This Row],[wop_dateacc]]),Feuil1!M517,"")</f>
        <v>#N/A</v>
      </c>
      <c r="U517" t="e">
        <f>_xlfn.ISOWEEKNUM(#REF!)</f>
        <v>#REF!</v>
      </c>
      <c r="V517" t="e">
        <f>IF(ISNA(VLOOKUP(#REF!&amp;" N°1",Feuil2!D:E,2,FALSE)),"",VLOOKUP(#REF!&amp;" N°1",Feuil2!D:E,2,FALSE))</f>
        <v>#REF!</v>
      </c>
      <c r="W517" t="e">
        <f>IF(ISNA(VLOOKUP(#REF!&amp;" N°2",Feuil2!D:E,2,FALSE)),"",VLOOKUP(#REF!&amp;" N°2",Feuil2!D:E,2,FALSE))</f>
        <v>#REF!</v>
      </c>
      <c r="X517" t="e">
        <f>IF(ISNA(VLOOKUP(#REF!&amp;" N°3",Feuil2!D:E,2,FALSE)),"",VLOOKUP(#REF!&amp;" N°3",Feuil2!D:E,2,FALSE))</f>
        <v>#REF!</v>
      </c>
      <c r="Y517" t="e">
        <f>IF(ISNA(VLOOKUP(#REF!&amp;" N°3",Feuil2!D:E,2,FALSE)),"",VLOOKUP(#REF!&amp;" N°3",Feuil2!D:E,2,FALSE))</f>
        <v>#REF!</v>
      </c>
      <c r="Z517" t="e">
        <f>IF(ISNA(VLOOKUP(#REF!&amp;" N°4",Feuil2!D:E,2,FALSE)),"",VLOOKUP(#REF!&amp;" N°4",Feuil2!D:E,2,FALSE))</f>
        <v>#REF!</v>
      </c>
      <c r="AA517" t="e">
        <f>IF(ISNA(VLOOKUP(#REF!&amp;" N°6",Feuil2!D:E,2,FALSE)),"",VLOOKUP(#REF!&amp;" N°6",Feuil2!D:E,2,FALSE))</f>
        <v>#REF!</v>
      </c>
      <c r="AB517" t="e">
        <f>IF(ISNA(VLOOKUP(#REF!&amp;" N°7",Feuil2!D:E,2,FALSE)),"",VLOOKUP(#REF!&amp;" N°7",Feuil2!D:E,2,FALSE))</f>
        <v>#REF!</v>
      </c>
    </row>
    <row r="518" spans="14:28" x14ac:dyDescent="0.3">
      <c r="N518" t="e">
        <f>IF(OR(VLOOKUP(M518,Feuil2!E:F,2,FALSE)&gt;1,VLOOKUP(Feuil1!M518,Feuil2!E:I,4,)+7&lt;Tableau_Lancer_la_requête_à_partir_de_CEGID[[#This Row],[wop_dateacc]]),Feuil1!M518,"")</f>
        <v>#N/A</v>
      </c>
      <c r="U518" t="e">
        <f>_xlfn.ISOWEEKNUM(#REF!)</f>
        <v>#REF!</v>
      </c>
      <c r="V518" t="e">
        <f>IF(ISNA(VLOOKUP(#REF!&amp;" N°1",Feuil2!D:E,2,FALSE)),"",VLOOKUP(#REF!&amp;" N°1",Feuil2!D:E,2,FALSE))</f>
        <v>#REF!</v>
      </c>
      <c r="W518" t="e">
        <f>IF(ISNA(VLOOKUP(#REF!&amp;" N°2",Feuil2!D:E,2,FALSE)),"",VLOOKUP(#REF!&amp;" N°2",Feuil2!D:E,2,FALSE))</f>
        <v>#REF!</v>
      </c>
      <c r="X518" t="e">
        <f>IF(ISNA(VLOOKUP(#REF!&amp;" N°3",Feuil2!D:E,2,FALSE)),"",VLOOKUP(#REF!&amp;" N°3",Feuil2!D:E,2,FALSE))</f>
        <v>#REF!</v>
      </c>
      <c r="Y518" t="e">
        <f>IF(ISNA(VLOOKUP(#REF!&amp;" N°3",Feuil2!D:E,2,FALSE)),"",VLOOKUP(#REF!&amp;" N°3",Feuil2!D:E,2,FALSE))</f>
        <v>#REF!</v>
      </c>
      <c r="Z518" t="e">
        <f>IF(ISNA(VLOOKUP(#REF!&amp;" N°4",Feuil2!D:E,2,FALSE)),"",VLOOKUP(#REF!&amp;" N°4",Feuil2!D:E,2,FALSE))</f>
        <v>#REF!</v>
      </c>
      <c r="AA518" t="e">
        <f>IF(ISNA(VLOOKUP(#REF!&amp;" N°6",Feuil2!D:E,2,FALSE)),"",VLOOKUP(#REF!&amp;" N°6",Feuil2!D:E,2,FALSE))</f>
        <v>#REF!</v>
      </c>
      <c r="AB518" t="e">
        <f>IF(ISNA(VLOOKUP(#REF!&amp;" N°7",Feuil2!D:E,2,FALSE)),"",VLOOKUP(#REF!&amp;" N°7",Feuil2!D:E,2,FALSE))</f>
        <v>#REF!</v>
      </c>
    </row>
    <row r="519" spans="14:28" x14ac:dyDescent="0.3">
      <c r="N519" t="e">
        <f>IF(OR(VLOOKUP(M519,Feuil2!E:F,2,FALSE)&gt;1,VLOOKUP(Feuil1!M519,Feuil2!E:I,4,)+7&lt;Tableau_Lancer_la_requête_à_partir_de_CEGID[[#This Row],[wop_dateacc]]),Feuil1!M519,"")</f>
        <v>#N/A</v>
      </c>
      <c r="U519" t="e">
        <f>_xlfn.ISOWEEKNUM(#REF!)</f>
        <v>#REF!</v>
      </c>
      <c r="V519" t="e">
        <f>IF(ISNA(VLOOKUP(#REF!&amp;" N°1",Feuil2!D:E,2,FALSE)),"",VLOOKUP(#REF!&amp;" N°1",Feuil2!D:E,2,FALSE))</f>
        <v>#REF!</v>
      </c>
      <c r="W519" t="e">
        <f>IF(ISNA(VLOOKUP(#REF!&amp;" N°2",Feuil2!D:E,2,FALSE)),"",VLOOKUP(#REF!&amp;" N°2",Feuil2!D:E,2,FALSE))</f>
        <v>#REF!</v>
      </c>
      <c r="X519" t="e">
        <f>IF(ISNA(VLOOKUP(#REF!&amp;" N°3",Feuil2!D:E,2,FALSE)),"",VLOOKUP(#REF!&amp;" N°3",Feuil2!D:E,2,FALSE))</f>
        <v>#REF!</v>
      </c>
      <c r="Y519" t="e">
        <f>IF(ISNA(VLOOKUP(#REF!&amp;" N°3",Feuil2!D:E,2,FALSE)),"",VLOOKUP(#REF!&amp;" N°3",Feuil2!D:E,2,FALSE))</f>
        <v>#REF!</v>
      </c>
      <c r="Z519" t="e">
        <f>IF(ISNA(VLOOKUP(#REF!&amp;" N°4",Feuil2!D:E,2,FALSE)),"",VLOOKUP(#REF!&amp;" N°4",Feuil2!D:E,2,FALSE))</f>
        <v>#REF!</v>
      </c>
      <c r="AA519" t="e">
        <f>IF(ISNA(VLOOKUP(#REF!&amp;" N°6",Feuil2!D:E,2,FALSE)),"",VLOOKUP(#REF!&amp;" N°6",Feuil2!D:E,2,FALSE))</f>
        <v>#REF!</v>
      </c>
      <c r="AB519" t="e">
        <f>IF(ISNA(VLOOKUP(#REF!&amp;" N°7",Feuil2!D:E,2,FALSE)),"",VLOOKUP(#REF!&amp;" N°7",Feuil2!D:E,2,FALSE))</f>
        <v>#REF!</v>
      </c>
    </row>
    <row r="520" spans="14:28" x14ac:dyDescent="0.3">
      <c r="N520" t="e">
        <f>IF(OR(VLOOKUP(M520,Feuil2!E:F,2,FALSE)&gt;1,VLOOKUP(Feuil1!M520,Feuil2!E:I,4,)+7&lt;Tableau_Lancer_la_requête_à_partir_de_CEGID[[#This Row],[wop_dateacc]]),Feuil1!M520,"")</f>
        <v>#N/A</v>
      </c>
      <c r="U520" t="e">
        <f>_xlfn.ISOWEEKNUM(#REF!)</f>
        <v>#REF!</v>
      </c>
      <c r="V520" t="e">
        <f>IF(ISNA(VLOOKUP(#REF!&amp;" N°1",Feuil2!D:E,2,FALSE)),"",VLOOKUP(#REF!&amp;" N°1",Feuil2!D:E,2,FALSE))</f>
        <v>#REF!</v>
      </c>
      <c r="W520" t="e">
        <f>IF(ISNA(VLOOKUP(#REF!&amp;" N°2",Feuil2!D:E,2,FALSE)),"",VLOOKUP(#REF!&amp;" N°2",Feuil2!D:E,2,FALSE))</f>
        <v>#REF!</v>
      </c>
      <c r="X520" t="e">
        <f>IF(ISNA(VLOOKUP(#REF!&amp;" N°3",Feuil2!D:E,2,FALSE)),"",VLOOKUP(#REF!&amp;" N°3",Feuil2!D:E,2,FALSE))</f>
        <v>#REF!</v>
      </c>
      <c r="Y520" t="e">
        <f>IF(ISNA(VLOOKUP(#REF!&amp;" N°3",Feuil2!D:E,2,FALSE)),"",VLOOKUP(#REF!&amp;" N°3",Feuil2!D:E,2,FALSE))</f>
        <v>#REF!</v>
      </c>
      <c r="Z520" t="e">
        <f>IF(ISNA(VLOOKUP(#REF!&amp;" N°4",Feuil2!D:E,2,FALSE)),"",VLOOKUP(#REF!&amp;" N°4",Feuil2!D:E,2,FALSE))</f>
        <v>#REF!</v>
      </c>
      <c r="AA520" t="e">
        <f>IF(ISNA(VLOOKUP(#REF!&amp;" N°6",Feuil2!D:E,2,FALSE)),"",VLOOKUP(#REF!&amp;" N°6",Feuil2!D:E,2,FALSE))</f>
        <v>#REF!</v>
      </c>
      <c r="AB520" t="e">
        <f>IF(ISNA(VLOOKUP(#REF!&amp;" N°7",Feuil2!D:E,2,FALSE)),"",VLOOKUP(#REF!&amp;" N°7",Feuil2!D:E,2,FALSE))</f>
        <v>#REF!</v>
      </c>
    </row>
    <row r="521" spans="14:28" x14ac:dyDescent="0.3">
      <c r="N521" t="e">
        <f>IF(OR(VLOOKUP(M521,Feuil2!E:F,2,FALSE)&gt;1,VLOOKUP(Feuil1!M521,Feuil2!E:I,4,)+7&lt;Tableau_Lancer_la_requête_à_partir_de_CEGID[[#This Row],[wop_dateacc]]),Feuil1!M521,"")</f>
        <v>#N/A</v>
      </c>
      <c r="U521" t="e">
        <f>_xlfn.ISOWEEKNUM(#REF!)</f>
        <v>#REF!</v>
      </c>
      <c r="V521" t="e">
        <f>IF(ISNA(VLOOKUP(#REF!&amp;" N°1",Feuil2!D:E,2,FALSE)),"",VLOOKUP(#REF!&amp;" N°1",Feuil2!D:E,2,FALSE))</f>
        <v>#REF!</v>
      </c>
      <c r="W521" t="e">
        <f>IF(ISNA(VLOOKUP(#REF!&amp;" N°2",Feuil2!D:E,2,FALSE)),"",VLOOKUP(#REF!&amp;" N°2",Feuil2!D:E,2,FALSE))</f>
        <v>#REF!</v>
      </c>
      <c r="X521" t="e">
        <f>IF(ISNA(VLOOKUP(#REF!&amp;" N°3",Feuil2!D:E,2,FALSE)),"",VLOOKUP(#REF!&amp;" N°3",Feuil2!D:E,2,FALSE))</f>
        <v>#REF!</v>
      </c>
      <c r="Y521" t="e">
        <f>IF(ISNA(VLOOKUP(#REF!&amp;" N°3",Feuil2!D:E,2,FALSE)),"",VLOOKUP(#REF!&amp;" N°3",Feuil2!D:E,2,FALSE))</f>
        <v>#REF!</v>
      </c>
      <c r="Z521" t="e">
        <f>IF(ISNA(VLOOKUP(#REF!&amp;" N°4",Feuil2!D:E,2,FALSE)),"",VLOOKUP(#REF!&amp;" N°4",Feuil2!D:E,2,FALSE))</f>
        <v>#REF!</v>
      </c>
      <c r="AA521" t="e">
        <f>IF(ISNA(VLOOKUP(#REF!&amp;" N°6",Feuil2!D:E,2,FALSE)),"",VLOOKUP(#REF!&amp;" N°6",Feuil2!D:E,2,FALSE))</f>
        <v>#REF!</v>
      </c>
      <c r="AB521" t="e">
        <f>IF(ISNA(VLOOKUP(#REF!&amp;" N°7",Feuil2!D:E,2,FALSE)),"",VLOOKUP(#REF!&amp;" N°7",Feuil2!D:E,2,FALSE))</f>
        <v>#REF!</v>
      </c>
    </row>
    <row r="522" spans="14:28" x14ac:dyDescent="0.3">
      <c r="N522" t="e">
        <f>IF(OR(VLOOKUP(M522,Feuil2!E:F,2,FALSE)&gt;1,VLOOKUP(Feuil1!M522,Feuil2!E:I,4,)+7&lt;Tableau_Lancer_la_requête_à_partir_de_CEGID[[#This Row],[wop_dateacc]]),Feuil1!M522,"")</f>
        <v>#N/A</v>
      </c>
      <c r="U522" t="e">
        <f>_xlfn.ISOWEEKNUM(#REF!)</f>
        <v>#REF!</v>
      </c>
      <c r="V522" t="e">
        <f>IF(ISNA(VLOOKUP(#REF!&amp;" N°1",Feuil2!D:E,2,FALSE)),"",VLOOKUP(#REF!&amp;" N°1",Feuil2!D:E,2,FALSE))</f>
        <v>#REF!</v>
      </c>
      <c r="W522" t="e">
        <f>IF(ISNA(VLOOKUP(#REF!&amp;" N°2",Feuil2!D:E,2,FALSE)),"",VLOOKUP(#REF!&amp;" N°2",Feuil2!D:E,2,FALSE))</f>
        <v>#REF!</v>
      </c>
      <c r="X522" t="e">
        <f>IF(ISNA(VLOOKUP(#REF!&amp;" N°3",Feuil2!D:E,2,FALSE)),"",VLOOKUP(#REF!&amp;" N°3",Feuil2!D:E,2,FALSE))</f>
        <v>#REF!</v>
      </c>
      <c r="Y522" t="e">
        <f>IF(ISNA(VLOOKUP(#REF!&amp;" N°3",Feuil2!D:E,2,FALSE)),"",VLOOKUP(#REF!&amp;" N°3",Feuil2!D:E,2,FALSE))</f>
        <v>#REF!</v>
      </c>
      <c r="Z522" t="e">
        <f>IF(ISNA(VLOOKUP(#REF!&amp;" N°4",Feuil2!D:E,2,FALSE)),"",VLOOKUP(#REF!&amp;" N°4",Feuil2!D:E,2,FALSE))</f>
        <v>#REF!</v>
      </c>
      <c r="AA522" t="e">
        <f>IF(ISNA(VLOOKUP(#REF!&amp;" N°6",Feuil2!D:E,2,FALSE)),"",VLOOKUP(#REF!&amp;" N°6",Feuil2!D:E,2,FALSE))</f>
        <v>#REF!</v>
      </c>
      <c r="AB522" t="e">
        <f>IF(ISNA(VLOOKUP(#REF!&amp;" N°7",Feuil2!D:E,2,FALSE)),"",VLOOKUP(#REF!&amp;" N°7",Feuil2!D:E,2,FALSE))</f>
        <v>#REF!</v>
      </c>
    </row>
    <row r="523" spans="14:28" x14ac:dyDescent="0.3">
      <c r="N523" t="e">
        <f>IF(OR(VLOOKUP(M523,Feuil2!E:F,2,FALSE)&gt;1,VLOOKUP(Feuil1!M523,Feuil2!E:I,4,)+7&lt;Tableau_Lancer_la_requête_à_partir_de_CEGID[[#This Row],[wop_dateacc]]),Feuil1!M523,"")</f>
        <v>#N/A</v>
      </c>
      <c r="U523" t="e">
        <f>_xlfn.ISOWEEKNUM(#REF!)</f>
        <v>#REF!</v>
      </c>
      <c r="V523" t="e">
        <f>IF(ISNA(VLOOKUP(#REF!&amp;" N°1",Feuil2!D:E,2,FALSE)),"",VLOOKUP(#REF!&amp;" N°1",Feuil2!D:E,2,FALSE))</f>
        <v>#REF!</v>
      </c>
      <c r="W523" t="e">
        <f>IF(ISNA(VLOOKUP(#REF!&amp;" N°2",Feuil2!D:E,2,FALSE)),"",VLOOKUP(#REF!&amp;" N°2",Feuil2!D:E,2,FALSE))</f>
        <v>#REF!</v>
      </c>
      <c r="X523" t="e">
        <f>IF(ISNA(VLOOKUP(#REF!&amp;" N°3",Feuil2!D:E,2,FALSE)),"",VLOOKUP(#REF!&amp;" N°3",Feuil2!D:E,2,FALSE))</f>
        <v>#REF!</v>
      </c>
      <c r="Y523" t="e">
        <f>IF(ISNA(VLOOKUP(#REF!&amp;" N°3",Feuil2!D:E,2,FALSE)),"",VLOOKUP(#REF!&amp;" N°3",Feuil2!D:E,2,FALSE))</f>
        <v>#REF!</v>
      </c>
      <c r="Z523" t="e">
        <f>IF(ISNA(VLOOKUP(#REF!&amp;" N°4",Feuil2!D:E,2,FALSE)),"",VLOOKUP(#REF!&amp;" N°4",Feuil2!D:E,2,FALSE))</f>
        <v>#REF!</v>
      </c>
      <c r="AA523" t="e">
        <f>IF(ISNA(VLOOKUP(#REF!&amp;" N°6",Feuil2!D:E,2,FALSE)),"",VLOOKUP(#REF!&amp;" N°6",Feuil2!D:E,2,FALSE))</f>
        <v>#REF!</v>
      </c>
      <c r="AB523" t="e">
        <f>IF(ISNA(VLOOKUP(#REF!&amp;" N°7",Feuil2!D:E,2,FALSE)),"",VLOOKUP(#REF!&amp;" N°7",Feuil2!D:E,2,FALSE))</f>
        <v>#REF!</v>
      </c>
    </row>
    <row r="524" spans="14:28" x14ac:dyDescent="0.3">
      <c r="N524" t="e">
        <f>IF(OR(VLOOKUP(M524,Feuil2!E:F,2,FALSE)&gt;1,VLOOKUP(Feuil1!M524,Feuil2!E:I,4,)+7&lt;Tableau_Lancer_la_requête_à_partir_de_CEGID[[#This Row],[wop_dateacc]]),Feuil1!M524,"")</f>
        <v>#N/A</v>
      </c>
      <c r="U524" t="e">
        <f>_xlfn.ISOWEEKNUM(#REF!)</f>
        <v>#REF!</v>
      </c>
      <c r="V524" t="e">
        <f>IF(ISNA(VLOOKUP(#REF!&amp;" N°1",Feuil2!D:E,2,FALSE)),"",VLOOKUP(#REF!&amp;" N°1",Feuil2!D:E,2,FALSE))</f>
        <v>#REF!</v>
      </c>
      <c r="W524" t="e">
        <f>IF(ISNA(VLOOKUP(#REF!&amp;" N°2",Feuil2!D:E,2,FALSE)),"",VLOOKUP(#REF!&amp;" N°2",Feuil2!D:E,2,FALSE))</f>
        <v>#REF!</v>
      </c>
      <c r="X524" t="e">
        <f>IF(ISNA(VLOOKUP(#REF!&amp;" N°3",Feuil2!D:E,2,FALSE)),"",VLOOKUP(#REF!&amp;" N°3",Feuil2!D:E,2,FALSE))</f>
        <v>#REF!</v>
      </c>
      <c r="Y524" t="e">
        <f>IF(ISNA(VLOOKUP(#REF!&amp;" N°3",Feuil2!D:E,2,FALSE)),"",VLOOKUP(#REF!&amp;" N°3",Feuil2!D:E,2,FALSE))</f>
        <v>#REF!</v>
      </c>
      <c r="Z524" t="e">
        <f>IF(ISNA(VLOOKUP(#REF!&amp;" N°4",Feuil2!D:E,2,FALSE)),"",VLOOKUP(#REF!&amp;" N°4",Feuil2!D:E,2,FALSE))</f>
        <v>#REF!</v>
      </c>
      <c r="AA524" t="e">
        <f>IF(ISNA(VLOOKUP(#REF!&amp;" N°6",Feuil2!D:E,2,FALSE)),"",VLOOKUP(#REF!&amp;" N°6",Feuil2!D:E,2,FALSE))</f>
        <v>#REF!</v>
      </c>
      <c r="AB524" t="e">
        <f>IF(ISNA(VLOOKUP(#REF!&amp;" N°7",Feuil2!D:E,2,FALSE)),"",VLOOKUP(#REF!&amp;" N°7",Feuil2!D:E,2,FALSE))</f>
        <v>#REF!</v>
      </c>
    </row>
    <row r="525" spans="14:28" x14ac:dyDescent="0.3">
      <c r="N525" t="e">
        <f>IF(OR(VLOOKUP(M525,Feuil2!E:F,2,FALSE)&gt;1,VLOOKUP(Feuil1!M525,Feuil2!E:I,4,)+7&lt;Tableau_Lancer_la_requête_à_partir_de_CEGID[[#This Row],[wop_dateacc]]),Feuil1!M525,"")</f>
        <v>#N/A</v>
      </c>
      <c r="U525" t="e">
        <f>_xlfn.ISOWEEKNUM(#REF!)</f>
        <v>#REF!</v>
      </c>
      <c r="V525" t="e">
        <f>IF(ISNA(VLOOKUP(#REF!&amp;" N°1",Feuil2!D:E,2,FALSE)),"",VLOOKUP(#REF!&amp;" N°1",Feuil2!D:E,2,FALSE))</f>
        <v>#REF!</v>
      </c>
      <c r="W525" t="e">
        <f>IF(ISNA(VLOOKUP(#REF!&amp;" N°2",Feuil2!D:E,2,FALSE)),"",VLOOKUP(#REF!&amp;" N°2",Feuil2!D:E,2,FALSE))</f>
        <v>#REF!</v>
      </c>
      <c r="X525" t="e">
        <f>IF(ISNA(VLOOKUP(#REF!&amp;" N°3",Feuil2!D:E,2,FALSE)),"",VLOOKUP(#REF!&amp;" N°3",Feuil2!D:E,2,FALSE))</f>
        <v>#REF!</v>
      </c>
      <c r="Y525" t="e">
        <f>IF(ISNA(VLOOKUP(#REF!&amp;" N°3",Feuil2!D:E,2,FALSE)),"",VLOOKUP(#REF!&amp;" N°3",Feuil2!D:E,2,FALSE))</f>
        <v>#REF!</v>
      </c>
      <c r="Z525" t="e">
        <f>IF(ISNA(VLOOKUP(#REF!&amp;" N°4",Feuil2!D:E,2,FALSE)),"",VLOOKUP(#REF!&amp;" N°4",Feuil2!D:E,2,FALSE))</f>
        <v>#REF!</v>
      </c>
      <c r="AA525" t="e">
        <f>IF(ISNA(VLOOKUP(#REF!&amp;" N°6",Feuil2!D:E,2,FALSE)),"",VLOOKUP(#REF!&amp;" N°6",Feuil2!D:E,2,FALSE))</f>
        <v>#REF!</v>
      </c>
      <c r="AB525" t="e">
        <f>IF(ISNA(VLOOKUP(#REF!&amp;" N°7",Feuil2!D:E,2,FALSE)),"",VLOOKUP(#REF!&amp;" N°7",Feuil2!D:E,2,FALSE))</f>
        <v>#REF!</v>
      </c>
    </row>
    <row r="526" spans="14:28" x14ac:dyDescent="0.3">
      <c r="N526" t="e">
        <f>IF(OR(VLOOKUP(M526,Feuil2!E:F,2,FALSE)&gt;1,VLOOKUP(Feuil1!M526,Feuil2!E:I,4,)+7&lt;Tableau_Lancer_la_requête_à_partir_de_CEGID[[#This Row],[wop_dateacc]]),Feuil1!M526,"")</f>
        <v>#N/A</v>
      </c>
      <c r="U526" t="e">
        <f>_xlfn.ISOWEEKNUM(#REF!)</f>
        <v>#REF!</v>
      </c>
      <c r="V526" t="e">
        <f>IF(ISNA(VLOOKUP(#REF!&amp;" N°1",Feuil2!D:E,2,FALSE)),"",VLOOKUP(#REF!&amp;" N°1",Feuil2!D:E,2,FALSE))</f>
        <v>#REF!</v>
      </c>
      <c r="W526" t="e">
        <f>IF(ISNA(VLOOKUP(#REF!&amp;" N°2",Feuil2!D:E,2,FALSE)),"",VLOOKUP(#REF!&amp;" N°2",Feuil2!D:E,2,FALSE))</f>
        <v>#REF!</v>
      </c>
      <c r="X526" t="e">
        <f>IF(ISNA(VLOOKUP(#REF!&amp;" N°3",Feuil2!D:E,2,FALSE)),"",VLOOKUP(#REF!&amp;" N°3",Feuil2!D:E,2,FALSE))</f>
        <v>#REF!</v>
      </c>
      <c r="Y526" t="e">
        <f>IF(ISNA(VLOOKUP(#REF!&amp;" N°3",Feuil2!D:E,2,FALSE)),"",VLOOKUP(#REF!&amp;" N°3",Feuil2!D:E,2,FALSE))</f>
        <v>#REF!</v>
      </c>
      <c r="Z526" t="e">
        <f>IF(ISNA(VLOOKUP(#REF!&amp;" N°4",Feuil2!D:E,2,FALSE)),"",VLOOKUP(#REF!&amp;" N°4",Feuil2!D:E,2,FALSE))</f>
        <v>#REF!</v>
      </c>
      <c r="AA526" t="e">
        <f>IF(ISNA(VLOOKUP(#REF!&amp;" N°6",Feuil2!D:E,2,FALSE)),"",VLOOKUP(#REF!&amp;" N°6",Feuil2!D:E,2,FALSE))</f>
        <v>#REF!</v>
      </c>
      <c r="AB526" t="e">
        <f>IF(ISNA(VLOOKUP(#REF!&amp;" N°7",Feuil2!D:E,2,FALSE)),"",VLOOKUP(#REF!&amp;" N°7",Feuil2!D:E,2,FALSE))</f>
        <v>#REF!</v>
      </c>
    </row>
    <row r="527" spans="14:28" x14ac:dyDescent="0.3">
      <c r="N527" t="e">
        <f>IF(OR(VLOOKUP(M527,Feuil2!E:F,2,FALSE)&gt;1,VLOOKUP(Feuil1!M527,Feuil2!E:I,4,)+7&lt;Tableau_Lancer_la_requête_à_partir_de_CEGID[[#This Row],[wop_dateacc]]),Feuil1!M527,"")</f>
        <v>#N/A</v>
      </c>
      <c r="U527" t="e">
        <f>_xlfn.ISOWEEKNUM(#REF!)</f>
        <v>#REF!</v>
      </c>
      <c r="V527" t="e">
        <f>IF(ISNA(VLOOKUP(#REF!&amp;" N°1",Feuil2!D:E,2,FALSE)),"",VLOOKUP(#REF!&amp;" N°1",Feuil2!D:E,2,FALSE))</f>
        <v>#REF!</v>
      </c>
      <c r="W527" t="e">
        <f>IF(ISNA(VLOOKUP(#REF!&amp;" N°2",Feuil2!D:E,2,FALSE)),"",VLOOKUP(#REF!&amp;" N°2",Feuil2!D:E,2,FALSE))</f>
        <v>#REF!</v>
      </c>
      <c r="X527" t="e">
        <f>IF(ISNA(VLOOKUP(#REF!&amp;" N°3",Feuil2!D:E,2,FALSE)),"",VLOOKUP(#REF!&amp;" N°3",Feuil2!D:E,2,FALSE))</f>
        <v>#REF!</v>
      </c>
      <c r="Y527" t="e">
        <f>IF(ISNA(VLOOKUP(#REF!&amp;" N°3",Feuil2!D:E,2,FALSE)),"",VLOOKUP(#REF!&amp;" N°3",Feuil2!D:E,2,FALSE))</f>
        <v>#REF!</v>
      </c>
      <c r="Z527" t="e">
        <f>IF(ISNA(VLOOKUP(#REF!&amp;" N°4",Feuil2!D:E,2,FALSE)),"",VLOOKUP(#REF!&amp;" N°4",Feuil2!D:E,2,FALSE))</f>
        <v>#REF!</v>
      </c>
      <c r="AA527" t="e">
        <f>IF(ISNA(VLOOKUP(#REF!&amp;" N°6",Feuil2!D:E,2,FALSE)),"",VLOOKUP(#REF!&amp;" N°6",Feuil2!D:E,2,FALSE))</f>
        <v>#REF!</v>
      </c>
      <c r="AB527" t="e">
        <f>IF(ISNA(VLOOKUP(#REF!&amp;" N°7",Feuil2!D:E,2,FALSE)),"",VLOOKUP(#REF!&amp;" N°7",Feuil2!D:E,2,FALSE))</f>
        <v>#REF!</v>
      </c>
    </row>
    <row r="528" spans="14:28" x14ac:dyDescent="0.3">
      <c r="N528" t="e">
        <f>IF(OR(VLOOKUP(M528,Feuil2!E:F,2,FALSE)&gt;1,VLOOKUP(Feuil1!M528,Feuil2!E:I,4,)+7&lt;Tableau_Lancer_la_requête_à_partir_de_CEGID[[#This Row],[wop_dateacc]]),Feuil1!M528,"")</f>
        <v>#N/A</v>
      </c>
      <c r="U528" t="e">
        <f>_xlfn.ISOWEEKNUM(#REF!)</f>
        <v>#REF!</v>
      </c>
      <c r="V528" t="e">
        <f>IF(ISNA(VLOOKUP(#REF!&amp;" N°1",Feuil2!D:E,2,FALSE)),"",VLOOKUP(#REF!&amp;" N°1",Feuil2!D:E,2,FALSE))</f>
        <v>#REF!</v>
      </c>
      <c r="W528" t="e">
        <f>IF(ISNA(VLOOKUP(#REF!&amp;" N°2",Feuil2!D:E,2,FALSE)),"",VLOOKUP(#REF!&amp;" N°2",Feuil2!D:E,2,FALSE))</f>
        <v>#REF!</v>
      </c>
      <c r="X528" t="e">
        <f>IF(ISNA(VLOOKUP(#REF!&amp;" N°3",Feuil2!D:E,2,FALSE)),"",VLOOKUP(#REF!&amp;" N°3",Feuil2!D:E,2,FALSE))</f>
        <v>#REF!</v>
      </c>
      <c r="Y528" t="e">
        <f>IF(ISNA(VLOOKUP(#REF!&amp;" N°3",Feuil2!D:E,2,FALSE)),"",VLOOKUP(#REF!&amp;" N°3",Feuil2!D:E,2,FALSE))</f>
        <v>#REF!</v>
      </c>
      <c r="Z528" t="e">
        <f>IF(ISNA(VLOOKUP(#REF!&amp;" N°4",Feuil2!D:E,2,FALSE)),"",VLOOKUP(#REF!&amp;" N°4",Feuil2!D:E,2,FALSE))</f>
        <v>#REF!</v>
      </c>
      <c r="AA528" t="e">
        <f>IF(ISNA(VLOOKUP(#REF!&amp;" N°6",Feuil2!D:E,2,FALSE)),"",VLOOKUP(#REF!&amp;" N°6",Feuil2!D:E,2,FALSE))</f>
        <v>#REF!</v>
      </c>
      <c r="AB528" t="e">
        <f>IF(ISNA(VLOOKUP(#REF!&amp;" N°7",Feuil2!D:E,2,FALSE)),"",VLOOKUP(#REF!&amp;" N°7",Feuil2!D:E,2,FALSE))</f>
        <v>#REF!</v>
      </c>
    </row>
    <row r="529" spans="14:28" x14ac:dyDescent="0.3">
      <c r="N529" t="e">
        <f>IF(OR(VLOOKUP(M529,Feuil2!E:F,2,FALSE)&gt;1,VLOOKUP(Feuil1!M529,Feuil2!E:I,4,)+7&lt;Tableau_Lancer_la_requête_à_partir_de_CEGID[[#This Row],[wop_dateacc]]),Feuil1!M529,"")</f>
        <v>#N/A</v>
      </c>
      <c r="U529" t="e">
        <f>_xlfn.ISOWEEKNUM(#REF!)</f>
        <v>#REF!</v>
      </c>
      <c r="V529" t="e">
        <f>IF(ISNA(VLOOKUP(#REF!&amp;" N°1",Feuil2!D:E,2,FALSE)),"",VLOOKUP(#REF!&amp;" N°1",Feuil2!D:E,2,FALSE))</f>
        <v>#REF!</v>
      </c>
      <c r="W529" t="e">
        <f>IF(ISNA(VLOOKUP(#REF!&amp;" N°2",Feuil2!D:E,2,FALSE)),"",VLOOKUP(#REF!&amp;" N°2",Feuil2!D:E,2,FALSE))</f>
        <v>#REF!</v>
      </c>
      <c r="X529" t="e">
        <f>IF(ISNA(VLOOKUP(#REF!&amp;" N°3",Feuil2!D:E,2,FALSE)),"",VLOOKUP(#REF!&amp;" N°3",Feuil2!D:E,2,FALSE))</f>
        <v>#REF!</v>
      </c>
      <c r="Y529" t="e">
        <f>IF(ISNA(VLOOKUP(#REF!&amp;" N°3",Feuil2!D:E,2,FALSE)),"",VLOOKUP(#REF!&amp;" N°3",Feuil2!D:E,2,FALSE))</f>
        <v>#REF!</v>
      </c>
      <c r="Z529" t="e">
        <f>IF(ISNA(VLOOKUP(#REF!&amp;" N°4",Feuil2!D:E,2,FALSE)),"",VLOOKUP(#REF!&amp;" N°4",Feuil2!D:E,2,FALSE))</f>
        <v>#REF!</v>
      </c>
      <c r="AA529" t="e">
        <f>IF(ISNA(VLOOKUP(#REF!&amp;" N°6",Feuil2!D:E,2,FALSE)),"",VLOOKUP(#REF!&amp;" N°6",Feuil2!D:E,2,FALSE))</f>
        <v>#REF!</v>
      </c>
      <c r="AB529" t="e">
        <f>IF(ISNA(VLOOKUP(#REF!&amp;" N°7",Feuil2!D:E,2,FALSE)),"",VLOOKUP(#REF!&amp;" N°7",Feuil2!D:E,2,FALSE))</f>
        <v>#REF!</v>
      </c>
    </row>
    <row r="530" spans="14:28" x14ac:dyDescent="0.3">
      <c r="N530" t="e">
        <f>IF(OR(VLOOKUP(M530,Feuil2!E:F,2,FALSE)&gt;1,VLOOKUP(Feuil1!M530,Feuil2!E:I,4,)+7&lt;Tableau_Lancer_la_requête_à_partir_de_CEGID[[#This Row],[wop_dateacc]]),Feuil1!M530,"")</f>
        <v>#N/A</v>
      </c>
      <c r="U530" t="e">
        <f>_xlfn.ISOWEEKNUM(#REF!)</f>
        <v>#REF!</v>
      </c>
      <c r="V530" t="e">
        <f>IF(ISNA(VLOOKUP(#REF!&amp;" N°1",Feuil2!D:E,2,FALSE)),"",VLOOKUP(#REF!&amp;" N°1",Feuil2!D:E,2,FALSE))</f>
        <v>#REF!</v>
      </c>
      <c r="W530" t="e">
        <f>IF(ISNA(VLOOKUP(#REF!&amp;" N°2",Feuil2!D:E,2,FALSE)),"",VLOOKUP(#REF!&amp;" N°2",Feuil2!D:E,2,FALSE))</f>
        <v>#REF!</v>
      </c>
      <c r="X530" t="e">
        <f>IF(ISNA(VLOOKUP(#REF!&amp;" N°3",Feuil2!D:E,2,FALSE)),"",VLOOKUP(#REF!&amp;" N°3",Feuil2!D:E,2,FALSE))</f>
        <v>#REF!</v>
      </c>
      <c r="Y530" t="e">
        <f>IF(ISNA(VLOOKUP(#REF!&amp;" N°3",Feuil2!D:E,2,FALSE)),"",VLOOKUP(#REF!&amp;" N°3",Feuil2!D:E,2,FALSE))</f>
        <v>#REF!</v>
      </c>
      <c r="Z530" t="e">
        <f>IF(ISNA(VLOOKUP(#REF!&amp;" N°4",Feuil2!D:E,2,FALSE)),"",VLOOKUP(#REF!&amp;" N°4",Feuil2!D:E,2,FALSE))</f>
        <v>#REF!</v>
      </c>
      <c r="AA530" t="e">
        <f>IF(ISNA(VLOOKUP(#REF!&amp;" N°6",Feuil2!D:E,2,FALSE)),"",VLOOKUP(#REF!&amp;" N°6",Feuil2!D:E,2,FALSE))</f>
        <v>#REF!</v>
      </c>
      <c r="AB530" t="e">
        <f>IF(ISNA(VLOOKUP(#REF!&amp;" N°7",Feuil2!D:E,2,FALSE)),"",VLOOKUP(#REF!&amp;" N°7",Feuil2!D:E,2,FALSE))</f>
        <v>#REF!</v>
      </c>
    </row>
    <row r="531" spans="14:28" x14ac:dyDescent="0.3">
      <c r="N531" t="e">
        <f>IF(OR(VLOOKUP(M531,Feuil2!E:F,2,FALSE)&gt;1,VLOOKUP(Feuil1!M531,Feuil2!E:I,4,)+7&lt;Tableau_Lancer_la_requête_à_partir_de_CEGID[[#This Row],[wop_dateacc]]),Feuil1!M531,"")</f>
        <v>#N/A</v>
      </c>
      <c r="U531" t="e">
        <f>_xlfn.ISOWEEKNUM(#REF!)</f>
        <v>#REF!</v>
      </c>
      <c r="V531" t="e">
        <f>IF(ISNA(VLOOKUP(#REF!&amp;" N°1",Feuil2!D:E,2,FALSE)),"",VLOOKUP(#REF!&amp;" N°1",Feuil2!D:E,2,FALSE))</f>
        <v>#REF!</v>
      </c>
      <c r="W531" t="e">
        <f>IF(ISNA(VLOOKUP(#REF!&amp;" N°2",Feuil2!D:E,2,FALSE)),"",VLOOKUP(#REF!&amp;" N°2",Feuil2!D:E,2,FALSE))</f>
        <v>#REF!</v>
      </c>
      <c r="X531" t="e">
        <f>IF(ISNA(VLOOKUP(#REF!&amp;" N°3",Feuil2!D:E,2,FALSE)),"",VLOOKUP(#REF!&amp;" N°3",Feuil2!D:E,2,FALSE))</f>
        <v>#REF!</v>
      </c>
      <c r="Y531" t="e">
        <f>IF(ISNA(VLOOKUP(#REF!&amp;" N°3",Feuil2!D:E,2,FALSE)),"",VLOOKUP(#REF!&amp;" N°3",Feuil2!D:E,2,FALSE))</f>
        <v>#REF!</v>
      </c>
      <c r="Z531" t="e">
        <f>IF(ISNA(VLOOKUP(#REF!&amp;" N°4",Feuil2!D:E,2,FALSE)),"",VLOOKUP(#REF!&amp;" N°4",Feuil2!D:E,2,FALSE))</f>
        <v>#REF!</v>
      </c>
      <c r="AA531" t="e">
        <f>IF(ISNA(VLOOKUP(#REF!&amp;" N°6",Feuil2!D:E,2,FALSE)),"",VLOOKUP(#REF!&amp;" N°6",Feuil2!D:E,2,FALSE))</f>
        <v>#REF!</v>
      </c>
      <c r="AB531" t="e">
        <f>IF(ISNA(VLOOKUP(#REF!&amp;" N°7",Feuil2!D:E,2,FALSE)),"",VLOOKUP(#REF!&amp;" N°7",Feuil2!D:E,2,FALSE))</f>
        <v>#REF!</v>
      </c>
    </row>
    <row r="532" spans="14:28" x14ac:dyDescent="0.3">
      <c r="N532" t="e">
        <f>IF(OR(VLOOKUP(M532,Feuil2!E:F,2,FALSE)&gt;1,VLOOKUP(Feuil1!M532,Feuil2!E:I,4,)+7&lt;Tableau_Lancer_la_requête_à_partir_de_CEGID[[#This Row],[wop_dateacc]]),Feuil1!M532,"")</f>
        <v>#N/A</v>
      </c>
      <c r="U532" t="e">
        <f>_xlfn.ISOWEEKNUM(#REF!)</f>
        <v>#REF!</v>
      </c>
      <c r="V532" t="e">
        <f>IF(ISNA(VLOOKUP(#REF!&amp;" N°1",Feuil2!D:E,2,FALSE)),"",VLOOKUP(#REF!&amp;" N°1",Feuil2!D:E,2,FALSE))</f>
        <v>#REF!</v>
      </c>
      <c r="W532" t="e">
        <f>IF(ISNA(VLOOKUP(#REF!&amp;" N°2",Feuil2!D:E,2,FALSE)),"",VLOOKUP(#REF!&amp;" N°2",Feuil2!D:E,2,FALSE))</f>
        <v>#REF!</v>
      </c>
      <c r="X532" t="e">
        <f>IF(ISNA(VLOOKUP(#REF!&amp;" N°3",Feuil2!D:E,2,FALSE)),"",VLOOKUP(#REF!&amp;" N°3",Feuil2!D:E,2,FALSE))</f>
        <v>#REF!</v>
      </c>
      <c r="Y532" t="e">
        <f>IF(ISNA(VLOOKUP(#REF!&amp;" N°3",Feuil2!D:E,2,FALSE)),"",VLOOKUP(#REF!&amp;" N°3",Feuil2!D:E,2,FALSE))</f>
        <v>#REF!</v>
      </c>
      <c r="Z532" t="e">
        <f>IF(ISNA(VLOOKUP(#REF!&amp;" N°4",Feuil2!D:E,2,FALSE)),"",VLOOKUP(#REF!&amp;" N°4",Feuil2!D:E,2,FALSE))</f>
        <v>#REF!</v>
      </c>
      <c r="AA532" t="e">
        <f>IF(ISNA(VLOOKUP(#REF!&amp;" N°6",Feuil2!D:E,2,FALSE)),"",VLOOKUP(#REF!&amp;" N°6",Feuil2!D:E,2,FALSE))</f>
        <v>#REF!</v>
      </c>
      <c r="AB532" t="e">
        <f>IF(ISNA(VLOOKUP(#REF!&amp;" N°7",Feuil2!D:E,2,FALSE)),"",VLOOKUP(#REF!&amp;" N°7",Feuil2!D:E,2,FALSE))</f>
        <v>#REF!</v>
      </c>
    </row>
    <row r="533" spans="14:28" x14ac:dyDescent="0.3">
      <c r="N533" t="e">
        <f>IF(OR(VLOOKUP(M533,Feuil2!E:F,2,FALSE)&gt;1,VLOOKUP(Feuil1!M533,Feuil2!E:I,4,)+7&lt;Tableau_Lancer_la_requête_à_partir_de_CEGID[[#This Row],[wop_dateacc]]),Feuil1!M533,"")</f>
        <v>#N/A</v>
      </c>
      <c r="U533" t="e">
        <f>_xlfn.ISOWEEKNUM(#REF!)</f>
        <v>#REF!</v>
      </c>
      <c r="V533" t="e">
        <f>IF(ISNA(VLOOKUP(#REF!&amp;" N°1",Feuil2!D:E,2,FALSE)),"",VLOOKUP(#REF!&amp;" N°1",Feuil2!D:E,2,FALSE))</f>
        <v>#REF!</v>
      </c>
      <c r="W533" t="e">
        <f>IF(ISNA(VLOOKUP(#REF!&amp;" N°2",Feuil2!D:E,2,FALSE)),"",VLOOKUP(#REF!&amp;" N°2",Feuil2!D:E,2,FALSE))</f>
        <v>#REF!</v>
      </c>
      <c r="X533" t="e">
        <f>IF(ISNA(VLOOKUP(#REF!&amp;" N°3",Feuil2!D:E,2,FALSE)),"",VLOOKUP(#REF!&amp;" N°3",Feuil2!D:E,2,FALSE))</f>
        <v>#REF!</v>
      </c>
      <c r="Y533" t="e">
        <f>IF(ISNA(VLOOKUP(#REF!&amp;" N°3",Feuil2!D:E,2,FALSE)),"",VLOOKUP(#REF!&amp;" N°3",Feuil2!D:E,2,FALSE))</f>
        <v>#REF!</v>
      </c>
      <c r="Z533" t="e">
        <f>IF(ISNA(VLOOKUP(#REF!&amp;" N°4",Feuil2!D:E,2,FALSE)),"",VLOOKUP(#REF!&amp;" N°4",Feuil2!D:E,2,FALSE))</f>
        <v>#REF!</v>
      </c>
      <c r="AA533" t="e">
        <f>IF(ISNA(VLOOKUP(#REF!&amp;" N°6",Feuil2!D:E,2,FALSE)),"",VLOOKUP(#REF!&amp;" N°6",Feuil2!D:E,2,FALSE))</f>
        <v>#REF!</v>
      </c>
      <c r="AB533" t="e">
        <f>IF(ISNA(VLOOKUP(#REF!&amp;" N°7",Feuil2!D:E,2,FALSE)),"",VLOOKUP(#REF!&amp;" N°7",Feuil2!D:E,2,FALSE))</f>
        <v>#REF!</v>
      </c>
    </row>
    <row r="534" spans="14:28" x14ac:dyDescent="0.3">
      <c r="N534" t="e">
        <f>IF(OR(VLOOKUP(M534,Feuil2!E:F,2,FALSE)&gt;1,VLOOKUP(Feuil1!M534,Feuil2!E:I,4,)+7&lt;Tableau_Lancer_la_requête_à_partir_de_CEGID[[#This Row],[wop_dateacc]]),Feuil1!M534,"")</f>
        <v>#N/A</v>
      </c>
      <c r="U534" t="e">
        <f>_xlfn.ISOWEEKNUM(#REF!)</f>
        <v>#REF!</v>
      </c>
      <c r="V534" t="e">
        <f>IF(ISNA(VLOOKUP(#REF!&amp;" N°1",Feuil2!D:E,2,FALSE)),"",VLOOKUP(#REF!&amp;" N°1",Feuil2!D:E,2,FALSE))</f>
        <v>#REF!</v>
      </c>
      <c r="W534" t="e">
        <f>IF(ISNA(VLOOKUP(#REF!&amp;" N°2",Feuil2!D:E,2,FALSE)),"",VLOOKUP(#REF!&amp;" N°2",Feuil2!D:E,2,FALSE))</f>
        <v>#REF!</v>
      </c>
      <c r="X534" t="e">
        <f>IF(ISNA(VLOOKUP(#REF!&amp;" N°3",Feuil2!D:E,2,FALSE)),"",VLOOKUP(#REF!&amp;" N°3",Feuil2!D:E,2,FALSE))</f>
        <v>#REF!</v>
      </c>
      <c r="Y534" t="e">
        <f>IF(ISNA(VLOOKUP(#REF!&amp;" N°3",Feuil2!D:E,2,FALSE)),"",VLOOKUP(#REF!&amp;" N°3",Feuil2!D:E,2,FALSE))</f>
        <v>#REF!</v>
      </c>
      <c r="Z534" t="e">
        <f>IF(ISNA(VLOOKUP(#REF!&amp;" N°4",Feuil2!D:E,2,FALSE)),"",VLOOKUP(#REF!&amp;" N°4",Feuil2!D:E,2,FALSE))</f>
        <v>#REF!</v>
      </c>
      <c r="AA534" t="e">
        <f>IF(ISNA(VLOOKUP(#REF!&amp;" N°6",Feuil2!D:E,2,FALSE)),"",VLOOKUP(#REF!&amp;" N°6",Feuil2!D:E,2,FALSE))</f>
        <v>#REF!</v>
      </c>
      <c r="AB534" t="e">
        <f>IF(ISNA(VLOOKUP(#REF!&amp;" N°7",Feuil2!D:E,2,FALSE)),"",VLOOKUP(#REF!&amp;" N°7",Feuil2!D:E,2,FALSE))</f>
        <v>#REF!</v>
      </c>
    </row>
    <row r="535" spans="14:28" x14ac:dyDescent="0.3">
      <c r="N535" t="e">
        <f>IF(OR(VLOOKUP(M535,Feuil2!E:F,2,FALSE)&gt;1,VLOOKUP(Feuil1!M535,Feuil2!E:I,4,)+7&lt;Tableau_Lancer_la_requête_à_partir_de_CEGID[[#This Row],[wop_dateacc]]),Feuil1!M535,"")</f>
        <v>#N/A</v>
      </c>
      <c r="U535" t="e">
        <f>_xlfn.ISOWEEKNUM(#REF!)</f>
        <v>#REF!</v>
      </c>
      <c r="V535" t="e">
        <f>IF(ISNA(VLOOKUP(#REF!&amp;" N°1",Feuil2!D:E,2,FALSE)),"",VLOOKUP(#REF!&amp;" N°1",Feuil2!D:E,2,FALSE))</f>
        <v>#REF!</v>
      </c>
      <c r="W535" t="e">
        <f>IF(ISNA(VLOOKUP(#REF!&amp;" N°2",Feuil2!D:E,2,FALSE)),"",VLOOKUP(#REF!&amp;" N°2",Feuil2!D:E,2,FALSE))</f>
        <v>#REF!</v>
      </c>
      <c r="X535" t="e">
        <f>IF(ISNA(VLOOKUP(#REF!&amp;" N°3",Feuil2!D:E,2,FALSE)),"",VLOOKUP(#REF!&amp;" N°3",Feuil2!D:E,2,FALSE))</f>
        <v>#REF!</v>
      </c>
      <c r="Y535" t="e">
        <f>IF(ISNA(VLOOKUP(#REF!&amp;" N°3",Feuil2!D:E,2,FALSE)),"",VLOOKUP(#REF!&amp;" N°3",Feuil2!D:E,2,FALSE))</f>
        <v>#REF!</v>
      </c>
      <c r="Z535" t="e">
        <f>IF(ISNA(VLOOKUP(#REF!&amp;" N°4",Feuil2!D:E,2,FALSE)),"",VLOOKUP(#REF!&amp;" N°4",Feuil2!D:E,2,FALSE))</f>
        <v>#REF!</v>
      </c>
      <c r="AA535" t="e">
        <f>IF(ISNA(VLOOKUP(#REF!&amp;" N°6",Feuil2!D:E,2,FALSE)),"",VLOOKUP(#REF!&amp;" N°6",Feuil2!D:E,2,FALSE))</f>
        <v>#REF!</v>
      </c>
      <c r="AB535" t="e">
        <f>IF(ISNA(VLOOKUP(#REF!&amp;" N°7",Feuil2!D:E,2,FALSE)),"",VLOOKUP(#REF!&amp;" N°7",Feuil2!D:E,2,FALSE))</f>
        <v>#REF!</v>
      </c>
    </row>
    <row r="536" spans="14:28" x14ac:dyDescent="0.3">
      <c r="N536" t="e">
        <f>IF(OR(VLOOKUP(M536,Feuil2!E:F,2,FALSE)&gt;1,VLOOKUP(Feuil1!M536,Feuil2!E:I,4,)+7&lt;Tableau_Lancer_la_requête_à_partir_de_CEGID[[#This Row],[wop_dateacc]]),Feuil1!M536,"")</f>
        <v>#N/A</v>
      </c>
      <c r="U536" t="e">
        <f>_xlfn.ISOWEEKNUM(#REF!)</f>
        <v>#REF!</v>
      </c>
      <c r="V536" t="e">
        <f>IF(ISNA(VLOOKUP(#REF!&amp;" N°1",Feuil2!D:E,2,FALSE)),"",VLOOKUP(#REF!&amp;" N°1",Feuil2!D:E,2,FALSE))</f>
        <v>#REF!</v>
      </c>
      <c r="W536" t="e">
        <f>IF(ISNA(VLOOKUP(#REF!&amp;" N°2",Feuil2!D:E,2,FALSE)),"",VLOOKUP(#REF!&amp;" N°2",Feuil2!D:E,2,FALSE))</f>
        <v>#REF!</v>
      </c>
      <c r="X536" t="e">
        <f>IF(ISNA(VLOOKUP(#REF!&amp;" N°3",Feuil2!D:E,2,FALSE)),"",VLOOKUP(#REF!&amp;" N°3",Feuil2!D:E,2,FALSE))</f>
        <v>#REF!</v>
      </c>
      <c r="Y536" t="e">
        <f>IF(ISNA(VLOOKUP(#REF!&amp;" N°3",Feuil2!D:E,2,FALSE)),"",VLOOKUP(#REF!&amp;" N°3",Feuil2!D:E,2,FALSE))</f>
        <v>#REF!</v>
      </c>
      <c r="Z536" t="e">
        <f>IF(ISNA(VLOOKUP(#REF!&amp;" N°4",Feuil2!D:E,2,FALSE)),"",VLOOKUP(#REF!&amp;" N°4",Feuil2!D:E,2,FALSE))</f>
        <v>#REF!</v>
      </c>
      <c r="AA536" t="e">
        <f>IF(ISNA(VLOOKUP(#REF!&amp;" N°6",Feuil2!D:E,2,FALSE)),"",VLOOKUP(#REF!&amp;" N°6",Feuil2!D:E,2,FALSE))</f>
        <v>#REF!</v>
      </c>
      <c r="AB536" t="e">
        <f>IF(ISNA(VLOOKUP(#REF!&amp;" N°7",Feuil2!D:E,2,FALSE)),"",VLOOKUP(#REF!&amp;" N°7",Feuil2!D:E,2,FALSE))</f>
        <v>#REF!</v>
      </c>
    </row>
    <row r="537" spans="14:28" x14ac:dyDescent="0.3">
      <c r="N537" t="e">
        <f>IF(OR(VLOOKUP(M537,Feuil2!E:F,2,FALSE)&gt;1,VLOOKUP(Feuil1!M537,Feuil2!E:I,4,)+7&lt;Tableau_Lancer_la_requête_à_partir_de_CEGID[[#This Row],[wop_dateacc]]),Feuil1!M537,"")</f>
        <v>#N/A</v>
      </c>
      <c r="U537" t="e">
        <f>_xlfn.ISOWEEKNUM(#REF!)</f>
        <v>#REF!</v>
      </c>
      <c r="V537" t="e">
        <f>IF(ISNA(VLOOKUP(#REF!&amp;" N°1",Feuil2!D:E,2,FALSE)),"",VLOOKUP(#REF!&amp;" N°1",Feuil2!D:E,2,FALSE))</f>
        <v>#REF!</v>
      </c>
      <c r="W537" t="e">
        <f>IF(ISNA(VLOOKUP(#REF!&amp;" N°2",Feuil2!D:E,2,FALSE)),"",VLOOKUP(#REF!&amp;" N°2",Feuil2!D:E,2,FALSE))</f>
        <v>#REF!</v>
      </c>
      <c r="X537" t="e">
        <f>IF(ISNA(VLOOKUP(#REF!&amp;" N°3",Feuil2!D:E,2,FALSE)),"",VLOOKUP(#REF!&amp;" N°3",Feuil2!D:E,2,FALSE))</f>
        <v>#REF!</v>
      </c>
      <c r="Y537" t="e">
        <f>IF(ISNA(VLOOKUP(#REF!&amp;" N°3",Feuil2!D:E,2,FALSE)),"",VLOOKUP(#REF!&amp;" N°3",Feuil2!D:E,2,FALSE))</f>
        <v>#REF!</v>
      </c>
      <c r="Z537" t="e">
        <f>IF(ISNA(VLOOKUP(#REF!&amp;" N°4",Feuil2!D:E,2,FALSE)),"",VLOOKUP(#REF!&amp;" N°4",Feuil2!D:E,2,FALSE))</f>
        <v>#REF!</v>
      </c>
      <c r="AA537" t="e">
        <f>IF(ISNA(VLOOKUP(#REF!&amp;" N°6",Feuil2!D:E,2,FALSE)),"",VLOOKUP(#REF!&amp;" N°6",Feuil2!D:E,2,FALSE))</f>
        <v>#REF!</v>
      </c>
      <c r="AB537" t="e">
        <f>IF(ISNA(VLOOKUP(#REF!&amp;" N°7",Feuil2!D:E,2,FALSE)),"",VLOOKUP(#REF!&amp;" N°7",Feuil2!D:E,2,FALSE))</f>
        <v>#REF!</v>
      </c>
    </row>
    <row r="538" spans="14:28" x14ac:dyDescent="0.3">
      <c r="N538" t="e">
        <f>IF(OR(VLOOKUP(M538,Feuil2!E:F,2,FALSE)&gt;1,VLOOKUP(Feuil1!M538,Feuil2!E:I,4,)+7&lt;Tableau_Lancer_la_requête_à_partir_de_CEGID[[#This Row],[wop_dateacc]]),Feuil1!M538,"")</f>
        <v>#N/A</v>
      </c>
      <c r="U538" t="e">
        <f>_xlfn.ISOWEEKNUM(#REF!)</f>
        <v>#REF!</v>
      </c>
      <c r="V538" t="e">
        <f>IF(ISNA(VLOOKUP(#REF!&amp;" N°1",Feuil2!D:E,2,FALSE)),"",VLOOKUP(#REF!&amp;" N°1",Feuil2!D:E,2,FALSE))</f>
        <v>#REF!</v>
      </c>
      <c r="W538" t="e">
        <f>IF(ISNA(VLOOKUP(#REF!&amp;" N°2",Feuil2!D:E,2,FALSE)),"",VLOOKUP(#REF!&amp;" N°2",Feuil2!D:E,2,FALSE))</f>
        <v>#REF!</v>
      </c>
      <c r="X538" t="e">
        <f>IF(ISNA(VLOOKUP(#REF!&amp;" N°3",Feuil2!D:E,2,FALSE)),"",VLOOKUP(#REF!&amp;" N°3",Feuil2!D:E,2,FALSE))</f>
        <v>#REF!</v>
      </c>
      <c r="Y538" t="e">
        <f>IF(ISNA(VLOOKUP(#REF!&amp;" N°3",Feuil2!D:E,2,FALSE)),"",VLOOKUP(#REF!&amp;" N°3",Feuil2!D:E,2,FALSE))</f>
        <v>#REF!</v>
      </c>
      <c r="Z538" t="e">
        <f>IF(ISNA(VLOOKUP(#REF!&amp;" N°4",Feuil2!D:E,2,FALSE)),"",VLOOKUP(#REF!&amp;" N°4",Feuil2!D:E,2,FALSE))</f>
        <v>#REF!</v>
      </c>
      <c r="AA538" t="e">
        <f>IF(ISNA(VLOOKUP(#REF!&amp;" N°6",Feuil2!D:E,2,FALSE)),"",VLOOKUP(#REF!&amp;" N°6",Feuil2!D:E,2,FALSE))</f>
        <v>#REF!</v>
      </c>
      <c r="AB538" t="e">
        <f>IF(ISNA(VLOOKUP(#REF!&amp;" N°7",Feuil2!D:E,2,FALSE)),"",VLOOKUP(#REF!&amp;" N°7",Feuil2!D:E,2,FALSE))</f>
        <v>#REF!</v>
      </c>
    </row>
    <row r="539" spans="14:28" x14ac:dyDescent="0.3">
      <c r="N539" t="e">
        <f>IF(OR(VLOOKUP(M539,Feuil2!E:F,2,FALSE)&gt;1,VLOOKUP(Feuil1!M539,Feuil2!E:I,4,)+7&lt;Tableau_Lancer_la_requête_à_partir_de_CEGID[[#This Row],[wop_dateacc]]),Feuil1!M539,"")</f>
        <v>#N/A</v>
      </c>
      <c r="U539" t="e">
        <f>_xlfn.ISOWEEKNUM(#REF!)</f>
        <v>#REF!</v>
      </c>
      <c r="V539" t="e">
        <f>IF(ISNA(VLOOKUP(#REF!&amp;" N°1",Feuil2!D:E,2,FALSE)),"",VLOOKUP(#REF!&amp;" N°1",Feuil2!D:E,2,FALSE))</f>
        <v>#REF!</v>
      </c>
      <c r="W539" t="e">
        <f>IF(ISNA(VLOOKUP(#REF!&amp;" N°2",Feuil2!D:E,2,FALSE)),"",VLOOKUP(#REF!&amp;" N°2",Feuil2!D:E,2,FALSE))</f>
        <v>#REF!</v>
      </c>
      <c r="X539" t="e">
        <f>IF(ISNA(VLOOKUP(#REF!&amp;" N°3",Feuil2!D:E,2,FALSE)),"",VLOOKUP(#REF!&amp;" N°3",Feuil2!D:E,2,FALSE))</f>
        <v>#REF!</v>
      </c>
      <c r="Y539" t="e">
        <f>IF(ISNA(VLOOKUP(#REF!&amp;" N°3",Feuil2!D:E,2,FALSE)),"",VLOOKUP(#REF!&amp;" N°3",Feuil2!D:E,2,FALSE))</f>
        <v>#REF!</v>
      </c>
      <c r="Z539" t="e">
        <f>IF(ISNA(VLOOKUP(#REF!&amp;" N°4",Feuil2!D:E,2,FALSE)),"",VLOOKUP(#REF!&amp;" N°4",Feuil2!D:E,2,FALSE))</f>
        <v>#REF!</v>
      </c>
      <c r="AA539" t="e">
        <f>IF(ISNA(VLOOKUP(#REF!&amp;" N°6",Feuil2!D:E,2,FALSE)),"",VLOOKUP(#REF!&amp;" N°6",Feuil2!D:E,2,FALSE))</f>
        <v>#REF!</v>
      </c>
      <c r="AB539" t="e">
        <f>IF(ISNA(VLOOKUP(#REF!&amp;" N°7",Feuil2!D:E,2,FALSE)),"",VLOOKUP(#REF!&amp;" N°7",Feuil2!D:E,2,FALSE))</f>
        <v>#REF!</v>
      </c>
    </row>
    <row r="540" spans="14:28" x14ac:dyDescent="0.3">
      <c r="N540" t="e">
        <f>IF(OR(VLOOKUP(M540,Feuil2!E:F,2,FALSE)&gt;1,VLOOKUP(Feuil1!M540,Feuil2!E:I,4,)+7&lt;Tableau_Lancer_la_requête_à_partir_de_CEGID[[#This Row],[wop_dateacc]]),Feuil1!M540,"")</f>
        <v>#N/A</v>
      </c>
      <c r="U540" t="e">
        <f>_xlfn.ISOWEEKNUM(#REF!)</f>
        <v>#REF!</v>
      </c>
      <c r="V540" t="e">
        <f>IF(ISNA(VLOOKUP(#REF!&amp;" N°1",Feuil2!D:E,2,FALSE)),"",VLOOKUP(#REF!&amp;" N°1",Feuil2!D:E,2,FALSE))</f>
        <v>#REF!</v>
      </c>
      <c r="W540" t="e">
        <f>IF(ISNA(VLOOKUP(#REF!&amp;" N°2",Feuil2!D:E,2,FALSE)),"",VLOOKUP(#REF!&amp;" N°2",Feuil2!D:E,2,FALSE))</f>
        <v>#REF!</v>
      </c>
      <c r="X540" t="e">
        <f>IF(ISNA(VLOOKUP(#REF!&amp;" N°3",Feuil2!D:E,2,FALSE)),"",VLOOKUP(#REF!&amp;" N°3",Feuil2!D:E,2,FALSE))</f>
        <v>#REF!</v>
      </c>
      <c r="Y540" t="e">
        <f>IF(ISNA(VLOOKUP(#REF!&amp;" N°3",Feuil2!D:E,2,FALSE)),"",VLOOKUP(#REF!&amp;" N°3",Feuil2!D:E,2,FALSE))</f>
        <v>#REF!</v>
      </c>
      <c r="Z540" t="e">
        <f>IF(ISNA(VLOOKUP(#REF!&amp;" N°4",Feuil2!D:E,2,FALSE)),"",VLOOKUP(#REF!&amp;" N°4",Feuil2!D:E,2,FALSE))</f>
        <v>#REF!</v>
      </c>
      <c r="AA540" t="e">
        <f>IF(ISNA(VLOOKUP(#REF!&amp;" N°6",Feuil2!D:E,2,FALSE)),"",VLOOKUP(#REF!&amp;" N°6",Feuil2!D:E,2,FALSE))</f>
        <v>#REF!</v>
      </c>
      <c r="AB540" t="e">
        <f>IF(ISNA(VLOOKUP(#REF!&amp;" N°7",Feuil2!D:E,2,FALSE)),"",VLOOKUP(#REF!&amp;" N°7",Feuil2!D:E,2,FALSE))</f>
        <v>#REF!</v>
      </c>
    </row>
    <row r="541" spans="14:28" x14ac:dyDescent="0.3">
      <c r="N541" t="e">
        <f>IF(OR(VLOOKUP(M541,Feuil2!E:F,2,FALSE)&gt;1,VLOOKUP(Feuil1!M541,Feuil2!E:I,4,)+7&lt;Tableau_Lancer_la_requête_à_partir_de_CEGID[[#This Row],[wop_dateacc]]),Feuil1!M541,"")</f>
        <v>#N/A</v>
      </c>
      <c r="U541" t="e">
        <f>_xlfn.ISOWEEKNUM(#REF!)</f>
        <v>#REF!</v>
      </c>
      <c r="V541" t="e">
        <f>IF(ISNA(VLOOKUP(#REF!&amp;" N°1",Feuil2!D:E,2,FALSE)),"",VLOOKUP(#REF!&amp;" N°1",Feuil2!D:E,2,FALSE))</f>
        <v>#REF!</v>
      </c>
      <c r="W541" t="e">
        <f>IF(ISNA(VLOOKUP(#REF!&amp;" N°2",Feuil2!D:E,2,FALSE)),"",VLOOKUP(#REF!&amp;" N°2",Feuil2!D:E,2,FALSE))</f>
        <v>#REF!</v>
      </c>
      <c r="X541" t="e">
        <f>IF(ISNA(VLOOKUP(#REF!&amp;" N°3",Feuil2!D:E,2,FALSE)),"",VLOOKUP(#REF!&amp;" N°3",Feuil2!D:E,2,FALSE))</f>
        <v>#REF!</v>
      </c>
      <c r="Y541" t="e">
        <f>IF(ISNA(VLOOKUP(#REF!&amp;" N°3",Feuil2!D:E,2,FALSE)),"",VLOOKUP(#REF!&amp;" N°3",Feuil2!D:E,2,FALSE))</f>
        <v>#REF!</v>
      </c>
      <c r="Z541" t="e">
        <f>IF(ISNA(VLOOKUP(#REF!&amp;" N°4",Feuil2!D:E,2,FALSE)),"",VLOOKUP(#REF!&amp;" N°4",Feuil2!D:E,2,FALSE))</f>
        <v>#REF!</v>
      </c>
      <c r="AA541" t="e">
        <f>IF(ISNA(VLOOKUP(#REF!&amp;" N°6",Feuil2!D:E,2,FALSE)),"",VLOOKUP(#REF!&amp;" N°6",Feuil2!D:E,2,FALSE))</f>
        <v>#REF!</v>
      </c>
      <c r="AB541" t="e">
        <f>IF(ISNA(VLOOKUP(#REF!&amp;" N°7",Feuil2!D:E,2,FALSE)),"",VLOOKUP(#REF!&amp;" N°7",Feuil2!D:E,2,FALSE))</f>
        <v>#REF!</v>
      </c>
    </row>
    <row r="542" spans="14:28" x14ac:dyDescent="0.3">
      <c r="N542" t="e">
        <f>IF(OR(VLOOKUP(M542,Feuil2!E:F,2,FALSE)&gt;1,VLOOKUP(Feuil1!M542,Feuil2!E:I,4,)+7&lt;Tableau_Lancer_la_requête_à_partir_de_CEGID[[#This Row],[wop_dateacc]]),Feuil1!M542,"")</f>
        <v>#N/A</v>
      </c>
      <c r="U542" t="e">
        <f>_xlfn.ISOWEEKNUM(#REF!)</f>
        <v>#REF!</v>
      </c>
      <c r="V542" t="e">
        <f>IF(ISNA(VLOOKUP(#REF!&amp;" N°1",Feuil2!D:E,2,FALSE)),"",VLOOKUP(#REF!&amp;" N°1",Feuil2!D:E,2,FALSE))</f>
        <v>#REF!</v>
      </c>
      <c r="W542" t="e">
        <f>IF(ISNA(VLOOKUP(#REF!&amp;" N°2",Feuil2!D:E,2,FALSE)),"",VLOOKUP(#REF!&amp;" N°2",Feuil2!D:E,2,FALSE))</f>
        <v>#REF!</v>
      </c>
      <c r="X542" t="e">
        <f>IF(ISNA(VLOOKUP(#REF!&amp;" N°3",Feuil2!D:E,2,FALSE)),"",VLOOKUP(#REF!&amp;" N°3",Feuil2!D:E,2,FALSE))</f>
        <v>#REF!</v>
      </c>
      <c r="Y542" t="e">
        <f>IF(ISNA(VLOOKUP(#REF!&amp;" N°3",Feuil2!D:E,2,FALSE)),"",VLOOKUP(#REF!&amp;" N°3",Feuil2!D:E,2,FALSE))</f>
        <v>#REF!</v>
      </c>
      <c r="Z542" t="e">
        <f>IF(ISNA(VLOOKUP(#REF!&amp;" N°4",Feuil2!D:E,2,FALSE)),"",VLOOKUP(#REF!&amp;" N°4",Feuil2!D:E,2,FALSE))</f>
        <v>#REF!</v>
      </c>
      <c r="AA542" t="e">
        <f>IF(ISNA(VLOOKUP(#REF!&amp;" N°6",Feuil2!D:E,2,FALSE)),"",VLOOKUP(#REF!&amp;" N°6",Feuil2!D:E,2,FALSE))</f>
        <v>#REF!</v>
      </c>
      <c r="AB542" t="e">
        <f>IF(ISNA(VLOOKUP(#REF!&amp;" N°7",Feuil2!D:E,2,FALSE)),"",VLOOKUP(#REF!&amp;" N°7",Feuil2!D:E,2,FALSE))</f>
        <v>#REF!</v>
      </c>
    </row>
    <row r="543" spans="14:28" x14ac:dyDescent="0.3">
      <c r="N543" t="e">
        <f>IF(OR(VLOOKUP(M543,Feuil2!E:F,2,FALSE)&gt;1,VLOOKUP(Feuil1!M543,Feuil2!E:I,4,)+7&lt;Tableau_Lancer_la_requête_à_partir_de_CEGID[[#This Row],[wop_dateacc]]),Feuil1!M543,"")</f>
        <v>#N/A</v>
      </c>
      <c r="U543" t="e">
        <f>_xlfn.ISOWEEKNUM(#REF!)</f>
        <v>#REF!</v>
      </c>
      <c r="V543" t="e">
        <f>IF(ISNA(VLOOKUP(#REF!&amp;" N°1",Feuil2!D:E,2,FALSE)),"",VLOOKUP(#REF!&amp;" N°1",Feuil2!D:E,2,FALSE))</f>
        <v>#REF!</v>
      </c>
      <c r="W543" t="e">
        <f>IF(ISNA(VLOOKUP(#REF!&amp;" N°2",Feuil2!D:E,2,FALSE)),"",VLOOKUP(#REF!&amp;" N°2",Feuil2!D:E,2,FALSE))</f>
        <v>#REF!</v>
      </c>
      <c r="X543" t="e">
        <f>IF(ISNA(VLOOKUP(#REF!&amp;" N°3",Feuil2!D:E,2,FALSE)),"",VLOOKUP(#REF!&amp;" N°3",Feuil2!D:E,2,FALSE))</f>
        <v>#REF!</v>
      </c>
      <c r="Y543" t="e">
        <f>IF(ISNA(VLOOKUP(#REF!&amp;" N°3",Feuil2!D:E,2,FALSE)),"",VLOOKUP(#REF!&amp;" N°3",Feuil2!D:E,2,FALSE))</f>
        <v>#REF!</v>
      </c>
      <c r="Z543" t="e">
        <f>IF(ISNA(VLOOKUP(#REF!&amp;" N°4",Feuil2!D:E,2,FALSE)),"",VLOOKUP(#REF!&amp;" N°4",Feuil2!D:E,2,FALSE))</f>
        <v>#REF!</v>
      </c>
      <c r="AA543" t="e">
        <f>IF(ISNA(VLOOKUP(#REF!&amp;" N°6",Feuil2!D:E,2,FALSE)),"",VLOOKUP(#REF!&amp;" N°6",Feuil2!D:E,2,FALSE))</f>
        <v>#REF!</v>
      </c>
      <c r="AB543" t="e">
        <f>IF(ISNA(VLOOKUP(#REF!&amp;" N°7",Feuil2!D:E,2,FALSE)),"",VLOOKUP(#REF!&amp;" N°7",Feuil2!D:E,2,FALSE))</f>
        <v>#REF!</v>
      </c>
    </row>
    <row r="544" spans="14:28" x14ac:dyDescent="0.3">
      <c r="N544" t="e">
        <f>IF(OR(VLOOKUP(M544,Feuil2!E:F,2,FALSE)&gt;1,VLOOKUP(Feuil1!M544,Feuil2!E:I,4,)+7&lt;Tableau_Lancer_la_requête_à_partir_de_CEGID[[#This Row],[wop_dateacc]]),Feuil1!M544,"")</f>
        <v>#N/A</v>
      </c>
      <c r="U544" t="e">
        <f>_xlfn.ISOWEEKNUM(#REF!)</f>
        <v>#REF!</v>
      </c>
      <c r="V544" t="e">
        <f>IF(ISNA(VLOOKUP(#REF!&amp;" N°1",Feuil2!D:E,2,FALSE)),"",VLOOKUP(#REF!&amp;" N°1",Feuil2!D:E,2,FALSE))</f>
        <v>#REF!</v>
      </c>
      <c r="W544" t="e">
        <f>IF(ISNA(VLOOKUP(#REF!&amp;" N°2",Feuil2!D:E,2,FALSE)),"",VLOOKUP(#REF!&amp;" N°2",Feuil2!D:E,2,FALSE))</f>
        <v>#REF!</v>
      </c>
      <c r="X544" t="e">
        <f>IF(ISNA(VLOOKUP(#REF!&amp;" N°3",Feuil2!D:E,2,FALSE)),"",VLOOKUP(#REF!&amp;" N°3",Feuil2!D:E,2,FALSE))</f>
        <v>#REF!</v>
      </c>
      <c r="Y544" t="e">
        <f>IF(ISNA(VLOOKUP(#REF!&amp;" N°3",Feuil2!D:E,2,FALSE)),"",VLOOKUP(#REF!&amp;" N°3",Feuil2!D:E,2,FALSE))</f>
        <v>#REF!</v>
      </c>
      <c r="Z544" t="e">
        <f>IF(ISNA(VLOOKUP(#REF!&amp;" N°4",Feuil2!D:E,2,FALSE)),"",VLOOKUP(#REF!&amp;" N°4",Feuil2!D:E,2,FALSE))</f>
        <v>#REF!</v>
      </c>
      <c r="AA544" t="e">
        <f>IF(ISNA(VLOOKUP(#REF!&amp;" N°6",Feuil2!D:E,2,FALSE)),"",VLOOKUP(#REF!&amp;" N°6",Feuil2!D:E,2,FALSE))</f>
        <v>#REF!</v>
      </c>
      <c r="AB544" t="e">
        <f>IF(ISNA(VLOOKUP(#REF!&amp;" N°7",Feuil2!D:E,2,FALSE)),"",VLOOKUP(#REF!&amp;" N°7",Feuil2!D:E,2,FALSE))</f>
        <v>#REF!</v>
      </c>
    </row>
    <row r="545" spans="14:28" x14ac:dyDescent="0.3">
      <c r="N545" t="e">
        <f>IF(OR(VLOOKUP(M545,Feuil2!E:F,2,FALSE)&gt;1,VLOOKUP(Feuil1!M545,Feuil2!E:I,4,)+7&lt;Tableau_Lancer_la_requête_à_partir_de_CEGID[[#This Row],[wop_dateacc]]),Feuil1!M545,"")</f>
        <v>#N/A</v>
      </c>
      <c r="U545" t="e">
        <f>_xlfn.ISOWEEKNUM(#REF!)</f>
        <v>#REF!</v>
      </c>
      <c r="V545" t="e">
        <f>IF(ISNA(VLOOKUP(#REF!&amp;" N°1",Feuil2!D:E,2,FALSE)),"",VLOOKUP(#REF!&amp;" N°1",Feuil2!D:E,2,FALSE))</f>
        <v>#REF!</v>
      </c>
      <c r="W545" t="e">
        <f>IF(ISNA(VLOOKUP(#REF!&amp;" N°2",Feuil2!D:E,2,FALSE)),"",VLOOKUP(#REF!&amp;" N°2",Feuil2!D:E,2,FALSE))</f>
        <v>#REF!</v>
      </c>
      <c r="X545" t="e">
        <f>IF(ISNA(VLOOKUP(#REF!&amp;" N°3",Feuil2!D:E,2,FALSE)),"",VLOOKUP(#REF!&amp;" N°3",Feuil2!D:E,2,FALSE))</f>
        <v>#REF!</v>
      </c>
      <c r="Y545" t="e">
        <f>IF(ISNA(VLOOKUP(#REF!&amp;" N°3",Feuil2!D:E,2,FALSE)),"",VLOOKUP(#REF!&amp;" N°3",Feuil2!D:E,2,FALSE))</f>
        <v>#REF!</v>
      </c>
      <c r="Z545" t="e">
        <f>IF(ISNA(VLOOKUP(#REF!&amp;" N°4",Feuil2!D:E,2,FALSE)),"",VLOOKUP(#REF!&amp;" N°4",Feuil2!D:E,2,FALSE))</f>
        <v>#REF!</v>
      </c>
      <c r="AA545" t="e">
        <f>IF(ISNA(VLOOKUP(#REF!&amp;" N°6",Feuil2!D:E,2,FALSE)),"",VLOOKUP(#REF!&amp;" N°6",Feuil2!D:E,2,FALSE))</f>
        <v>#REF!</v>
      </c>
      <c r="AB545" t="e">
        <f>IF(ISNA(VLOOKUP(#REF!&amp;" N°7",Feuil2!D:E,2,FALSE)),"",VLOOKUP(#REF!&amp;" N°7",Feuil2!D:E,2,FALSE))</f>
        <v>#REF!</v>
      </c>
    </row>
    <row r="546" spans="14:28" x14ac:dyDescent="0.3">
      <c r="N546" t="e">
        <f>IF(OR(VLOOKUP(M546,Feuil2!E:F,2,FALSE)&gt;1,VLOOKUP(Feuil1!M546,Feuil2!E:I,4,)+7&lt;Tableau_Lancer_la_requête_à_partir_de_CEGID[[#This Row],[wop_dateacc]]),Feuil1!M546,"")</f>
        <v>#N/A</v>
      </c>
      <c r="U546" t="e">
        <f>_xlfn.ISOWEEKNUM(#REF!)</f>
        <v>#REF!</v>
      </c>
      <c r="V546" t="e">
        <f>IF(ISNA(VLOOKUP(#REF!&amp;" N°1",Feuil2!D:E,2,FALSE)),"",VLOOKUP(#REF!&amp;" N°1",Feuil2!D:E,2,FALSE))</f>
        <v>#REF!</v>
      </c>
      <c r="W546" t="e">
        <f>IF(ISNA(VLOOKUP(#REF!&amp;" N°2",Feuil2!D:E,2,FALSE)),"",VLOOKUP(#REF!&amp;" N°2",Feuil2!D:E,2,FALSE))</f>
        <v>#REF!</v>
      </c>
      <c r="X546" t="e">
        <f>IF(ISNA(VLOOKUP(#REF!&amp;" N°3",Feuil2!D:E,2,FALSE)),"",VLOOKUP(#REF!&amp;" N°3",Feuil2!D:E,2,FALSE))</f>
        <v>#REF!</v>
      </c>
      <c r="Y546" t="e">
        <f>IF(ISNA(VLOOKUP(#REF!&amp;" N°3",Feuil2!D:E,2,FALSE)),"",VLOOKUP(#REF!&amp;" N°3",Feuil2!D:E,2,FALSE))</f>
        <v>#REF!</v>
      </c>
      <c r="Z546" t="e">
        <f>IF(ISNA(VLOOKUP(#REF!&amp;" N°4",Feuil2!D:E,2,FALSE)),"",VLOOKUP(#REF!&amp;" N°4",Feuil2!D:E,2,FALSE))</f>
        <v>#REF!</v>
      </c>
      <c r="AA546" t="e">
        <f>IF(ISNA(VLOOKUP(#REF!&amp;" N°6",Feuil2!D:E,2,FALSE)),"",VLOOKUP(#REF!&amp;" N°6",Feuil2!D:E,2,FALSE))</f>
        <v>#REF!</v>
      </c>
      <c r="AB546" t="e">
        <f>IF(ISNA(VLOOKUP(#REF!&amp;" N°7",Feuil2!D:E,2,FALSE)),"",VLOOKUP(#REF!&amp;" N°7",Feuil2!D:E,2,FALSE))</f>
        <v>#REF!</v>
      </c>
    </row>
    <row r="547" spans="14:28" x14ac:dyDescent="0.3">
      <c r="N547" t="e">
        <f>IF(OR(VLOOKUP(M547,Feuil2!E:F,2,FALSE)&gt;1,VLOOKUP(Feuil1!M547,Feuil2!E:I,4,)+7&lt;Tableau_Lancer_la_requête_à_partir_de_CEGID[[#This Row],[wop_dateacc]]),Feuil1!M547,"")</f>
        <v>#N/A</v>
      </c>
      <c r="U547" t="e">
        <f>_xlfn.ISOWEEKNUM(#REF!)</f>
        <v>#REF!</v>
      </c>
      <c r="V547" t="e">
        <f>IF(ISNA(VLOOKUP(#REF!&amp;" N°1",Feuil2!D:E,2,FALSE)),"",VLOOKUP(#REF!&amp;" N°1",Feuil2!D:E,2,FALSE))</f>
        <v>#REF!</v>
      </c>
      <c r="W547" t="e">
        <f>IF(ISNA(VLOOKUP(#REF!&amp;" N°2",Feuil2!D:E,2,FALSE)),"",VLOOKUP(#REF!&amp;" N°2",Feuil2!D:E,2,FALSE))</f>
        <v>#REF!</v>
      </c>
      <c r="X547" t="e">
        <f>IF(ISNA(VLOOKUP(#REF!&amp;" N°3",Feuil2!D:E,2,FALSE)),"",VLOOKUP(#REF!&amp;" N°3",Feuil2!D:E,2,FALSE))</f>
        <v>#REF!</v>
      </c>
      <c r="Y547" t="e">
        <f>IF(ISNA(VLOOKUP(#REF!&amp;" N°3",Feuil2!D:E,2,FALSE)),"",VLOOKUP(#REF!&amp;" N°3",Feuil2!D:E,2,FALSE))</f>
        <v>#REF!</v>
      </c>
      <c r="Z547" t="e">
        <f>IF(ISNA(VLOOKUP(#REF!&amp;" N°4",Feuil2!D:E,2,FALSE)),"",VLOOKUP(#REF!&amp;" N°4",Feuil2!D:E,2,FALSE))</f>
        <v>#REF!</v>
      </c>
      <c r="AA547" t="e">
        <f>IF(ISNA(VLOOKUP(#REF!&amp;" N°6",Feuil2!D:E,2,FALSE)),"",VLOOKUP(#REF!&amp;" N°6",Feuil2!D:E,2,FALSE))</f>
        <v>#REF!</v>
      </c>
      <c r="AB547" t="e">
        <f>IF(ISNA(VLOOKUP(#REF!&amp;" N°7",Feuil2!D:E,2,FALSE)),"",VLOOKUP(#REF!&amp;" N°7",Feuil2!D:E,2,FALSE))</f>
        <v>#REF!</v>
      </c>
    </row>
    <row r="548" spans="14:28" x14ac:dyDescent="0.3">
      <c r="N548" t="e">
        <f>IF(OR(VLOOKUP(M548,Feuil2!E:F,2,FALSE)&gt;1,VLOOKUP(Feuil1!M548,Feuil2!E:I,4,)+7&lt;Tableau_Lancer_la_requête_à_partir_de_CEGID[[#This Row],[wop_dateacc]]),Feuil1!M548,"")</f>
        <v>#N/A</v>
      </c>
      <c r="U548" t="e">
        <f>_xlfn.ISOWEEKNUM(#REF!)</f>
        <v>#REF!</v>
      </c>
      <c r="V548" t="e">
        <f>IF(ISNA(VLOOKUP(#REF!&amp;" N°1",Feuil2!D:E,2,FALSE)),"",VLOOKUP(#REF!&amp;" N°1",Feuil2!D:E,2,FALSE))</f>
        <v>#REF!</v>
      </c>
      <c r="W548" t="e">
        <f>IF(ISNA(VLOOKUP(#REF!&amp;" N°2",Feuil2!D:E,2,FALSE)),"",VLOOKUP(#REF!&amp;" N°2",Feuil2!D:E,2,FALSE))</f>
        <v>#REF!</v>
      </c>
      <c r="X548" t="e">
        <f>IF(ISNA(VLOOKUP(#REF!&amp;" N°3",Feuil2!D:E,2,FALSE)),"",VLOOKUP(#REF!&amp;" N°3",Feuil2!D:E,2,FALSE))</f>
        <v>#REF!</v>
      </c>
      <c r="Y548" t="e">
        <f>IF(ISNA(VLOOKUP(#REF!&amp;" N°3",Feuil2!D:E,2,FALSE)),"",VLOOKUP(#REF!&amp;" N°3",Feuil2!D:E,2,FALSE))</f>
        <v>#REF!</v>
      </c>
      <c r="Z548" t="e">
        <f>IF(ISNA(VLOOKUP(#REF!&amp;" N°4",Feuil2!D:E,2,FALSE)),"",VLOOKUP(#REF!&amp;" N°4",Feuil2!D:E,2,FALSE))</f>
        <v>#REF!</v>
      </c>
      <c r="AA548" t="e">
        <f>IF(ISNA(VLOOKUP(#REF!&amp;" N°6",Feuil2!D:E,2,FALSE)),"",VLOOKUP(#REF!&amp;" N°6",Feuil2!D:E,2,FALSE))</f>
        <v>#REF!</v>
      </c>
      <c r="AB548" t="e">
        <f>IF(ISNA(VLOOKUP(#REF!&amp;" N°7",Feuil2!D:E,2,FALSE)),"",VLOOKUP(#REF!&amp;" N°7",Feuil2!D:E,2,FALSE))</f>
        <v>#REF!</v>
      </c>
    </row>
    <row r="549" spans="14:28" x14ac:dyDescent="0.3">
      <c r="N549" t="e">
        <f>IF(OR(VLOOKUP(M549,Feuil2!E:F,2,FALSE)&gt;1,VLOOKUP(Feuil1!M549,Feuil2!E:I,4,)+7&lt;Tableau_Lancer_la_requête_à_partir_de_CEGID[[#This Row],[wop_dateacc]]),Feuil1!M549,"")</f>
        <v>#N/A</v>
      </c>
      <c r="U549" t="e">
        <f>_xlfn.ISOWEEKNUM(#REF!)</f>
        <v>#REF!</v>
      </c>
      <c r="V549" t="e">
        <f>IF(ISNA(VLOOKUP(#REF!&amp;" N°1",Feuil2!D:E,2,FALSE)),"",VLOOKUP(#REF!&amp;" N°1",Feuil2!D:E,2,FALSE))</f>
        <v>#REF!</v>
      </c>
      <c r="W549" t="e">
        <f>IF(ISNA(VLOOKUP(#REF!&amp;" N°2",Feuil2!D:E,2,FALSE)),"",VLOOKUP(#REF!&amp;" N°2",Feuil2!D:E,2,FALSE))</f>
        <v>#REF!</v>
      </c>
      <c r="X549" t="e">
        <f>IF(ISNA(VLOOKUP(#REF!&amp;" N°3",Feuil2!D:E,2,FALSE)),"",VLOOKUP(#REF!&amp;" N°3",Feuil2!D:E,2,FALSE))</f>
        <v>#REF!</v>
      </c>
      <c r="Y549" t="e">
        <f>IF(ISNA(VLOOKUP(#REF!&amp;" N°3",Feuil2!D:E,2,FALSE)),"",VLOOKUP(#REF!&amp;" N°3",Feuil2!D:E,2,FALSE))</f>
        <v>#REF!</v>
      </c>
      <c r="Z549" t="e">
        <f>IF(ISNA(VLOOKUP(#REF!&amp;" N°4",Feuil2!D:E,2,FALSE)),"",VLOOKUP(#REF!&amp;" N°4",Feuil2!D:E,2,FALSE))</f>
        <v>#REF!</v>
      </c>
      <c r="AA549" t="e">
        <f>IF(ISNA(VLOOKUP(#REF!&amp;" N°6",Feuil2!D:E,2,FALSE)),"",VLOOKUP(#REF!&amp;" N°6",Feuil2!D:E,2,FALSE))</f>
        <v>#REF!</v>
      </c>
      <c r="AB549" t="e">
        <f>IF(ISNA(VLOOKUP(#REF!&amp;" N°7",Feuil2!D:E,2,FALSE)),"",VLOOKUP(#REF!&amp;" N°7",Feuil2!D:E,2,FALSE))</f>
        <v>#REF!</v>
      </c>
    </row>
    <row r="550" spans="14:28" x14ac:dyDescent="0.3">
      <c r="N550" t="e">
        <f>IF(OR(VLOOKUP(M550,Feuil2!E:F,2,FALSE)&gt;1,VLOOKUP(Feuil1!M550,Feuil2!E:I,4,)+7&lt;Tableau_Lancer_la_requête_à_partir_de_CEGID[[#This Row],[wop_dateacc]]),Feuil1!M550,"")</f>
        <v>#N/A</v>
      </c>
      <c r="U550" t="e">
        <f>_xlfn.ISOWEEKNUM(#REF!)</f>
        <v>#REF!</v>
      </c>
      <c r="V550" t="e">
        <f>IF(ISNA(VLOOKUP(#REF!&amp;" N°1",Feuil2!D:E,2,FALSE)),"",VLOOKUP(#REF!&amp;" N°1",Feuil2!D:E,2,FALSE))</f>
        <v>#REF!</v>
      </c>
      <c r="W550" t="e">
        <f>IF(ISNA(VLOOKUP(#REF!&amp;" N°2",Feuil2!D:E,2,FALSE)),"",VLOOKUP(#REF!&amp;" N°2",Feuil2!D:E,2,FALSE))</f>
        <v>#REF!</v>
      </c>
      <c r="X550" t="e">
        <f>IF(ISNA(VLOOKUP(#REF!&amp;" N°3",Feuil2!D:E,2,FALSE)),"",VLOOKUP(#REF!&amp;" N°3",Feuil2!D:E,2,FALSE))</f>
        <v>#REF!</v>
      </c>
      <c r="Y550" t="e">
        <f>IF(ISNA(VLOOKUP(#REF!&amp;" N°3",Feuil2!D:E,2,FALSE)),"",VLOOKUP(#REF!&amp;" N°3",Feuil2!D:E,2,FALSE))</f>
        <v>#REF!</v>
      </c>
      <c r="Z550" t="e">
        <f>IF(ISNA(VLOOKUP(#REF!&amp;" N°4",Feuil2!D:E,2,FALSE)),"",VLOOKUP(#REF!&amp;" N°4",Feuil2!D:E,2,FALSE))</f>
        <v>#REF!</v>
      </c>
      <c r="AA550" t="e">
        <f>IF(ISNA(VLOOKUP(#REF!&amp;" N°6",Feuil2!D:E,2,FALSE)),"",VLOOKUP(#REF!&amp;" N°6",Feuil2!D:E,2,FALSE))</f>
        <v>#REF!</v>
      </c>
      <c r="AB550" t="e">
        <f>IF(ISNA(VLOOKUP(#REF!&amp;" N°7",Feuil2!D:E,2,FALSE)),"",VLOOKUP(#REF!&amp;" N°7",Feuil2!D:E,2,FALSE))</f>
        <v>#REF!</v>
      </c>
    </row>
    <row r="551" spans="14:28" x14ac:dyDescent="0.3">
      <c r="N551" t="e">
        <f>IF(OR(VLOOKUP(M551,Feuil2!E:F,2,FALSE)&gt;1,VLOOKUP(Feuil1!M551,Feuil2!E:I,4,)+7&lt;Tableau_Lancer_la_requête_à_partir_de_CEGID[[#This Row],[wop_dateacc]]),Feuil1!M551,"")</f>
        <v>#N/A</v>
      </c>
      <c r="U551" t="e">
        <f>_xlfn.ISOWEEKNUM(#REF!)</f>
        <v>#REF!</v>
      </c>
      <c r="V551" t="e">
        <f>IF(ISNA(VLOOKUP(#REF!&amp;" N°1",Feuil2!D:E,2,FALSE)),"",VLOOKUP(#REF!&amp;" N°1",Feuil2!D:E,2,FALSE))</f>
        <v>#REF!</v>
      </c>
      <c r="W551" t="e">
        <f>IF(ISNA(VLOOKUP(#REF!&amp;" N°2",Feuil2!D:E,2,FALSE)),"",VLOOKUP(#REF!&amp;" N°2",Feuil2!D:E,2,FALSE))</f>
        <v>#REF!</v>
      </c>
      <c r="X551" t="e">
        <f>IF(ISNA(VLOOKUP(#REF!&amp;" N°3",Feuil2!D:E,2,FALSE)),"",VLOOKUP(#REF!&amp;" N°3",Feuil2!D:E,2,FALSE))</f>
        <v>#REF!</v>
      </c>
      <c r="Y551" t="e">
        <f>IF(ISNA(VLOOKUP(#REF!&amp;" N°3",Feuil2!D:E,2,FALSE)),"",VLOOKUP(#REF!&amp;" N°3",Feuil2!D:E,2,FALSE))</f>
        <v>#REF!</v>
      </c>
      <c r="Z551" t="e">
        <f>IF(ISNA(VLOOKUP(#REF!&amp;" N°4",Feuil2!D:E,2,FALSE)),"",VLOOKUP(#REF!&amp;" N°4",Feuil2!D:E,2,FALSE))</f>
        <v>#REF!</v>
      </c>
      <c r="AA551" t="e">
        <f>IF(ISNA(VLOOKUP(#REF!&amp;" N°6",Feuil2!D:E,2,FALSE)),"",VLOOKUP(#REF!&amp;" N°6",Feuil2!D:E,2,FALSE))</f>
        <v>#REF!</v>
      </c>
      <c r="AB551" t="e">
        <f>IF(ISNA(VLOOKUP(#REF!&amp;" N°7",Feuil2!D:E,2,FALSE)),"",VLOOKUP(#REF!&amp;" N°7",Feuil2!D:E,2,FALSE))</f>
        <v>#REF!</v>
      </c>
    </row>
    <row r="552" spans="14:28" x14ac:dyDescent="0.3">
      <c r="N552" t="e">
        <f>IF(OR(VLOOKUP(M552,Feuil2!E:F,2,FALSE)&gt;1,VLOOKUP(Feuil1!M552,Feuil2!E:I,4,)+7&lt;Tableau_Lancer_la_requête_à_partir_de_CEGID[[#This Row],[wop_dateacc]]),Feuil1!M552,"")</f>
        <v>#N/A</v>
      </c>
      <c r="U552" t="e">
        <f>_xlfn.ISOWEEKNUM(#REF!)</f>
        <v>#REF!</v>
      </c>
      <c r="V552" t="e">
        <f>IF(ISNA(VLOOKUP(#REF!&amp;" N°1",Feuil2!D:E,2,FALSE)),"",VLOOKUP(#REF!&amp;" N°1",Feuil2!D:E,2,FALSE))</f>
        <v>#REF!</v>
      </c>
      <c r="W552" t="e">
        <f>IF(ISNA(VLOOKUP(#REF!&amp;" N°2",Feuil2!D:E,2,FALSE)),"",VLOOKUP(#REF!&amp;" N°2",Feuil2!D:E,2,FALSE))</f>
        <v>#REF!</v>
      </c>
      <c r="X552" t="e">
        <f>IF(ISNA(VLOOKUP(#REF!&amp;" N°3",Feuil2!D:E,2,FALSE)),"",VLOOKUP(#REF!&amp;" N°3",Feuil2!D:E,2,FALSE))</f>
        <v>#REF!</v>
      </c>
      <c r="Y552" t="e">
        <f>IF(ISNA(VLOOKUP(#REF!&amp;" N°3",Feuil2!D:E,2,FALSE)),"",VLOOKUP(#REF!&amp;" N°3",Feuil2!D:E,2,FALSE))</f>
        <v>#REF!</v>
      </c>
      <c r="Z552" t="e">
        <f>IF(ISNA(VLOOKUP(#REF!&amp;" N°4",Feuil2!D:E,2,FALSE)),"",VLOOKUP(#REF!&amp;" N°4",Feuil2!D:E,2,FALSE))</f>
        <v>#REF!</v>
      </c>
      <c r="AA552" t="e">
        <f>IF(ISNA(VLOOKUP(#REF!&amp;" N°6",Feuil2!D:E,2,FALSE)),"",VLOOKUP(#REF!&amp;" N°6",Feuil2!D:E,2,FALSE))</f>
        <v>#REF!</v>
      </c>
      <c r="AB552" t="e">
        <f>IF(ISNA(VLOOKUP(#REF!&amp;" N°7",Feuil2!D:E,2,FALSE)),"",VLOOKUP(#REF!&amp;" N°7",Feuil2!D:E,2,FALSE))</f>
        <v>#REF!</v>
      </c>
    </row>
    <row r="553" spans="14:28" x14ac:dyDescent="0.3">
      <c r="N553" t="e">
        <f>IF(OR(VLOOKUP(M553,Feuil2!E:F,2,FALSE)&gt;1,VLOOKUP(Feuil1!M553,Feuil2!E:I,4,)+7&lt;Tableau_Lancer_la_requête_à_partir_de_CEGID[[#This Row],[wop_dateacc]]),Feuil1!M553,"")</f>
        <v>#N/A</v>
      </c>
      <c r="U553" t="e">
        <f>_xlfn.ISOWEEKNUM(#REF!)</f>
        <v>#REF!</v>
      </c>
      <c r="V553" t="e">
        <f>IF(ISNA(VLOOKUP(#REF!&amp;" N°1",Feuil2!D:E,2,FALSE)),"",VLOOKUP(#REF!&amp;" N°1",Feuil2!D:E,2,FALSE))</f>
        <v>#REF!</v>
      </c>
      <c r="W553" t="e">
        <f>IF(ISNA(VLOOKUP(#REF!&amp;" N°2",Feuil2!D:E,2,FALSE)),"",VLOOKUP(#REF!&amp;" N°2",Feuil2!D:E,2,FALSE))</f>
        <v>#REF!</v>
      </c>
      <c r="X553" t="e">
        <f>IF(ISNA(VLOOKUP(#REF!&amp;" N°3",Feuil2!D:E,2,FALSE)),"",VLOOKUP(#REF!&amp;" N°3",Feuil2!D:E,2,FALSE))</f>
        <v>#REF!</v>
      </c>
      <c r="Y553" t="e">
        <f>IF(ISNA(VLOOKUP(#REF!&amp;" N°3",Feuil2!D:E,2,FALSE)),"",VLOOKUP(#REF!&amp;" N°3",Feuil2!D:E,2,FALSE))</f>
        <v>#REF!</v>
      </c>
      <c r="Z553" t="e">
        <f>IF(ISNA(VLOOKUP(#REF!&amp;" N°4",Feuil2!D:E,2,FALSE)),"",VLOOKUP(#REF!&amp;" N°4",Feuil2!D:E,2,FALSE))</f>
        <v>#REF!</v>
      </c>
      <c r="AA553" t="e">
        <f>IF(ISNA(VLOOKUP(#REF!&amp;" N°6",Feuil2!D:E,2,FALSE)),"",VLOOKUP(#REF!&amp;" N°6",Feuil2!D:E,2,FALSE))</f>
        <v>#REF!</v>
      </c>
      <c r="AB553" t="e">
        <f>IF(ISNA(VLOOKUP(#REF!&amp;" N°7",Feuil2!D:E,2,FALSE)),"",VLOOKUP(#REF!&amp;" N°7",Feuil2!D:E,2,FALSE))</f>
        <v>#REF!</v>
      </c>
    </row>
    <row r="554" spans="14:28" x14ac:dyDescent="0.3">
      <c r="N554" t="e">
        <f>IF(OR(VLOOKUP(M554,Feuil2!E:F,2,FALSE)&gt;1,VLOOKUP(Feuil1!M554,Feuil2!E:I,4,)+7&lt;Tableau_Lancer_la_requête_à_partir_de_CEGID[[#This Row],[wop_dateacc]]),Feuil1!M554,"")</f>
        <v>#N/A</v>
      </c>
      <c r="U554" t="e">
        <f>_xlfn.ISOWEEKNUM(#REF!)</f>
        <v>#REF!</v>
      </c>
      <c r="V554" t="e">
        <f>IF(ISNA(VLOOKUP(#REF!&amp;" N°1",Feuil2!D:E,2,FALSE)),"",VLOOKUP(#REF!&amp;" N°1",Feuil2!D:E,2,FALSE))</f>
        <v>#REF!</v>
      </c>
      <c r="W554" t="e">
        <f>IF(ISNA(VLOOKUP(#REF!&amp;" N°2",Feuil2!D:E,2,FALSE)),"",VLOOKUP(#REF!&amp;" N°2",Feuil2!D:E,2,FALSE))</f>
        <v>#REF!</v>
      </c>
      <c r="X554" t="e">
        <f>IF(ISNA(VLOOKUP(#REF!&amp;" N°3",Feuil2!D:E,2,FALSE)),"",VLOOKUP(#REF!&amp;" N°3",Feuil2!D:E,2,FALSE))</f>
        <v>#REF!</v>
      </c>
      <c r="Y554" t="e">
        <f>IF(ISNA(VLOOKUP(#REF!&amp;" N°3",Feuil2!D:E,2,FALSE)),"",VLOOKUP(#REF!&amp;" N°3",Feuil2!D:E,2,FALSE))</f>
        <v>#REF!</v>
      </c>
      <c r="Z554" t="e">
        <f>IF(ISNA(VLOOKUP(#REF!&amp;" N°4",Feuil2!D:E,2,FALSE)),"",VLOOKUP(#REF!&amp;" N°4",Feuil2!D:E,2,FALSE))</f>
        <v>#REF!</v>
      </c>
      <c r="AA554" t="e">
        <f>IF(ISNA(VLOOKUP(#REF!&amp;" N°6",Feuil2!D:E,2,FALSE)),"",VLOOKUP(#REF!&amp;" N°6",Feuil2!D:E,2,FALSE))</f>
        <v>#REF!</v>
      </c>
      <c r="AB554" t="e">
        <f>IF(ISNA(VLOOKUP(#REF!&amp;" N°7",Feuil2!D:E,2,FALSE)),"",VLOOKUP(#REF!&amp;" N°7",Feuil2!D:E,2,FALSE))</f>
        <v>#REF!</v>
      </c>
    </row>
    <row r="555" spans="14:28" x14ac:dyDescent="0.3">
      <c r="N555" t="e">
        <f>IF(OR(VLOOKUP(M555,Feuil2!E:F,2,FALSE)&gt;1,VLOOKUP(Feuil1!M555,Feuil2!E:I,4,)+7&lt;Tableau_Lancer_la_requête_à_partir_de_CEGID[[#This Row],[wop_dateacc]]),Feuil1!M555,"")</f>
        <v>#N/A</v>
      </c>
      <c r="U555" t="e">
        <f>_xlfn.ISOWEEKNUM(#REF!)</f>
        <v>#REF!</v>
      </c>
      <c r="V555" t="e">
        <f>IF(ISNA(VLOOKUP(#REF!&amp;" N°1",Feuil2!D:E,2,FALSE)),"",VLOOKUP(#REF!&amp;" N°1",Feuil2!D:E,2,FALSE))</f>
        <v>#REF!</v>
      </c>
      <c r="W555" t="e">
        <f>IF(ISNA(VLOOKUP(#REF!&amp;" N°2",Feuil2!D:E,2,FALSE)),"",VLOOKUP(#REF!&amp;" N°2",Feuil2!D:E,2,FALSE))</f>
        <v>#REF!</v>
      </c>
      <c r="X555" t="e">
        <f>IF(ISNA(VLOOKUP(#REF!&amp;" N°3",Feuil2!D:E,2,FALSE)),"",VLOOKUP(#REF!&amp;" N°3",Feuil2!D:E,2,FALSE))</f>
        <v>#REF!</v>
      </c>
      <c r="Y555" t="e">
        <f>IF(ISNA(VLOOKUP(#REF!&amp;" N°3",Feuil2!D:E,2,FALSE)),"",VLOOKUP(#REF!&amp;" N°3",Feuil2!D:E,2,FALSE))</f>
        <v>#REF!</v>
      </c>
      <c r="Z555" t="e">
        <f>IF(ISNA(VLOOKUP(#REF!&amp;" N°4",Feuil2!D:E,2,FALSE)),"",VLOOKUP(#REF!&amp;" N°4",Feuil2!D:E,2,FALSE))</f>
        <v>#REF!</v>
      </c>
      <c r="AA555" t="e">
        <f>IF(ISNA(VLOOKUP(#REF!&amp;" N°6",Feuil2!D:E,2,FALSE)),"",VLOOKUP(#REF!&amp;" N°6",Feuil2!D:E,2,FALSE))</f>
        <v>#REF!</v>
      </c>
      <c r="AB555" t="e">
        <f>IF(ISNA(VLOOKUP(#REF!&amp;" N°7",Feuil2!D:E,2,FALSE)),"",VLOOKUP(#REF!&amp;" N°7",Feuil2!D:E,2,FALSE))</f>
        <v>#REF!</v>
      </c>
    </row>
    <row r="556" spans="14:28" x14ac:dyDescent="0.3">
      <c r="N556" t="e">
        <f>IF(OR(VLOOKUP(M556,Feuil2!E:F,2,FALSE)&gt;1,VLOOKUP(Feuil1!M556,Feuil2!E:I,4,)+7&lt;Tableau_Lancer_la_requête_à_partir_de_CEGID[[#This Row],[wop_dateacc]]),Feuil1!M556,"")</f>
        <v>#N/A</v>
      </c>
      <c r="U556" t="e">
        <f>_xlfn.ISOWEEKNUM(#REF!)</f>
        <v>#REF!</v>
      </c>
      <c r="V556" t="e">
        <f>IF(ISNA(VLOOKUP(#REF!&amp;" N°1",Feuil2!D:E,2,FALSE)),"",VLOOKUP(#REF!&amp;" N°1",Feuil2!D:E,2,FALSE))</f>
        <v>#REF!</v>
      </c>
      <c r="W556" t="e">
        <f>IF(ISNA(VLOOKUP(#REF!&amp;" N°2",Feuil2!D:E,2,FALSE)),"",VLOOKUP(#REF!&amp;" N°2",Feuil2!D:E,2,FALSE))</f>
        <v>#REF!</v>
      </c>
      <c r="X556" t="e">
        <f>IF(ISNA(VLOOKUP(#REF!&amp;" N°3",Feuil2!D:E,2,FALSE)),"",VLOOKUP(#REF!&amp;" N°3",Feuil2!D:E,2,FALSE))</f>
        <v>#REF!</v>
      </c>
      <c r="Y556" t="e">
        <f>IF(ISNA(VLOOKUP(#REF!&amp;" N°3",Feuil2!D:E,2,FALSE)),"",VLOOKUP(#REF!&amp;" N°3",Feuil2!D:E,2,FALSE))</f>
        <v>#REF!</v>
      </c>
      <c r="Z556" t="e">
        <f>IF(ISNA(VLOOKUP(#REF!&amp;" N°4",Feuil2!D:E,2,FALSE)),"",VLOOKUP(#REF!&amp;" N°4",Feuil2!D:E,2,FALSE))</f>
        <v>#REF!</v>
      </c>
      <c r="AA556" t="e">
        <f>IF(ISNA(VLOOKUP(#REF!&amp;" N°6",Feuil2!D:E,2,FALSE)),"",VLOOKUP(#REF!&amp;" N°6",Feuil2!D:E,2,FALSE))</f>
        <v>#REF!</v>
      </c>
      <c r="AB556" t="e">
        <f>IF(ISNA(VLOOKUP(#REF!&amp;" N°7",Feuil2!D:E,2,FALSE)),"",VLOOKUP(#REF!&amp;" N°7",Feuil2!D:E,2,FALSE))</f>
        <v>#REF!</v>
      </c>
    </row>
    <row r="557" spans="14:28" x14ac:dyDescent="0.3">
      <c r="N557" t="e">
        <f>IF(OR(VLOOKUP(M557,Feuil2!E:F,2,FALSE)&gt;1,VLOOKUP(Feuil1!M557,Feuil2!E:I,4,)+7&lt;Tableau_Lancer_la_requête_à_partir_de_CEGID[[#This Row],[wop_dateacc]]),Feuil1!M557,"")</f>
        <v>#N/A</v>
      </c>
      <c r="U557" t="e">
        <f>_xlfn.ISOWEEKNUM(#REF!)</f>
        <v>#REF!</v>
      </c>
      <c r="V557" t="e">
        <f>IF(ISNA(VLOOKUP(#REF!&amp;" N°1",Feuil2!D:E,2,FALSE)),"",VLOOKUP(#REF!&amp;" N°1",Feuil2!D:E,2,FALSE))</f>
        <v>#REF!</v>
      </c>
      <c r="W557" t="e">
        <f>IF(ISNA(VLOOKUP(#REF!&amp;" N°2",Feuil2!D:E,2,FALSE)),"",VLOOKUP(#REF!&amp;" N°2",Feuil2!D:E,2,FALSE))</f>
        <v>#REF!</v>
      </c>
      <c r="X557" t="e">
        <f>IF(ISNA(VLOOKUP(#REF!&amp;" N°3",Feuil2!D:E,2,FALSE)),"",VLOOKUP(#REF!&amp;" N°3",Feuil2!D:E,2,FALSE))</f>
        <v>#REF!</v>
      </c>
      <c r="Y557" t="e">
        <f>IF(ISNA(VLOOKUP(#REF!&amp;" N°3",Feuil2!D:E,2,FALSE)),"",VLOOKUP(#REF!&amp;" N°3",Feuil2!D:E,2,FALSE))</f>
        <v>#REF!</v>
      </c>
      <c r="Z557" t="e">
        <f>IF(ISNA(VLOOKUP(#REF!&amp;" N°4",Feuil2!D:E,2,FALSE)),"",VLOOKUP(#REF!&amp;" N°4",Feuil2!D:E,2,FALSE))</f>
        <v>#REF!</v>
      </c>
      <c r="AA557" t="e">
        <f>IF(ISNA(VLOOKUP(#REF!&amp;" N°6",Feuil2!D:E,2,FALSE)),"",VLOOKUP(#REF!&amp;" N°6",Feuil2!D:E,2,FALSE))</f>
        <v>#REF!</v>
      </c>
      <c r="AB557" t="e">
        <f>IF(ISNA(VLOOKUP(#REF!&amp;" N°7",Feuil2!D:E,2,FALSE)),"",VLOOKUP(#REF!&amp;" N°7",Feuil2!D:E,2,FALSE))</f>
        <v>#REF!</v>
      </c>
    </row>
    <row r="558" spans="14:28" x14ac:dyDescent="0.3">
      <c r="N558" t="e">
        <f>IF(OR(VLOOKUP(M558,Feuil2!E:F,2,FALSE)&gt;1,VLOOKUP(Feuil1!M558,Feuil2!E:I,4,)+7&lt;Tableau_Lancer_la_requête_à_partir_de_CEGID[[#This Row],[wop_dateacc]]),Feuil1!M558,"")</f>
        <v>#N/A</v>
      </c>
      <c r="U558" t="e">
        <f>_xlfn.ISOWEEKNUM(#REF!)</f>
        <v>#REF!</v>
      </c>
      <c r="V558" t="e">
        <f>IF(ISNA(VLOOKUP(#REF!&amp;" N°1",Feuil2!D:E,2,FALSE)),"",VLOOKUP(#REF!&amp;" N°1",Feuil2!D:E,2,FALSE))</f>
        <v>#REF!</v>
      </c>
      <c r="W558" t="e">
        <f>IF(ISNA(VLOOKUP(#REF!&amp;" N°2",Feuil2!D:E,2,FALSE)),"",VLOOKUP(#REF!&amp;" N°2",Feuil2!D:E,2,FALSE))</f>
        <v>#REF!</v>
      </c>
      <c r="X558" t="e">
        <f>IF(ISNA(VLOOKUP(#REF!&amp;" N°3",Feuil2!D:E,2,FALSE)),"",VLOOKUP(#REF!&amp;" N°3",Feuil2!D:E,2,FALSE))</f>
        <v>#REF!</v>
      </c>
      <c r="Y558" t="e">
        <f>IF(ISNA(VLOOKUP(#REF!&amp;" N°3",Feuil2!D:E,2,FALSE)),"",VLOOKUP(#REF!&amp;" N°3",Feuil2!D:E,2,FALSE))</f>
        <v>#REF!</v>
      </c>
      <c r="Z558" t="e">
        <f>IF(ISNA(VLOOKUP(#REF!&amp;" N°4",Feuil2!D:E,2,FALSE)),"",VLOOKUP(#REF!&amp;" N°4",Feuil2!D:E,2,FALSE))</f>
        <v>#REF!</v>
      </c>
      <c r="AA558" t="e">
        <f>IF(ISNA(VLOOKUP(#REF!&amp;" N°6",Feuil2!D:E,2,FALSE)),"",VLOOKUP(#REF!&amp;" N°6",Feuil2!D:E,2,FALSE))</f>
        <v>#REF!</v>
      </c>
      <c r="AB558" t="e">
        <f>IF(ISNA(VLOOKUP(#REF!&amp;" N°7",Feuil2!D:E,2,FALSE)),"",VLOOKUP(#REF!&amp;" N°7",Feuil2!D:E,2,FALSE))</f>
        <v>#REF!</v>
      </c>
    </row>
    <row r="559" spans="14:28" x14ac:dyDescent="0.3">
      <c r="N559" t="e">
        <f>IF(OR(VLOOKUP(M559,Feuil2!E:F,2,FALSE)&gt;1,VLOOKUP(Feuil1!M559,Feuil2!E:I,4,)+7&lt;Tableau_Lancer_la_requête_à_partir_de_CEGID[[#This Row],[wop_dateacc]]),Feuil1!M559,"")</f>
        <v>#N/A</v>
      </c>
      <c r="U559" t="e">
        <f>_xlfn.ISOWEEKNUM(#REF!)</f>
        <v>#REF!</v>
      </c>
      <c r="V559" t="e">
        <f>IF(ISNA(VLOOKUP(#REF!&amp;" N°1",Feuil2!D:E,2,FALSE)),"",VLOOKUP(#REF!&amp;" N°1",Feuil2!D:E,2,FALSE))</f>
        <v>#REF!</v>
      </c>
      <c r="W559" t="e">
        <f>IF(ISNA(VLOOKUP(#REF!&amp;" N°2",Feuil2!D:E,2,FALSE)),"",VLOOKUP(#REF!&amp;" N°2",Feuil2!D:E,2,FALSE))</f>
        <v>#REF!</v>
      </c>
      <c r="X559" t="e">
        <f>IF(ISNA(VLOOKUP(#REF!&amp;" N°3",Feuil2!D:E,2,FALSE)),"",VLOOKUP(#REF!&amp;" N°3",Feuil2!D:E,2,FALSE))</f>
        <v>#REF!</v>
      </c>
      <c r="Y559" t="e">
        <f>IF(ISNA(VLOOKUP(#REF!&amp;" N°3",Feuil2!D:E,2,FALSE)),"",VLOOKUP(#REF!&amp;" N°3",Feuil2!D:E,2,FALSE))</f>
        <v>#REF!</v>
      </c>
      <c r="Z559" t="e">
        <f>IF(ISNA(VLOOKUP(#REF!&amp;" N°4",Feuil2!D:E,2,FALSE)),"",VLOOKUP(#REF!&amp;" N°4",Feuil2!D:E,2,FALSE))</f>
        <v>#REF!</v>
      </c>
      <c r="AA559" t="e">
        <f>IF(ISNA(VLOOKUP(#REF!&amp;" N°6",Feuil2!D:E,2,FALSE)),"",VLOOKUP(#REF!&amp;" N°6",Feuil2!D:E,2,FALSE))</f>
        <v>#REF!</v>
      </c>
      <c r="AB559" t="e">
        <f>IF(ISNA(VLOOKUP(#REF!&amp;" N°7",Feuil2!D:E,2,FALSE)),"",VLOOKUP(#REF!&amp;" N°7",Feuil2!D:E,2,FALSE))</f>
        <v>#REF!</v>
      </c>
    </row>
    <row r="560" spans="14:28" x14ac:dyDescent="0.3">
      <c r="N560" t="e">
        <f>IF(OR(VLOOKUP(M560,Feuil2!E:F,2,FALSE)&gt;1,VLOOKUP(Feuil1!M560,Feuil2!E:I,4,)+7&lt;Tableau_Lancer_la_requête_à_partir_de_CEGID[[#This Row],[wop_dateacc]]),Feuil1!M560,"")</f>
        <v>#N/A</v>
      </c>
      <c r="U560" t="e">
        <f>_xlfn.ISOWEEKNUM(#REF!)</f>
        <v>#REF!</v>
      </c>
      <c r="V560" t="e">
        <f>IF(ISNA(VLOOKUP(#REF!&amp;" N°1",Feuil2!D:E,2,FALSE)),"",VLOOKUP(#REF!&amp;" N°1",Feuil2!D:E,2,FALSE))</f>
        <v>#REF!</v>
      </c>
      <c r="W560" t="e">
        <f>IF(ISNA(VLOOKUP(#REF!&amp;" N°2",Feuil2!D:E,2,FALSE)),"",VLOOKUP(#REF!&amp;" N°2",Feuil2!D:E,2,FALSE))</f>
        <v>#REF!</v>
      </c>
      <c r="X560" t="e">
        <f>IF(ISNA(VLOOKUP(#REF!&amp;" N°3",Feuil2!D:E,2,FALSE)),"",VLOOKUP(#REF!&amp;" N°3",Feuil2!D:E,2,FALSE))</f>
        <v>#REF!</v>
      </c>
      <c r="Y560" t="e">
        <f>IF(ISNA(VLOOKUP(#REF!&amp;" N°3",Feuil2!D:E,2,FALSE)),"",VLOOKUP(#REF!&amp;" N°3",Feuil2!D:E,2,FALSE))</f>
        <v>#REF!</v>
      </c>
      <c r="Z560" t="e">
        <f>IF(ISNA(VLOOKUP(#REF!&amp;" N°4",Feuil2!D:E,2,FALSE)),"",VLOOKUP(#REF!&amp;" N°4",Feuil2!D:E,2,FALSE))</f>
        <v>#REF!</v>
      </c>
      <c r="AA560" t="e">
        <f>IF(ISNA(VLOOKUP(#REF!&amp;" N°6",Feuil2!D:E,2,FALSE)),"",VLOOKUP(#REF!&amp;" N°6",Feuil2!D:E,2,FALSE))</f>
        <v>#REF!</v>
      </c>
      <c r="AB560" t="e">
        <f>IF(ISNA(VLOOKUP(#REF!&amp;" N°7",Feuil2!D:E,2,FALSE)),"",VLOOKUP(#REF!&amp;" N°7",Feuil2!D:E,2,FALSE))</f>
        <v>#REF!</v>
      </c>
    </row>
    <row r="561" spans="14:28" x14ac:dyDescent="0.3">
      <c r="N561" t="e">
        <f>IF(OR(VLOOKUP(M561,Feuil2!E:F,2,FALSE)&gt;1,VLOOKUP(Feuil1!M561,Feuil2!E:I,4,)+7&lt;Tableau_Lancer_la_requête_à_partir_de_CEGID[[#This Row],[wop_dateacc]]),Feuil1!M561,"")</f>
        <v>#N/A</v>
      </c>
      <c r="U561" t="e">
        <f>_xlfn.ISOWEEKNUM(#REF!)</f>
        <v>#REF!</v>
      </c>
      <c r="V561" t="e">
        <f>IF(ISNA(VLOOKUP(#REF!&amp;" N°1",Feuil2!D:E,2,FALSE)),"",VLOOKUP(#REF!&amp;" N°1",Feuil2!D:E,2,FALSE))</f>
        <v>#REF!</v>
      </c>
      <c r="W561" t="e">
        <f>IF(ISNA(VLOOKUP(#REF!&amp;" N°2",Feuil2!D:E,2,FALSE)),"",VLOOKUP(#REF!&amp;" N°2",Feuil2!D:E,2,FALSE))</f>
        <v>#REF!</v>
      </c>
      <c r="X561" t="e">
        <f>IF(ISNA(VLOOKUP(#REF!&amp;" N°3",Feuil2!D:E,2,FALSE)),"",VLOOKUP(#REF!&amp;" N°3",Feuil2!D:E,2,FALSE))</f>
        <v>#REF!</v>
      </c>
      <c r="Y561" t="e">
        <f>IF(ISNA(VLOOKUP(#REF!&amp;" N°3",Feuil2!D:E,2,FALSE)),"",VLOOKUP(#REF!&amp;" N°3",Feuil2!D:E,2,FALSE))</f>
        <v>#REF!</v>
      </c>
      <c r="Z561" t="e">
        <f>IF(ISNA(VLOOKUP(#REF!&amp;" N°4",Feuil2!D:E,2,FALSE)),"",VLOOKUP(#REF!&amp;" N°4",Feuil2!D:E,2,FALSE))</f>
        <v>#REF!</v>
      </c>
      <c r="AA561" t="e">
        <f>IF(ISNA(VLOOKUP(#REF!&amp;" N°6",Feuil2!D:E,2,FALSE)),"",VLOOKUP(#REF!&amp;" N°6",Feuil2!D:E,2,FALSE))</f>
        <v>#REF!</v>
      </c>
      <c r="AB561" t="e">
        <f>IF(ISNA(VLOOKUP(#REF!&amp;" N°7",Feuil2!D:E,2,FALSE)),"",VLOOKUP(#REF!&amp;" N°7",Feuil2!D:E,2,FALSE))</f>
        <v>#REF!</v>
      </c>
    </row>
    <row r="562" spans="14:28" x14ac:dyDescent="0.3">
      <c r="N562" t="e">
        <f>IF(OR(VLOOKUP(M562,Feuil2!E:F,2,FALSE)&gt;1,VLOOKUP(Feuil1!M562,Feuil2!E:I,4,)+7&lt;Tableau_Lancer_la_requête_à_partir_de_CEGID[[#This Row],[wop_dateacc]]),Feuil1!M562,"")</f>
        <v>#N/A</v>
      </c>
      <c r="U562" t="e">
        <f>_xlfn.ISOWEEKNUM(#REF!)</f>
        <v>#REF!</v>
      </c>
      <c r="V562" t="e">
        <f>IF(ISNA(VLOOKUP(#REF!&amp;" N°1",Feuil2!D:E,2,FALSE)),"",VLOOKUP(#REF!&amp;" N°1",Feuil2!D:E,2,FALSE))</f>
        <v>#REF!</v>
      </c>
      <c r="W562" t="e">
        <f>IF(ISNA(VLOOKUP(#REF!&amp;" N°2",Feuil2!D:E,2,FALSE)),"",VLOOKUP(#REF!&amp;" N°2",Feuil2!D:E,2,FALSE))</f>
        <v>#REF!</v>
      </c>
      <c r="X562" t="e">
        <f>IF(ISNA(VLOOKUP(#REF!&amp;" N°3",Feuil2!D:E,2,FALSE)),"",VLOOKUP(#REF!&amp;" N°3",Feuil2!D:E,2,FALSE))</f>
        <v>#REF!</v>
      </c>
      <c r="Y562" t="e">
        <f>IF(ISNA(VLOOKUP(#REF!&amp;" N°3",Feuil2!D:E,2,FALSE)),"",VLOOKUP(#REF!&amp;" N°3",Feuil2!D:E,2,FALSE))</f>
        <v>#REF!</v>
      </c>
      <c r="Z562" t="e">
        <f>IF(ISNA(VLOOKUP(#REF!&amp;" N°4",Feuil2!D:E,2,FALSE)),"",VLOOKUP(#REF!&amp;" N°4",Feuil2!D:E,2,FALSE))</f>
        <v>#REF!</v>
      </c>
      <c r="AA562" t="e">
        <f>IF(ISNA(VLOOKUP(#REF!&amp;" N°6",Feuil2!D:E,2,FALSE)),"",VLOOKUP(#REF!&amp;" N°6",Feuil2!D:E,2,FALSE))</f>
        <v>#REF!</v>
      </c>
      <c r="AB562" t="e">
        <f>IF(ISNA(VLOOKUP(#REF!&amp;" N°7",Feuil2!D:E,2,FALSE)),"",VLOOKUP(#REF!&amp;" N°7",Feuil2!D:E,2,FALSE))</f>
        <v>#REF!</v>
      </c>
    </row>
    <row r="563" spans="14:28" x14ac:dyDescent="0.3">
      <c r="N563" t="e">
        <f>IF(OR(VLOOKUP(M563,Feuil2!E:F,2,FALSE)&gt;1,VLOOKUP(Feuil1!M563,Feuil2!E:I,4,)+7&lt;Tableau_Lancer_la_requête_à_partir_de_CEGID[[#This Row],[wop_dateacc]]),Feuil1!M563,"")</f>
        <v>#N/A</v>
      </c>
      <c r="U563" t="e">
        <f>_xlfn.ISOWEEKNUM(#REF!)</f>
        <v>#REF!</v>
      </c>
      <c r="V563" t="e">
        <f>IF(ISNA(VLOOKUP(#REF!&amp;" N°1",Feuil2!D:E,2,FALSE)),"",VLOOKUP(#REF!&amp;" N°1",Feuil2!D:E,2,FALSE))</f>
        <v>#REF!</v>
      </c>
      <c r="W563" t="e">
        <f>IF(ISNA(VLOOKUP(#REF!&amp;" N°2",Feuil2!D:E,2,FALSE)),"",VLOOKUP(#REF!&amp;" N°2",Feuil2!D:E,2,FALSE))</f>
        <v>#REF!</v>
      </c>
      <c r="X563" t="e">
        <f>IF(ISNA(VLOOKUP(#REF!&amp;" N°3",Feuil2!D:E,2,FALSE)),"",VLOOKUP(#REF!&amp;" N°3",Feuil2!D:E,2,FALSE))</f>
        <v>#REF!</v>
      </c>
      <c r="Y563" t="e">
        <f>IF(ISNA(VLOOKUP(#REF!&amp;" N°3",Feuil2!D:E,2,FALSE)),"",VLOOKUP(#REF!&amp;" N°3",Feuil2!D:E,2,FALSE))</f>
        <v>#REF!</v>
      </c>
      <c r="Z563" t="e">
        <f>IF(ISNA(VLOOKUP(#REF!&amp;" N°4",Feuil2!D:E,2,FALSE)),"",VLOOKUP(#REF!&amp;" N°4",Feuil2!D:E,2,FALSE))</f>
        <v>#REF!</v>
      </c>
      <c r="AA563" t="e">
        <f>IF(ISNA(VLOOKUP(#REF!&amp;" N°6",Feuil2!D:E,2,FALSE)),"",VLOOKUP(#REF!&amp;" N°6",Feuil2!D:E,2,FALSE))</f>
        <v>#REF!</v>
      </c>
      <c r="AB563" t="e">
        <f>IF(ISNA(VLOOKUP(#REF!&amp;" N°7",Feuil2!D:E,2,FALSE)),"",VLOOKUP(#REF!&amp;" N°7",Feuil2!D:E,2,FALSE))</f>
        <v>#REF!</v>
      </c>
    </row>
    <row r="564" spans="14:28" x14ac:dyDescent="0.3">
      <c r="N564" t="e">
        <f>IF(OR(VLOOKUP(M564,Feuil2!E:F,2,FALSE)&gt;1,VLOOKUP(Feuil1!M564,Feuil2!E:I,4,)+7&lt;Tableau_Lancer_la_requête_à_partir_de_CEGID[[#This Row],[wop_dateacc]]),Feuil1!M564,"")</f>
        <v>#N/A</v>
      </c>
      <c r="U564" t="e">
        <f>_xlfn.ISOWEEKNUM(#REF!)</f>
        <v>#REF!</v>
      </c>
      <c r="V564" t="e">
        <f>IF(ISNA(VLOOKUP(#REF!&amp;" N°1",Feuil2!D:E,2,FALSE)),"",VLOOKUP(#REF!&amp;" N°1",Feuil2!D:E,2,FALSE))</f>
        <v>#REF!</v>
      </c>
      <c r="W564" t="e">
        <f>IF(ISNA(VLOOKUP(#REF!&amp;" N°2",Feuil2!D:E,2,FALSE)),"",VLOOKUP(#REF!&amp;" N°2",Feuil2!D:E,2,FALSE))</f>
        <v>#REF!</v>
      </c>
      <c r="X564" t="e">
        <f>IF(ISNA(VLOOKUP(#REF!&amp;" N°3",Feuil2!D:E,2,FALSE)),"",VLOOKUP(#REF!&amp;" N°3",Feuil2!D:E,2,FALSE))</f>
        <v>#REF!</v>
      </c>
      <c r="Y564" t="e">
        <f>IF(ISNA(VLOOKUP(#REF!&amp;" N°3",Feuil2!D:E,2,FALSE)),"",VLOOKUP(#REF!&amp;" N°3",Feuil2!D:E,2,FALSE))</f>
        <v>#REF!</v>
      </c>
      <c r="Z564" t="e">
        <f>IF(ISNA(VLOOKUP(#REF!&amp;" N°4",Feuil2!D:E,2,FALSE)),"",VLOOKUP(#REF!&amp;" N°4",Feuil2!D:E,2,FALSE))</f>
        <v>#REF!</v>
      </c>
      <c r="AA564" t="e">
        <f>IF(ISNA(VLOOKUP(#REF!&amp;" N°6",Feuil2!D:E,2,FALSE)),"",VLOOKUP(#REF!&amp;" N°6",Feuil2!D:E,2,FALSE))</f>
        <v>#REF!</v>
      </c>
      <c r="AB564" t="e">
        <f>IF(ISNA(VLOOKUP(#REF!&amp;" N°7",Feuil2!D:E,2,FALSE)),"",VLOOKUP(#REF!&amp;" N°7",Feuil2!D:E,2,FALSE))</f>
        <v>#REF!</v>
      </c>
    </row>
    <row r="565" spans="14:28" x14ac:dyDescent="0.3">
      <c r="N565" t="e">
        <f>IF(OR(VLOOKUP(M565,Feuil2!E:F,2,FALSE)&gt;1,VLOOKUP(Feuil1!M565,Feuil2!E:I,4,)+7&lt;Tableau_Lancer_la_requête_à_partir_de_CEGID[[#This Row],[wop_dateacc]]),Feuil1!M565,"")</f>
        <v>#N/A</v>
      </c>
      <c r="U565" t="e">
        <f>_xlfn.ISOWEEKNUM(#REF!)</f>
        <v>#REF!</v>
      </c>
      <c r="V565" t="e">
        <f>IF(ISNA(VLOOKUP(#REF!&amp;" N°1",Feuil2!D:E,2,FALSE)),"",VLOOKUP(#REF!&amp;" N°1",Feuil2!D:E,2,FALSE))</f>
        <v>#REF!</v>
      </c>
      <c r="W565" t="e">
        <f>IF(ISNA(VLOOKUP(#REF!&amp;" N°2",Feuil2!D:E,2,FALSE)),"",VLOOKUP(#REF!&amp;" N°2",Feuil2!D:E,2,FALSE))</f>
        <v>#REF!</v>
      </c>
      <c r="X565" t="e">
        <f>IF(ISNA(VLOOKUP(#REF!&amp;" N°3",Feuil2!D:E,2,FALSE)),"",VLOOKUP(#REF!&amp;" N°3",Feuil2!D:E,2,FALSE))</f>
        <v>#REF!</v>
      </c>
      <c r="Y565" t="e">
        <f>IF(ISNA(VLOOKUP(#REF!&amp;" N°3",Feuil2!D:E,2,FALSE)),"",VLOOKUP(#REF!&amp;" N°3",Feuil2!D:E,2,FALSE))</f>
        <v>#REF!</v>
      </c>
      <c r="Z565" t="e">
        <f>IF(ISNA(VLOOKUP(#REF!&amp;" N°4",Feuil2!D:E,2,FALSE)),"",VLOOKUP(#REF!&amp;" N°4",Feuil2!D:E,2,FALSE))</f>
        <v>#REF!</v>
      </c>
      <c r="AA565" t="e">
        <f>IF(ISNA(VLOOKUP(#REF!&amp;" N°6",Feuil2!D:E,2,FALSE)),"",VLOOKUP(#REF!&amp;" N°6",Feuil2!D:E,2,FALSE))</f>
        <v>#REF!</v>
      </c>
      <c r="AB565" t="e">
        <f>IF(ISNA(VLOOKUP(#REF!&amp;" N°7",Feuil2!D:E,2,FALSE)),"",VLOOKUP(#REF!&amp;" N°7",Feuil2!D:E,2,FALSE))</f>
        <v>#REF!</v>
      </c>
    </row>
    <row r="566" spans="14:28" x14ac:dyDescent="0.3">
      <c r="N566" t="e">
        <f>IF(OR(VLOOKUP(M566,Feuil2!E:F,2,FALSE)&gt;1,VLOOKUP(Feuil1!M566,Feuil2!E:I,4,)+7&lt;Tableau_Lancer_la_requête_à_partir_de_CEGID[[#This Row],[wop_dateacc]]),Feuil1!M566,"")</f>
        <v>#N/A</v>
      </c>
      <c r="U566" t="e">
        <f>_xlfn.ISOWEEKNUM(#REF!)</f>
        <v>#REF!</v>
      </c>
      <c r="V566" t="e">
        <f>IF(ISNA(VLOOKUP(#REF!&amp;" N°1",Feuil2!D:E,2,FALSE)),"",VLOOKUP(#REF!&amp;" N°1",Feuil2!D:E,2,FALSE))</f>
        <v>#REF!</v>
      </c>
      <c r="W566" t="e">
        <f>IF(ISNA(VLOOKUP(#REF!&amp;" N°2",Feuil2!D:E,2,FALSE)),"",VLOOKUP(#REF!&amp;" N°2",Feuil2!D:E,2,FALSE))</f>
        <v>#REF!</v>
      </c>
      <c r="X566" t="e">
        <f>IF(ISNA(VLOOKUP(#REF!&amp;" N°3",Feuil2!D:E,2,FALSE)),"",VLOOKUP(#REF!&amp;" N°3",Feuil2!D:E,2,FALSE))</f>
        <v>#REF!</v>
      </c>
      <c r="Y566" t="e">
        <f>IF(ISNA(VLOOKUP(#REF!&amp;" N°3",Feuil2!D:E,2,FALSE)),"",VLOOKUP(#REF!&amp;" N°3",Feuil2!D:E,2,FALSE))</f>
        <v>#REF!</v>
      </c>
      <c r="Z566" t="e">
        <f>IF(ISNA(VLOOKUP(#REF!&amp;" N°4",Feuil2!D:E,2,FALSE)),"",VLOOKUP(#REF!&amp;" N°4",Feuil2!D:E,2,FALSE))</f>
        <v>#REF!</v>
      </c>
      <c r="AA566" t="e">
        <f>IF(ISNA(VLOOKUP(#REF!&amp;" N°6",Feuil2!D:E,2,FALSE)),"",VLOOKUP(#REF!&amp;" N°6",Feuil2!D:E,2,FALSE))</f>
        <v>#REF!</v>
      </c>
      <c r="AB566" t="e">
        <f>IF(ISNA(VLOOKUP(#REF!&amp;" N°7",Feuil2!D:E,2,FALSE)),"",VLOOKUP(#REF!&amp;" N°7",Feuil2!D:E,2,FALSE))</f>
        <v>#REF!</v>
      </c>
    </row>
    <row r="567" spans="14:28" x14ac:dyDescent="0.3">
      <c r="N567" t="e">
        <f>IF(OR(VLOOKUP(M567,Feuil2!E:F,2,FALSE)&gt;1,VLOOKUP(Feuil1!M567,Feuil2!E:I,4,)+7&lt;Tableau_Lancer_la_requête_à_partir_de_CEGID[[#This Row],[wop_dateacc]]),Feuil1!M567,"")</f>
        <v>#N/A</v>
      </c>
      <c r="U567" t="e">
        <f>_xlfn.ISOWEEKNUM(#REF!)</f>
        <v>#REF!</v>
      </c>
      <c r="V567" t="e">
        <f>IF(ISNA(VLOOKUP(#REF!&amp;" N°1",Feuil2!D:E,2,FALSE)),"",VLOOKUP(#REF!&amp;" N°1",Feuil2!D:E,2,FALSE))</f>
        <v>#REF!</v>
      </c>
      <c r="W567" t="e">
        <f>IF(ISNA(VLOOKUP(#REF!&amp;" N°2",Feuil2!D:E,2,FALSE)),"",VLOOKUP(#REF!&amp;" N°2",Feuil2!D:E,2,FALSE))</f>
        <v>#REF!</v>
      </c>
      <c r="X567" t="e">
        <f>IF(ISNA(VLOOKUP(#REF!&amp;" N°3",Feuil2!D:E,2,FALSE)),"",VLOOKUP(#REF!&amp;" N°3",Feuil2!D:E,2,FALSE))</f>
        <v>#REF!</v>
      </c>
      <c r="Y567" t="e">
        <f>IF(ISNA(VLOOKUP(#REF!&amp;" N°3",Feuil2!D:E,2,FALSE)),"",VLOOKUP(#REF!&amp;" N°3",Feuil2!D:E,2,FALSE))</f>
        <v>#REF!</v>
      </c>
      <c r="Z567" t="e">
        <f>IF(ISNA(VLOOKUP(#REF!&amp;" N°4",Feuil2!D:E,2,FALSE)),"",VLOOKUP(#REF!&amp;" N°4",Feuil2!D:E,2,FALSE))</f>
        <v>#REF!</v>
      </c>
      <c r="AA567" t="e">
        <f>IF(ISNA(VLOOKUP(#REF!&amp;" N°6",Feuil2!D:E,2,FALSE)),"",VLOOKUP(#REF!&amp;" N°6",Feuil2!D:E,2,FALSE))</f>
        <v>#REF!</v>
      </c>
      <c r="AB567" t="e">
        <f>IF(ISNA(VLOOKUP(#REF!&amp;" N°7",Feuil2!D:E,2,FALSE)),"",VLOOKUP(#REF!&amp;" N°7",Feuil2!D:E,2,FALSE))</f>
        <v>#REF!</v>
      </c>
    </row>
    <row r="568" spans="14:28" x14ac:dyDescent="0.3">
      <c r="N568" t="e">
        <f>IF(OR(VLOOKUP(M568,Feuil2!E:F,2,FALSE)&gt;1,VLOOKUP(Feuil1!M568,Feuil2!E:I,4,)+7&lt;Tableau_Lancer_la_requête_à_partir_de_CEGID[[#This Row],[wop_dateacc]]),Feuil1!M568,"")</f>
        <v>#N/A</v>
      </c>
      <c r="U568" t="e">
        <f>_xlfn.ISOWEEKNUM(#REF!)</f>
        <v>#REF!</v>
      </c>
      <c r="V568" t="e">
        <f>IF(ISNA(VLOOKUP(#REF!&amp;" N°1",Feuil2!D:E,2,FALSE)),"",VLOOKUP(#REF!&amp;" N°1",Feuil2!D:E,2,FALSE))</f>
        <v>#REF!</v>
      </c>
      <c r="W568" t="e">
        <f>IF(ISNA(VLOOKUP(#REF!&amp;" N°2",Feuil2!D:E,2,FALSE)),"",VLOOKUP(#REF!&amp;" N°2",Feuil2!D:E,2,FALSE))</f>
        <v>#REF!</v>
      </c>
      <c r="X568" t="e">
        <f>IF(ISNA(VLOOKUP(#REF!&amp;" N°3",Feuil2!D:E,2,FALSE)),"",VLOOKUP(#REF!&amp;" N°3",Feuil2!D:E,2,FALSE))</f>
        <v>#REF!</v>
      </c>
      <c r="Y568" t="e">
        <f>IF(ISNA(VLOOKUP(#REF!&amp;" N°3",Feuil2!D:E,2,FALSE)),"",VLOOKUP(#REF!&amp;" N°3",Feuil2!D:E,2,FALSE))</f>
        <v>#REF!</v>
      </c>
      <c r="Z568" t="e">
        <f>IF(ISNA(VLOOKUP(#REF!&amp;" N°4",Feuil2!D:E,2,FALSE)),"",VLOOKUP(#REF!&amp;" N°4",Feuil2!D:E,2,FALSE))</f>
        <v>#REF!</v>
      </c>
      <c r="AA568" t="e">
        <f>IF(ISNA(VLOOKUP(#REF!&amp;" N°6",Feuil2!D:E,2,FALSE)),"",VLOOKUP(#REF!&amp;" N°6",Feuil2!D:E,2,FALSE))</f>
        <v>#REF!</v>
      </c>
      <c r="AB568" t="e">
        <f>IF(ISNA(VLOOKUP(#REF!&amp;" N°7",Feuil2!D:E,2,FALSE)),"",VLOOKUP(#REF!&amp;" N°7",Feuil2!D:E,2,FALSE))</f>
        <v>#REF!</v>
      </c>
    </row>
    <row r="569" spans="14:28" x14ac:dyDescent="0.3">
      <c r="N569" t="e">
        <f>IF(OR(VLOOKUP(M569,Feuil2!E:F,2,FALSE)&gt;1,VLOOKUP(Feuil1!M569,Feuil2!E:I,4,)+7&lt;Tableau_Lancer_la_requête_à_partir_de_CEGID[[#This Row],[wop_dateacc]]),Feuil1!M569,"")</f>
        <v>#N/A</v>
      </c>
      <c r="U569" t="e">
        <f>_xlfn.ISOWEEKNUM(#REF!)</f>
        <v>#REF!</v>
      </c>
      <c r="V569" t="e">
        <f>IF(ISNA(VLOOKUP(#REF!&amp;" N°1",Feuil2!D:E,2,FALSE)),"",VLOOKUP(#REF!&amp;" N°1",Feuil2!D:E,2,FALSE))</f>
        <v>#REF!</v>
      </c>
      <c r="W569" t="e">
        <f>IF(ISNA(VLOOKUP(#REF!&amp;" N°2",Feuil2!D:E,2,FALSE)),"",VLOOKUP(#REF!&amp;" N°2",Feuil2!D:E,2,FALSE))</f>
        <v>#REF!</v>
      </c>
      <c r="X569" t="e">
        <f>IF(ISNA(VLOOKUP(#REF!&amp;" N°3",Feuil2!D:E,2,FALSE)),"",VLOOKUP(#REF!&amp;" N°3",Feuil2!D:E,2,FALSE))</f>
        <v>#REF!</v>
      </c>
      <c r="Y569" t="e">
        <f>IF(ISNA(VLOOKUP(#REF!&amp;" N°3",Feuil2!D:E,2,FALSE)),"",VLOOKUP(#REF!&amp;" N°3",Feuil2!D:E,2,FALSE))</f>
        <v>#REF!</v>
      </c>
      <c r="Z569" t="e">
        <f>IF(ISNA(VLOOKUP(#REF!&amp;" N°4",Feuil2!D:E,2,FALSE)),"",VLOOKUP(#REF!&amp;" N°4",Feuil2!D:E,2,FALSE))</f>
        <v>#REF!</v>
      </c>
      <c r="AA569" t="e">
        <f>IF(ISNA(VLOOKUP(#REF!&amp;" N°6",Feuil2!D:E,2,FALSE)),"",VLOOKUP(#REF!&amp;" N°6",Feuil2!D:E,2,FALSE))</f>
        <v>#REF!</v>
      </c>
      <c r="AB569" t="e">
        <f>IF(ISNA(VLOOKUP(#REF!&amp;" N°7",Feuil2!D:E,2,FALSE)),"",VLOOKUP(#REF!&amp;" N°7",Feuil2!D:E,2,FALSE))</f>
        <v>#REF!</v>
      </c>
    </row>
    <row r="570" spans="14:28" x14ac:dyDescent="0.3">
      <c r="N570" t="e">
        <f>IF(OR(VLOOKUP(M570,Feuil2!E:F,2,FALSE)&gt;1,VLOOKUP(Feuil1!M570,Feuil2!E:I,4,)+7&lt;Tableau_Lancer_la_requête_à_partir_de_CEGID[[#This Row],[wop_dateacc]]),Feuil1!M570,"")</f>
        <v>#N/A</v>
      </c>
      <c r="U570" t="e">
        <f>_xlfn.ISOWEEKNUM(#REF!)</f>
        <v>#REF!</v>
      </c>
      <c r="V570" t="e">
        <f>IF(ISNA(VLOOKUP(#REF!&amp;" N°1",Feuil2!D:E,2,FALSE)),"",VLOOKUP(#REF!&amp;" N°1",Feuil2!D:E,2,FALSE))</f>
        <v>#REF!</v>
      </c>
      <c r="W570" t="e">
        <f>IF(ISNA(VLOOKUP(#REF!&amp;" N°2",Feuil2!D:E,2,FALSE)),"",VLOOKUP(#REF!&amp;" N°2",Feuil2!D:E,2,FALSE))</f>
        <v>#REF!</v>
      </c>
      <c r="X570" t="e">
        <f>IF(ISNA(VLOOKUP(#REF!&amp;" N°3",Feuil2!D:E,2,FALSE)),"",VLOOKUP(#REF!&amp;" N°3",Feuil2!D:E,2,FALSE))</f>
        <v>#REF!</v>
      </c>
      <c r="Y570" t="e">
        <f>IF(ISNA(VLOOKUP(#REF!&amp;" N°3",Feuil2!D:E,2,FALSE)),"",VLOOKUP(#REF!&amp;" N°3",Feuil2!D:E,2,FALSE))</f>
        <v>#REF!</v>
      </c>
      <c r="Z570" t="e">
        <f>IF(ISNA(VLOOKUP(#REF!&amp;" N°4",Feuil2!D:E,2,FALSE)),"",VLOOKUP(#REF!&amp;" N°4",Feuil2!D:E,2,FALSE))</f>
        <v>#REF!</v>
      </c>
      <c r="AA570" t="e">
        <f>IF(ISNA(VLOOKUP(#REF!&amp;" N°6",Feuil2!D:E,2,FALSE)),"",VLOOKUP(#REF!&amp;" N°6",Feuil2!D:E,2,FALSE))</f>
        <v>#REF!</v>
      </c>
      <c r="AB570" t="e">
        <f>IF(ISNA(VLOOKUP(#REF!&amp;" N°7",Feuil2!D:E,2,FALSE)),"",VLOOKUP(#REF!&amp;" N°7",Feuil2!D:E,2,FALSE))</f>
        <v>#REF!</v>
      </c>
    </row>
    <row r="571" spans="14:28" x14ac:dyDescent="0.3">
      <c r="N571" t="e">
        <f>IF(OR(VLOOKUP(M571,Feuil2!E:F,2,FALSE)&gt;1,VLOOKUP(Feuil1!M571,Feuil2!E:I,4,)+7&lt;Tableau_Lancer_la_requête_à_partir_de_CEGID[[#This Row],[wop_dateacc]]),Feuil1!M571,"")</f>
        <v>#N/A</v>
      </c>
      <c r="U571" t="e">
        <f>_xlfn.ISOWEEKNUM(#REF!)</f>
        <v>#REF!</v>
      </c>
      <c r="V571" t="e">
        <f>IF(ISNA(VLOOKUP(#REF!&amp;" N°1",Feuil2!D:E,2,FALSE)),"",VLOOKUP(#REF!&amp;" N°1",Feuil2!D:E,2,FALSE))</f>
        <v>#REF!</v>
      </c>
      <c r="W571" t="e">
        <f>IF(ISNA(VLOOKUP(#REF!&amp;" N°2",Feuil2!D:E,2,FALSE)),"",VLOOKUP(#REF!&amp;" N°2",Feuil2!D:E,2,FALSE))</f>
        <v>#REF!</v>
      </c>
      <c r="X571" t="e">
        <f>IF(ISNA(VLOOKUP(#REF!&amp;" N°3",Feuil2!D:E,2,FALSE)),"",VLOOKUP(#REF!&amp;" N°3",Feuil2!D:E,2,FALSE))</f>
        <v>#REF!</v>
      </c>
      <c r="Y571" t="e">
        <f>IF(ISNA(VLOOKUP(#REF!&amp;" N°3",Feuil2!D:E,2,FALSE)),"",VLOOKUP(#REF!&amp;" N°3",Feuil2!D:E,2,FALSE))</f>
        <v>#REF!</v>
      </c>
      <c r="Z571" t="e">
        <f>IF(ISNA(VLOOKUP(#REF!&amp;" N°4",Feuil2!D:E,2,FALSE)),"",VLOOKUP(#REF!&amp;" N°4",Feuil2!D:E,2,FALSE))</f>
        <v>#REF!</v>
      </c>
      <c r="AA571" t="e">
        <f>IF(ISNA(VLOOKUP(#REF!&amp;" N°6",Feuil2!D:E,2,FALSE)),"",VLOOKUP(#REF!&amp;" N°6",Feuil2!D:E,2,FALSE))</f>
        <v>#REF!</v>
      </c>
      <c r="AB571" t="e">
        <f>IF(ISNA(VLOOKUP(#REF!&amp;" N°7",Feuil2!D:E,2,FALSE)),"",VLOOKUP(#REF!&amp;" N°7",Feuil2!D:E,2,FALSE))</f>
        <v>#REF!</v>
      </c>
    </row>
    <row r="572" spans="14:28" x14ac:dyDescent="0.3">
      <c r="N572" t="e">
        <f>IF(OR(VLOOKUP(M572,Feuil2!E:F,2,FALSE)&gt;1,VLOOKUP(Feuil1!M572,Feuil2!E:I,4,)+7&lt;Tableau_Lancer_la_requête_à_partir_de_CEGID[[#This Row],[wop_dateacc]]),Feuil1!M572,"")</f>
        <v>#N/A</v>
      </c>
      <c r="U572" t="e">
        <f>_xlfn.ISOWEEKNUM(#REF!)</f>
        <v>#REF!</v>
      </c>
      <c r="V572" t="e">
        <f>IF(ISNA(VLOOKUP(#REF!&amp;" N°1",Feuil2!D:E,2,FALSE)),"",VLOOKUP(#REF!&amp;" N°1",Feuil2!D:E,2,FALSE))</f>
        <v>#REF!</v>
      </c>
      <c r="W572" t="e">
        <f>IF(ISNA(VLOOKUP(#REF!&amp;" N°2",Feuil2!D:E,2,FALSE)),"",VLOOKUP(#REF!&amp;" N°2",Feuil2!D:E,2,FALSE))</f>
        <v>#REF!</v>
      </c>
      <c r="X572" t="e">
        <f>IF(ISNA(VLOOKUP(#REF!&amp;" N°3",Feuil2!D:E,2,FALSE)),"",VLOOKUP(#REF!&amp;" N°3",Feuil2!D:E,2,FALSE))</f>
        <v>#REF!</v>
      </c>
      <c r="Y572" t="e">
        <f>IF(ISNA(VLOOKUP(#REF!&amp;" N°3",Feuil2!D:E,2,FALSE)),"",VLOOKUP(#REF!&amp;" N°3",Feuil2!D:E,2,FALSE))</f>
        <v>#REF!</v>
      </c>
      <c r="Z572" t="e">
        <f>IF(ISNA(VLOOKUP(#REF!&amp;" N°4",Feuil2!D:E,2,FALSE)),"",VLOOKUP(#REF!&amp;" N°4",Feuil2!D:E,2,FALSE))</f>
        <v>#REF!</v>
      </c>
      <c r="AA572" t="e">
        <f>IF(ISNA(VLOOKUP(#REF!&amp;" N°6",Feuil2!D:E,2,FALSE)),"",VLOOKUP(#REF!&amp;" N°6",Feuil2!D:E,2,FALSE))</f>
        <v>#REF!</v>
      </c>
      <c r="AB572" t="e">
        <f>IF(ISNA(VLOOKUP(#REF!&amp;" N°7",Feuil2!D:E,2,FALSE)),"",VLOOKUP(#REF!&amp;" N°7",Feuil2!D:E,2,FALSE))</f>
        <v>#REF!</v>
      </c>
    </row>
    <row r="573" spans="14:28" x14ac:dyDescent="0.3">
      <c r="N573" t="e">
        <f>IF(OR(VLOOKUP(M573,Feuil2!E:F,2,FALSE)&gt;1,VLOOKUP(Feuil1!M573,Feuil2!E:I,4,)+7&lt;Tableau_Lancer_la_requête_à_partir_de_CEGID[[#This Row],[wop_dateacc]]),Feuil1!M573,"")</f>
        <v>#N/A</v>
      </c>
      <c r="U573" t="e">
        <f>_xlfn.ISOWEEKNUM(#REF!)</f>
        <v>#REF!</v>
      </c>
      <c r="V573" t="e">
        <f>IF(ISNA(VLOOKUP(#REF!&amp;" N°1",Feuil2!D:E,2,FALSE)),"",VLOOKUP(#REF!&amp;" N°1",Feuil2!D:E,2,FALSE))</f>
        <v>#REF!</v>
      </c>
      <c r="W573" t="e">
        <f>IF(ISNA(VLOOKUP(#REF!&amp;" N°2",Feuil2!D:E,2,FALSE)),"",VLOOKUP(#REF!&amp;" N°2",Feuil2!D:E,2,FALSE))</f>
        <v>#REF!</v>
      </c>
      <c r="X573" t="e">
        <f>IF(ISNA(VLOOKUP(#REF!&amp;" N°3",Feuil2!D:E,2,FALSE)),"",VLOOKUP(#REF!&amp;" N°3",Feuil2!D:E,2,FALSE))</f>
        <v>#REF!</v>
      </c>
      <c r="Y573" t="e">
        <f>IF(ISNA(VLOOKUP(#REF!&amp;" N°3",Feuil2!D:E,2,FALSE)),"",VLOOKUP(#REF!&amp;" N°3",Feuil2!D:E,2,FALSE))</f>
        <v>#REF!</v>
      </c>
      <c r="Z573" t="e">
        <f>IF(ISNA(VLOOKUP(#REF!&amp;" N°4",Feuil2!D:E,2,FALSE)),"",VLOOKUP(#REF!&amp;" N°4",Feuil2!D:E,2,FALSE))</f>
        <v>#REF!</v>
      </c>
      <c r="AA573" t="e">
        <f>IF(ISNA(VLOOKUP(#REF!&amp;" N°6",Feuil2!D:E,2,FALSE)),"",VLOOKUP(#REF!&amp;" N°6",Feuil2!D:E,2,FALSE))</f>
        <v>#REF!</v>
      </c>
      <c r="AB573" t="e">
        <f>IF(ISNA(VLOOKUP(#REF!&amp;" N°7",Feuil2!D:E,2,FALSE)),"",VLOOKUP(#REF!&amp;" N°7",Feuil2!D:E,2,FALSE))</f>
        <v>#REF!</v>
      </c>
    </row>
    <row r="574" spans="14:28" x14ac:dyDescent="0.3">
      <c r="N574" t="e">
        <f>IF(OR(VLOOKUP(M574,Feuil2!E:F,2,FALSE)&gt;1,VLOOKUP(Feuil1!M574,Feuil2!E:I,4,)+7&lt;Tableau_Lancer_la_requête_à_partir_de_CEGID[[#This Row],[wop_dateacc]]),Feuil1!M574,"")</f>
        <v>#N/A</v>
      </c>
      <c r="U574" t="e">
        <f>_xlfn.ISOWEEKNUM(#REF!)</f>
        <v>#REF!</v>
      </c>
      <c r="V574" t="e">
        <f>IF(ISNA(VLOOKUP(#REF!&amp;" N°1",Feuil2!D:E,2,FALSE)),"",VLOOKUP(#REF!&amp;" N°1",Feuil2!D:E,2,FALSE))</f>
        <v>#REF!</v>
      </c>
      <c r="W574" t="e">
        <f>IF(ISNA(VLOOKUP(#REF!&amp;" N°2",Feuil2!D:E,2,FALSE)),"",VLOOKUP(#REF!&amp;" N°2",Feuil2!D:E,2,FALSE))</f>
        <v>#REF!</v>
      </c>
      <c r="X574" t="e">
        <f>IF(ISNA(VLOOKUP(#REF!&amp;" N°3",Feuil2!D:E,2,FALSE)),"",VLOOKUP(#REF!&amp;" N°3",Feuil2!D:E,2,FALSE))</f>
        <v>#REF!</v>
      </c>
      <c r="Y574" t="e">
        <f>IF(ISNA(VLOOKUP(#REF!&amp;" N°3",Feuil2!D:E,2,FALSE)),"",VLOOKUP(#REF!&amp;" N°3",Feuil2!D:E,2,FALSE))</f>
        <v>#REF!</v>
      </c>
      <c r="Z574" t="e">
        <f>IF(ISNA(VLOOKUP(#REF!&amp;" N°4",Feuil2!D:E,2,FALSE)),"",VLOOKUP(#REF!&amp;" N°4",Feuil2!D:E,2,FALSE))</f>
        <v>#REF!</v>
      </c>
      <c r="AA574" t="e">
        <f>IF(ISNA(VLOOKUP(#REF!&amp;" N°6",Feuil2!D:E,2,FALSE)),"",VLOOKUP(#REF!&amp;" N°6",Feuil2!D:E,2,FALSE))</f>
        <v>#REF!</v>
      </c>
      <c r="AB574" t="e">
        <f>IF(ISNA(VLOOKUP(#REF!&amp;" N°7",Feuil2!D:E,2,FALSE)),"",VLOOKUP(#REF!&amp;" N°7",Feuil2!D:E,2,FALSE))</f>
        <v>#REF!</v>
      </c>
    </row>
    <row r="575" spans="14:28" x14ac:dyDescent="0.3">
      <c r="N575" t="e">
        <f>IF(OR(VLOOKUP(M575,Feuil2!E:F,2,FALSE)&gt;1,VLOOKUP(Feuil1!M575,Feuil2!E:I,4,)+7&lt;Tableau_Lancer_la_requête_à_partir_de_CEGID[[#This Row],[wop_dateacc]]),Feuil1!M575,"")</f>
        <v>#N/A</v>
      </c>
      <c r="U575" t="e">
        <f>_xlfn.ISOWEEKNUM(#REF!)</f>
        <v>#REF!</v>
      </c>
      <c r="V575" t="e">
        <f>IF(ISNA(VLOOKUP(#REF!&amp;" N°1",Feuil2!D:E,2,FALSE)),"",VLOOKUP(#REF!&amp;" N°1",Feuil2!D:E,2,FALSE))</f>
        <v>#REF!</v>
      </c>
      <c r="W575" t="e">
        <f>IF(ISNA(VLOOKUP(#REF!&amp;" N°2",Feuil2!D:E,2,FALSE)),"",VLOOKUP(#REF!&amp;" N°2",Feuil2!D:E,2,FALSE))</f>
        <v>#REF!</v>
      </c>
      <c r="X575" t="e">
        <f>IF(ISNA(VLOOKUP(#REF!&amp;" N°3",Feuil2!D:E,2,FALSE)),"",VLOOKUP(#REF!&amp;" N°3",Feuil2!D:E,2,FALSE))</f>
        <v>#REF!</v>
      </c>
      <c r="Y575" t="e">
        <f>IF(ISNA(VLOOKUP(#REF!&amp;" N°3",Feuil2!D:E,2,FALSE)),"",VLOOKUP(#REF!&amp;" N°3",Feuil2!D:E,2,FALSE))</f>
        <v>#REF!</v>
      </c>
      <c r="Z575" t="e">
        <f>IF(ISNA(VLOOKUP(#REF!&amp;" N°4",Feuil2!D:E,2,FALSE)),"",VLOOKUP(#REF!&amp;" N°4",Feuil2!D:E,2,FALSE))</f>
        <v>#REF!</v>
      </c>
      <c r="AA575" t="e">
        <f>IF(ISNA(VLOOKUP(#REF!&amp;" N°6",Feuil2!D:E,2,FALSE)),"",VLOOKUP(#REF!&amp;" N°6",Feuil2!D:E,2,FALSE))</f>
        <v>#REF!</v>
      </c>
      <c r="AB575" t="e">
        <f>IF(ISNA(VLOOKUP(#REF!&amp;" N°7",Feuil2!D:E,2,FALSE)),"",VLOOKUP(#REF!&amp;" N°7",Feuil2!D:E,2,FALSE))</f>
        <v>#REF!</v>
      </c>
    </row>
    <row r="576" spans="14:28" x14ac:dyDescent="0.3">
      <c r="N576" t="e">
        <f>IF(OR(VLOOKUP(M576,Feuil2!E:F,2,FALSE)&gt;1,VLOOKUP(Feuil1!M576,Feuil2!E:I,4,)+7&lt;Tableau_Lancer_la_requête_à_partir_de_CEGID[[#This Row],[wop_dateacc]]),Feuil1!M576,"")</f>
        <v>#N/A</v>
      </c>
      <c r="U576" t="e">
        <f>_xlfn.ISOWEEKNUM(#REF!)</f>
        <v>#REF!</v>
      </c>
      <c r="V576" t="e">
        <f>IF(ISNA(VLOOKUP(#REF!&amp;" N°1",Feuil2!D:E,2,FALSE)),"",VLOOKUP(#REF!&amp;" N°1",Feuil2!D:E,2,FALSE))</f>
        <v>#REF!</v>
      </c>
      <c r="W576" t="e">
        <f>IF(ISNA(VLOOKUP(#REF!&amp;" N°2",Feuil2!D:E,2,FALSE)),"",VLOOKUP(#REF!&amp;" N°2",Feuil2!D:E,2,FALSE))</f>
        <v>#REF!</v>
      </c>
      <c r="X576" t="e">
        <f>IF(ISNA(VLOOKUP(#REF!&amp;" N°3",Feuil2!D:E,2,FALSE)),"",VLOOKUP(#REF!&amp;" N°3",Feuil2!D:E,2,FALSE))</f>
        <v>#REF!</v>
      </c>
      <c r="Y576" t="e">
        <f>IF(ISNA(VLOOKUP(#REF!&amp;" N°3",Feuil2!D:E,2,FALSE)),"",VLOOKUP(#REF!&amp;" N°3",Feuil2!D:E,2,FALSE))</f>
        <v>#REF!</v>
      </c>
      <c r="Z576" t="e">
        <f>IF(ISNA(VLOOKUP(#REF!&amp;" N°4",Feuil2!D:E,2,FALSE)),"",VLOOKUP(#REF!&amp;" N°4",Feuil2!D:E,2,FALSE))</f>
        <v>#REF!</v>
      </c>
      <c r="AA576" t="e">
        <f>IF(ISNA(VLOOKUP(#REF!&amp;" N°6",Feuil2!D:E,2,FALSE)),"",VLOOKUP(#REF!&amp;" N°6",Feuil2!D:E,2,FALSE))</f>
        <v>#REF!</v>
      </c>
      <c r="AB576" t="e">
        <f>IF(ISNA(VLOOKUP(#REF!&amp;" N°7",Feuil2!D:E,2,FALSE)),"",VLOOKUP(#REF!&amp;" N°7",Feuil2!D:E,2,FALSE))</f>
        <v>#REF!</v>
      </c>
    </row>
    <row r="577" spans="14:28" x14ac:dyDescent="0.3">
      <c r="N577" t="e">
        <f>IF(OR(VLOOKUP(M577,Feuil2!E:F,2,FALSE)&gt;1,VLOOKUP(Feuil1!M577,Feuil2!E:I,4,)+7&lt;Tableau_Lancer_la_requête_à_partir_de_CEGID[[#This Row],[wop_dateacc]]),Feuil1!M577,"")</f>
        <v>#N/A</v>
      </c>
      <c r="U577" t="e">
        <f>_xlfn.ISOWEEKNUM(#REF!)</f>
        <v>#REF!</v>
      </c>
      <c r="V577" t="e">
        <f>IF(ISNA(VLOOKUP(#REF!&amp;" N°1",Feuil2!D:E,2,FALSE)),"",VLOOKUP(#REF!&amp;" N°1",Feuil2!D:E,2,FALSE))</f>
        <v>#REF!</v>
      </c>
      <c r="W577" t="e">
        <f>IF(ISNA(VLOOKUP(#REF!&amp;" N°2",Feuil2!D:E,2,FALSE)),"",VLOOKUP(#REF!&amp;" N°2",Feuil2!D:E,2,FALSE))</f>
        <v>#REF!</v>
      </c>
      <c r="X577" t="e">
        <f>IF(ISNA(VLOOKUP(#REF!&amp;" N°3",Feuil2!D:E,2,FALSE)),"",VLOOKUP(#REF!&amp;" N°3",Feuil2!D:E,2,FALSE))</f>
        <v>#REF!</v>
      </c>
      <c r="Y577" t="e">
        <f>IF(ISNA(VLOOKUP(#REF!&amp;" N°3",Feuil2!D:E,2,FALSE)),"",VLOOKUP(#REF!&amp;" N°3",Feuil2!D:E,2,FALSE))</f>
        <v>#REF!</v>
      </c>
      <c r="Z577" t="e">
        <f>IF(ISNA(VLOOKUP(#REF!&amp;" N°4",Feuil2!D:E,2,FALSE)),"",VLOOKUP(#REF!&amp;" N°4",Feuil2!D:E,2,FALSE))</f>
        <v>#REF!</v>
      </c>
      <c r="AA577" t="e">
        <f>IF(ISNA(VLOOKUP(#REF!&amp;" N°6",Feuil2!D:E,2,FALSE)),"",VLOOKUP(#REF!&amp;" N°6",Feuil2!D:E,2,FALSE))</f>
        <v>#REF!</v>
      </c>
      <c r="AB577" t="e">
        <f>IF(ISNA(VLOOKUP(#REF!&amp;" N°7",Feuil2!D:E,2,FALSE)),"",VLOOKUP(#REF!&amp;" N°7",Feuil2!D:E,2,FALSE))</f>
        <v>#REF!</v>
      </c>
    </row>
    <row r="578" spans="14:28" x14ac:dyDescent="0.3">
      <c r="N578" t="e">
        <f>IF(OR(VLOOKUP(M578,Feuil2!E:F,2,FALSE)&gt;1,VLOOKUP(Feuil1!M578,Feuil2!E:I,4,)+7&lt;Tableau_Lancer_la_requête_à_partir_de_CEGID[[#This Row],[wop_dateacc]]),Feuil1!M578,"")</f>
        <v>#N/A</v>
      </c>
      <c r="U578" t="e">
        <f>_xlfn.ISOWEEKNUM(#REF!)</f>
        <v>#REF!</v>
      </c>
      <c r="V578" t="e">
        <f>IF(ISNA(VLOOKUP(#REF!&amp;" N°1",Feuil2!D:E,2,FALSE)),"",VLOOKUP(#REF!&amp;" N°1",Feuil2!D:E,2,FALSE))</f>
        <v>#REF!</v>
      </c>
      <c r="W578" t="e">
        <f>IF(ISNA(VLOOKUP(#REF!&amp;" N°2",Feuil2!D:E,2,FALSE)),"",VLOOKUP(#REF!&amp;" N°2",Feuil2!D:E,2,FALSE))</f>
        <v>#REF!</v>
      </c>
      <c r="X578" t="e">
        <f>IF(ISNA(VLOOKUP(#REF!&amp;" N°3",Feuil2!D:E,2,FALSE)),"",VLOOKUP(#REF!&amp;" N°3",Feuil2!D:E,2,FALSE))</f>
        <v>#REF!</v>
      </c>
      <c r="Y578" t="e">
        <f>IF(ISNA(VLOOKUP(#REF!&amp;" N°3",Feuil2!D:E,2,FALSE)),"",VLOOKUP(#REF!&amp;" N°3",Feuil2!D:E,2,FALSE))</f>
        <v>#REF!</v>
      </c>
      <c r="Z578" t="e">
        <f>IF(ISNA(VLOOKUP(#REF!&amp;" N°4",Feuil2!D:E,2,FALSE)),"",VLOOKUP(#REF!&amp;" N°4",Feuil2!D:E,2,FALSE))</f>
        <v>#REF!</v>
      </c>
      <c r="AA578" t="e">
        <f>IF(ISNA(VLOOKUP(#REF!&amp;" N°6",Feuil2!D:E,2,FALSE)),"",VLOOKUP(#REF!&amp;" N°6",Feuil2!D:E,2,FALSE))</f>
        <v>#REF!</v>
      </c>
      <c r="AB578" t="e">
        <f>IF(ISNA(VLOOKUP(#REF!&amp;" N°7",Feuil2!D:E,2,FALSE)),"",VLOOKUP(#REF!&amp;" N°7",Feuil2!D:E,2,FALSE))</f>
        <v>#REF!</v>
      </c>
    </row>
    <row r="579" spans="14:28" x14ac:dyDescent="0.3">
      <c r="N579" t="e">
        <f>IF(OR(VLOOKUP(M579,Feuil2!E:F,2,FALSE)&gt;1,VLOOKUP(Feuil1!M579,Feuil2!E:I,4,)+7&lt;Tableau_Lancer_la_requête_à_partir_de_CEGID[[#This Row],[wop_dateacc]]),Feuil1!M579,"")</f>
        <v>#N/A</v>
      </c>
      <c r="U579" t="e">
        <f>_xlfn.ISOWEEKNUM(#REF!)</f>
        <v>#REF!</v>
      </c>
      <c r="V579" t="e">
        <f>IF(ISNA(VLOOKUP(#REF!&amp;" N°1",Feuil2!D:E,2,FALSE)),"",VLOOKUP(#REF!&amp;" N°1",Feuil2!D:E,2,FALSE))</f>
        <v>#REF!</v>
      </c>
      <c r="W579" t="e">
        <f>IF(ISNA(VLOOKUP(#REF!&amp;" N°2",Feuil2!D:E,2,FALSE)),"",VLOOKUP(#REF!&amp;" N°2",Feuil2!D:E,2,FALSE))</f>
        <v>#REF!</v>
      </c>
      <c r="X579" t="e">
        <f>IF(ISNA(VLOOKUP(#REF!&amp;" N°3",Feuil2!D:E,2,FALSE)),"",VLOOKUP(#REF!&amp;" N°3",Feuil2!D:E,2,FALSE))</f>
        <v>#REF!</v>
      </c>
      <c r="Y579" t="e">
        <f>IF(ISNA(VLOOKUP(#REF!&amp;" N°3",Feuil2!D:E,2,FALSE)),"",VLOOKUP(#REF!&amp;" N°3",Feuil2!D:E,2,FALSE))</f>
        <v>#REF!</v>
      </c>
      <c r="Z579" t="e">
        <f>IF(ISNA(VLOOKUP(#REF!&amp;" N°4",Feuil2!D:E,2,FALSE)),"",VLOOKUP(#REF!&amp;" N°4",Feuil2!D:E,2,FALSE))</f>
        <v>#REF!</v>
      </c>
      <c r="AA579" t="e">
        <f>IF(ISNA(VLOOKUP(#REF!&amp;" N°6",Feuil2!D:E,2,FALSE)),"",VLOOKUP(#REF!&amp;" N°6",Feuil2!D:E,2,FALSE))</f>
        <v>#REF!</v>
      </c>
      <c r="AB579" t="e">
        <f>IF(ISNA(VLOOKUP(#REF!&amp;" N°7",Feuil2!D:E,2,FALSE)),"",VLOOKUP(#REF!&amp;" N°7",Feuil2!D:E,2,FALSE))</f>
        <v>#REF!</v>
      </c>
    </row>
    <row r="580" spans="14:28" x14ac:dyDescent="0.3">
      <c r="N580" t="e">
        <f>IF(OR(VLOOKUP(M580,Feuil2!E:F,2,FALSE)&gt;1,VLOOKUP(Feuil1!M580,Feuil2!E:I,4,)+7&lt;Tableau_Lancer_la_requête_à_partir_de_CEGID[[#This Row],[wop_dateacc]]),Feuil1!M580,"")</f>
        <v>#N/A</v>
      </c>
      <c r="U580" t="e">
        <f>_xlfn.ISOWEEKNUM(#REF!)</f>
        <v>#REF!</v>
      </c>
      <c r="V580" t="e">
        <f>IF(ISNA(VLOOKUP(#REF!&amp;" N°1",Feuil2!D:E,2,FALSE)),"",VLOOKUP(#REF!&amp;" N°1",Feuil2!D:E,2,FALSE))</f>
        <v>#REF!</v>
      </c>
      <c r="W580" t="e">
        <f>IF(ISNA(VLOOKUP(#REF!&amp;" N°2",Feuil2!D:E,2,FALSE)),"",VLOOKUP(#REF!&amp;" N°2",Feuil2!D:E,2,FALSE))</f>
        <v>#REF!</v>
      </c>
      <c r="X580" t="e">
        <f>IF(ISNA(VLOOKUP(#REF!&amp;" N°3",Feuil2!D:E,2,FALSE)),"",VLOOKUP(#REF!&amp;" N°3",Feuil2!D:E,2,FALSE))</f>
        <v>#REF!</v>
      </c>
      <c r="Y580" t="e">
        <f>IF(ISNA(VLOOKUP(#REF!&amp;" N°3",Feuil2!D:E,2,FALSE)),"",VLOOKUP(#REF!&amp;" N°3",Feuil2!D:E,2,FALSE))</f>
        <v>#REF!</v>
      </c>
      <c r="Z580" t="e">
        <f>IF(ISNA(VLOOKUP(#REF!&amp;" N°4",Feuil2!D:E,2,FALSE)),"",VLOOKUP(#REF!&amp;" N°4",Feuil2!D:E,2,FALSE))</f>
        <v>#REF!</v>
      </c>
      <c r="AA580" t="e">
        <f>IF(ISNA(VLOOKUP(#REF!&amp;" N°6",Feuil2!D:E,2,FALSE)),"",VLOOKUP(#REF!&amp;" N°6",Feuil2!D:E,2,FALSE))</f>
        <v>#REF!</v>
      </c>
      <c r="AB580" t="e">
        <f>IF(ISNA(VLOOKUP(#REF!&amp;" N°7",Feuil2!D:E,2,FALSE)),"",VLOOKUP(#REF!&amp;" N°7",Feuil2!D:E,2,FALSE))</f>
        <v>#REF!</v>
      </c>
    </row>
    <row r="581" spans="14:28" x14ac:dyDescent="0.3">
      <c r="N581" t="e">
        <f>IF(OR(VLOOKUP(M581,Feuil2!E:F,2,FALSE)&gt;1,VLOOKUP(Feuil1!M581,Feuil2!E:I,4,)+7&lt;Tableau_Lancer_la_requête_à_partir_de_CEGID[[#This Row],[wop_dateacc]]),Feuil1!M581,"")</f>
        <v>#N/A</v>
      </c>
      <c r="U581" t="e">
        <f>_xlfn.ISOWEEKNUM(#REF!)</f>
        <v>#REF!</v>
      </c>
      <c r="V581" t="e">
        <f>IF(ISNA(VLOOKUP(#REF!&amp;" N°1",Feuil2!D:E,2,FALSE)),"",VLOOKUP(#REF!&amp;" N°1",Feuil2!D:E,2,FALSE))</f>
        <v>#REF!</v>
      </c>
      <c r="W581" t="e">
        <f>IF(ISNA(VLOOKUP(#REF!&amp;" N°2",Feuil2!D:E,2,FALSE)),"",VLOOKUP(#REF!&amp;" N°2",Feuil2!D:E,2,FALSE))</f>
        <v>#REF!</v>
      </c>
      <c r="X581" t="e">
        <f>IF(ISNA(VLOOKUP(#REF!&amp;" N°3",Feuil2!D:E,2,FALSE)),"",VLOOKUP(#REF!&amp;" N°3",Feuil2!D:E,2,FALSE))</f>
        <v>#REF!</v>
      </c>
      <c r="Y581" t="e">
        <f>IF(ISNA(VLOOKUP(#REF!&amp;" N°3",Feuil2!D:E,2,FALSE)),"",VLOOKUP(#REF!&amp;" N°3",Feuil2!D:E,2,FALSE))</f>
        <v>#REF!</v>
      </c>
      <c r="Z581" t="e">
        <f>IF(ISNA(VLOOKUP(#REF!&amp;" N°4",Feuil2!D:E,2,FALSE)),"",VLOOKUP(#REF!&amp;" N°4",Feuil2!D:E,2,FALSE))</f>
        <v>#REF!</v>
      </c>
      <c r="AA581" t="e">
        <f>IF(ISNA(VLOOKUP(#REF!&amp;" N°6",Feuil2!D:E,2,FALSE)),"",VLOOKUP(#REF!&amp;" N°6",Feuil2!D:E,2,FALSE))</f>
        <v>#REF!</v>
      </c>
      <c r="AB581" t="e">
        <f>IF(ISNA(VLOOKUP(#REF!&amp;" N°7",Feuil2!D:E,2,FALSE)),"",VLOOKUP(#REF!&amp;" N°7",Feuil2!D:E,2,FALSE))</f>
        <v>#REF!</v>
      </c>
    </row>
    <row r="582" spans="14:28" x14ac:dyDescent="0.3">
      <c r="N582" t="e">
        <f>IF(OR(VLOOKUP(M582,Feuil2!E:F,2,FALSE)&gt;1,VLOOKUP(Feuil1!M582,Feuil2!E:I,4,)+7&lt;Tableau_Lancer_la_requête_à_partir_de_CEGID[[#This Row],[wop_dateacc]]),Feuil1!M582,"")</f>
        <v>#N/A</v>
      </c>
      <c r="U582" t="e">
        <f>_xlfn.ISOWEEKNUM(#REF!)</f>
        <v>#REF!</v>
      </c>
      <c r="V582" t="e">
        <f>IF(ISNA(VLOOKUP(#REF!&amp;" N°1",Feuil2!D:E,2,FALSE)),"",VLOOKUP(#REF!&amp;" N°1",Feuil2!D:E,2,FALSE))</f>
        <v>#REF!</v>
      </c>
      <c r="W582" t="e">
        <f>IF(ISNA(VLOOKUP(#REF!&amp;" N°2",Feuil2!D:E,2,FALSE)),"",VLOOKUP(#REF!&amp;" N°2",Feuil2!D:E,2,FALSE))</f>
        <v>#REF!</v>
      </c>
      <c r="X582" t="e">
        <f>IF(ISNA(VLOOKUP(#REF!&amp;" N°3",Feuil2!D:E,2,FALSE)),"",VLOOKUP(#REF!&amp;" N°3",Feuil2!D:E,2,FALSE))</f>
        <v>#REF!</v>
      </c>
      <c r="Y582" t="e">
        <f>IF(ISNA(VLOOKUP(#REF!&amp;" N°3",Feuil2!D:E,2,FALSE)),"",VLOOKUP(#REF!&amp;" N°3",Feuil2!D:E,2,FALSE))</f>
        <v>#REF!</v>
      </c>
      <c r="Z582" t="e">
        <f>IF(ISNA(VLOOKUP(#REF!&amp;" N°4",Feuil2!D:E,2,FALSE)),"",VLOOKUP(#REF!&amp;" N°4",Feuil2!D:E,2,FALSE))</f>
        <v>#REF!</v>
      </c>
      <c r="AA582" t="e">
        <f>IF(ISNA(VLOOKUP(#REF!&amp;" N°6",Feuil2!D:E,2,FALSE)),"",VLOOKUP(#REF!&amp;" N°6",Feuil2!D:E,2,FALSE))</f>
        <v>#REF!</v>
      </c>
      <c r="AB582" t="e">
        <f>IF(ISNA(VLOOKUP(#REF!&amp;" N°7",Feuil2!D:E,2,FALSE)),"",VLOOKUP(#REF!&amp;" N°7",Feuil2!D:E,2,FALSE))</f>
        <v>#REF!</v>
      </c>
    </row>
    <row r="583" spans="14:28" x14ac:dyDescent="0.3">
      <c r="N583" t="e">
        <f>IF(OR(VLOOKUP(M583,Feuil2!E:F,2,FALSE)&gt;1,VLOOKUP(Feuil1!M583,Feuil2!E:I,4,)+7&lt;Tableau_Lancer_la_requête_à_partir_de_CEGID[[#This Row],[wop_dateacc]]),Feuil1!M583,"")</f>
        <v>#N/A</v>
      </c>
      <c r="U583" t="e">
        <f>_xlfn.ISOWEEKNUM(#REF!)</f>
        <v>#REF!</v>
      </c>
      <c r="V583" t="e">
        <f>IF(ISNA(VLOOKUP(#REF!&amp;" N°1",Feuil2!D:E,2,FALSE)),"",VLOOKUP(#REF!&amp;" N°1",Feuil2!D:E,2,FALSE))</f>
        <v>#REF!</v>
      </c>
      <c r="W583" t="e">
        <f>IF(ISNA(VLOOKUP(#REF!&amp;" N°2",Feuil2!D:E,2,FALSE)),"",VLOOKUP(#REF!&amp;" N°2",Feuil2!D:E,2,FALSE))</f>
        <v>#REF!</v>
      </c>
      <c r="X583" t="e">
        <f>IF(ISNA(VLOOKUP(#REF!&amp;" N°3",Feuil2!D:E,2,FALSE)),"",VLOOKUP(#REF!&amp;" N°3",Feuil2!D:E,2,FALSE))</f>
        <v>#REF!</v>
      </c>
      <c r="Y583" t="e">
        <f>IF(ISNA(VLOOKUP(#REF!&amp;" N°3",Feuil2!D:E,2,FALSE)),"",VLOOKUP(#REF!&amp;" N°3",Feuil2!D:E,2,FALSE))</f>
        <v>#REF!</v>
      </c>
      <c r="Z583" t="e">
        <f>IF(ISNA(VLOOKUP(#REF!&amp;" N°4",Feuil2!D:E,2,FALSE)),"",VLOOKUP(#REF!&amp;" N°4",Feuil2!D:E,2,FALSE))</f>
        <v>#REF!</v>
      </c>
      <c r="AA583" t="e">
        <f>IF(ISNA(VLOOKUP(#REF!&amp;" N°6",Feuil2!D:E,2,FALSE)),"",VLOOKUP(#REF!&amp;" N°6",Feuil2!D:E,2,FALSE))</f>
        <v>#REF!</v>
      </c>
      <c r="AB583" t="e">
        <f>IF(ISNA(VLOOKUP(#REF!&amp;" N°7",Feuil2!D:E,2,FALSE)),"",VLOOKUP(#REF!&amp;" N°7",Feuil2!D:E,2,FALSE))</f>
        <v>#REF!</v>
      </c>
    </row>
    <row r="584" spans="14:28" x14ac:dyDescent="0.3">
      <c r="N584" t="e">
        <f>IF(OR(VLOOKUP(M584,Feuil2!E:F,2,FALSE)&gt;1,VLOOKUP(Feuil1!M584,Feuil2!E:I,4,)+7&lt;Tableau_Lancer_la_requête_à_partir_de_CEGID[[#This Row],[wop_dateacc]]),Feuil1!M584,"")</f>
        <v>#N/A</v>
      </c>
      <c r="U584" t="e">
        <f>_xlfn.ISOWEEKNUM(#REF!)</f>
        <v>#REF!</v>
      </c>
      <c r="V584" t="e">
        <f>IF(ISNA(VLOOKUP(#REF!&amp;" N°1",Feuil2!D:E,2,FALSE)),"",VLOOKUP(#REF!&amp;" N°1",Feuil2!D:E,2,FALSE))</f>
        <v>#REF!</v>
      </c>
      <c r="W584" t="e">
        <f>IF(ISNA(VLOOKUP(#REF!&amp;" N°2",Feuil2!D:E,2,FALSE)),"",VLOOKUP(#REF!&amp;" N°2",Feuil2!D:E,2,FALSE))</f>
        <v>#REF!</v>
      </c>
      <c r="X584" t="e">
        <f>IF(ISNA(VLOOKUP(#REF!&amp;" N°3",Feuil2!D:E,2,FALSE)),"",VLOOKUP(#REF!&amp;" N°3",Feuil2!D:E,2,FALSE))</f>
        <v>#REF!</v>
      </c>
      <c r="Y584" t="e">
        <f>IF(ISNA(VLOOKUP(#REF!&amp;" N°3",Feuil2!D:E,2,FALSE)),"",VLOOKUP(#REF!&amp;" N°3",Feuil2!D:E,2,FALSE))</f>
        <v>#REF!</v>
      </c>
      <c r="Z584" t="e">
        <f>IF(ISNA(VLOOKUP(#REF!&amp;" N°4",Feuil2!D:E,2,FALSE)),"",VLOOKUP(#REF!&amp;" N°4",Feuil2!D:E,2,FALSE))</f>
        <v>#REF!</v>
      </c>
      <c r="AA584" t="e">
        <f>IF(ISNA(VLOOKUP(#REF!&amp;" N°6",Feuil2!D:E,2,FALSE)),"",VLOOKUP(#REF!&amp;" N°6",Feuil2!D:E,2,FALSE))</f>
        <v>#REF!</v>
      </c>
      <c r="AB584" t="e">
        <f>IF(ISNA(VLOOKUP(#REF!&amp;" N°7",Feuil2!D:E,2,FALSE)),"",VLOOKUP(#REF!&amp;" N°7",Feuil2!D:E,2,FALSE))</f>
        <v>#REF!</v>
      </c>
    </row>
    <row r="585" spans="14:28" x14ac:dyDescent="0.3">
      <c r="N585" t="e">
        <f>IF(OR(VLOOKUP(M585,Feuil2!E:F,2,FALSE)&gt;1,VLOOKUP(Feuil1!M585,Feuil2!E:I,4,)+7&lt;Tableau_Lancer_la_requête_à_partir_de_CEGID[[#This Row],[wop_dateacc]]),Feuil1!M585,"")</f>
        <v>#N/A</v>
      </c>
      <c r="U585" t="e">
        <f>_xlfn.ISOWEEKNUM(#REF!)</f>
        <v>#REF!</v>
      </c>
      <c r="V585" t="e">
        <f>IF(ISNA(VLOOKUP(#REF!&amp;" N°1",Feuil2!D:E,2,FALSE)),"",VLOOKUP(#REF!&amp;" N°1",Feuil2!D:E,2,FALSE))</f>
        <v>#REF!</v>
      </c>
      <c r="W585" t="e">
        <f>IF(ISNA(VLOOKUP(#REF!&amp;" N°2",Feuil2!D:E,2,FALSE)),"",VLOOKUP(#REF!&amp;" N°2",Feuil2!D:E,2,FALSE))</f>
        <v>#REF!</v>
      </c>
      <c r="X585" t="e">
        <f>IF(ISNA(VLOOKUP(#REF!&amp;" N°3",Feuil2!D:E,2,FALSE)),"",VLOOKUP(#REF!&amp;" N°3",Feuil2!D:E,2,FALSE))</f>
        <v>#REF!</v>
      </c>
      <c r="Y585" t="e">
        <f>IF(ISNA(VLOOKUP(#REF!&amp;" N°3",Feuil2!D:E,2,FALSE)),"",VLOOKUP(#REF!&amp;" N°3",Feuil2!D:E,2,FALSE))</f>
        <v>#REF!</v>
      </c>
      <c r="Z585" t="e">
        <f>IF(ISNA(VLOOKUP(#REF!&amp;" N°4",Feuil2!D:E,2,FALSE)),"",VLOOKUP(#REF!&amp;" N°4",Feuil2!D:E,2,FALSE))</f>
        <v>#REF!</v>
      </c>
      <c r="AA585" t="e">
        <f>IF(ISNA(VLOOKUP(#REF!&amp;" N°6",Feuil2!D:E,2,FALSE)),"",VLOOKUP(#REF!&amp;" N°6",Feuil2!D:E,2,FALSE))</f>
        <v>#REF!</v>
      </c>
      <c r="AB585" t="e">
        <f>IF(ISNA(VLOOKUP(#REF!&amp;" N°7",Feuil2!D:E,2,FALSE)),"",VLOOKUP(#REF!&amp;" N°7",Feuil2!D:E,2,FALSE))</f>
        <v>#REF!</v>
      </c>
    </row>
    <row r="586" spans="14:28" x14ac:dyDescent="0.3">
      <c r="N586" t="e">
        <f>IF(OR(VLOOKUP(M586,Feuil2!E:F,2,FALSE)&gt;1,VLOOKUP(Feuil1!M586,Feuil2!E:I,4,)+7&lt;Tableau_Lancer_la_requête_à_partir_de_CEGID[[#This Row],[wop_dateacc]]),Feuil1!M586,"")</f>
        <v>#N/A</v>
      </c>
      <c r="U586" t="e">
        <f>_xlfn.ISOWEEKNUM(#REF!)</f>
        <v>#REF!</v>
      </c>
      <c r="V586" t="e">
        <f>IF(ISNA(VLOOKUP(#REF!&amp;" N°1",Feuil2!D:E,2,FALSE)),"",VLOOKUP(#REF!&amp;" N°1",Feuil2!D:E,2,FALSE))</f>
        <v>#REF!</v>
      </c>
      <c r="W586" t="e">
        <f>IF(ISNA(VLOOKUP(#REF!&amp;" N°2",Feuil2!D:E,2,FALSE)),"",VLOOKUP(#REF!&amp;" N°2",Feuil2!D:E,2,FALSE))</f>
        <v>#REF!</v>
      </c>
      <c r="X586" t="e">
        <f>IF(ISNA(VLOOKUP(#REF!&amp;" N°3",Feuil2!D:E,2,FALSE)),"",VLOOKUP(#REF!&amp;" N°3",Feuil2!D:E,2,FALSE))</f>
        <v>#REF!</v>
      </c>
      <c r="Y586" t="e">
        <f>IF(ISNA(VLOOKUP(#REF!&amp;" N°3",Feuil2!D:E,2,FALSE)),"",VLOOKUP(#REF!&amp;" N°3",Feuil2!D:E,2,FALSE))</f>
        <v>#REF!</v>
      </c>
      <c r="Z586" t="e">
        <f>IF(ISNA(VLOOKUP(#REF!&amp;" N°4",Feuil2!D:E,2,FALSE)),"",VLOOKUP(#REF!&amp;" N°4",Feuil2!D:E,2,FALSE))</f>
        <v>#REF!</v>
      </c>
      <c r="AA586" t="e">
        <f>IF(ISNA(VLOOKUP(#REF!&amp;" N°6",Feuil2!D:E,2,FALSE)),"",VLOOKUP(#REF!&amp;" N°6",Feuil2!D:E,2,FALSE))</f>
        <v>#REF!</v>
      </c>
      <c r="AB586" t="e">
        <f>IF(ISNA(VLOOKUP(#REF!&amp;" N°7",Feuil2!D:E,2,FALSE)),"",VLOOKUP(#REF!&amp;" N°7",Feuil2!D:E,2,FALSE))</f>
        <v>#REF!</v>
      </c>
    </row>
    <row r="587" spans="14:28" x14ac:dyDescent="0.3">
      <c r="N587" t="e">
        <f>IF(OR(VLOOKUP(M587,Feuil2!E:F,2,FALSE)&gt;1,VLOOKUP(Feuil1!M587,Feuil2!E:I,4,)+7&lt;Tableau_Lancer_la_requête_à_partir_de_CEGID[[#This Row],[wop_dateacc]]),Feuil1!M587,"")</f>
        <v>#N/A</v>
      </c>
      <c r="U587" t="e">
        <f>_xlfn.ISOWEEKNUM(#REF!)</f>
        <v>#REF!</v>
      </c>
      <c r="V587" t="e">
        <f>IF(ISNA(VLOOKUP(#REF!&amp;" N°1",Feuil2!D:E,2,FALSE)),"",VLOOKUP(#REF!&amp;" N°1",Feuil2!D:E,2,FALSE))</f>
        <v>#REF!</v>
      </c>
      <c r="W587" t="e">
        <f>IF(ISNA(VLOOKUP(#REF!&amp;" N°2",Feuil2!D:E,2,FALSE)),"",VLOOKUP(#REF!&amp;" N°2",Feuil2!D:E,2,FALSE))</f>
        <v>#REF!</v>
      </c>
      <c r="X587" t="e">
        <f>IF(ISNA(VLOOKUP(#REF!&amp;" N°3",Feuil2!D:E,2,FALSE)),"",VLOOKUP(#REF!&amp;" N°3",Feuil2!D:E,2,FALSE))</f>
        <v>#REF!</v>
      </c>
      <c r="Y587" t="e">
        <f>IF(ISNA(VLOOKUP(#REF!&amp;" N°3",Feuil2!D:E,2,FALSE)),"",VLOOKUP(#REF!&amp;" N°3",Feuil2!D:E,2,FALSE))</f>
        <v>#REF!</v>
      </c>
      <c r="Z587" t="e">
        <f>IF(ISNA(VLOOKUP(#REF!&amp;" N°4",Feuil2!D:E,2,FALSE)),"",VLOOKUP(#REF!&amp;" N°4",Feuil2!D:E,2,FALSE))</f>
        <v>#REF!</v>
      </c>
      <c r="AA587" t="e">
        <f>IF(ISNA(VLOOKUP(#REF!&amp;" N°6",Feuil2!D:E,2,FALSE)),"",VLOOKUP(#REF!&amp;" N°6",Feuil2!D:E,2,FALSE))</f>
        <v>#REF!</v>
      </c>
      <c r="AB587" t="e">
        <f>IF(ISNA(VLOOKUP(#REF!&amp;" N°7",Feuil2!D:E,2,FALSE)),"",VLOOKUP(#REF!&amp;" N°7",Feuil2!D:E,2,FALSE))</f>
        <v>#REF!</v>
      </c>
    </row>
    <row r="588" spans="14:28" x14ac:dyDescent="0.3">
      <c r="N588" t="e">
        <f>IF(OR(VLOOKUP(M588,Feuil2!E:F,2,FALSE)&gt;1,VLOOKUP(Feuil1!M588,Feuil2!E:I,4,)+7&lt;Tableau_Lancer_la_requête_à_partir_de_CEGID[[#This Row],[wop_dateacc]]),Feuil1!M588,"")</f>
        <v>#N/A</v>
      </c>
      <c r="U588" t="e">
        <f>_xlfn.ISOWEEKNUM(#REF!)</f>
        <v>#REF!</v>
      </c>
      <c r="V588" t="e">
        <f>IF(ISNA(VLOOKUP(#REF!&amp;" N°1",Feuil2!D:E,2,FALSE)),"",VLOOKUP(#REF!&amp;" N°1",Feuil2!D:E,2,FALSE))</f>
        <v>#REF!</v>
      </c>
      <c r="W588" t="e">
        <f>IF(ISNA(VLOOKUP(#REF!&amp;" N°2",Feuil2!D:E,2,FALSE)),"",VLOOKUP(#REF!&amp;" N°2",Feuil2!D:E,2,FALSE))</f>
        <v>#REF!</v>
      </c>
      <c r="X588" t="e">
        <f>IF(ISNA(VLOOKUP(#REF!&amp;" N°3",Feuil2!D:E,2,FALSE)),"",VLOOKUP(#REF!&amp;" N°3",Feuil2!D:E,2,FALSE))</f>
        <v>#REF!</v>
      </c>
      <c r="Y588" t="e">
        <f>IF(ISNA(VLOOKUP(#REF!&amp;" N°3",Feuil2!D:E,2,FALSE)),"",VLOOKUP(#REF!&amp;" N°3",Feuil2!D:E,2,FALSE))</f>
        <v>#REF!</v>
      </c>
      <c r="Z588" t="e">
        <f>IF(ISNA(VLOOKUP(#REF!&amp;" N°4",Feuil2!D:E,2,FALSE)),"",VLOOKUP(#REF!&amp;" N°4",Feuil2!D:E,2,FALSE))</f>
        <v>#REF!</v>
      </c>
      <c r="AA588" t="e">
        <f>IF(ISNA(VLOOKUP(#REF!&amp;" N°6",Feuil2!D:E,2,FALSE)),"",VLOOKUP(#REF!&amp;" N°6",Feuil2!D:E,2,FALSE))</f>
        <v>#REF!</v>
      </c>
      <c r="AB588" t="e">
        <f>IF(ISNA(VLOOKUP(#REF!&amp;" N°7",Feuil2!D:E,2,FALSE)),"",VLOOKUP(#REF!&amp;" N°7",Feuil2!D:E,2,FALSE))</f>
        <v>#REF!</v>
      </c>
    </row>
    <row r="589" spans="14:28" x14ac:dyDescent="0.3">
      <c r="N589" t="e">
        <f>IF(OR(VLOOKUP(M589,Feuil2!E:F,2,FALSE)&gt;1,VLOOKUP(Feuil1!M589,Feuil2!E:I,4,)+7&lt;Tableau_Lancer_la_requête_à_partir_de_CEGID[[#This Row],[wop_dateacc]]),Feuil1!M589,"")</f>
        <v>#N/A</v>
      </c>
      <c r="U589" t="e">
        <f>_xlfn.ISOWEEKNUM(#REF!)</f>
        <v>#REF!</v>
      </c>
      <c r="V589" t="e">
        <f>IF(ISNA(VLOOKUP(#REF!&amp;" N°1",Feuil2!D:E,2,FALSE)),"",VLOOKUP(#REF!&amp;" N°1",Feuil2!D:E,2,FALSE))</f>
        <v>#REF!</v>
      </c>
      <c r="W589" t="e">
        <f>IF(ISNA(VLOOKUP(#REF!&amp;" N°2",Feuil2!D:E,2,FALSE)),"",VLOOKUP(#REF!&amp;" N°2",Feuil2!D:E,2,FALSE))</f>
        <v>#REF!</v>
      </c>
      <c r="X589" t="e">
        <f>IF(ISNA(VLOOKUP(#REF!&amp;" N°3",Feuil2!D:E,2,FALSE)),"",VLOOKUP(#REF!&amp;" N°3",Feuil2!D:E,2,FALSE))</f>
        <v>#REF!</v>
      </c>
      <c r="Y589" t="e">
        <f>IF(ISNA(VLOOKUP(#REF!&amp;" N°3",Feuil2!D:E,2,FALSE)),"",VLOOKUP(#REF!&amp;" N°3",Feuil2!D:E,2,FALSE))</f>
        <v>#REF!</v>
      </c>
      <c r="Z589" t="e">
        <f>IF(ISNA(VLOOKUP(#REF!&amp;" N°4",Feuil2!D:E,2,FALSE)),"",VLOOKUP(#REF!&amp;" N°4",Feuil2!D:E,2,FALSE))</f>
        <v>#REF!</v>
      </c>
      <c r="AA589" t="e">
        <f>IF(ISNA(VLOOKUP(#REF!&amp;" N°6",Feuil2!D:E,2,FALSE)),"",VLOOKUP(#REF!&amp;" N°6",Feuil2!D:E,2,FALSE))</f>
        <v>#REF!</v>
      </c>
      <c r="AB589" t="e">
        <f>IF(ISNA(VLOOKUP(#REF!&amp;" N°7",Feuil2!D:E,2,FALSE)),"",VLOOKUP(#REF!&amp;" N°7",Feuil2!D:E,2,FALSE))</f>
        <v>#REF!</v>
      </c>
    </row>
    <row r="590" spans="14:28" x14ac:dyDescent="0.3">
      <c r="N590" t="e">
        <f>IF(OR(VLOOKUP(M590,Feuil2!E:F,2,FALSE)&gt;1,VLOOKUP(Feuil1!M590,Feuil2!E:I,4,)+7&lt;Tableau_Lancer_la_requête_à_partir_de_CEGID[[#This Row],[wop_dateacc]]),Feuil1!M590,"")</f>
        <v>#N/A</v>
      </c>
      <c r="U590" t="e">
        <f>_xlfn.ISOWEEKNUM(#REF!)</f>
        <v>#REF!</v>
      </c>
      <c r="V590" t="e">
        <f>IF(ISNA(VLOOKUP(#REF!&amp;" N°1",Feuil2!D:E,2,FALSE)),"",VLOOKUP(#REF!&amp;" N°1",Feuil2!D:E,2,FALSE))</f>
        <v>#REF!</v>
      </c>
      <c r="W590" t="e">
        <f>IF(ISNA(VLOOKUP(#REF!&amp;" N°2",Feuil2!D:E,2,FALSE)),"",VLOOKUP(#REF!&amp;" N°2",Feuil2!D:E,2,FALSE))</f>
        <v>#REF!</v>
      </c>
      <c r="X590" t="e">
        <f>IF(ISNA(VLOOKUP(#REF!&amp;" N°3",Feuil2!D:E,2,FALSE)),"",VLOOKUP(#REF!&amp;" N°3",Feuil2!D:E,2,FALSE))</f>
        <v>#REF!</v>
      </c>
      <c r="Y590" t="e">
        <f>IF(ISNA(VLOOKUP(#REF!&amp;" N°3",Feuil2!D:E,2,FALSE)),"",VLOOKUP(#REF!&amp;" N°3",Feuil2!D:E,2,FALSE))</f>
        <v>#REF!</v>
      </c>
      <c r="Z590" t="e">
        <f>IF(ISNA(VLOOKUP(#REF!&amp;" N°4",Feuil2!D:E,2,FALSE)),"",VLOOKUP(#REF!&amp;" N°4",Feuil2!D:E,2,FALSE))</f>
        <v>#REF!</v>
      </c>
      <c r="AA590" t="e">
        <f>IF(ISNA(VLOOKUP(#REF!&amp;" N°6",Feuil2!D:E,2,FALSE)),"",VLOOKUP(#REF!&amp;" N°6",Feuil2!D:E,2,FALSE))</f>
        <v>#REF!</v>
      </c>
      <c r="AB590" t="e">
        <f>IF(ISNA(VLOOKUP(#REF!&amp;" N°7",Feuil2!D:E,2,FALSE)),"",VLOOKUP(#REF!&amp;" N°7",Feuil2!D:E,2,FALSE))</f>
        <v>#REF!</v>
      </c>
    </row>
    <row r="591" spans="14:28" x14ac:dyDescent="0.3">
      <c r="N591" t="e">
        <f>IF(OR(VLOOKUP(M591,Feuil2!E:F,2,FALSE)&gt;1,VLOOKUP(Feuil1!M591,Feuil2!E:I,4,)+7&lt;Tableau_Lancer_la_requête_à_partir_de_CEGID[[#This Row],[wop_dateacc]]),Feuil1!M591,"")</f>
        <v>#N/A</v>
      </c>
      <c r="U591" t="e">
        <f>_xlfn.ISOWEEKNUM(#REF!)</f>
        <v>#REF!</v>
      </c>
      <c r="V591" t="e">
        <f>IF(ISNA(VLOOKUP(#REF!&amp;" N°1",Feuil2!D:E,2,FALSE)),"",VLOOKUP(#REF!&amp;" N°1",Feuil2!D:E,2,FALSE))</f>
        <v>#REF!</v>
      </c>
      <c r="W591" t="e">
        <f>IF(ISNA(VLOOKUP(#REF!&amp;" N°2",Feuil2!D:E,2,FALSE)),"",VLOOKUP(#REF!&amp;" N°2",Feuil2!D:E,2,FALSE))</f>
        <v>#REF!</v>
      </c>
      <c r="X591" t="e">
        <f>IF(ISNA(VLOOKUP(#REF!&amp;" N°3",Feuil2!D:E,2,FALSE)),"",VLOOKUP(#REF!&amp;" N°3",Feuil2!D:E,2,FALSE))</f>
        <v>#REF!</v>
      </c>
      <c r="Y591" t="e">
        <f>IF(ISNA(VLOOKUP(#REF!&amp;" N°3",Feuil2!D:E,2,FALSE)),"",VLOOKUP(#REF!&amp;" N°3",Feuil2!D:E,2,FALSE))</f>
        <v>#REF!</v>
      </c>
      <c r="Z591" t="e">
        <f>IF(ISNA(VLOOKUP(#REF!&amp;" N°4",Feuil2!D:E,2,FALSE)),"",VLOOKUP(#REF!&amp;" N°4",Feuil2!D:E,2,FALSE))</f>
        <v>#REF!</v>
      </c>
      <c r="AA591" t="e">
        <f>IF(ISNA(VLOOKUP(#REF!&amp;" N°6",Feuil2!D:E,2,FALSE)),"",VLOOKUP(#REF!&amp;" N°6",Feuil2!D:E,2,FALSE))</f>
        <v>#REF!</v>
      </c>
      <c r="AB591" t="e">
        <f>IF(ISNA(VLOOKUP(#REF!&amp;" N°7",Feuil2!D:E,2,FALSE)),"",VLOOKUP(#REF!&amp;" N°7",Feuil2!D:E,2,FALSE))</f>
        <v>#REF!</v>
      </c>
    </row>
    <row r="592" spans="14:28" x14ac:dyDescent="0.3">
      <c r="N592" t="e">
        <f>IF(OR(VLOOKUP(M592,Feuil2!E:F,2,FALSE)&gt;1,VLOOKUP(Feuil1!M592,Feuil2!E:I,4,)+7&lt;Tableau_Lancer_la_requête_à_partir_de_CEGID[[#This Row],[wop_dateacc]]),Feuil1!M592,"")</f>
        <v>#N/A</v>
      </c>
      <c r="U592" t="e">
        <f>_xlfn.ISOWEEKNUM(#REF!)</f>
        <v>#REF!</v>
      </c>
      <c r="V592" t="e">
        <f>IF(ISNA(VLOOKUP(#REF!&amp;" N°1",Feuil2!D:E,2,FALSE)),"",VLOOKUP(#REF!&amp;" N°1",Feuil2!D:E,2,FALSE))</f>
        <v>#REF!</v>
      </c>
      <c r="W592" t="e">
        <f>IF(ISNA(VLOOKUP(#REF!&amp;" N°2",Feuil2!D:E,2,FALSE)),"",VLOOKUP(#REF!&amp;" N°2",Feuil2!D:E,2,FALSE))</f>
        <v>#REF!</v>
      </c>
      <c r="X592" t="e">
        <f>IF(ISNA(VLOOKUP(#REF!&amp;" N°3",Feuil2!D:E,2,FALSE)),"",VLOOKUP(#REF!&amp;" N°3",Feuil2!D:E,2,FALSE))</f>
        <v>#REF!</v>
      </c>
      <c r="Y592" t="e">
        <f>IF(ISNA(VLOOKUP(#REF!&amp;" N°3",Feuil2!D:E,2,FALSE)),"",VLOOKUP(#REF!&amp;" N°3",Feuil2!D:E,2,FALSE))</f>
        <v>#REF!</v>
      </c>
      <c r="Z592" t="e">
        <f>IF(ISNA(VLOOKUP(#REF!&amp;" N°4",Feuil2!D:E,2,FALSE)),"",VLOOKUP(#REF!&amp;" N°4",Feuil2!D:E,2,FALSE))</f>
        <v>#REF!</v>
      </c>
      <c r="AA592" t="e">
        <f>IF(ISNA(VLOOKUP(#REF!&amp;" N°6",Feuil2!D:E,2,FALSE)),"",VLOOKUP(#REF!&amp;" N°6",Feuil2!D:E,2,FALSE))</f>
        <v>#REF!</v>
      </c>
      <c r="AB592" t="e">
        <f>IF(ISNA(VLOOKUP(#REF!&amp;" N°7",Feuil2!D:E,2,FALSE)),"",VLOOKUP(#REF!&amp;" N°7",Feuil2!D:E,2,FALSE))</f>
        <v>#REF!</v>
      </c>
    </row>
    <row r="593" spans="14:28" x14ac:dyDescent="0.3">
      <c r="N593" t="e">
        <f>IF(OR(VLOOKUP(M593,Feuil2!E:F,2,FALSE)&gt;1,VLOOKUP(Feuil1!M593,Feuil2!E:I,4,)+7&lt;Tableau_Lancer_la_requête_à_partir_de_CEGID[[#This Row],[wop_dateacc]]),Feuil1!M593,"")</f>
        <v>#N/A</v>
      </c>
      <c r="U593" t="e">
        <f>_xlfn.ISOWEEKNUM(#REF!)</f>
        <v>#REF!</v>
      </c>
      <c r="V593" t="e">
        <f>IF(ISNA(VLOOKUP(#REF!&amp;" N°1",Feuil2!D:E,2,FALSE)),"",VLOOKUP(#REF!&amp;" N°1",Feuil2!D:E,2,FALSE))</f>
        <v>#REF!</v>
      </c>
      <c r="W593" t="e">
        <f>IF(ISNA(VLOOKUP(#REF!&amp;" N°2",Feuil2!D:E,2,FALSE)),"",VLOOKUP(#REF!&amp;" N°2",Feuil2!D:E,2,FALSE))</f>
        <v>#REF!</v>
      </c>
      <c r="X593" t="e">
        <f>IF(ISNA(VLOOKUP(#REF!&amp;" N°3",Feuil2!D:E,2,FALSE)),"",VLOOKUP(#REF!&amp;" N°3",Feuil2!D:E,2,FALSE))</f>
        <v>#REF!</v>
      </c>
      <c r="Y593" t="e">
        <f>IF(ISNA(VLOOKUP(#REF!&amp;" N°3",Feuil2!D:E,2,FALSE)),"",VLOOKUP(#REF!&amp;" N°3",Feuil2!D:E,2,FALSE))</f>
        <v>#REF!</v>
      </c>
      <c r="Z593" t="e">
        <f>IF(ISNA(VLOOKUP(#REF!&amp;" N°4",Feuil2!D:E,2,FALSE)),"",VLOOKUP(#REF!&amp;" N°4",Feuil2!D:E,2,FALSE))</f>
        <v>#REF!</v>
      </c>
      <c r="AA593" t="e">
        <f>IF(ISNA(VLOOKUP(#REF!&amp;" N°6",Feuil2!D:E,2,FALSE)),"",VLOOKUP(#REF!&amp;" N°6",Feuil2!D:E,2,FALSE))</f>
        <v>#REF!</v>
      </c>
      <c r="AB593" t="e">
        <f>IF(ISNA(VLOOKUP(#REF!&amp;" N°7",Feuil2!D:E,2,FALSE)),"",VLOOKUP(#REF!&amp;" N°7",Feuil2!D:E,2,FALSE))</f>
        <v>#REF!</v>
      </c>
    </row>
    <row r="594" spans="14:28" x14ac:dyDescent="0.3">
      <c r="N594" t="e">
        <f>IF(OR(VLOOKUP(M594,Feuil2!E:F,2,FALSE)&gt;1,VLOOKUP(Feuil1!M594,Feuil2!E:I,4,)+7&lt;Tableau_Lancer_la_requête_à_partir_de_CEGID[[#This Row],[wop_dateacc]]),Feuil1!M594,"")</f>
        <v>#N/A</v>
      </c>
      <c r="U594" t="e">
        <f>_xlfn.ISOWEEKNUM(#REF!)</f>
        <v>#REF!</v>
      </c>
      <c r="V594" t="e">
        <f>IF(ISNA(VLOOKUP(#REF!&amp;" N°1",Feuil2!D:E,2,FALSE)),"",VLOOKUP(#REF!&amp;" N°1",Feuil2!D:E,2,FALSE))</f>
        <v>#REF!</v>
      </c>
      <c r="W594" t="e">
        <f>IF(ISNA(VLOOKUP(#REF!&amp;" N°2",Feuil2!D:E,2,FALSE)),"",VLOOKUP(#REF!&amp;" N°2",Feuil2!D:E,2,FALSE))</f>
        <v>#REF!</v>
      </c>
      <c r="X594" t="e">
        <f>IF(ISNA(VLOOKUP(#REF!&amp;" N°3",Feuil2!D:E,2,FALSE)),"",VLOOKUP(#REF!&amp;" N°3",Feuil2!D:E,2,FALSE))</f>
        <v>#REF!</v>
      </c>
      <c r="Y594" t="e">
        <f>IF(ISNA(VLOOKUP(#REF!&amp;" N°3",Feuil2!D:E,2,FALSE)),"",VLOOKUP(#REF!&amp;" N°3",Feuil2!D:E,2,FALSE))</f>
        <v>#REF!</v>
      </c>
      <c r="Z594" t="e">
        <f>IF(ISNA(VLOOKUP(#REF!&amp;" N°4",Feuil2!D:E,2,FALSE)),"",VLOOKUP(#REF!&amp;" N°4",Feuil2!D:E,2,FALSE))</f>
        <v>#REF!</v>
      </c>
      <c r="AA594" t="e">
        <f>IF(ISNA(VLOOKUP(#REF!&amp;" N°6",Feuil2!D:E,2,FALSE)),"",VLOOKUP(#REF!&amp;" N°6",Feuil2!D:E,2,FALSE))</f>
        <v>#REF!</v>
      </c>
      <c r="AB594" t="e">
        <f>IF(ISNA(VLOOKUP(#REF!&amp;" N°7",Feuil2!D:E,2,FALSE)),"",VLOOKUP(#REF!&amp;" N°7",Feuil2!D:E,2,FALSE))</f>
        <v>#REF!</v>
      </c>
    </row>
    <row r="595" spans="14:28" x14ac:dyDescent="0.3">
      <c r="N595" t="e">
        <f>IF(OR(VLOOKUP(M595,Feuil2!E:F,2,FALSE)&gt;1,VLOOKUP(Feuil1!M595,Feuil2!E:I,4,)+7&lt;Tableau_Lancer_la_requête_à_partir_de_CEGID[[#This Row],[wop_dateacc]]),Feuil1!M595,"")</f>
        <v>#N/A</v>
      </c>
      <c r="U595" t="e">
        <f>_xlfn.ISOWEEKNUM(#REF!)</f>
        <v>#REF!</v>
      </c>
      <c r="V595" t="e">
        <f>IF(ISNA(VLOOKUP(#REF!&amp;" N°1",Feuil2!D:E,2,FALSE)),"",VLOOKUP(#REF!&amp;" N°1",Feuil2!D:E,2,FALSE))</f>
        <v>#REF!</v>
      </c>
      <c r="W595" t="e">
        <f>IF(ISNA(VLOOKUP(#REF!&amp;" N°2",Feuil2!D:E,2,FALSE)),"",VLOOKUP(#REF!&amp;" N°2",Feuil2!D:E,2,FALSE))</f>
        <v>#REF!</v>
      </c>
      <c r="X595" t="e">
        <f>IF(ISNA(VLOOKUP(#REF!&amp;" N°3",Feuil2!D:E,2,FALSE)),"",VLOOKUP(#REF!&amp;" N°3",Feuil2!D:E,2,FALSE))</f>
        <v>#REF!</v>
      </c>
      <c r="Y595" t="e">
        <f>IF(ISNA(VLOOKUP(#REF!&amp;" N°3",Feuil2!D:E,2,FALSE)),"",VLOOKUP(#REF!&amp;" N°3",Feuil2!D:E,2,FALSE))</f>
        <v>#REF!</v>
      </c>
      <c r="Z595" t="e">
        <f>IF(ISNA(VLOOKUP(#REF!&amp;" N°4",Feuil2!D:E,2,FALSE)),"",VLOOKUP(#REF!&amp;" N°4",Feuil2!D:E,2,FALSE))</f>
        <v>#REF!</v>
      </c>
      <c r="AA595" t="e">
        <f>IF(ISNA(VLOOKUP(#REF!&amp;" N°6",Feuil2!D:E,2,FALSE)),"",VLOOKUP(#REF!&amp;" N°6",Feuil2!D:E,2,FALSE))</f>
        <v>#REF!</v>
      </c>
      <c r="AB595" t="e">
        <f>IF(ISNA(VLOOKUP(#REF!&amp;" N°7",Feuil2!D:E,2,FALSE)),"",VLOOKUP(#REF!&amp;" N°7",Feuil2!D:E,2,FALSE))</f>
        <v>#REF!</v>
      </c>
    </row>
    <row r="596" spans="14:28" x14ac:dyDescent="0.3">
      <c r="N596" t="e">
        <f>IF(OR(VLOOKUP(M596,Feuil2!E:F,2,FALSE)&gt;1,VLOOKUP(Feuil1!M596,Feuil2!E:I,4,)+7&lt;Tableau_Lancer_la_requête_à_partir_de_CEGID[[#This Row],[wop_dateacc]]),Feuil1!M596,"")</f>
        <v>#N/A</v>
      </c>
      <c r="U596" t="e">
        <f>_xlfn.ISOWEEKNUM(#REF!)</f>
        <v>#REF!</v>
      </c>
      <c r="V596" t="e">
        <f>IF(ISNA(VLOOKUP(#REF!&amp;" N°1",Feuil2!D:E,2,FALSE)),"",VLOOKUP(#REF!&amp;" N°1",Feuil2!D:E,2,FALSE))</f>
        <v>#REF!</v>
      </c>
      <c r="W596" t="e">
        <f>IF(ISNA(VLOOKUP(#REF!&amp;" N°2",Feuil2!D:E,2,FALSE)),"",VLOOKUP(#REF!&amp;" N°2",Feuil2!D:E,2,FALSE))</f>
        <v>#REF!</v>
      </c>
      <c r="X596" t="e">
        <f>IF(ISNA(VLOOKUP(#REF!&amp;" N°3",Feuil2!D:E,2,FALSE)),"",VLOOKUP(#REF!&amp;" N°3",Feuil2!D:E,2,FALSE))</f>
        <v>#REF!</v>
      </c>
      <c r="Y596" t="e">
        <f>IF(ISNA(VLOOKUP(#REF!&amp;" N°3",Feuil2!D:E,2,FALSE)),"",VLOOKUP(#REF!&amp;" N°3",Feuil2!D:E,2,FALSE))</f>
        <v>#REF!</v>
      </c>
      <c r="Z596" t="e">
        <f>IF(ISNA(VLOOKUP(#REF!&amp;" N°4",Feuil2!D:E,2,FALSE)),"",VLOOKUP(#REF!&amp;" N°4",Feuil2!D:E,2,FALSE))</f>
        <v>#REF!</v>
      </c>
      <c r="AA596" t="e">
        <f>IF(ISNA(VLOOKUP(#REF!&amp;" N°6",Feuil2!D:E,2,FALSE)),"",VLOOKUP(#REF!&amp;" N°6",Feuil2!D:E,2,FALSE))</f>
        <v>#REF!</v>
      </c>
      <c r="AB596" t="e">
        <f>IF(ISNA(VLOOKUP(#REF!&amp;" N°7",Feuil2!D:E,2,FALSE)),"",VLOOKUP(#REF!&amp;" N°7",Feuil2!D:E,2,FALSE))</f>
        <v>#REF!</v>
      </c>
    </row>
    <row r="597" spans="14:28" x14ac:dyDescent="0.3">
      <c r="N597" t="e">
        <f>IF(OR(VLOOKUP(M597,Feuil2!E:F,2,FALSE)&gt;1,VLOOKUP(Feuil1!M597,Feuil2!E:I,4,)+7&lt;Tableau_Lancer_la_requête_à_partir_de_CEGID[[#This Row],[wop_dateacc]]),Feuil1!M597,"")</f>
        <v>#N/A</v>
      </c>
      <c r="U597" t="e">
        <f>_xlfn.ISOWEEKNUM(#REF!)</f>
        <v>#REF!</v>
      </c>
      <c r="V597" t="e">
        <f>IF(ISNA(VLOOKUP(#REF!&amp;" N°1",Feuil2!D:E,2,FALSE)),"",VLOOKUP(#REF!&amp;" N°1",Feuil2!D:E,2,FALSE))</f>
        <v>#REF!</v>
      </c>
      <c r="W597" t="e">
        <f>IF(ISNA(VLOOKUP(#REF!&amp;" N°2",Feuil2!D:E,2,FALSE)),"",VLOOKUP(#REF!&amp;" N°2",Feuil2!D:E,2,FALSE))</f>
        <v>#REF!</v>
      </c>
      <c r="X597" t="e">
        <f>IF(ISNA(VLOOKUP(#REF!&amp;" N°3",Feuil2!D:E,2,FALSE)),"",VLOOKUP(#REF!&amp;" N°3",Feuil2!D:E,2,FALSE))</f>
        <v>#REF!</v>
      </c>
      <c r="Y597" t="e">
        <f>IF(ISNA(VLOOKUP(#REF!&amp;" N°3",Feuil2!D:E,2,FALSE)),"",VLOOKUP(#REF!&amp;" N°3",Feuil2!D:E,2,FALSE))</f>
        <v>#REF!</v>
      </c>
      <c r="Z597" t="e">
        <f>IF(ISNA(VLOOKUP(#REF!&amp;" N°4",Feuil2!D:E,2,FALSE)),"",VLOOKUP(#REF!&amp;" N°4",Feuil2!D:E,2,FALSE))</f>
        <v>#REF!</v>
      </c>
      <c r="AA597" t="e">
        <f>IF(ISNA(VLOOKUP(#REF!&amp;" N°6",Feuil2!D:E,2,FALSE)),"",VLOOKUP(#REF!&amp;" N°6",Feuil2!D:E,2,FALSE))</f>
        <v>#REF!</v>
      </c>
      <c r="AB597" t="e">
        <f>IF(ISNA(VLOOKUP(#REF!&amp;" N°7",Feuil2!D:E,2,FALSE)),"",VLOOKUP(#REF!&amp;" N°7",Feuil2!D:E,2,FALSE))</f>
        <v>#REF!</v>
      </c>
    </row>
    <row r="598" spans="14:28" x14ac:dyDescent="0.3">
      <c r="N598" t="e">
        <f>IF(OR(VLOOKUP(M598,Feuil2!E:F,2,FALSE)&gt;1,VLOOKUP(Feuil1!M598,Feuil2!E:I,4,)+7&lt;Tableau_Lancer_la_requête_à_partir_de_CEGID[[#This Row],[wop_dateacc]]),Feuil1!M598,"")</f>
        <v>#N/A</v>
      </c>
      <c r="U598" t="e">
        <f>_xlfn.ISOWEEKNUM(#REF!)</f>
        <v>#REF!</v>
      </c>
      <c r="V598" t="e">
        <f>IF(ISNA(VLOOKUP(#REF!&amp;" N°1",Feuil2!D:E,2,FALSE)),"",VLOOKUP(#REF!&amp;" N°1",Feuil2!D:E,2,FALSE))</f>
        <v>#REF!</v>
      </c>
      <c r="W598" t="e">
        <f>IF(ISNA(VLOOKUP(#REF!&amp;" N°2",Feuil2!D:E,2,FALSE)),"",VLOOKUP(#REF!&amp;" N°2",Feuil2!D:E,2,FALSE))</f>
        <v>#REF!</v>
      </c>
      <c r="X598" t="e">
        <f>IF(ISNA(VLOOKUP(#REF!&amp;" N°3",Feuil2!D:E,2,FALSE)),"",VLOOKUP(#REF!&amp;" N°3",Feuil2!D:E,2,FALSE))</f>
        <v>#REF!</v>
      </c>
      <c r="Y598" t="e">
        <f>IF(ISNA(VLOOKUP(#REF!&amp;" N°3",Feuil2!D:E,2,FALSE)),"",VLOOKUP(#REF!&amp;" N°3",Feuil2!D:E,2,FALSE))</f>
        <v>#REF!</v>
      </c>
      <c r="Z598" t="e">
        <f>IF(ISNA(VLOOKUP(#REF!&amp;" N°4",Feuil2!D:E,2,FALSE)),"",VLOOKUP(#REF!&amp;" N°4",Feuil2!D:E,2,FALSE))</f>
        <v>#REF!</v>
      </c>
      <c r="AA598" t="e">
        <f>IF(ISNA(VLOOKUP(#REF!&amp;" N°6",Feuil2!D:E,2,FALSE)),"",VLOOKUP(#REF!&amp;" N°6",Feuil2!D:E,2,FALSE))</f>
        <v>#REF!</v>
      </c>
      <c r="AB598" t="e">
        <f>IF(ISNA(VLOOKUP(#REF!&amp;" N°7",Feuil2!D:E,2,FALSE)),"",VLOOKUP(#REF!&amp;" N°7",Feuil2!D:E,2,FALSE))</f>
        <v>#REF!</v>
      </c>
    </row>
    <row r="599" spans="14:28" x14ac:dyDescent="0.3">
      <c r="N599" t="e">
        <f>IF(OR(VLOOKUP(M599,Feuil2!E:F,2,FALSE)&gt;1,VLOOKUP(Feuil1!M599,Feuil2!E:I,4,)+7&lt;Tableau_Lancer_la_requête_à_partir_de_CEGID[[#This Row],[wop_dateacc]]),Feuil1!M599,"")</f>
        <v>#N/A</v>
      </c>
      <c r="U599" t="e">
        <f>_xlfn.ISOWEEKNUM(#REF!)</f>
        <v>#REF!</v>
      </c>
      <c r="V599" t="e">
        <f>IF(ISNA(VLOOKUP(#REF!&amp;" N°1",Feuil2!D:E,2,FALSE)),"",VLOOKUP(#REF!&amp;" N°1",Feuil2!D:E,2,FALSE))</f>
        <v>#REF!</v>
      </c>
      <c r="W599" t="e">
        <f>IF(ISNA(VLOOKUP(#REF!&amp;" N°2",Feuil2!D:E,2,FALSE)),"",VLOOKUP(#REF!&amp;" N°2",Feuil2!D:E,2,FALSE))</f>
        <v>#REF!</v>
      </c>
      <c r="X599" t="e">
        <f>IF(ISNA(VLOOKUP(#REF!&amp;" N°3",Feuil2!D:E,2,FALSE)),"",VLOOKUP(#REF!&amp;" N°3",Feuil2!D:E,2,FALSE))</f>
        <v>#REF!</v>
      </c>
      <c r="Y599" t="e">
        <f>IF(ISNA(VLOOKUP(#REF!&amp;" N°3",Feuil2!D:E,2,FALSE)),"",VLOOKUP(#REF!&amp;" N°3",Feuil2!D:E,2,FALSE))</f>
        <v>#REF!</v>
      </c>
      <c r="Z599" t="e">
        <f>IF(ISNA(VLOOKUP(#REF!&amp;" N°4",Feuil2!D:E,2,FALSE)),"",VLOOKUP(#REF!&amp;" N°4",Feuil2!D:E,2,FALSE))</f>
        <v>#REF!</v>
      </c>
      <c r="AA599" t="e">
        <f>IF(ISNA(VLOOKUP(#REF!&amp;" N°6",Feuil2!D:E,2,FALSE)),"",VLOOKUP(#REF!&amp;" N°6",Feuil2!D:E,2,FALSE))</f>
        <v>#REF!</v>
      </c>
      <c r="AB599" t="e">
        <f>IF(ISNA(VLOOKUP(#REF!&amp;" N°7",Feuil2!D:E,2,FALSE)),"",VLOOKUP(#REF!&amp;" N°7",Feuil2!D:E,2,FALSE))</f>
        <v>#REF!</v>
      </c>
    </row>
    <row r="600" spans="14:28" x14ac:dyDescent="0.3">
      <c r="N600" t="e">
        <f>IF(OR(VLOOKUP(M600,Feuil2!E:F,2,FALSE)&gt;1,VLOOKUP(Feuil1!M600,Feuil2!E:I,4,)+7&lt;Tableau_Lancer_la_requête_à_partir_de_CEGID[[#This Row],[wop_dateacc]]),Feuil1!M600,"")</f>
        <v>#N/A</v>
      </c>
      <c r="U600" t="e">
        <f>_xlfn.ISOWEEKNUM(#REF!)</f>
        <v>#REF!</v>
      </c>
      <c r="V600" t="e">
        <f>IF(ISNA(VLOOKUP(#REF!&amp;" N°1",Feuil2!D:E,2,FALSE)),"",VLOOKUP(#REF!&amp;" N°1",Feuil2!D:E,2,FALSE))</f>
        <v>#REF!</v>
      </c>
      <c r="W600" t="e">
        <f>IF(ISNA(VLOOKUP(#REF!&amp;" N°2",Feuil2!D:E,2,FALSE)),"",VLOOKUP(#REF!&amp;" N°2",Feuil2!D:E,2,FALSE))</f>
        <v>#REF!</v>
      </c>
      <c r="X600" t="e">
        <f>IF(ISNA(VLOOKUP(#REF!&amp;" N°3",Feuil2!D:E,2,FALSE)),"",VLOOKUP(#REF!&amp;" N°3",Feuil2!D:E,2,FALSE))</f>
        <v>#REF!</v>
      </c>
      <c r="Y600" t="e">
        <f>IF(ISNA(VLOOKUP(#REF!&amp;" N°3",Feuil2!D:E,2,FALSE)),"",VLOOKUP(#REF!&amp;" N°3",Feuil2!D:E,2,FALSE))</f>
        <v>#REF!</v>
      </c>
      <c r="Z600" t="e">
        <f>IF(ISNA(VLOOKUP(#REF!&amp;" N°4",Feuil2!D:E,2,FALSE)),"",VLOOKUP(#REF!&amp;" N°4",Feuil2!D:E,2,FALSE))</f>
        <v>#REF!</v>
      </c>
      <c r="AA600" t="e">
        <f>IF(ISNA(VLOOKUP(#REF!&amp;" N°6",Feuil2!D:E,2,FALSE)),"",VLOOKUP(#REF!&amp;" N°6",Feuil2!D:E,2,FALSE))</f>
        <v>#REF!</v>
      </c>
      <c r="AB600" t="e">
        <f>IF(ISNA(VLOOKUP(#REF!&amp;" N°7",Feuil2!D:E,2,FALSE)),"",VLOOKUP(#REF!&amp;" N°7",Feuil2!D:E,2,FALSE))</f>
        <v>#REF!</v>
      </c>
    </row>
    <row r="601" spans="14:28" x14ac:dyDescent="0.3">
      <c r="N601" t="e">
        <f>IF(OR(VLOOKUP(M601,Feuil2!E:F,2,FALSE)&gt;1,VLOOKUP(Feuil1!M601,Feuil2!E:I,4,)+7&lt;Tableau_Lancer_la_requête_à_partir_de_CEGID[[#This Row],[wop_dateacc]]),Feuil1!M601,"")</f>
        <v>#N/A</v>
      </c>
      <c r="U601" t="e">
        <f>_xlfn.ISOWEEKNUM(#REF!)</f>
        <v>#REF!</v>
      </c>
      <c r="V601" t="e">
        <f>IF(ISNA(VLOOKUP(#REF!&amp;" N°1",Feuil2!D:E,2,FALSE)),"",VLOOKUP(#REF!&amp;" N°1",Feuil2!D:E,2,FALSE))</f>
        <v>#REF!</v>
      </c>
      <c r="W601" t="e">
        <f>IF(ISNA(VLOOKUP(#REF!&amp;" N°2",Feuil2!D:E,2,FALSE)),"",VLOOKUP(#REF!&amp;" N°2",Feuil2!D:E,2,FALSE))</f>
        <v>#REF!</v>
      </c>
      <c r="X601" t="e">
        <f>IF(ISNA(VLOOKUP(#REF!&amp;" N°3",Feuil2!D:E,2,FALSE)),"",VLOOKUP(#REF!&amp;" N°3",Feuil2!D:E,2,FALSE))</f>
        <v>#REF!</v>
      </c>
      <c r="Y601" t="e">
        <f>IF(ISNA(VLOOKUP(#REF!&amp;" N°3",Feuil2!D:E,2,FALSE)),"",VLOOKUP(#REF!&amp;" N°3",Feuil2!D:E,2,FALSE))</f>
        <v>#REF!</v>
      </c>
      <c r="Z601" t="e">
        <f>IF(ISNA(VLOOKUP(#REF!&amp;" N°4",Feuil2!D:E,2,FALSE)),"",VLOOKUP(#REF!&amp;" N°4",Feuil2!D:E,2,FALSE))</f>
        <v>#REF!</v>
      </c>
      <c r="AA601" t="e">
        <f>IF(ISNA(VLOOKUP(#REF!&amp;" N°6",Feuil2!D:E,2,FALSE)),"",VLOOKUP(#REF!&amp;" N°6",Feuil2!D:E,2,FALSE))</f>
        <v>#REF!</v>
      </c>
      <c r="AB601" t="e">
        <f>IF(ISNA(VLOOKUP(#REF!&amp;" N°7",Feuil2!D:E,2,FALSE)),"",VLOOKUP(#REF!&amp;" N°7",Feuil2!D:E,2,FALSE))</f>
        <v>#REF!</v>
      </c>
    </row>
    <row r="602" spans="14:28" x14ac:dyDescent="0.3">
      <c r="N602" t="e">
        <f>IF(OR(VLOOKUP(M602,Feuil2!E:F,2,FALSE)&gt;1,VLOOKUP(Feuil1!M602,Feuil2!E:I,4,)+7&lt;Tableau_Lancer_la_requête_à_partir_de_CEGID[[#This Row],[wop_dateacc]]),Feuil1!M602,"")</f>
        <v>#N/A</v>
      </c>
      <c r="U602" t="e">
        <f>_xlfn.ISOWEEKNUM(#REF!)</f>
        <v>#REF!</v>
      </c>
      <c r="V602" t="e">
        <f>IF(ISNA(VLOOKUP(#REF!&amp;" N°1",Feuil2!D:E,2,FALSE)),"",VLOOKUP(#REF!&amp;" N°1",Feuil2!D:E,2,FALSE))</f>
        <v>#REF!</v>
      </c>
      <c r="W602" t="e">
        <f>IF(ISNA(VLOOKUP(#REF!&amp;" N°2",Feuil2!D:E,2,FALSE)),"",VLOOKUP(#REF!&amp;" N°2",Feuil2!D:E,2,FALSE))</f>
        <v>#REF!</v>
      </c>
      <c r="X602" t="e">
        <f>IF(ISNA(VLOOKUP(#REF!&amp;" N°3",Feuil2!D:E,2,FALSE)),"",VLOOKUP(#REF!&amp;" N°3",Feuil2!D:E,2,FALSE))</f>
        <v>#REF!</v>
      </c>
      <c r="Y602" t="e">
        <f>IF(ISNA(VLOOKUP(#REF!&amp;" N°3",Feuil2!D:E,2,FALSE)),"",VLOOKUP(#REF!&amp;" N°3",Feuil2!D:E,2,FALSE))</f>
        <v>#REF!</v>
      </c>
      <c r="Z602" t="e">
        <f>IF(ISNA(VLOOKUP(#REF!&amp;" N°4",Feuil2!D:E,2,FALSE)),"",VLOOKUP(#REF!&amp;" N°4",Feuil2!D:E,2,FALSE))</f>
        <v>#REF!</v>
      </c>
      <c r="AA602" t="e">
        <f>IF(ISNA(VLOOKUP(#REF!&amp;" N°6",Feuil2!D:E,2,FALSE)),"",VLOOKUP(#REF!&amp;" N°6",Feuil2!D:E,2,FALSE))</f>
        <v>#REF!</v>
      </c>
      <c r="AB602" t="e">
        <f>IF(ISNA(VLOOKUP(#REF!&amp;" N°7",Feuil2!D:E,2,FALSE)),"",VLOOKUP(#REF!&amp;" N°7",Feuil2!D:E,2,FALSE))</f>
        <v>#REF!</v>
      </c>
    </row>
    <row r="603" spans="14:28" x14ac:dyDescent="0.3">
      <c r="N603" t="e">
        <f>IF(OR(VLOOKUP(M603,Feuil2!E:F,2,FALSE)&gt;1,VLOOKUP(Feuil1!M603,Feuil2!E:I,4,)+7&lt;Tableau_Lancer_la_requête_à_partir_de_CEGID[[#This Row],[wop_dateacc]]),Feuil1!M603,"")</f>
        <v>#N/A</v>
      </c>
      <c r="U603" t="e">
        <f>_xlfn.ISOWEEKNUM(#REF!)</f>
        <v>#REF!</v>
      </c>
      <c r="V603" t="e">
        <f>IF(ISNA(VLOOKUP(#REF!&amp;" N°1",Feuil2!D:E,2,FALSE)),"",VLOOKUP(#REF!&amp;" N°1",Feuil2!D:E,2,FALSE))</f>
        <v>#REF!</v>
      </c>
      <c r="W603" t="e">
        <f>IF(ISNA(VLOOKUP(#REF!&amp;" N°2",Feuil2!D:E,2,FALSE)),"",VLOOKUP(#REF!&amp;" N°2",Feuil2!D:E,2,FALSE))</f>
        <v>#REF!</v>
      </c>
      <c r="X603" t="e">
        <f>IF(ISNA(VLOOKUP(#REF!&amp;" N°3",Feuil2!D:E,2,FALSE)),"",VLOOKUP(#REF!&amp;" N°3",Feuil2!D:E,2,FALSE))</f>
        <v>#REF!</v>
      </c>
      <c r="Y603" t="e">
        <f>IF(ISNA(VLOOKUP(#REF!&amp;" N°3",Feuil2!D:E,2,FALSE)),"",VLOOKUP(#REF!&amp;" N°3",Feuil2!D:E,2,FALSE))</f>
        <v>#REF!</v>
      </c>
      <c r="Z603" t="e">
        <f>IF(ISNA(VLOOKUP(#REF!&amp;" N°4",Feuil2!D:E,2,FALSE)),"",VLOOKUP(#REF!&amp;" N°4",Feuil2!D:E,2,FALSE))</f>
        <v>#REF!</v>
      </c>
      <c r="AA603" t="e">
        <f>IF(ISNA(VLOOKUP(#REF!&amp;" N°6",Feuil2!D:E,2,FALSE)),"",VLOOKUP(#REF!&amp;" N°6",Feuil2!D:E,2,FALSE))</f>
        <v>#REF!</v>
      </c>
      <c r="AB603" t="e">
        <f>IF(ISNA(VLOOKUP(#REF!&amp;" N°7",Feuil2!D:E,2,FALSE)),"",VLOOKUP(#REF!&amp;" N°7",Feuil2!D:E,2,FALSE))</f>
        <v>#REF!</v>
      </c>
    </row>
    <row r="604" spans="14:28" x14ac:dyDescent="0.3">
      <c r="N604" t="e">
        <f>IF(OR(VLOOKUP(M604,Feuil2!E:F,2,FALSE)&gt;1,VLOOKUP(Feuil1!M604,Feuil2!E:I,4,)+7&lt;Tableau_Lancer_la_requête_à_partir_de_CEGID[[#This Row],[wop_dateacc]]),Feuil1!M604,"")</f>
        <v>#N/A</v>
      </c>
      <c r="U604" t="e">
        <f>_xlfn.ISOWEEKNUM(#REF!)</f>
        <v>#REF!</v>
      </c>
      <c r="V604" t="e">
        <f>IF(ISNA(VLOOKUP(#REF!&amp;" N°1",Feuil2!D:E,2,FALSE)),"",VLOOKUP(#REF!&amp;" N°1",Feuil2!D:E,2,FALSE))</f>
        <v>#REF!</v>
      </c>
      <c r="W604" t="e">
        <f>IF(ISNA(VLOOKUP(#REF!&amp;" N°2",Feuil2!D:E,2,FALSE)),"",VLOOKUP(#REF!&amp;" N°2",Feuil2!D:E,2,FALSE))</f>
        <v>#REF!</v>
      </c>
      <c r="X604" t="e">
        <f>IF(ISNA(VLOOKUP(#REF!&amp;" N°3",Feuil2!D:E,2,FALSE)),"",VLOOKUP(#REF!&amp;" N°3",Feuil2!D:E,2,FALSE))</f>
        <v>#REF!</v>
      </c>
      <c r="Y604" t="e">
        <f>IF(ISNA(VLOOKUP(#REF!&amp;" N°3",Feuil2!D:E,2,FALSE)),"",VLOOKUP(#REF!&amp;" N°3",Feuil2!D:E,2,FALSE))</f>
        <v>#REF!</v>
      </c>
      <c r="Z604" t="e">
        <f>IF(ISNA(VLOOKUP(#REF!&amp;" N°4",Feuil2!D:E,2,FALSE)),"",VLOOKUP(#REF!&amp;" N°4",Feuil2!D:E,2,FALSE))</f>
        <v>#REF!</v>
      </c>
      <c r="AA604" t="e">
        <f>IF(ISNA(VLOOKUP(#REF!&amp;" N°6",Feuil2!D:E,2,FALSE)),"",VLOOKUP(#REF!&amp;" N°6",Feuil2!D:E,2,FALSE))</f>
        <v>#REF!</v>
      </c>
      <c r="AB604" t="e">
        <f>IF(ISNA(VLOOKUP(#REF!&amp;" N°7",Feuil2!D:E,2,FALSE)),"",VLOOKUP(#REF!&amp;" N°7",Feuil2!D:E,2,FALSE))</f>
        <v>#REF!</v>
      </c>
    </row>
    <row r="605" spans="14:28" x14ac:dyDescent="0.3">
      <c r="N605" t="e">
        <f>IF(OR(VLOOKUP(M605,Feuil2!E:F,2,FALSE)&gt;1,VLOOKUP(Feuil1!M605,Feuil2!E:I,4,)+7&lt;Tableau_Lancer_la_requête_à_partir_de_CEGID[[#This Row],[wop_dateacc]]),Feuil1!M605,"")</f>
        <v>#N/A</v>
      </c>
      <c r="U605" t="e">
        <f>_xlfn.ISOWEEKNUM(#REF!)</f>
        <v>#REF!</v>
      </c>
      <c r="V605" t="e">
        <f>IF(ISNA(VLOOKUP(#REF!&amp;" N°1",Feuil2!D:E,2,FALSE)),"",VLOOKUP(#REF!&amp;" N°1",Feuil2!D:E,2,FALSE))</f>
        <v>#REF!</v>
      </c>
      <c r="W605" t="e">
        <f>IF(ISNA(VLOOKUP(#REF!&amp;" N°2",Feuil2!D:E,2,FALSE)),"",VLOOKUP(#REF!&amp;" N°2",Feuil2!D:E,2,FALSE))</f>
        <v>#REF!</v>
      </c>
      <c r="X605" t="e">
        <f>IF(ISNA(VLOOKUP(#REF!&amp;" N°3",Feuil2!D:E,2,FALSE)),"",VLOOKUP(#REF!&amp;" N°3",Feuil2!D:E,2,FALSE))</f>
        <v>#REF!</v>
      </c>
      <c r="Y605" t="e">
        <f>IF(ISNA(VLOOKUP(#REF!&amp;" N°3",Feuil2!D:E,2,FALSE)),"",VLOOKUP(#REF!&amp;" N°3",Feuil2!D:E,2,FALSE))</f>
        <v>#REF!</v>
      </c>
      <c r="Z605" t="e">
        <f>IF(ISNA(VLOOKUP(#REF!&amp;" N°4",Feuil2!D:E,2,FALSE)),"",VLOOKUP(#REF!&amp;" N°4",Feuil2!D:E,2,FALSE))</f>
        <v>#REF!</v>
      </c>
      <c r="AA605" t="e">
        <f>IF(ISNA(VLOOKUP(#REF!&amp;" N°6",Feuil2!D:E,2,FALSE)),"",VLOOKUP(#REF!&amp;" N°6",Feuil2!D:E,2,FALSE))</f>
        <v>#REF!</v>
      </c>
      <c r="AB605" t="e">
        <f>IF(ISNA(VLOOKUP(#REF!&amp;" N°7",Feuil2!D:E,2,FALSE)),"",VLOOKUP(#REF!&amp;" N°7",Feuil2!D:E,2,FALSE))</f>
        <v>#REF!</v>
      </c>
    </row>
    <row r="606" spans="14:28" x14ac:dyDescent="0.3">
      <c r="N606" t="e">
        <f>IF(OR(VLOOKUP(M606,Feuil2!E:F,2,FALSE)&gt;1,VLOOKUP(Feuil1!M606,Feuil2!E:I,4,)+7&lt;Tableau_Lancer_la_requête_à_partir_de_CEGID[[#This Row],[wop_dateacc]]),Feuil1!M606,"")</f>
        <v>#N/A</v>
      </c>
      <c r="U606" t="e">
        <f>_xlfn.ISOWEEKNUM(#REF!)</f>
        <v>#REF!</v>
      </c>
      <c r="V606" t="e">
        <f>IF(ISNA(VLOOKUP(#REF!&amp;" N°1",Feuil2!D:E,2,FALSE)),"",VLOOKUP(#REF!&amp;" N°1",Feuil2!D:E,2,FALSE))</f>
        <v>#REF!</v>
      </c>
      <c r="W606" t="e">
        <f>IF(ISNA(VLOOKUP(#REF!&amp;" N°2",Feuil2!D:E,2,FALSE)),"",VLOOKUP(#REF!&amp;" N°2",Feuil2!D:E,2,FALSE))</f>
        <v>#REF!</v>
      </c>
      <c r="X606" t="e">
        <f>IF(ISNA(VLOOKUP(#REF!&amp;" N°3",Feuil2!D:E,2,FALSE)),"",VLOOKUP(#REF!&amp;" N°3",Feuil2!D:E,2,FALSE))</f>
        <v>#REF!</v>
      </c>
      <c r="Y606" t="e">
        <f>IF(ISNA(VLOOKUP(#REF!&amp;" N°3",Feuil2!D:E,2,FALSE)),"",VLOOKUP(#REF!&amp;" N°3",Feuil2!D:E,2,FALSE))</f>
        <v>#REF!</v>
      </c>
      <c r="Z606" t="e">
        <f>IF(ISNA(VLOOKUP(#REF!&amp;" N°4",Feuil2!D:E,2,FALSE)),"",VLOOKUP(#REF!&amp;" N°4",Feuil2!D:E,2,FALSE))</f>
        <v>#REF!</v>
      </c>
      <c r="AA606" t="e">
        <f>IF(ISNA(VLOOKUP(#REF!&amp;" N°6",Feuil2!D:E,2,FALSE)),"",VLOOKUP(#REF!&amp;" N°6",Feuil2!D:E,2,FALSE))</f>
        <v>#REF!</v>
      </c>
      <c r="AB606" t="e">
        <f>IF(ISNA(VLOOKUP(#REF!&amp;" N°7",Feuil2!D:E,2,FALSE)),"",VLOOKUP(#REF!&amp;" N°7",Feuil2!D:E,2,FALSE))</f>
        <v>#REF!</v>
      </c>
    </row>
    <row r="607" spans="14:28" x14ac:dyDescent="0.3">
      <c r="N607" t="e">
        <f>IF(OR(VLOOKUP(M607,Feuil2!E:F,2,FALSE)&gt;1,VLOOKUP(Feuil1!M607,Feuil2!E:I,4,)+7&lt;Tableau_Lancer_la_requête_à_partir_de_CEGID[[#This Row],[wop_dateacc]]),Feuil1!M607,"")</f>
        <v>#N/A</v>
      </c>
      <c r="U607" t="e">
        <f>_xlfn.ISOWEEKNUM(#REF!)</f>
        <v>#REF!</v>
      </c>
      <c r="V607" t="e">
        <f>IF(ISNA(VLOOKUP(#REF!&amp;" N°1",Feuil2!D:E,2,FALSE)),"",VLOOKUP(#REF!&amp;" N°1",Feuil2!D:E,2,FALSE))</f>
        <v>#REF!</v>
      </c>
      <c r="W607" t="e">
        <f>IF(ISNA(VLOOKUP(#REF!&amp;" N°2",Feuil2!D:E,2,FALSE)),"",VLOOKUP(#REF!&amp;" N°2",Feuil2!D:E,2,FALSE))</f>
        <v>#REF!</v>
      </c>
      <c r="X607" t="e">
        <f>IF(ISNA(VLOOKUP(#REF!&amp;" N°3",Feuil2!D:E,2,FALSE)),"",VLOOKUP(#REF!&amp;" N°3",Feuil2!D:E,2,FALSE))</f>
        <v>#REF!</v>
      </c>
      <c r="Y607" t="e">
        <f>IF(ISNA(VLOOKUP(#REF!&amp;" N°3",Feuil2!D:E,2,FALSE)),"",VLOOKUP(#REF!&amp;" N°3",Feuil2!D:E,2,FALSE))</f>
        <v>#REF!</v>
      </c>
      <c r="Z607" t="e">
        <f>IF(ISNA(VLOOKUP(#REF!&amp;" N°4",Feuil2!D:E,2,FALSE)),"",VLOOKUP(#REF!&amp;" N°4",Feuil2!D:E,2,FALSE))</f>
        <v>#REF!</v>
      </c>
      <c r="AA607" t="e">
        <f>IF(ISNA(VLOOKUP(#REF!&amp;" N°6",Feuil2!D:E,2,FALSE)),"",VLOOKUP(#REF!&amp;" N°6",Feuil2!D:E,2,FALSE))</f>
        <v>#REF!</v>
      </c>
      <c r="AB607" t="e">
        <f>IF(ISNA(VLOOKUP(#REF!&amp;" N°7",Feuil2!D:E,2,FALSE)),"",VLOOKUP(#REF!&amp;" N°7",Feuil2!D:E,2,FALSE))</f>
        <v>#REF!</v>
      </c>
    </row>
    <row r="608" spans="14:28" x14ac:dyDescent="0.3">
      <c r="N608" t="e">
        <f>IF(OR(VLOOKUP(M608,Feuil2!E:F,2,FALSE)&gt;1,VLOOKUP(Feuil1!M608,Feuil2!E:I,4,)+7&lt;Tableau_Lancer_la_requête_à_partir_de_CEGID[[#This Row],[wop_dateacc]]),Feuil1!M608,"")</f>
        <v>#N/A</v>
      </c>
      <c r="U608" t="e">
        <f>_xlfn.ISOWEEKNUM(#REF!)</f>
        <v>#REF!</v>
      </c>
      <c r="V608" t="e">
        <f>IF(ISNA(VLOOKUP(#REF!&amp;" N°1",Feuil2!D:E,2,FALSE)),"",VLOOKUP(#REF!&amp;" N°1",Feuil2!D:E,2,FALSE))</f>
        <v>#REF!</v>
      </c>
      <c r="W608" t="e">
        <f>IF(ISNA(VLOOKUP(#REF!&amp;" N°2",Feuil2!D:E,2,FALSE)),"",VLOOKUP(#REF!&amp;" N°2",Feuil2!D:E,2,FALSE))</f>
        <v>#REF!</v>
      </c>
      <c r="X608" t="e">
        <f>IF(ISNA(VLOOKUP(#REF!&amp;" N°3",Feuil2!D:E,2,FALSE)),"",VLOOKUP(#REF!&amp;" N°3",Feuil2!D:E,2,FALSE))</f>
        <v>#REF!</v>
      </c>
      <c r="Y608" t="e">
        <f>IF(ISNA(VLOOKUP(#REF!&amp;" N°3",Feuil2!D:E,2,FALSE)),"",VLOOKUP(#REF!&amp;" N°3",Feuil2!D:E,2,FALSE))</f>
        <v>#REF!</v>
      </c>
      <c r="Z608" t="e">
        <f>IF(ISNA(VLOOKUP(#REF!&amp;" N°4",Feuil2!D:E,2,FALSE)),"",VLOOKUP(#REF!&amp;" N°4",Feuil2!D:E,2,FALSE))</f>
        <v>#REF!</v>
      </c>
      <c r="AA608" t="e">
        <f>IF(ISNA(VLOOKUP(#REF!&amp;" N°6",Feuil2!D:E,2,FALSE)),"",VLOOKUP(#REF!&amp;" N°6",Feuil2!D:E,2,FALSE))</f>
        <v>#REF!</v>
      </c>
      <c r="AB608" t="e">
        <f>IF(ISNA(VLOOKUP(#REF!&amp;" N°7",Feuil2!D:E,2,FALSE)),"",VLOOKUP(#REF!&amp;" N°7",Feuil2!D:E,2,FALSE))</f>
        <v>#REF!</v>
      </c>
    </row>
    <row r="609" spans="14:28" x14ac:dyDescent="0.3">
      <c r="N609" t="e">
        <f>IF(OR(VLOOKUP(M609,Feuil2!E:F,2,FALSE)&gt;1,VLOOKUP(Feuil1!M609,Feuil2!E:I,4,)+7&lt;Tableau_Lancer_la_requête_à_partir_de_CEGID[[#This Row],[wop_dateacc]]),Feuil1!M609,"")</f>
        <v>#N/A</v>
      </c>
      <c r="U609" t="e">
        <f>_xlfn.ISOWEEKNUM(#REF!)</f>
        <v>#REF!</v>
      </c>
      <c r="V609" t="e">
        <f>IF(ISNA(VLOOKUP(#REF!&amp;" N°1",Feuil2!D:E,2,FALSE)),"",VLOOKUP(#REF!&amp;" N°1",Feuil2!D:E,2,FALSE))</f>
        <v>#REF!</v>
      </c>
      <c r="W609" t="e">
        <f>IF(ISNA(VLOOKUP(#REF!&amp;" N°2",Feuil2!D:E,2,FALSE)),"",VLOOKUP(#REF!&amp;" N°2",Feuil2!D:E,2,FALSE))</f>
        <v>#REF!</v>
      </c>
      <c r="X609" t="e">
        <f>IF(ISNA(VLOOKUP(#REF!&amp;" N°3",Feuil2!D:E,2,FALSE)),"",VLOOKUP(#REF!&amp;" N°3",Feuil2!D:E,2,FALSE))</f>
        <v>#REF!</v>
      </c>
      <c r="Y609" t="e">
        <f>IF(ISNA(VLOOKUP(#REF!&amp;" N°3",Feuil2!D:E,2,FALSE)),"",VLOOKUP(#REF!&amp;" N°3",Feuil2!D:E,2,FALSE))</f>
        <v>#REF!</v>
      </c>
      <c r="Z609" t="e">
        <f>IF(ISNA(VLOOKUP(#REF!&amp;" N°4",Feuil2!D:E,2,FALSE)),"",VLOOKUP(#REF!&amp;" N°4",Feuil2!D:E,2,FALSE))</f>
        <v>#REF!</v>
      </c>
      <c r="AA609" t="e">
        <f>IF(ISNA(VLOOKUP(#REF!&amp;" N°6",Feuil2!D:E,2,FALSE)),"",VLOOKUP(#REF!&amp;" N°6",Feuil2!D:E,2,FALSE))</f>
        <v>#REF!</v>
      </c>
      <c r="AB609" t="e">
        <f>IF(ISNA(VLOOKUP(#REF!&amp;" N°7",Feuil2!D:E,2,FALSE)),"",VLOOKUP(#REF!&amp;" N°7",Feuil2!D:E,2,FALSE))</f>
        <v>#REF!</v>
      </c>
    </row>
    <row r="610" spans="14:28" x14ac:dyDescent="0.3">
      <c r="N610" t="e">
        <f>IF(OR(VLOOKUP(M610,Feuil2!E:F,2,FALSE)&gt;1,VLOOKUP(Feuil1!M610,Feuil2!E:I,4,)+7&lt;Tableau_Lancer_la_requête_à_partir_de_CEGID[[#This Row],[wop_dateacc]]),Feuil1!M610,"")</f>
        <v>#N/A</v>
      </c>
      <c r="U610" t="e">
        <f>_xlfn.ISOWEEKNUM(#REF!)</f>
        <v>#REF!</v>
      </c>
      <c r="V610" t="e">
        <f>IF(ISNA(VLOOKUP(#REF!&amp;" N°1",Feuil2!D:E,2,FALSE)),"",VLOOKUP(#REF!&amp;" N°1",Feuil2!D:E,2,FALSE))</f>
        <v>#REF!</v>
      </c>
      <c r="W610" t="e">
        <f>IF(ISNA(VLOOKUP(#REF!&amp;" N°2",Feuil2!D:E,2,FALSE)),"",VLOOKUP(#REF!&amp;" N°2",Feuil2!D:E,2,FALSE))</f>
        <v>#REF!</v>
      </c>
      <c r="X610" t="e">
        <f>IF(ISNA(VLOOKUP(#REF!&amp;" N°3",Feuil2!D:E,2,FALSE)),"",VLOOKUP(#REF!&amp;" N°3",Feuil2!D:E,2,FALSE))</f>
        <v>#REF!</v>
      </c>
      <c r="Y610" t="e">
        <f>IF(ISNA(VLOOKUP(#REF!&amp;" N°3",Feuil2!D:E,2,FALSE)),"",VLOOKUP(#REF!&amp;" N°3",Feuil2!D:E,2,FALSE))</f>
        <v>#REF!</v>
      </c>
      <c r="Z610" t="e">
        <f>IF(ISNA(VLOOKUP(#REF!&amp;" N°4",Feuil2!D:E,2,FALSE)),"",VLOOKUP(#REF!&amp;" N°4",Feuil2!D:E,2,FALSE))</f>
        <v>#REF!</v>
      </c>
      <c r="AA610" t="e">
        <f>IF(ISNA(VLOOKUP(#REF!&amp;" N°6",Feuil2!D:E,2,FALSE)),"",VLOOKUP(#REF!&amp;" N°6",Feuil2!D:E,2,FALSE))</f>
        <v>#REF!</v>
      </c>
      <c r="AB610" t="e">
        <f>IF(ISNA(VLOOKUP(#REF!&amp;" N°7",Feuil2!D:E,2,FALSE)),"",VLOOKUP(#REF!&amp;" N°7",Feuil2!D:E,2,FALSE))</f>
        <v>#REF!</v>
      </c>
    </row>
    <row r="611" spans="14:28" x14ac:dyDescent="0.3">
      <c r="N611" t="e">
        <f>IF(OR(VLOOKUP(M611,Feuil2!E:F,2,FALSE)&gt;1,VLOOKUP(Feuil1!M611,Feuil2!E:I,4,)+7&lt;Tableau_Lancer_la_requête_à_partir_de_CEGID[[#This Row],[wop_dateacc]]),Feuil1!M611,"")</f>
        <v>#N/A</v>
      </c>
      <c r="U611" t="e">
        <f>_xlfn.ISOWEEKNUM(#REF!)</f>
        <v>#REF!</v>
      </c>
      <c r="V611" t="e">
        <f>IF(ISNA(VLOOKUP(#REF!&amp;" N°1",Feuil2!D:E,2,FALSE)),"",VLOOKUP(#REF!&amp;" N°1",Feuil2!D:E,2,FALSE))</f>
        <v>#REF!</v>
      </c>
      <c r="W611" t="e">
        <f>IF(ISNA(VLOOKUP(#REF!&amp;" N°2",Feuil2!D:E,2,FALSE)),"",VLOOKUP(#REF!&amp;" N°2",Feuil2!D:E,2,FALSE))</f>
        <v>#REF!</v>
      </c>
      <c r="X611" t="e">
        <f>IF(ISNA(VLOOKUP(#REF!&amp;" N°3",Feuil2!D:E,2,FALSE)),"",VLOOKUP(#REF!&amp;" N°3",Feuil2!D:E,2,FALSE))</f>
        <v>#REF!</v>
      </c>
      <c r="Y611" t="e">
        <f>IF(ISNA(VLOOKUP(#REF!&amp;" N°3",Feuil2!D:E,2,FALSE)),"",VLOOKUP(#REF!&amp;" N°3",Feuil2!D:E,2,FALSE))</f>
        <v>#REF!</v>
      </c>
      <c r="Z611" t="e">
        <f>IF(ISNA(VLOOKUP(#REF!&amp;" N°4",Feuil2!D:E,2,FALSE)),"",VLOOKUP(#REF!&amp;" N°4",Feuil2!D:E,2,FALSE))</f>
        <v>#REF!</v>
      </c>
      <c r="AA611" t="e">
        <f>IF(ISNA(VLOOKUP(#REF!&amp;" N°6",Feuil2!D:E,2,FALSE)),"",VLOOKUP(#REF!&amp;" N°6",Feuil2!D:E,2,FALSE))</f>
        <v>#REF!</v>
      </c>
      <c r="AB611" t="e">
        <f>IF(ISNA(VLOOKUP(#REF!&amp;" N°7",Feuil2!D:E,2,FALSE)),"",VLOOKUP(#REF!&amp;" N°7",Feuil2!D:E,2,FALSE))</f>
        <v>#REF!</v>
      </c>
    </row>
    <row r="612" spans="14:28" x14ac:dyDescent="0.3">
      <c r="N612" t="e">
        <f>IF(OR(VLOOKUP(M612,Feuil2!E:F,2,FALSE)&gt;1,VLOOKUP(Feuil1!M612,Feuil2!E:I,4,)+7&lt;Tableau_Lancer_la_requête_à_partir_de_CEGID[[#This Row],[wop_dateacc]]),Feuil1!M612,"")</f>
        <v>#N/A</v>
      </c>
      <c r="U612" t="e">
        <f>_xlfn.ISOWEEKNUM(#REF!)</f>
        <v>#REF!</v>
      </c>
      <c r="V612" t="e">
        <f>IF(ISNA(VLOOKUP(#REF!&amp;" N°1",Feuil2!D:E,2,FALSE)),"",VLOOKUP(#REF!&amp;" N°1",Feuil2!D:E,2,FALSE))</f>
        <v>#REF!</v>
      </c>
      <c r="W612" t="e">
        <f>IF(ISNA(VLOOKUP(#REF!&amp;" N°2",Feuil2!D:E,2,FALSE)),"",VLOOKUP(#REF!&amp;" N°2",Feuil2!D:E,2,FALSE))</f>
        <v>#REF!</v>
      </c>
      <c r="X612" t="e">
        <f>IF(ISNA(VLOOKUP(#REF!&amp;" N°3",Feuil2!D:E,2,FALSE)),"",VLOOKUP(#REF!&amp;" N°3",Feuil2!D:E,2,FALSE))</f>
        <v>#REF!</v>
      </c>
      <c r="Y612" t="e">
        <f>IF(ISNA(VLOOKUP(#REF!&amp;" N°3",Feuil2!D:E,2,FALSE)),"",VLOOKUP(#REF!&amp;" N°3",Feuil2!D:E,2,FALSE))</f>
        <v>#REF!</v>
      </c>
      <c r="Z612" t="e">
        <f>IF(ISNA(VLOOKUP(#REF!&amp;" N°4",Feuil2!D:E,2,FALSE)),"",VLOOKUP(#REF!&amp;" N°4",Feuil2!D:E,2,FALSE))</f>
        <v>#REF!</v>
      </c>
      <c r="AA612" t="e">
        <f>IF(ISNA(VLOOKUP(#REF!&amp;" N°6",Feuil2!D:E,2,FALSE)),"",VLOOKUP(#REF!&amp;" N°6",Feuil2!D:E,2,FALSE))</f>
        <v>#REF!</v>
      </c>
      <c r="AB612" t="e">
        <f>IF(ISNA(VLOOKUP(#REF!&amp;" N°7",Feuil2!D:E,2,FALSE)),"",VLOOKUP(#REF!&amp;" N°7",Feuil2!D:E,2,FALSE))</f>
        <v>#REF!</v>
      </c>
    </row>
    <row r="613" spans="14:28" x14ac:dyDescent="0.3">
      <c r="N613" t="e">
        <f>IF(OR(VLOOKUP(M613,Feuil2!E:F,2,FALSE)&gt;1,VLOOKUP(Feuil1!M613,Feuil2!E:I,4,)+7&lt;Tableau_Lancer_la_requête_à_partir_de_CEGID[[#This Row],[wop_dateacc]]),Feuil1!M613,"")</f>
        <v>#N/A</v>
      </c>
      <c r="U613" t="e">
        <f>_xlfn.ISOWEEKNUM(#REF!)</f>
        <v>#REF!</v>
      </c>
      <c r="V613" t="e">
        <f>IF(ISNA(VLOOKUP(#REF!&amp;" N°1",Feuil2!D:E,2,FALSE)),"",VLOOKUP(#REF!&amp;" N°1",Feuil2!D:E,2,FALSE))</f>
        <v>#REF!</v>
      </c>
      <c r="W613" t="e">
        <f>IF(ISNA(VLOOKUP(#REF!&amp;" N°2",Feuil2!D:E,2,FALSE)),"",VLOOKUP(#REF!&amp;" N°2",Feuil2!D:E,2,FALSE))</f>
        <v>#REF!</v>
      </c>
      <c r="X613" t="e">
        <f>IF(ISNA(VLOOKUP(#REF!&amp;" N°3",Feuil2!D:E,2,FALSE)),"",VLOOKUP(#REF!&amp;" N°3",Feuil2!D:E,2,FALSE))</f>
        <v>#REF!</v>
      </c>
      <c r="Y613" t="e">
        <f>IF(ISNA(VLOOKUP(#REF!&amp;" N°3",Feuil2!D:E,2,FALSE)),"",VLOOKUP(#REF!&amp;" N°3",Feuil2!D:E,2,FALSE))</f>
        <v>#REF!</v>
      </c>
      <c r="Z613" t="e">
        <f>IF(ISNA(VLOOKUP(#REF!&amp;" N°4",Feuil2!D:E,2,FALSE)),"",VLOOKUP(#REF!&amp;" N°4",Feuil2!D:E,2,FALSE))</f>
        <v>#REF!</v>
      </c>
      <c r="AA613" t="e">
        <f>IF(ISNA(VLOOKUP(#REF!&amp;" N°6",Feuil2!D:E,2,FALSE)),"",VLOOKUP(#REF!&amp;" N°6",Feuil2!D:E,2,FALSE))</f>
        <v>#REF!</v>
      </c>
      <c r="AB613" t="e">
        <f>IF(ISNA(VLOOKUP(#REF!&amp;" N°7",Feuil2!D:E,2,FALSE)),"",VLOOKUP(#REF!&amp;" N°7",Feuil2!D:E,2,FALSE))</f>
        <v>#REF!</v>
      </c>
    </row>
    <row r="614" spans="14:28" x14ac:dyDescent="0.3">
      <c r="N614" t="e">
        <f>IF(OR(VLOOKUP(M614,Feuil2!E:F,2,FALSE)&gt;1,VLOOKUP(Feuil1!M614,Feuil2!E:I,4,)+7&lt;Tableau_Lancer_la_requête_à_partir_de_CEGID[[#This Row],[wop_dateacc]]),Feuil1!M614,"")</f>
        <v>#N/A</v>
      </c>
      <c r="U614" t="e">
        <f>_xlfn.ISOWEEKNUM(#REF!)</f>
        <v>#REF!</v>
      </c>
      <c r="V614" t="e">
        <f>IF(ISNA(VLOOKUP(#REF!&amp;" N°1",Feuil2!D:E,2,FALSE)),"",VLOOKUP(#REF!&amp;" N°1",Feuil2!D:E,2,FALSE))</f>
        <v>#REF!</v>
      </c>
      <c r="W614" t="e">
        <f>IF(ISNA(VLOOKUP(#REF!&amp;" N°2",Feuil2!D:E,2,FALSE)),"",VLOOKUP(#REF!&amp;" N°2",Feuil2!D:E,2,FALSE))</f>
        <v>#REF!</v>
      </c>
      <c r="X614" t="e">
        <f>IF(ISNA(VLOOKUP(#REF!&amp;" N°3",Feuil2!D:E,2,FALSE)),"",VLOOKUP(#REF!&amp;" N°3",Feuil2!D:E,2,FALSE))</f>
        <v>#REF!</v>
      </c>
      <c r="Y614" t="e">
        <f>IF(ISNA(VLOOKUP(#REF!&amp;" N°3",Feuil2!D:E,2,FALSE)),"",VLOOKUP(#REF!&amp;" N°3",Feuil2!D:E,2,FALSE))</f>
        <v>#REF!</v>
      </c>
      <c r="Z614" t="e">
        <f>IF(ISNA(VLOOKUP(#REF!&amp;" N°4",Feuil2!D:E,2,FALSE)),"",VLOOKUP(#REF!&amp;" N°4",Feuil2!D:E,2,FALSE))</f>
        <v>#REF!</v>
      </c>
      <c r="AA614" t="e">
        <f>IF(ISNA(VLOOKUP(#REF!&amp;" N°6",Feuil2!D:E,2,FALSE)),"",VLOOKUP(#REF!&amp;" N°6",Feuil2!D:E,2,FALSE))</f>
        <v>#REF!</v>
      </c>
      <c r="AB614" t="e">
        <f>IF(ISNA(VLOOKUP(#REF!&amp;" N°7",Feuil2!D:E,2,FALSE)),"",VLOOKUP(#REF!&amp;" N°7",Feuil2!D:E,2,FALSE))</f>
        <v>#REF!</v>
      </c>
    </row>
    <row r="615" spans="14:28" x14ac:dyDescent="0.3">
      <c r="N615" t="e">
        <f>IF(OR(VLOOKUP(M615,Feuil2!E:F,2,FALSE)&gt;1,VLOOKUP(Feuil1!M615,Feuil2!E:I,4,)+7&lt;Tableau_Lancer_la_requête_à_partir_de_CEGID[[#This Row],[wop_dateacc]]),Feuil1!M615,"")</f>
        <v>#N/A</v>
      </c>
      <c r="U615" t="e">
        <f>_xlfn.ISOWEEKNUM(#REF!)</f>
        <v>#REF!</v>
      </c>
      <c r="V615" t="e">
        <f>IF(ISNA(VLOOKUP(#REF!&amp;" N°1",Feuil2!D:E,2,FALSE)),"",VLOOKUP(#REF!&amp;" N°1",Feuil2!D:E,2,FALSE))</f>
        <v>#REF!</v>
      </c>
      <c r="W615" t="e">
        <f>IF(ISNA(VLOOKUP(#REF!&amp;" N°2",Feuil2!D:E,2,FALSE)),"",VLOOKUP(#REF!&amp;" N°2",Feuil2!D:E,2,FALSE))</f>
        <v>#REF!</v>
      </c>
      <c r="X615" t="e">
        <f>IF(ISNA(VLOOKUP(#REF!&amp;" N°3",Feuil2!D:E,2,FALSE)),"",VLOOKUP(#REF!&amp;" N°3",Feuil2!D:E,2,FALSE))</f>
        <v>#REF!</v>
      </c>
      <c r="Y615" t="e">
        <f>IF(ISNA(VLOOKUP(#REF!&amp;" N°3",Feuil2!D:E,2,FALSE)),"",VLOOKUP(#REF!&amp;" N°3",Feuil2!D:E,2,FALSE))</f>
        <v>#REF!</v>
      </c>
      <c r="Z615" t="e">
        <f>IF(ISNA(VLOOKUP(#REF!&amp;" N°4",Feuil2!D:E,2,FALSE)),"",VLOOKUP(#REF!&amp;" N°4",Feuil2!D:E,2,FALSE))</f>
        <v>#REF!</v>
      </c>
      <c r="AA615" t="e">
        <f>IF(ISNA(VLOOKUP(#REF!&amp;" N°6",Feuil2!D:E,2,FALSE)),"",VLOOKUP(#REF!&amp;" N°6",Feuil2!D:E,2,FALSE))</f>
        <v>#REF!</v>
      </c>
      <c r="AB615" t="e">
        <f>IF(ISNA(VLOOKUP(#REF!&amp;" N°7",Feuil2!D:E,2,FALSE)),"",VLOOKUP(#REF!&amp;" N°7",Feuil2!D:E,2,FALSE))</f>
        <v>#REF!</v>
      </c>
    </row>
    <row r="616" spans="14:28" x14ac:dyDescent="0.3">
      <c r="N616" t="e">
        <f>IF(OR(VLOOKUP(M616,Feuil2!E:F,2,FALSE)&gt;1,VLOOKUP(Feuil1!M616,Feuil2!E:I,4,)+7&lt;Tableau_Lancer_la_requête_à_partir_de_CEGID[[#This Row],[wop_dateacc]]),Feuil1!M616,"")</f>
        <v>#N/A</v>
      </c>
      <c r="U616" t="e">
        <f>_xlfn.ISOWEEKNUM(#REF!)</f>
        <v>#REF!</v>
      </c>
      <c r="V616" t="e">
        <f>IF(ISNA(VLOOKUP(#REF!&amp;" N°1",Feuil2!D:E,2,FALSE)),"",VLOOKUP(#REF!&amp;" N°1",Feuil2!D:E,2,FALSE))</f>
        <v>#REF!</v>
      </c>
      <c r="W616" t="e">
        <f>IF(ISNA(VLOOKUP(#REF!&amp;" N°2",Feuil2!D:E,2,FALSE)),"",VLOOKUP(#REF!&amp;" N°2",Feuil2!D:E,2,FALSE))</f>
        <v>#REF!</v>
      </c>
      <c r="X616" t="e">
        <f>IF(ISNA(VLOOKUP(#REF!&amp;" N°3",Feuil2!D:E,2,FALSE)),"",VLOOKUP(#REF!&amp;" N°3",Feuil2!D:E,2,FALSE))</f>
        <v>#REF!</v>
      </c>
      <c r="Y616" t="e">
        <f>IF(ISNA(VLOOKUP(#REF!&amp;" N°3",Feuil2!D:E,2,FALSE)),"",VLOOKUP(#REF!&amp;" N°3",Feuil2!D:E,2,FALSE))</f>
        <v>#REF!</v>
      </c>
      <c r="Z616" t="e">
        <f>IF(ISNA(VLOOKUP(#REF!&amp;" N°4",Feuil2!D:E,2,FALSE)),"",VLOOKUP(#REF!&amp;" N°4",Feuil2!D:E,2,FALSE))</f>
        <v>#REF!</v>
      </c>
      <c r="AA616" t="e">
        <f>IF(ISNA(VLOOKUP(#REF!&amp;" N°6",Feuil2!D:E,2,FALSE)),"",VLOOKUP(#REF!&amp;" N°6",Feuil2!D:E,2,FALSE))</f>
        <v>#REF!</v>
      </c>
      <c r="AB616" t="e">
        <f>IF(ISNA(VLOOKUP(#REF!&amp;" N°7",Feuil2!D:E,2,FALSE)),"",VLOOKUP(#REF!&amp;" N°7",Feuil2!D:E,2,FALSE))</f>
        <v>#REF!</v>
      </c>
    </row>
    <row r="617" spans="14:28" x14ac:dyDescent="0.3">
      <c r="N617" t="e">
        <f>IF(OR(VLOOKUP(M617,Feuil2!E:F,2,FALSE)&gt;1,VLOOKUP(Feuil1!M617,Feuil2!E:I,4,)+7&lt;Tableau_Lancer_la_requête_à_partir_de_CEGID[[#This Row],[wop_dateacc]]),Feuil1!M617,"")</f>
        <v>#N/A</v>
      </c>
      <c r="U617" t="e">
        <f>_xlfn.ISOWEEKNUM(#REF!)</f>
        <v>#REF!</v>
      </c>
      <c r="V617" t="e">
        <f>IF(ISNA(VLOOKUP(#REF!&amp;" N°1",Feuil2!D:E,2,FALSE)),"",VLOOKUP(#REF!&amp;" N°1",Feuil2!D:E,2,FALSE))</f>
        <v>#REF!</v>
      </c>
      <c r="W617" t="e">
        <f>IF(ISNA(VLOOKUP(#REF!&amp;" N°2",Feuil2!D:E,2,FALSE)),"",VLOOKUP(#REF!&amp;" N°2",Feuil2!D:E,2,FALSE))</f>
        <v>#REF!</v>
      </c>
      <c r="X617" t="e">
        <f>IF(ISNA(VLOOKUP(#REF!&amp;" N°3",Feuil2!D:E,2,FALSE)),"",VLOOKUP(#REF!&amp;" N°3",Feuil2!D:E,2,FALSE))</f>
        <v>#REF!</v>
      </c>
      <c r="Y617" t="e">
        <f>IF(ISNA(VLOOKUP(#REF!&amp;" N°3",Feuil2!D:E,2,FALSE)),"",VLOOKUP(#REF!&amp;" N°3",Feuil2!D:E,2,FALSE))</f>
        <v>#REF!</v>
      </c>
      <c r="Z617" t="e">
        <f>IF(ISNA(VLOOKUP(#REF!&amp;" N°4",Feuil2!D:E,2,FALSE)),"",VLOOKUP(#REF!&amp;" N°4",Feuil2!D:E,2,FALSE))</f>
        <v>#REF!</v>
      </c>
      <c r="AA617" t="e">
        <f>IF(ISNA(VLOOKUP(#REF!&amp;" N°6",Feuil2!D:E,2,FALSE)),"",VLOOKUP(#REF!&amp;" N°6",Feuil2!D:E,2,FALSE))</f>
        <v>#REF!</v>
      </c>
      <c r="AB617" t="e">
        <f>IF(ISNA(VLOOKUP(#REF!&amp;" N°7",Feuil2!D:E,2,FALSE)),"",VLOOKUP(#REF!&amp;" N°7",Feuil2!D:E,2,FALSE))</f>
        <v>#REF!</v>
      </c>
    </row>
    <row r="618" spans="14:28" x14ac:dyDescent="0.3">
      <c r="N618" t="e">
        <f>IF(OR(VLOOKUP(M618,Feuil2!E:F,2,FALSE)&gt;1,VLOOKUP(Feuil1!M618,Feuil2!E:I,4,)+7&lt;Tableau_Lancer_la_requête_à_partir_de_CEGID[[#This Row],[wop_dateacc]]),Feuil1!M618,"")</f>
        <v>#N/A</v>
      </c>
      <c r="U618" t="e">
        <f>_xlfn.ISOWEEKNUM(#REF!)</f>
        <v>#REF!</v>
      </c>
      <c r="V618" t="e">
        <f>IF(ISNA(VLOOKUP(#REF!&amp;" N°1",Feuil2!D:E,2,FALSE)),"",VLOOKUP(#REF!&amp;" N°1",Feuil2!D:E,2,FALSE))</f>
        <v>#REF!</v>
      </c>
      <c r="W618" t="e">
        <f>IF(ISNA(VLOOKUP(#REF!&amp;" N°2",Feuil2!D:E,2,FALSE)),"",VLOOKUP(#REF!&amp;" N°2",Feuil2!D:E,2,FALSE))</f>
        <v>#REF!</v>
      </c>
      <c r="X618" t="e">
        <f>IF(ISNA(VLOOKUP(#REF!&amp;" N°3",Feuil2!D:E,2,FALSE)),"",VLOOKUP(#REF!&amp;" N°3",Feuil2!D:E,2,FALSE))</f>
        <v>#REF!</v>
      </c>
      <c r="Y618" t="e">
        <f>IF(ISNA(VLOOKUP(#REF!&amp;" N°3",Feuil2!D:E,2,FALSE)),"",VLOOKUP(#REF!&amp;" N°3",Feuil2!D:E,2,FALSE))</f>
        <v>#REF!</v>
      </c>
      <c r="Z618" t="e">
        <f>IF(ISNA(VLOOKUP(#REF!&amp;" N°4",Feuil2!D:E,2,FALSE)),"",VLOOKUP(#REF!&amp;" N°4",Feuil2!D:E,2,FALSE))</f>
        <v>#REF!</v>
      </c>
      <c r="AA618" t="e">
        <f>IF(ISNA(VLOOKUP(#REF!&amp;" N°6",Feuil2!D:E,2,FALSE)),"",VLOOKUP(#REF!&amp;" N°6",Feuil2!D:E,2,FALSE))</f>
        <v>#REF!</v>
      </c>
      <c r="AB618" t="e">
        <f>IF(ISNA(VLOOKUP(#REF!&amp;" N°7",Feuil2!D:E,2,FALSE)),"",VLOOKUP(#REF!&amp;" N°7",Feuil2!D:E,2,FALSE))</f>
        <v>#REF!</v>
      </c>
    </row>
    <row r="619" spans="14:28" x14ac:dyDescent="0.3">
      <c r="N619" t="e">
        <f>IF(OR(VLOOKUP(M619,Feuil2!E:F,2,FALSE)&gt;1,VLOOKUP(Feuil1!M619,Feuil2!E:I,4,)+7&lt;Tableau_Lancer_la_requête_à_partir_de_CEGID[[#This Row],[wop_dateacc]]),Feuil1!M619,"")</f>
        <v>#N/A</v>
      </c>
      <c r="U619" t="e">
        <f>_xlfn.ISOWEEKNUM(#REF!)</f>
        <v>#REF!</v>
      </c>
      <c r="V619" t="e">
        <f>IF(ISNA(VLOOKUP(#REF!&amp;" N°1",Feuil2!D:E,2,FALSE)),"",VLOOKUP(#REF!&amp;" N°1",Feuil2!D:E,2,FALSE))</f>
        <v>#REF!</v>
      </c>
      <c r="W619" t="e">
        <f>IF(ISNA(VLOOKUP(#REF!&amp;" N°2",Feuil2!D:E,2,FALSE)),"",VLOOKUP(#REF!&amp;" N°2",Feuil2!D:E,2,FALSE))</f>
        <v>#REF!</v>
      </c>
      <c r="X619" t="e">
        <f>IF(ISNA(VLOOKUP(#REF!&amp;" N°3",Feuil2!D:E,2,FALSE)),"",VLOOKUP(#REF!&amp;" N°3",Feuil2!D:E,2,FALSE))</f>
        <v>#REF!</v>
      </c>
      <c r="Y619" t="e">
        <f>IF(ISNA(VLOOKUP(#REF!&amp;" N°3",Feuil2!D:E,2,FALSE)),"",VLOOKUP(#REF!&amp;" N°3",Feuil2!D:E,2,FALSE))</f>
        <v>#REF!</v>
      </c>
      <c r="Z619" t="e">
        <f>IF(ISNA(VLOOKUP(#REF!&amp;" N°4",Feuil2!D:E,2,FALSE)),"",VLOOKUP(#REF!&amp;" N°4",Feuil2!D:E,2,FALSE))</f>
        <v>#REF!</v>
      </c>
      <c r="AA619" t="e">
        <f>IF(ISNA(VLOOKUP(#REF!&amp;" N°6",Feuil2!D:E,2,FALSE)),"",VLOOKUP(#REF!&amp;" N°6",Feuil2!D:E,2,FALSE))</f>
        <v>#REF!</v>
      </c>
      <c r="AB619" t="e">
        <f>IF(ISNA(VLOOKUP(#REF!&amp;" N°7",Feuil2!D:E,2,FALSE)),"",VLOOKUP(#REF!&amp;" N°7",Feuil2!D:E,2,FALSE))</f>
        <v>#REF!</v>
      </c>
    </row>
    <row r="620" spans="14:28" x14ac:dyDescent="0.3">
      <c r="N620" t="e">
        <f>IF(OR(VLOOKUP(M620,Feuil2!E:F,2,FALSE)&gt;1,VLOOKUP(Feuil1!M620,Feuil2!E:I,4,)+7&lt;Tableau_Lancer_la_requête_à_partir_de_CEGID[[#This Row],[wop_dateacc]]),Feuil1!M620,"")</f>
        <v>#N/A</v>
      </c>
      <c r="U620" t="e">
        <f>_xlfn.ISOWEEKNUM(#REF!)</f>
        <v>#REF!</v>
      </c>
      <c r="V620" t="e">
        <f>IF(ISNA(VLOOKUP(#REF!&amp;" N°1",Feuil2!D:E,2,FALSE)),"",VLOOKUP(#REF!&amp;" N°1",Feuil2!D:E,2,FALSE))</f>
        <v>#REF!</v>
      </c>
      <c r="W620" t="e">
        <f>IF(ISNA(VLOOKUP(#REF!&amp;" N°2",Feuil2!D:E,2,FALSE)),"",VLOOKUP(#REF!&amp;" N°2",Feuil2!D:E,2,FALSE))</f>
        <v>#REF!</v>
      </c>
      <c r="X620" t="e">
        <f>IF(ISNA(VLOOKUP(#REF!&amp;" N°3",Feuil2!D:E,2,FALSE)),"",VLOOKUP(#REF!&amp;" N°3",Feuil2!D:E,2,FALSE))</f>
        <v>#REF!</v>
      </c>
      <c r="Y620" t="e">
        <f>IF(ISNA(VLOOKUP(#REF!&amp;" N°3",Feuil2!D:E,2,FALSE)),"",VLOOKUP(#REF!&amp;" N°3",Feuil2!D:E,2,FALSE))</f>
        <v>#REF!</v>
      </c>
      <c r="Z620" t="e">
        <f>IF(ISNA(VLOOKUP(#REF!&amp;" N°4",Feuil2!D:E,2,FALSE)),"",VLOOKUP(#REF!&amp;" N°4",Feuil2!D:E,2,FALSE))</f>
        <v>#REF!</v>
      </c>
      <c r="AA620" t="e">
        <f>IF(ISNA(VLOOKUP(#REF!&amp;" N°6",Feuil2!D:E,2,FALSE)),"",VLOOKUP(#REF!&amp;" N°6",Feuil2!D:E,2,FALSE))</f>
        <v>#REF!</v>
      </c>
      <c r="AB620" t="e">
        <f>IF(ISNA(VLOOKUP(#REF!&amp;" N°7",Feuil2!D:E,2,FALSE)),"",VLOOKUP(#REF!&amp;" N°7",Feuil2!D:E,2,FALSE))</f>
        <v>#REF!</v>
      </c>
    </row>
    <row r="621" spans="14:28" x14ac:dyDescent="0.3">
      <c r="N621" t="e">
        <f>IF(OR(VLOOKUP(M621,Feuil2!E:F,2,FALSE)&gt;1,VLOOKUP(Feuil1!M621,Feuil2!E:I,4,)+7&lt;Tableau_Lancer_la_requête_à_partir_de_CEGID[[#This Row],[wop_dateacc]]),Feuil1!M621,"")</f>
        <v>#N/A</v>
      </c>
      <c r="U621" t="e">
        <f>_xlfn.ISOWEEKNUM(#REF!)</f>
        <v>#REF!</v>
      </c>
      <c r="V621" t="e">
        <f>IF(ISNA(VLOOKUP(#REF!&amp;" N°1",Feuil2!D:E,2,FALSE)),"",VLOOKUP(#REF!&amp;" N°1",Feuil2!D:E,2,FALSE))</f>
        <v>#REF!</v>
      </c>
      <c r="W621" t="e">
        <f>IF(ISNA(VLOOKUP(#REF!&amp;" N°2",Feuil2!D:E,2,FALSE)),"",VLOOKUP(#REF!&amp;" N°2",Feuil2!D:E,2,FALSE))</f>
        <v>#REF!</v>
      </c>
      <c r="X621" t="e">
        <f>IF(ISNA(VLOOKUP(#REF!&amp;" N°3",Feuil2!D:E,2,FALSE)),"",VLOOKUP(#REF!&amp;" N°3",Feuil2!D:E,2,FALSE))</f>
        <v>#REF!</v>
      </c>
      <c r="Y621" t="e">
        <f>IF(ISNA(VLOOKUP(#REF!&amp;" N°3",Feuil2!D:E,2,FALSE)),"",VLOOKUP(#REF!&amp;" N°3",Feuil2!D:E,2,FALSE))</f>
        <v>#REF!</v>
      </c>
      <c r="Z621" t="e">
        <f>IF(ISNA(VLOOKUP(#REF!&amp;" N°4",Feuil2!D:E,2,FALSE)),"",VLOOKUP(#REF!&amp;" N°4",Feuil2!D:E,2,FALSE))</f>
        <v>#REF!</v>
      </c>
      <c r="AA621" t="e">
        <f>IF(ISNA(VLOOKUP(#REF!&amp;" N°6",Feuil2!D:E,2,FALSE)),"",VLOOKUP(#REF!&amp;" N°6",Feuil2!D:E,2,FALSE))</f>
        <v>#REF!</v>
      </c>
      <c r="AB621" t="e">
        <f>IF(ISNA(VLOOKUP(#REF!&amp;" N°7",Feuil2!D:E,2,FALSE)),"",VLOOKUP(#REF!&amp;" N°7",Feuil2!D:E,2,FALSE))</f>
        <v>#REF!</v>
      </c>
    </row>
    <row r="622" spans="14:28" x14ac:dyDescent="0.3">
      <c r="N622" t="e">
        <f>IF(OR(VLOOKUP(M622,Feuil2!E:F,2,FALSE)&gt;1,VLOOKUP(Feuil1!M622,Feuil2!E:I,4,)+7&lt;Tableau_Lancer_la_requête_à_partir_de_CEGID[[#This Row],[wop_dateacc]]),Feuil1!M622,"")</f>
        <v>#N/A</v>
      </c>
      <c r="U622" t="e">
        <f>_xlfn.ISOWEEKNUM(#REF!)</f>
        <v>#REF!</v>
      </c>
      <c r="V622" t="e">
        <f>IF(ISNA(VLOOKUP(#REF!&amp;" N°1",Feuil2!D:E,2,FALSE)),"",VLOOKUP(#REF!&amp;" N°1",Feuil2!D:E,2,FALSE))</f>
        <v>#REF!</v>
      </c>
      <c r="W622" t="e">
        <f>IF(ISNA(VLOOKUP(#REF!&amp;" N°2",Feuil2!D:E,2,FALSE)),"",VLOOKUP(#REF!&amp;" N°2",Feuil2!D:E,2,FALSE))</f>
        <v>#REF!</v>
      </c>
      <c r="X622" t="e">
        <f>IF(ISNA(VLOOKUP(#REF!&amp;" N°3",Feuil2!D:E,2,FALSE)),"",VLOOKUP(#REF!&amp;" N°3",Feuil2!D:E,2,FALSE))</f>
        <v>#REF!</v>
      </c>
      <c r="Y622" t="e">
        <f>IF(ISNA(VLOOKUP(#REF!&amp;" N°3",Feuil2!D:E,2,FALSE)),"",VLOOKUP(#REF!&amp;" N°3",Feuil2!D:E,2,FALSE))</f>
        <v>#REF!</v>
      </c>
      <c r="Z622" t="e">
        <f>IF(ISNA(VLOOKUP(#REF!&amp;" N°4",Feuil2!D:E,2,FALSE)),"",VLOOKUP(#REF!&amp;" N°4",Feuil2!D:E,2,FALSE))</f>
        <v>#REF!</v>
      </c>
      <c r="AA622" t="e">
        <f>IF(ISNA(VLOOKUP(#REF!&amp;" N°6",Feuil2!D:E,2,FALSE)),"",VLOOKUP(#REF!&amp;" N°6",Feuil2!D:E,2,FALSE))</f>
        <v>#REF!</v>
      </c>
      <c r="AB622" t="e">
        <f>IF(ISNA(VLOOKUP(#REF!&amp;" N°7",Feuil2!D:E,2,FALSE)),"",VLOOKUP(#REF!&amp;" N°7",Feuil2!D:E,2,FALSE))</f>
        <v>#REF!</v>
      </c>
    </row>
    <row r="623" spans="14:28" x14ac:dyDescent="0.3">
      <c r="N623" t="e">
        <f>IF(OR(VLOOKUP(M623,Feuil2!E:F,2,FALSE)&gt;1,VLOOKUP(Feuil1!M623,Feuil2!E:I,4,)+7&lt;Tableau_Lancer_la_requête_à_partir_de_CEGID[[#This Row],[wop_dateacc]]),Feuil1!M623,"")</f>
        <v>#N/A</v>
      </c>
      <c r="U623" t="e">
        <f>_xlfn.ISOWEEKNUM(#REF!)</f>
        <v>#REF!</v>
      </c>
      <c r="V623" t="e">
        <f>IF(ISNA(VLOOKUP(#REF!&amp;" N°1",Feuil2!D:E,2,FALSE)),"",VLOOKUP(#REF!&amp;" N°1",Feuil2!D:E,2,FALSE))</f>
        <v>#REF!</v>
      </c>
      <c r="W623" t="e">
        <f>IF(ISNA(VLOOKUP(#REF!&amp;" N°2",Feuil2!D:E,2,FALSE)),"",VLOOKUP(#REF!&amp;" N°2",Feuil2!D:E,2,FALSE))</f>
        <v>#REF!</v>
      </c>
      <c r="X623" t="e">
        <f>IF(ISNA(VLOOKUP(#REF!&amp;" N°3",Feuil2!D:E,2,FALSE)),"",VLOOKUP(#REF!&amp;" N°3",Feuil2!D:E,2,FALSE))</f>
        <v>#REF!</v>
      </c>
      <c r="Y623" t="e">
        <f>IF(ISNA(VLOOKUP(#REF!&amp;" N°3",Feuil2!D:E,2,FALSE)),"",VLOOKUP(#REF!&amp;" N°3",Feuil2!D:E,2,FALSE))</f>
        <v>#REF!</v>
      </c>
      <c r="Z623" t="e">
        <f>IF(ISNA(VLOOKUP(#REF!&amp;" N°4",Feuil2!D:E,2,FALSE)),"",VLOOKUP(#REF!&amp;" N°4",Feuil2!D:E,2,FALSE))</f>
        <v>#REF!</v>
      </c>
      <c r="AA623" t="e">
        <f>IF(ISNA(VLOOKUP(#REF!&amp;" N°6",Feuil2!D:E,2,FALSE)),"",VLOOKUP(#REF!&amp;" N°6",Feuil2!D:E,2,FALSE))</f>
        <v>#REF!</v>
      </c>
      <c r="AB623" t="e">
        <f>IF(ISNA(VLOOKUP(#REF!&amp;" N°7",Feuil2!D:E,2,FALSE)),"",VLOOKUP(#REF!&amp;" N°7",Feuil2!D:E,2,FALSE))</f>
        <v>#REF!</v>
      </c>
    </row>
    <row r="624" spans="14:28" x14ac:dyDescent="0.3">
      <c r="N624" t="e">
        <f>IF(OR(VLOOKUP(M624,Feuil2!E:F,2,FALSE)&gt;1,VLOOKUP(Feuil1!M624,Feuil2!E:I,4,)+7&lt;Tableau_Lancer_la_requête_à_partir_de_CEGID[[#This Row],[wop_dateacc]]),Feuil1!M624,"")</f>
        <v>#N/A</v>
      </c>
      <c r="U624" t="e">
        <f>_xlfn.ISOWEEKNUM(#REF!)</f>
        <v>#REF!</v>
      </c>
      <c r="V624" t="e">
        <f>IF(ISNA(VLOOKUP(#REF!&amp;" N°1",Feuil2!D:E,2,FALSE)),"",VLOOKUP(#REF!&amp;" N°1",Feuil2!D:E,2,FALSE))</f>
        <v>#REF!</v>
      </c>
      <c r="W624" t="e">
        <f>IF(ISNA(VLOOKUP(#REF!&amp;" N°2",Feuil2!D:E,2,FALSE)),"",VLOOKUP(#REF!&amp;" N°2",Feuil2!D:E,2,FALSE))</f>
        <v>#REF!</v>
      </c>
      <c r="X624" t="e">
        <f>IF(ISNA(VLOOKUP(#REF!&amp;" N°3",Feuil2!D:E,2,FALSE)),"",VLOOKUP(#REF!&amp;" N°3",Feuil2!D:E,2,FALSE))</f>
        <v>#REF!</v>
      </c>
      <c r="Y624" t="e">
        <f>IF(ISNA(VLOOKUP(#REF!&amp;" N°3",Feuil2!D:E,2,FALSE)),"",VLOOKUP(#REF!&amp;" N°3",Feuil2!D:E,2,FALSE))</f>
        <v>#REF!</v>
      </c>
      <c r="Z624" t="e">
        <f>IF(ISNA(VLOOKUP(#REF!&amp;" N°4",Feuil2!D:E,2,FALSE)),"",VLOOKUP(#REF!&amp;" N°4",Feuil2!D:E,2,FALSE))</f>
        <v>#REF!</v>
      </c>
      <c r="AA624" t="e">
        <f>IF(ISNA(VLOOKUP(#REF!&amp;" N°6",Feuil2!D:E,2,FALSE)),"",VLOOKUP(#REF!&amp;" N°6",Feuil2!D:E,2,FALSE))</f>
        <v>#REF!</v>
      </c>
      <c r="AB624" t="e">
        <f>IF(ISNA(VLOOKUP(#REF!&amp;" N°7",Feuil2!D:E,2,FALSE)),"",VLOOKUP(#REF!&amp;" N°7",Feuil2!D:E,2,FALSE))</f>
        <v>#REF!</v>
      </c>
    </row>
    <row r="625" spans="14:28" x14ac:dyDescent="0.3">
      <c r="N625" t="e">
        <f>IF(OR(VLOOKUP(M625,Feuil2!E:F,2,FALSE)&gt;1,VLOOKUP(Feuil1!M625,Feuil2!E:I,4,)+7&lt;Tableau_Lancer_la_requête_à_partir_de_CEGID[[#This Row],[wop_dateacc]]),Feuil1!M625,"")</f>
        <v>#N/A</v>
      </c>
      <c r="U625" t="e">
        <f>_xlfn.ISOWEEKNUM(#REF!)</f>
        <v>#REF!</v>
      </c>
      <c r="V625" t="e">
        <f>IF(ISNA(VLOOKUP(#REF!&amp;" N°1",Feuil2!D:E,2,FALSE)),"",VLOOKUP(#REF!&amp;" N°1",Feuil2!D:E,2,FALSE))</f>
        <v>#REF!</v>
      </c>
      <c r="W625" t="e">
        <f>IF(ISNA(VLOOKUP(#REF!&amp;" N°2",Feuil2!D:E,2,FALSE)),"",VLOOKUP(#REF!&amp;" N°2",Feuil2!D:E,2,FALSE))</f>
        <v>#REF!</v>
      </c>
      <c r="X625" t="e">
        <f>IF(ISNA(VLOOKUP(#REF!&amp;" N°3",Feuil2!D:E,2,FALSE)),"",VLOOKUP(#REF!&amp;" N°3",Feuil2!D:E,2,FALSE))</f>
        <v>#REF!</v>
      </c>
      <c r="Y625" t="e">
        <f>IF(ISNA(VLOOKUP(#REF!&amp;" N°3",Feuil2!D:E,2,FALSE)),"",VLOOKUP(#REF!&amp;" N°3",Feuil2!D:E,2,FALSE))</f>
        <v>#REF!</v>
      </c>
      <c r="Z625" t="e">
        <f>IF(ISNA(VLOOKUP(#REF!&amp;" N°4",Feuil2!D:E,2,FALSE)),"",VLOOKUP(#REF!&amp;" N°4",Feuil2!D:E,2,FALSE))</f>
        <v>#REF!</v>
      </c>
      <c r="AA625" t="e">
        <f>IF(ISNA(VLOOKUP(#REF!&amp;" N°6",Feuil2!D:E,2,FALSE)),"",VLOOKUP(#REF!&amp;" N°6",Feuil2!D:E,2,FALSE))</f>
        <v>#REF!</v>
      </c>
      <c r="AB625" t="e">
        <f>IF(ISNA(VLOOKUP(#REF!&amp;" N°7",Feuil2!D:E,2,FALSE)),"",VLOOKUP(#REF!&amp;" N°7",Feuil2!D:E,2,FALSE))</f>
        <v>#REF!</v>
      </c>
    </row>
    <row r="626" spans="14:28" x14ac:dyDescent="0.3">
      <c r="N626" t="e">
        <f>IF(OR(VLOOKUP(M626,Feuil2!E:F,2,FALSE)&gt;1,VLOOKUP(Feuil1!M626,Feuil2!E:I,4,)+7&lt;Tableau_Lancer_la_requête_à_partir_de_CEGID[[#This Row],[wop_dateacc]]),Feuil1!M626,"")</f>
        <v>#N/A</v>
      </c>
      <c r="U626" t="e">
        <f>_xlfn.ISOWEEKNUM(#REF!)</f>
        <v>#REF!</v>
      </c>
      <c r="V626" t="e">
        <f>IF(ISNA(VLOOKUP(#REF!&amp;" N°1",Feuil2!D:E,2,FALSE)),"",VLOOKUP(#REF!&amp;" N°1",Feuil2!D:E,2,FALSE))</f>
        <v>#REF!</v>
      </c>
      <c r="W626" t="e">
        <f>IF(ISNA(VLOOKUP(#REF!&amp;" N°2",Feuil2!D:E,2,FALSE)),"",VLOOKUP(#REF!&amp;" N°2",Feuil2!D:E,2,FALSE))</f>
        <v>#REF!</v>
      </c>
      <c r="X626" t="e">
        <f>IF(ISNA(VLOOKUP(#REF!&amp;" N°3",Feuil2!D:E,2,FALSE)),"",VLOOKUP(#REF!&amp;" N°3",Feuil2!D:E,2,FALSE))</f>
        <v>#REF!</v>
      </c>
      <c r="Y626" t="e">
        <f>IF(ISNA(VLOOKUP(#REF!&amp;" N°3",Feuil2!D:E,2,FALSE)),"",VLOOKUP(#REF!&amp;" N°3",Feuil2!D:E,2,FALSE))</f>
        <v>#REF!</v>
      </c>
      <c r="Z626" t="e">
        <f>IF(ISNA(VLOOKUP(#REF!&amp;" N°4",Feuil2!D:E,2,FALSE)),"",VLOOKUP(#REF!&amp;" N°4",Feuil2!D:E,2,FALSE))</f>
        <v>#REF!</v>
      </c>
      <c r="AA626" t="e">
        <f>IF(ISNA(VLOOKUP(#REF!&amp;" N°6",Feuil2!D:E,2,FALSE)),"",VLOOKUP(#REF!&amp;" N°6",Feuil2!D:E,2,FALSE))</f>
        <v>#REF!</v>
      </c>
      <c r="AB626" t="e">
        <f>IF(ISNA(VLOOKUP(#REF!&amp;" N°7",Feuil2!D:E,2,FALSE)),"",VLOOKUP(#REF!&amp;" N°7",Feuil2!D:E,2,FALSE))</f>
        <v>#REF!</v>
      </c>
    </row>
    <row r="627" spans="14:28" x14ac:dyDescent="0.3">
      <c r="N627" t="e">
        <f>IF(OR(VLOOKUP(M627,Feuil2!E:F,2,FALSE)&gt;1,VLOOKUP(Feuil1!M627,Feuil2!E:I,4,)+7&lt;Tableau_Lancer_la_requête_à_partir_de_CEGID[[#This Row],[wop_dateacc]]),Feuil1!M627,"")</f>
        <v>#N/A</v>
      </c>
      <c r="U627" t="e">
        <f>_xlfn.ISOWEEKNUM(#REF!)</f>
        <v>#REF!</v>
      </c>
      <c r="V627" t="e">
        <f>IF(ISNA(VLOOKUP(#REF!&amp;" N°1",Feuil2!D:E,2,FALSE)),"",VLOOKUP(#REF!&amp;" N°1",Feuil2!D:E,2,FALSE))</f>
        <v>#REF!</v>
      </c>
      <c r="W627" t="e">
        <f>IF(ISNA(VLOOKUP(#REF!&amp;" N°2",Feuil2!D:E,2,FALSE)),"",VLOOKUP(#REF!&amp;" N°2",Feuil2!D:E,2,FALSE))</f>
        <v>#REF!</v>
      </c>
      <c r="X627" t="e">
        <f>IF(ISNA(VLOOKUP(#REF!&amp;" N°3",Feuil2!D:E,2,FALSE)),"",VLOOKUP(#REF!&amp;" N°3",Feuil2!D:E,2,FALSE))</f>
        <v>#REF!</v>
      </c>
      <c r="Y627" t="e">
        <f>IF(ISNA(VLOOKUP(#REF!&amp;" N°3",Feuil2!D:E,2,FALSE)),"",VLOOKUP(#REF!&amp;" N°3",Feuil2!D:E,2,FALSE))</f>
        <v>#REF!</v>
      </c>
      <c r="Z627" t="e">
        <f>IF(ISNA(VLOOKUP(#REF!&amp;" N°4",Feuil2!D:E,2,FALSE)),"",VLOOKUP(#REF!&amp;" N°4",Feuil2!D:E,2,FALSE))</f>
        <v>#REF!</v>
      </c>
      <c r="AA627" t="e">
        <f>IF(ISNA(VLOOKUP(#REF!&amp;" N°6",Feuil2!D:E,2,FALSE)),"",VLOOKUP(#REF!&amp;" N°6",Feuil2!D:E,2,FALSE))</f>
        <v>#REF!</v>
      </c>
      <c r="AB627" t="e">
        <f>IF(ISNA(VLOOKUP(#REF!&amp;" N°7",Feuil2!D:E,2,FALSE)),"",VLOOKUP(#REF!&amp;" N°7",Feuil2!D:E,2,FALSE))</f>
        <v>#REF!</v>
      </c>
    </row>
    <row r="628" spans="14:28" x14ac:dyDescent="0.3">
      <c r="N628" t="e">
        <f>IF(OR(VLOOKUP(M628,Feuil2!E:F,2,FALSE)&gt;1,VLOOKUP(Feuil1!M628,Feuil2!E:I,4,)+7&lt;Tableau_Lancer_la_requête_à_partir_de_CEGID[[#This Row],[wop_dateacc]]),Feuil1!M628,"")</f>
        <v>#N/A</v>
      </c>
      <c r="U628" t="e">
        <f>_xlfn.ISOWEEKNUM(#REF!)</f>
        <v>#REF!</v>
      </c>
      <c r="V628" t="e">
        <f>IF(ISNA(VLOOKUP(#REF!&amp;" N°1",Feuil2!D:E,2,FALSE)),"",VLOOKUP(#REF!&amp;" N°1",Feuil2!D:E,2,FALSE))</f>
        <v>#REF!</v>
      </c>
      <c r="W628" t="e">
        <f>IF(ISNA(VLOOKUP(#REF!&amp;" N°2",Feuil2!D:E,2,FALSE)),"",VLOOKUP(#REF!&amp;" N°2",Feuil2!D:E,2,FALSE))</f>
        <v>#REF!</v>
      </c>
      <c r="X628" t="e">
        <f>IF(ISNA(VLOOKUP(#REF!&amp;" N°3",Feuil2!D:E,2,FALSE)),"",VLOOKUP(#REF!&amp;" N°3",Feuil2!D:E,2,FALSE))</f>
        <v>#REF!</v>
      </c>
      <c r="Y628" t="e">
        <f>IF(ISNA(VLOOKUP(#REF!&amp;" N°3",Feuil2!D:E,2,FALSE)),"",VLOOKUP(#REF!&amp;" N°3",Feuil2!D:E,2,FALSE))</f>
        <v>#REF!</v>
      </c>
      <c r="Z628" t="e">
        <f>IF(ISNA(VLOOKUP(#REF!&amp;" N°4",Feuil2!D:E,2,FALSE)),"",VLOOKUP(#REF!&amp;" N°4",Feuil2!D:E,2,FALSE))</f>
        <v>#REF!</v>
      </c>
      <c r="AA628" t="e">
        <f>IF(ISNA(VLOOKUP(#REF!&amp;" N°6",Feuil2!D:E,2,FALSE)),"",VLOOKUP(#REF!&amp;" N°6",Feuil2!D:E,2,FALSE))</f>
        <v>#REF!</v>
      </c>
      <c r="AB628" t="e">
        <f>IF(ISNA(VLOOKUP(#REF!&amp;" N°7",Feuil2!D:E,2,FALSE)),"",VLOOKUP(#REF!&amp;" N°7",Feuil2!D:E,2,FALSE))</f>
        <v>#REF!</v>
      </c>
    </row>
    <row r="629" spans="14:28" x14ac:dyDescent="0.3">
      <c r="N629" t="e">
        <f>IF(OR(VLOOKUP(M629,Feuil2!E:F,2,FALSE)&gt;1,VLOOKUP(Feuil1!M629,Feuil2!E:I,4,)+7&lt;Tableau_Lancer_la_requête_à_partir_de_CEGID[[#This Row],[wop_dateacc]]),Feuil1!M629,"")</f>
        <v>#N/A</v>
      </c>
      <c r="U629" t="e">
        <f>_xlfn.ISOWEEKNUM(#REF!)</f>
        <v>#REF!</v>
      </c>
      <c r="V629" t="e">
        <f>IF(ISNA(VLOOKUP(#REF!&amp;" N°1",Feuil2!D:E,2,FALSE)),"",VLOOKUP(#REF!&amp;" N°1",Feuil2!D:E,2,FALSE))</f>
        <v>#REF!</v>
      </c>
      <c r="W629" t="e">
        <f>IF(ISNA(VLOOKUP(#REF!&amp;" N°2",Feuil2!D:E,2,FALSE)),"",VLOOKUP(#REF!&amp;" N°2",Feuil2!D:E,2,FALSE))</f>
        <v>#REF!</v>
      </c>
      <c r="X629" t="e">
        <f>IF(ISNA(VLOOKUP(#REF!&amp;" N°3",Feuil2!D:E,2,FALSE)),"",VLOOKUP(#REF!&amp;" N°3",Feuil2!D:E,2,FALSE))</f>
        <v>#REF!</v>
      </c>
      <c r="Y629" t="e">
        <f>IF(ISNA(VLOOKUP(#REF!&amp;" N°3",Feuil2!D:E,2,FALSE)),"",VLOOKUP(#REF!&amp;" N°3",Feuil2!D:E,2,FALSE))</f>
        <v>#REF!</v>
      </c>
      <c r="Z629" t="e">
        <f>IF(ISNA(VLOOKUP(#REF!&amp;" N°4",Feuil2!D:E,2,FALSE)),"",VLOOKUP(#REF!&amp;" N°4",Feuil2!D:E,2,FALSE))</f>
        <v>#REF!</v>
      </c>
      <c r="AA629" t="e">
        <f>IF(ISNA(VLOOKUP(#REF!&amp;" N°6",Feuil2!D:E,2,FALSE)),"",VLOOKUP(#REF!&amp;" N°6",Feuil2!D:E,2,FALSE))</f>
        <v>#REF!</v>
      </c>
      <c r="AB629" t="e">
        <f>IF(ISNA(VLOOKUP(#REF!&amp;" N°7",Feuil2!D:E,2,FALSE)),"",VLOOKUP(#REF!&amp;" N°7",Feuil2!D:E,2,FALSE))</f>
        <v>#REF!</v>
      </c>
    </row>
    <row r="630" spans="14:28" x14ac:dyDescent="0.3">
      <c r="N630" t="e">
        <f>IF(OR(VLOOKUP(M630,Feuil2!E:F,2,FALSE)&gt;1,VLOOKUP(Feuil1!M630,Feuil2!E:I,4,)+7&lt;Tableau_Lancer_la_requête_à_partir_de_CEGID[[#This Row],[wop_dateacc]]),Feuil1!M630,"")</f>
        <v>#N/A</v>
      </c>
      <c r="U630" t="e">
        <f>_xlfn.ISOWEEKNUM(#REF!)</f>
        <v>#REF!</v>
      </c>
      <c r="V630" t="e">
        <f>IF(ISNA(VLOOKUP(#REF!&amp;" N°1",Feuil2!D:E,2,FALSE)),"",VLOOKUP(#REF!&amp;" N°1",Feuil2!D:E,2,FALSE))</f>
        <v>#REF!</v>
      </c>
      <c r="W630" t="e">
        <f>IF(ISNA(VLOOKUP(#REF!&amp;" N°2",Feuil2!D:E,2,FALSE)),"",VLOOKUP(#REF!&amp;" N°2",Feuil2!D:E,2,FALSE))</f>
        <v>#REF!</v>
      </c>
      <c r="X630" t="e">
        <f>IF(ISNA(VLOOKUP(#REF!&amp;" N°3",Feuil2!D:E,2,FALSE)),"",VLOOKUP(#REF!&amp;" N°3",Feuil2!D:E,2,FALSE))</f>
        <v>#REF!</v>
      </c>
      <c r="Y630" t="e">
        <f>IF(ISNA(VLOOKUP(#REF!&amp;" N°3",Feuil2!D:E,2,FALSE)),"",VLOOKUP(#REF!&amp;" N°3",Feuil2!D:E,2,FALSE))</f>
        <v>#REF!</v>
      </c>
      <c r="Z630" t="e">
        <f>IF(ISNA(VLOOKUP(#REF!&amp;" N°4",Feuil2!D:E,2,FALSE)),"",VLOOKUP(#REF!&amp;" N°4",Feuil2!D:E,2,FALSE))</f>
        <v>#REF!</v>
      </c>
      <c r="AA630" t="e">
        <f>IF(ISNA(VLOOKUP(#REF!&amp;" N°6",Feuil2!D:E,2,FALSE)),"",VLOOKUP(#REF!&amp;" N°6",Feuil2!D:E,2,FALSE))</f>
        <v>#REF!</v>
      </c>
      <c r="AB630" t="e">
        <f>IF(ISNA(VLOOKUP(#REF!&amp;" N°7",Feuil2!D:E,2,FALSE)),"",VLOOKUP(#REF!&amp;" N°7",Feuil2!D:E,2,FALSE))</f>
        <v>#REF!</v>
      </c>
    </row>
    <row r="631" spans="14:28" x14ac:dyDescent="0.3">
      <c r="N631" t="e">
        <f>IF(OR(VLOOKUP(M631,Feuil2!E:F,2,FALSE)&gt;1,VLOOKUP(Feuil1!M631,Feuil2!E:I,4,)+7&lt;Tableau_Lancer_la_requête_à_partir_de_CEGID[[#This Row],[wop_dateacc]]),Feuil1!M631,"")</f>
        <v>#N/A</v>
      </c>
      <c r="U631" t="e">
        <f>_xlfn.ISOWEEKNUM(#REF!)</f>
        <v>#REF!</v>
      </c>
      <c r="V631" t="e">
        <f>IF(ISNA(VLOOKUP(#REF!&amp;" N°1",Feuil2!D:E,2,FALSE)),"",VLOOKUP(#REF!&amp;" N°1",Feuil2!D:E,2,FALSE))</f>
        <v>#REF!</v>
      </c>
      <c r="W631" t="e">
        <f>IF(ISNA(VLOOKUP(#REF!&amp;" N°2",Feuil2!D:E,2,FALSE)),"",VLOOKUP(#REF!&amp;" N°2",Feuil2!D:E,2,FALSE))</f>
        <v>#REF!</v>
      </c>
      <c r="X631" t="e">
        <f>IF(ISNA(VLOOKUP(#REF!&amp;" N°3",Feuil2!D:E,2,FALSE)),"",VLOOKUP(#REF!&amp;" N°3",Feuil2!D:E,2,FALSE))</f>
        <v>#REF!</v>
      </c>
      <c r="Y631" t="e">
        <f>IF(ISNA(VLOOKUP(#REF!&amp;" N°3",Feuil2!D:E,2,FALSE)),"",VLOOKUP(#REF!&amp;" N°3",Feuil2!D:E,2,FALSE))</f>
        <v>#REF!</v>
      </c>
      <c r="Z631" t="e">
        <f>IF(ISNA(VLOOKUP(#REF!&amp;" N°4",Feuil2!D:E,2,FALSE)),"",VLOOKUP(#REF!&amp;" N°4",Feuil2!D:E,2,FALSE))</f>
        <v>#REF!</v>
      </c>
      <c r="AA631" t="e">
        <f>IF(ISNA(VLOOKUP(#REF!&amp;" N°6",Feuil2!D:E,2,FALSE)),"",VLOOKUP(#REF!&amp;" N°6",Feuil2!D:E,2,FALSE))</f>
        <v>#REF!</v>
      </c>
      <c r="AB631" t="e">
        <f>IF(ISNA(VLOOKUP(#REF!&amp;" N°7",Feuil2!D:E,2,FALSE)),"",VLOOKUP(#REF!&amp;" N°7",Feuil2!D:E,2,FALSE))</f>
        <v>#REF!</v>
      </c>
    </row>
    <row r="632" spans="14:28" x14ac:dyDescent="0.3">
      <c r="N632" t="e">
        <f>IF(OR(VLOOKUP(M632,Feuil2!E:F,2,FALSE)&gt;1,VLOOKUP(Feuil1!M632,Feuil2!E:I,4,)+7&lt;Tableau_Lancer_la_requête_à_partir_de_CEGID[[#This Row],[wop_dateacc]]),Feuil1!M632,"")</f>
        <v>#N/A</v>
      </c>
      <c r="U632" t="e">
        <f>_xlfn.ISOWEEKNUM(#REF!)</f>
        <v>#REF!</v>
      </c>
      <c r="V632" t="e">
        <f>IF(ISNA(VLOOKUP(#REF!&amp;" N°1",Feuil2!D:E,2,FALSE)),"",VLOOKUP(#REF!&amp;" N°1",Feuil2!D:E,2,FALSE))</f>
        <v>#REF!</v>
      </c>
      <c r="W632" t="e">
        <f>IF(ISNA(VLOOKUP(#REF!&amp;" N°2",Feuil2!D:E,2,FALSE)),"",VLOOKUP(#REF!&amp;" N°2",Feuil2!D:E,2,FALSE))</f>
        <v>#REF!</v>
      </c>
      <c r="X632" t="e">
        <f>IF(ISNA(VLOOKUP(#REF!&amp;" N°3",Feuil2!D:E,2,FALSE)),"",VLOOKUP(#REF!&amp;" N°3",Feuil2!D:E,2,FALSE))</f>
        <v>#REF!</v>
      </c>
      <c r="Y632" t="e">
        <f>IF(ISNA(VLOOKUP(#REF!&amp;" N°3",Feuil2!D:E,2,FALSE)),"",VLOOKUP(#REF!&amp;" N°3",Feuil2!D:E,2,FALSE))</f>
        <v>#REF!</v>
      </c>
      <c r="Z632" t="e">
        <f>IF(ISNA(VLOOKUP(#REF!&amp;" N°4",Feuil2!D:E,2,FALSE)),"",VLOOKUP(#REF!&amp;" N°4",Feuil2!D:E,2,FALSE))</f>
        <v>#REF!</v>
      </c>
      <c r="AA632" t="e">
        <f>IF(ISNA(VLOOKUP(#REF!&amp;" N°6",Feuil2!D:E,2,FALSE)),"",VLOOKUP(#REF!&amp;" N°6",Feuil2!D:E,2,FALSE))</f>
        <v>#REF!</v>
      </c>
      <c r="AB632" t="e">
        <f>IF(ISNA(VLOOKUP(#REF!&amp;" N°7",Feuil2!D:E,2,FALSE)),"",VLOOKUP(#REF!&amp;" N°7",Feuil2!D:E,2,FALSE))</f>
        <v>#REF!</v>
      </c>
    </row>
    <row r="633" spans="14:28" x14ac:dyDescent="0.3">
      <c r="N633" t="e">
        <f>IF(OR(VLOOKUP(M633,Feuil2!E:F,2,FALSE)&gt;1,VLOOKUP(Feuil1!M633,Feuil2!E:I,4,)+7&lt;Tableau_Lancer_la_requête_à_partir_de_CEGID[[#This Row],[wop_dateacc]]),Feuil1!M633,"")</f>
        <v>#N/A</v>
      </c>
      <c r="U633" t="e">
        <f>_xlfn.ISOWEEKNUM(#REF!)</f>
        <v>#REF!</v>
      </c>
      <c r="V633" t="e">
        <f>IF(ISNA(VLOOKUP(#REF!&amp;" N°1",Feuil2!D:E,2,FALSE)),"",VLOOKUP(#REF!&amp;" N°1",Feuil2!D:E,2,FALSE))</f>
        <v>#REF!</v>
      </c>
      <c r="W633" t="e">
        <f>IF(ISNA(VLOOKUP(#REF!&amp;" N°2",Feuil2!D:E,2,FALSE)),"",VLOOKUP(#REF!&amp;" N°2",Feuil2!D:E,2,FALSE))</f>
        <v>#REF!</v>
      </c>
      <c r="X633" t="e">
        <f>IF(ISNA(VLOOKUP(#REF!&amp;" N°3",Feuil2!D:E,2,FALSE)),"",VLOOKUP(#REF!&amp;" N°3",Feuil2!D:E,2,FALSE))</f>
        <v>#REF!</v>
      </c>
      <c r="Y633" t="e">
        <f>IF(ISNA(VLOOKUP(#REF!&amp;" N°3",Feuil2!D:E,2,FALSE)),"",VLOOKUP(#REF!&amp;" N°3",Feuil2!D:E,2,FALSE))</f>
        <v>#REF!</v>
      </c>
      <c r="Z633" t="e">
        <f>IF(ISNA(VLOOKUP(#REF!&amp;" N°4",Feuil2!D:E,2,FALSE)),"",VLOOKUP(#REF!&amp;" N°4",Feuil2!D:E,2,FALSE))</f>
        <v>#REF!</v>
      </c>
      <c r="AA633" t="e">
        <f>IF(ISNA(VLOOKUP(#REF!&amp;" N°6",Feuil2!D:E,2,FALSE)),"",VLOOKUP(#REF!&amp;" N°6",Feuil2!D:E,2,FALSE))</f>
        <v>#REF!</v>
      </c>
      <c r="AB633" t="e">
        <f>IF(ISNA(VLOOKUP(#REF!&amp;" N°7",Feuil2!D:E,2,FALSE)),"",VLOOKUP(#REF!&amp;" N°7",Feuil2!D:E,2,FALSE))</f>
        <v>#REF!</v>
      </c>
    </row>
    <row r="634" spans="14:28" x14ac:dyDescent="0.3">
      <c r="N634" t="e">
        <f>IF(OR(VLOOKUP(M634,Feuil2!E:F,2,FALSE)&gt;1,VLOOKUP(Feuil1!M634,Feuil2!E:I,4,)+7&lt;Tableau_Lancer_la_requête_à_partir_de_CEGID[[#This Row],[wop_dateacc]]),Feuil1!M634,"")</f>
        <v>#N/A</v>
      </c>
      <c r="U634" t="e">
        <f>_xlfn.ISOWEEKNUM(#REF!)</f>
        <v>#REF!</v>
      </c>
      <c r="V634" t="e">
        <f>IF(ISNA(VLOOKUP(#REF!&amp;" N°1",Feuil2!D:E,2,FALSE)),"",VLOOKUP(#REF!&amp;" N°1",Feuil2!D:E,2,FALSE))</f>
        <v>#REF!</v>
      </c>
      <c r="W634" t="e">
        <f>IF(ISNA(VLOOKUP(#REF!&amp;" N°2",Feuil2!D:E,2,FALSE)),"",VLOOKUP(#REF!&amp;" N°2",Feuil2!D:E,2,FALSE))</f>
        <v>#REF!</v>
      </c>
      <c r="X634" t="e">
        <f>IF(ISNA(VLOOKUP(#REF!&amp;" N°3",Feuil2!D:E,2,FALSE)),"",VLOOKUP(#REF!&amp;" N°3",Feuil2!D:E,2,FALSE))</f>
        <v>#REF!</v>
      </c>
      <c r="Y634" t="e">
        <f>IF(ISNA(VLOOKUP(#REF!&amp;" N°3",Feuil2!D:E,2,FALSE)),"",VLOOKUP(#REF!&amp;" N°3",Feuil2!D:E,2,FALSE))</f>
        <v>#REF!</v>
      </c>
      <c r="Z634" t="e">
        <f>IF(ISNA(VLOOKUP(#REF!&amp;" N°4",Feuil2!D:E,2,FALSE)),"",VLOOKUP(#REF!&amp;" N°4",Feuil2!D:E,2,FALSE))</f>
        <v>#REF!</v>
      </c>
      <c r="AA634" t="e">
        <f>IF(ISNA(VLOOKUP(#REF!&amp;" N°6",Feuil2!D:E,2,FALSE)),"",VLOOKUP(#REF!&amp;" N°6",Feuil2!D:E,2,FALSE))</f>
        <v>#REF!</v>
      </c>
      <c r="AB634" t="e">
        <f>IF(ISNA(VLOOKUP(#REF!&amp;" N°7",Feuil2!D:E,2,FALSE)),"",VLOOKUP(#REF!&amp;" N°7",Feuil2!D:E,2,FALSE))</f>
        <v>#REF!</v>
      </c>
    </row>
    <row r="635" spans="14:28" x14ac:dyDescent="0.3">
      <c r="N635" t="e">
        <f>IF(OR(VLOOKUP(M635,Feuil2!E:F,2,FALSE)&gt;1,VLOOKUP(Feuil1!M635,Feuil2!E:I,4,)+7&lt;Tableau_Lancer_la_requête_à_partir_de_CEGID[[#This Row],[wop_dateacc]]),Feuil1!M635,"")</f>
        <v>#N/A</v>
      </c>
      <c r="U635" t="e">
        <f>_xlfn.ISOWEEKNUM(#REF!)</f>
        <v>#REF!</v>
      </c>
      <c r="V635" t="e">
        <f>IF(ISNA(VLOOKUP(#REF!&amp;" N°1",Feuil2!D:E,2,FALSE)),"",VLOOKUP(#REF!&amp;" N°1",Feuil2!D:E,2,FALSE))</f>
        <v>#REF!</v>
      </c>
      <c r="W635" t="e">
        <f>IF(ISNA(VLOOKUP(#REF!&amp;" N°2",Feuil2!D:E,2,FALSE)),"",VLOOKUP(#REF!&amp;" N°2",Feuil2!D:E,2,FALSE))</f>
        <v>#REF!</v>
      </c>
      <c r="X635" t="e">
        <f>IF(ISNA(VLOOKUP(#REF!&amp;" N°3",Feuil2!D:E,2,FALSE)),"",VLOOKUP(#REF!&amp;" N°3",Feuil2!D:E,2,FALSE))</f>
        <v>#REF!</v>
      </c>
      <c r="Y635" t="e">
        <f>IF(ISNA(VLOOKUP(#REF!&amp;" N°3",Feuil2!D:E,2,FALSE)),"",VLOOKUP(#REF!&amp;" N°3",Feuil2!D:E,2,FALSE))</f>
        <v>#REF!</v>
      </c>
      <c r="Z635" t="e">
        <f>IF(ISNA(VLOOKUP(#REF!&amp;" N°4",Feuil2!D:E,2,FALSE)),"",VLOOKUP(#REF!&amp;" N°4",Feuil2!D:E,2,FALSE))</f>
        <v>#REF!</v>
      </c>
      <c r="AA635" t="e">
        <f>IF(ISNA(VLOOKUP(#REF!&amp;" N°6",Feuil2!D:E,2,FALSE)),"",VLOOKUP(#REF!&amp;" N°6",Feuil2!D:E,2,FALSE))</f>
        <v>#REF!</v>
      </c>
      <c r="AB635" t="e">
        <f>IF(ISNA(VLOOKUP(#REF!&amp;" N°7",Feuil2!D:E,2,FALSE)),"",VLOOKUP(#REF!&amp;" N°7",Feuil2!D:E,2,FALSE))</f>
        <v>#REF!</v>
      </c>
    </row>
    <row r="636" spans="14:28" x14ac:dyDescent="0.3">
      <c r="N636" t="e">
        <f>IF(OR(VLOOKUP(M636,Feuil2!E:F,2,FALSE)&gt;1,VLOOKUP(Feuil1!M636,Feuil2!E:I,4,)+7&lt;Tableau_Lancer_la_requête_à_partir_de_CEGID[[#This Row],[wop_dateacc]]),Feuil1!M636,"")</f>
        <v>#N/A</v>
      </c>
      <c r="U636" t="e">
        <f>_xlfn.ISOWEEKNUM(#REF!)</f>
        <v>#REF!</v>
      </c>
      <c r="V636" t="e">
        <f>IF(ISNA(VLOOKUP(#REF!&amp;" N°1",Feuil2!D:E,2,FALSE)),"",VLOOKUP(#REF!&amp;" N°1",Feuil2!D:E,2,FALSE))</f>
        <v>#REF!</v>
      </c>
      <c r="W636" t="e">
        <f>IF(ISNA(VLOOKUP(#REF!&amp;" N°2",Feuil2!D:E,2,FALSE)),"",VLOOKUP(#REF!&amp;" N°2",Feuil2!D:E,2,FALSE))</f>
        <v>#REF!</v>
      </c>
      <c r="X636" t="e">
        <f>IF(ISNA(VLOOKUP(#REF!&amp;" N°3",Feuil2!D:E,2,FALSE)),"",VLOOKUP(#REF!&amp;" N°3",Feuil2!D:E,2,FALSE))</f>
        <v>#REF!</v>
      </c>
      <c r="Y636" t="e">
        <f>IF(ISNA(VLOOKUP(#REF!&amp;" N°3",Feuil2!D:E,2,FALSE)),"",VLOOKUP(#REF!&amp;" N°3",Feuil2!D:E,2,FALSE))</f>
        <v>#REF!</v>
      </c>
      <c r="Z636" t="e">
        <f>IF(ISNA(VLOOKUP(#REF!&amp;" N°4",Feuil2!D:E,2,FALSE)),"",VLOOKUP(#REF!&amp;" N°4",Feuil2!D:E,2,FALSE))</f>
        <v>#REF!</v>
      </c>
      <c r="AA636" t="e">
        <f>IF(ISNA(VLOOKUP(#REF!&amp;" N°6",Feuil2!D:E,2,FALSE)),"",VLOOKUP(#REF!&amp;" N°6",Feuil2!D:E,2,FALSE))</f>
        <v>#REF!</v>
      </c>
      <c r="AB636" t="e">
        <f>IF(ISNA(VLOOKUP(#REF!&amp;" N°7",Feuil2!D:E,2,FALSE)),"",VLOOKUP(#REF!&amp;" N°7",Feuil2!D:E,2,FALSE))</f>
        <v>#REF!</v>
      </c>
    </row>
    <row r="637" spans="14:28" x14ac:dyDescent="0.3">
      <c r="N637" t="e">
        <f>IF(OR(VLOOKUP(M637,Feuil2!E:F,2,FALSE)&gt;1,VLOOKUP(Feuil1!M637,Feuil2!E:I,4,)+7&lt;Tableau_Lancer_la_requête_à_partir_de_CEGID[[#This Row],[wop_dateacc]]),Feuil1!M637,"")</f>
        <v>#N/A</v>
      </c>
      <c r="U637" t="e">
        <f>_xlfn.ISOWEEKNUM(#REF!)</f>
        <v>#REF!</v>
      </c>
      <c r="V637" t="e">
        <f>IF(ISNA(VLOOKUP(#REF!&amp;" N°1",Feuil2!D:E,2,FALSE)),"",VLOOKUP(#REF!&amp;" N°1",Feuil2!D:E,2,FALSE))</f>
        <v>#REF!</v>
      </c>
      <c r="W637" t="e">
        <f>IF(ISNA(VLOOKUP(#REF!&amp;" N°2",Feuil2!D:E,2,FALSE)),"",VLOOKUP(#REF!&amp;" N°2",Feuil2!D:E,2,FALSE))</f>
        <v>#REF!</v>
      </c>
      <c r="X637" t="e">
        <f>IF(ISNA(VLOOKUP(#REF!&amp;" N°3",Feuil2!D:E,2,FALSE)),"",VLOOKUP(#REF!&amp;" N°3",Feuil2!D:E,2,FALSE))</f>
        <v>#REF!</v>
      </c>
      <c r="Y637" t="e">
        <f>IF(ISNA(VLOOKUP(#REF!&amp;" N°3",Feuil2!D:E,2,FALSE)),"",VLOOKUP(#REF!&amp;" N°3",Feuil2!D:E,2,FALSE))</f>
        <v>#REF!</v>
      </c>
      <c r="Z637" t="e">
        <f>IF(ISNA(VLOOKUP(#REF!&amp;" N°4",Feuil2!D:E,2,FALSE)),"",VLOOKUP(#REF!&amp;" N°4",Feuil2!D:E,2,FALSE))</f>
        <v>#REF!</v>
      </c>
      <c r="AA637" t="e">
        <f>IF(ISNA(VLOOKUP(#REF!&amp;" N°6",Feuil2!D:E,2,FALSE)),"",VLOOKUP(#REF!&amp;" N°6",Feuil2!D:E,2,FALSE))</f>
        <v>#REF!</v>
      </c>
      <c r="AB637" t="e">
        <f>IF(ISNA(VLOOKUP(#REF!&amp;" N°7",Feuil2!D:E,2,FALSE)),"",VLOOKUP(#REF!&amp;" N°7",Feuil2!D:E,2,FALSE))</f>
        <v>#REF!</v>
      </c>
    </row>
    <row r="638" spans="14:28" x14ac:dyDescent="0.3">
      <c r="N638" t="e">
        <f>IF(OR(VLOOKUP(M638,Feuil2!E:F,2,FALSE)&gt;1,VLOOKUP(Feuil1!M638,Feuil2!E:I,4,)+7&lt;Tableau_Lancer_la_requête_à_partir_de_CEGID[[#This Row],[wop_dateacc]]),Feuil1!M638,"")</f>
        <v>#N/A</v>
      </c>
      <c r="U638" t="e">
        <f>_xlfn.ISOWEEKNUM(#REF!)</f>
        <v>#REF!</v>
      </c>
      <c r="V638" t="e">
        <f>IF(ISNA(VLOOKUP(#REF!&amp;" N°1",Feuil2!D:E,2,FALSE)),"",VLOOKUP(#REF!&amp;" N°1",Feuil2!D:E,2,FALSE))</f>
        <v>#REF!</v>
      </c>
      <c r="W638" t="e">
        <f>IF(ISNA(VLOOKUP(#REF!&amp;" N°2",Feuil2!D:E,2,FALSE)),"",VLOOKUP(#REF!&amp;" N°2",Feuil2!D:E,2,FALSE))</f>
        <v>#REF!</v>
      </c>
      <c r="X638" t="e">
        <f>IF(ISNA(VLOOKUP(#REF!&amp;" N°3",Feuil2!D:E,2,FALSE)),"",VLOOKUP(#REF!&amp;" N°3",Feuil2!D:E,2,FALSE))</f>
        <v>#REF!</v>
      </c>
      <c r="Y638" t="e">
        <f>IF(ISNA(VLOOKUP(#REF!&amp;" N°3",Feuil2!D:E,2,FALSE)),"",VLOOKUP(#REF!&amp;" N°3",Feuil2!D:E,2,FALSE))</f>
        <v>#REF!</v>
      </c>
      <c r="Z638" t="e">
        <f>IF(ISNA(VLOOKUP(#REF!&amp;" N°4",Feuil2!D:E,2,FALSE)),"",VLOOKUP(#REF!&amp;" N°4",Feuil2!D:E,2,FALSE))</f>
        <v>#REF!</v>
      </c>
      <c r="AA638" t="e">
        <f>IF(ISNA(VLOOKUP(#REF!&amp;" N°6",Feuil2!D:E,2,FALSE)),"",VLOOKUP(#REF!&amp;" N°6",Feuil2!D:E,2,FALSE))</f>
        <v>#REF!</v>
      </c>
      <c r="AB638" t="e">
        <f>IF(ISNA(VLOOKUP(#REF!&amp;" N°7",Feuil2!D:E,2,FALSE)),"",VLOOKUP(#REF!&amp;" N°7",Feuil2!D:E,2,FALSE))</f>
        <v>#REF!</v>
      </c>
    </row>
    <row r="639" spans="14:28" x14ac:dyDescent="0.3">
      <c r="N639" t="e">
        <f>IF(OR(VLOOKUP(M639,Feuil2!E:F,2,FALSE)&gt;1,VLOOKUP(Feuil1!M639,Feuil2!E:I,4,)+7&lt;Tableau_Lancer_la_requête_à_partir_de_CEGID[[#This Row],[wop_dateacc]]),Feuil1!M639,"")</f>
        <v>#N/A</v>
      </c>
      <c r="U639" t="e">
        <f>_xlfn.ISOWEEKNUM(#REF!)</f>
        <v>#REF!</v>
      </c>
      <c r="V639" t="e">
        <f>IF(ISNA(VLOOKUP(#REF!&amp;" N°1",Feuil2!D:E,2,FALSE)),"",VLOOKUP(#REF!&amp;" N°1",Feuil2!D:E,2,FALSE))</f>
        <v>#REF!</v>
      </c>
      <c r="W639" t="e">
        <f>IF(ISNA(VLOOKUP(#REF!&amp;" N°2",Feuil2!D:E,2,FALSE)),"",VLOOKUP(#REF!&amp;" N°2",Feuil2!D:E,2,FALSE))</f>
        <v>#REF!</v>
      </c>
      <c r="X639" t="e">
        <f>IF(ISNA(VLOOKUP(#REF!&amp;" N°3",Feuil2!D:E,2,FALSE)),"",VLOOKUP(#REF!&amp;" N°3",Feuil2!D:E,2,FALSE))</f>
        <v>#REF!</v>
      </c>
      <c r="Y639" t="e">
        <f>IF(ISNA(VLOOKUP(#REF!&amp;" N°3",Feuil2!D:E,2,FALSE)),"",VLOOKUP(#REF!&amp;" N°3",Feuil2!D:E,2,FALSE))</f>
        <v>#REF!</v>
      </c>
      <c r="Z639" t="e">
        <f>IF(ISNA(VLOOKUP(#REF!&amp;" N°4",Feuil2!D:E,2,FALSE)),"",VLOOKUP(#REF!&amp;" N°4",Feuil2!D:E,2,FALSE))</f>
        <v>#REF!</v>
      </c>
      <c r="AA639" t="e">
        <f>IF(ISNA(VLOOKUP(#REF!&amp;" N°6",Feuil2!D:E,2,FALSE)),"",VLOOKUP(#REF!&amp;" N°6",Feuil2!D:E,2,FALSE))</f>
        <v>#REF!</v>
      </c>
      <c r="AB639" t="e">
        <f>IF(ISNA(VLOOKUP(#REF!&amp;" N°7",Feuil2!D:E,2,FALSE)),"",VLOOKUP(#REF!&amp;" N°7",Feuil2!D:E,2,FALSE))</f>
        <v>#REF!</v>
      </c>
    </row>
    <row r="640" spans="14:28" x14ac:dyDescent="0.3">
      <c r="N640" t="e">
        <f>IF(OR(VLOOKUP(M640,Feuil2!E:F,2,FALSE)&gt;1,VLOOKUP(Feuil1!M640,Feuil2!E:I,4,)+7&lt;Tableau_Lancer_la_requête_à_partir_de_CEGID[[#This Row],[wop_dateacc]]),Feuil1!M640,"")</f>
        <v>#N/A</v>
      </c>
      <c r="U640" t="e">
        <f>_xlfn.ISOWEEKNUM(#REF!)</f>
        <v>#REF!</v>
      </c>
      <c r="V640" t="e">
        <f>IF(ISNA(VLOOKUP(#REF!&amp;" N°1",Feuil2!D:E,2,FALSE)),"",VLOOKUP(#REF!&amp;" N°1",Feuil2!D:E,2,FALSE))</f>
        <v>#REF!</v>
      </c>
      <c r="W640" t="e">
        <f>IF(ISNA(VLOOKUP(#REF!&amp;" N°2",Feuil2!D:E,2,FALSE)),"",VLOOKUP(#REF!&amp;" N°2",Feuil2!D:E,2,FALSE))</f>
        <v>#REF!</v>
      </c>
      <c r="X640" t="e">
        <f>IF(ISNA(VLOOKUP(#REF!&amp;" N°3",Feuil2!D:E,2,FALSE)),"",VLOOKUP(#REF!&amp;" N°3",Feuil2!D:E,2,FALSE))</f>
        <v>#REF!</v>
      </c>
      <c r="Y640" t="e">
        <f>IF(ISNA(VLOOKUP(#REF!&amp;" N°3",Feuil2!D:E,2,FALSE)),"",VLOOKUP(#REF!&amp;" N°3",Feuil2!D:E,2,FALSE))</f>
        <v>#REF!</v>
      </c>
      <c r="Z640" t="e">
        <f>IF(ISNA(VLOOKUP(#REF!&amp;" N°4",Feuil2!D:E,2,FALSE)),"",VLOOKUP(#REF!&amp;" N°4",Feuil2!D:E,2,FALSE))</f>
        <v>#REF!</v>
      </c>
      <c r="AA640" t="e">
        <f>IF(ISNA(VLOOKUP(#REF!&amp;" N°6",Feuil2!D:E,2,FALSE)),"",VLOOKUP(#REF!&amp;" N°6",Feuil2!D:E,2,FALSE))</f>
        <v>#REF!</v>
      </c>
      <c r="AB640" t="e">
        <f>IF(ISNA(VLOOKUP(#REF!&amp;" N°7",Feuil2!D:E,2,FALSE)),"",VLOOKUP(#REF!&amp;" N°7",Feuil2!D:E,2,FALSE))</f>
        <v>#REF!</v>
      </c>
    </row>
    <row r="641" spans="14:28" x14ac:dyDescent="0.3">
      <c r="N641" t="e">
        <f>IF(OR(VLOOKUP(M641,Feuil2!E:F,2,FALSE)&gt;1,VLOOKUP(Feuil1!M641,Feuil2!E:I,4,)+7&lt;Tableau_Lancer_la_requête_à_partir_de_CEGID[[#This Row],[wop_dateacc]]),Feuil1!M641,"")</f>
        <v>#N/A</v>
      </c>
      <c r="U641" t="e">
        <f>_xlfn.ISOWEEKNUM(#REF!)</f>
        <v>#REF!</v>
      </c>
      <c r="V641" t="e">
        <f>IF(ISNA(VLOOKUP(#REF!&amp;" N°1",Feuil2!D:E,2,FALSE)),"",VLOOKUP(#REF!&amp;" N°1",Feuil2!D:E,2,FALSE))</f>
        <v>#REF!</v>
      </c>
      <c r="W641" t="e">
        <f>IF(ISNA(VLOOKUP(#REF!&amp;" N°2",Feuil2!D:E,2,FALSE)),"",VLOOKUP(#REF!&amp;" N°2",Feuil2!D:E,2,FALSE))</f>
        <v>#REF!</v>
      </c>
      <c r="X641" t="e">
        <f>IF(ISNA(VLOOKUP(#REF!&amp;" N°3",Feuil2!D:E,2,FALSE)),"",VLOOKUP(#REF!&amp;" N°3",Feuil2!D:E,2,FALSE))</f>
        <v>#REF!</v>
      </c>
      <c r="Y641" t="e">
        <f>IF(ISNA(VLOOKUP(#REF!&amp;" N°3",Feuil2!D:E,2,FALSE)),"",VLOOKUP(#REF!&amp;" N°3",Feuil2!D:E,2,FALSE))</f>
        <v>#REF!</v>
      </c>
      <c r="Z641" t="e">
        <f>IF(ISNA(VLOOKUP(#REF!&amp;" N°4",Feuil2!D:E,2,FALSE)),"",VLOOKUP(#REF!&amp;" N°4",Feuil2!D:E,2,FALSE))</f>
        <v>#REF!</v>
      </c>
      <c r="AA641" t="e">
        <f>IF(ISNA(VLOOKUP(#REF!&amp;" N°6",Feuil2!D:E,2,FALSE)),"",VLOOKUP(#REF!&amp;" N°6",Feuil2!D:E,2,FALSE))</f>
        <v>#REF!</v>
      </c>
      <c r="AB641" t="e">
        <f>IF(ISNA(VLOOKUP(#REF!&amp;" N°7",Feuil2!D:E,2,FALSE)),"",VLOOKUP(#REF!&amp;" N°7",Feuil2!D:E,2,FALSE))</f>
        <v>#REF!</v>
      </c>
    </row>
    <row r="642" spans="14:28" x14ac:dyDescent="0.3">
      <c r="N642" t="e">
        <f>IF(OR(VLOOKUP(M642,Feuil2!E:F,2,FALSE)&gt;1,VLOOKUP(Feuil1!M642,Feuil2!E:I,4,)+7&lt;Tableau_Lancer_la_requête_à_partir_de_CEGID[[#This Row],[wop_dateacc]]),Feuil1!M642,"")</f>
        <v>#N/A</v>
      </c>
      <c r="U642" t="e">
        <f>_xlfn.ISOWEEKNUM(#REF!)</f>
        <v>#REF!</v>
      </c>
      <c r="V642" t="e">
        <f>IF(ISNA(VLOOKUP(#REF!&amp;" N°1",Feuil2!D:E,2,FALSE)),"",VLOOKUP(#REF!&amp;" N°1",Feuil2!D:E,2,FALSE))</f>
        <v>#REF!</v>
      </c>
      <c r="W642" t="e">
        <f>IF(ISNA(VLOOKUP(#REF!&amp;" N°2",Feuil2!D:E,2,FALSE)),"",VLOOKUP(#REF!&amp;" N°2",Feuil2!D:E,2,FALSE))</f>
        <v>#REF!</v>
      </c>
      <c r="X642" t="e">
        <f>IF(ISNA(VLOOKUP(#REF!&amp;" N°3",Feuil2!D:E,2,FALSE)),"",VLOOKUP(#REF!&amp;" N°3",Feuil2!D:E,2,FALSE))</f>
        <v>#REF!</v>
      </c>
      <c r="Y642" t="e">
        <f>IF(ISNA(VLOOKUP(#REF!&amp;" N°3",Feuil2!D:E,2,FALSE)),"",VLOOKUP(#REF!&amp;" N°3",Feuil2!D:E,2,FALSE))</f>
        <v>#REF!</v>
      </c>
      <c r="Z642" t="e">
        <f>IF(ISNA(VLOOKUP(#REF!&amp;" N°4",Feuil2!D:E,2,FALSE)),"",VLOOKUP(#REF!&amp;" N°4",Feuil2!D:E,2,FALSE))</f>
        <v>#REF!</v>
      </c>
      <c r="AA642" t="e">
        <f>IF(ISNA(VLOOKUP(#REF!&amp;" N°6",Feuil2!D:E,2,FALSE)),"",VLOOKUP(#REF!&amp;" N°6",Feuil2!D:E,2,FALSE))</f>
        <v>#REF!</v>
      </c>
      <c r="AB642" t="e">
        <f>IF(ISNA(VLOOKUP(#REF!&amp;" N°7",Feuil2!D:E,2,FALSE)),"",VLOOKUP(#REF!&amp;" N°7",Feuil2!D:E,2,FALSE))</f>
        <v>#REF!</v>
      </c>
    </row>
    <row r="643" spans="14:28" x14ac:dyDescent="0.3">
      <c r="N643" t="e">
        <f>IF(OR(VLOOKUP(M643,Feuil2!E:F,2,FALSE)&gt;1,VLOOKUP(Feuil1!M643,Feuil2!E:I,4,)+7&lt;Tableau_Lancer_la_requête_à_partir_de_CEGID[[#This Row],[wop_dateacc]]),Feuil1!M643,"")</f>
        <v>#N/A</v>
      </c>
      <c r="U643" t="e">
        <f>_xlfn.ISOWEEKNUM(#REF!)</f>
        <v>#REF!</v>
      </c>
      <c r="V643" t="e">
        <f>IF(ISNA(VLOOKUP(#REF!&amp;" N°1",Feuil2!D:E,2,FALSE)),"",VLOOKUP(#REF!&amp;" N°1",Feuil2!D:E,2,FALSE))</f>
        <v>#REF!</v>
      </c>
      <c r="W643" t="e">
        <f>IF(ISNA(VLOOKUP(#REF!&amp;" N°2",Feuil2!D:E,2,FALSE)),"",VLOOKUP(#REF!&amp;" N°2",Feuil2!D:E,2,FALSE))</f>
        <v>#REF!</v>
      </c>
      <c r="X643" t="e">
        <f>IF(ISNA(VLOOKUP(#REF!&amp;" N°3",Feuil2!D:E,2,FALSE)),"",VLOOKUP(#REF!&amp;" N°3",Feuil2!D:E,2,FALSE))</f>
        <v>#REF!</v>
      </c>
      <c r="Y643" t="e">
        <f>IF(ISNA(VLOOKUP(#REF!&amp;" N°3",Feuil2!D:E,2,FALSE)),"",VLOOKUP(#REF!&amp;" N°3",Feuil2!D:E,2,FALSE))</f>
        <v>#REF!</v>
      </c>
      <c r="Z643" t="e">
        <f>IF(ISNA(VLOOKUP(#REF!&amp;" N°4",Feuil2!D:E,2,FALSE)),"",VLOOKUP(#REF!&amp;" N°4",Feuil2!D:E,2,FALSE))</f>
        <v>#REF!</v>
      </c>
      <c r="AA643" t="e">
        <f>IF(ISNA(VLOOKUP(#REF!&amp;" N°6",Feuil2!D:E,2,FALSE)),"",VLOOKUP(#REF!&amp;" N°6",Feuil2!D:E,2,FALSE))</f>
        <v>#REF!</v>
      </c>
      <c r="AB643" t="e">
        <f>IF(ISNA(VLOOKUP(#REF!&amp;" N°7",Feuil2!D:E,2,FALSE)),"",VLOOKUP(#REF!&amp;" N°7",Feuil2!D:E,2,FALSE))</f>
        <v>#REF!</v>
      </c>
    </row>
    <row r="644" spans="14:28" x14ac:dyDescent="0.3">
      <c r="N644" t="e">
        <f>IF(OR(VLOOKUP(M644,Feuil2!E:F,2,FALSE)&gt;1,VLOOKUP(Feuil1!M644,Feuil2!E:I,4,)+7&lt;Tableau_Lancer_la_requête_à_partir_de_CEGID[[#This Row],[wop_dateacc]]),Feuil1!M644,"")</f>
        <v>#N/A</v>
      </c>
      <c r="U644" t="e">
        <f>_xlfn.ISOWEEKNUM(#REF!)</f>
        <v>#REF!</v>
      </c>
      <c r="V644" t="e">
        <f>IF(ISNA(VLOOKUP(#REF!&amp;" N°1",Feuil2!D:E,2,FALSE)),"",VLOOKUP(#REF!&amp;" N°1",Feuil2!D:E,2,FALSE))</f>
        <v>#REF!</v>
      </c>
      <c r="W644" t="e">
        <f>IF(ISNA(VLOOKUP(#REF!&amp;" N°2",Feuil2!D:E,2,FALSE)),"",VLOOKUP(#REF!&amp;" N°2",Feuil2!D:E,2,FALSE))</f>
        <v>#REF!</v>
      </c>
      <c r="X644" t="e">
        <f>IF(ISNA(VLOOKUP(#REF!&amp;" N°3",Feuil2!D:E,2,FALSE)),"",VLOOKUP(#REF!&amp;" N°3",Feuil2!D:E,2,FALSE))</f>
        <v>#REF!</v>
      </c>
      <c r="Y644" t="e">
        <f>IF(ISNA(VLOOKUP(#REF!&amp;" N°3",Feuil2!D:E,2,FALSE)),"",VLOOKUP(#REF!&amp;" N°3",Feuil2!D:E,2,FALSE))</f>
        <v>#REF!</v>
      </c>
      <c r="Z644" t="e">
        <f>IF(ISNA(VLOOKUP(#REF!&amp;" N°4",Feuil2!D:E,2,FALSE)),"",VLOOKUP(#REF!&amp;" N°4",Feuil2!D:E,2,FALSE))</f>
        <v>#REF!</v>
      </c>
      <c r="AA644" t="e">
        <f>IF(ISNA(VLOOKUP(#REF!&amp;" N°6",Feuil2!D:E,2,FALSE)),"",VLOOKUP(#REF!&amp;" N°6",Feuil2!D:E,2,FALSE))</f>
        <v>#REF!</v>
      </c>
      <c r="AB644" t="e">
        <f>IF(ISNA(VLOOKUP(#REF!&amp;" N°7",Feuil2!D:E,2,FALSE)),"",VLOOKUP(#REF!&amp;" N°7",Feuil2!D:E,2,FALSE))</f>
        <v>#REF!</v>
      </c>
    </row>
    <row r="645" spans="14:28" x14ac:dyDescent="0.3">
      <c r="N645" t="e">
        <f>IF(OR(VLOOKUP(M645,Feuil2!E:F,2,FALSE)&gt;1,VLOOKUP(Feuil1!M645,Feuil2!E:I,4,)+7&lt;Tableau_Lancer_la_requête_à_partir_de_CEGID[[#This Row],[wop_dateacc]]),Feuil1!M645,"")</f>
        <v>#N/A</v>
      </c>
      <c r="U645" t="e">
        <f>_xlfn.ISOWEEKNUM(#REF!)</f>
        <v>#REF!</v>
      </c>
      <c r="V645" t="e">
        <f>IF(ISNA(VLOOKUP(#REF!&amp;" N°1",Feuil2!D:E,2,FALSE)),"",VLOOKUP(#REF!&amp;" N°1",Feuil2!D:E,2,FALSE))</f>
        <v>#REF!</v>
      </c>
      <c r="W645" t="e">
        <f>IF(ISNA(VLOOKUP(#REF!&amp;" N°2",Feuil2!D:E,2,FALSE)),"",VLOOKUP(#REF!&amp;" N°2",Feuil2!D:E,2,FALSE))</f>
        <v>#REF!</v>
      </c>
      <c r="X645" t="e">
        <f>IF(ISNA(VLOOKUP(#REF!&amp;" N°3",Feuil2!D:E,2,FALSE)),"",VLOOKUP(#REF!&amp;" N°3",Feuil2!D:E,2,FALSE))</f>
        <v>#REF!</v>
      </c>
      <c r="Y645" t="e">
        <f>IF(ISNA(VLOOKUP(#REF!&amp;" N°3",Feuil2!D:E,2,FALSE)),"",VLOOKUP(#REF!&amp;" N°3",Feuil2!D:E,2,FALSE))</f>
        <v>#REF!</v>
      </c>
      <c r="Z645" t="e">
        <f>IF(ISNA(VLOOKUP(#REF!&amp;" N°4",Feuil2!D:E,2,FALSE)),"",VLOOKUP(#REF!&amp;" N°4",Feuil2!D:E,2,FALSE))</f>
        <v>#REF!</v>
      </c>
      <c r="AA645" t="e">
        <f>IF(ISNA(VLOOKUP(#REF!&amp;" N°6",Feuil2!D:E,2,FALSE)),"",VLOOKUP(#REF!&amp;" N°6",Feuil2!D:E,2,FALSE))</f>
        <v>#REF!</v>
      </c>
      <c r="AB645" t="e">
        <f>IF(ISNA(VLOOKUP(#REF!&amp;" N°7",Feuil2!D:E,2,FALSE)),"",VLOOKUP(#REF!&amp;" N°7",Feuil2!D:E,2,FALSE))</f>
        <v>#REF!</v>
      </c>
    </row>
    <row r="646" spans="14:28" x14ac:dyDescent="0.3">
      <c r="N646" t="e">
        <f>IF(OR(VLOOKUP(M646,Feuil2!E:F,2,FALSE)&gt;1,VLOOKUP(Feuil1!M646,Feuil2!E:I,4,)+7&lt;Tableau_Lancer_la_requête_à_partir_de_CEGID[[#This Row],[wop_dateacc]]),Feuil1!M646,"")</f>
        <v>#N/A</v>
      </c>
      <c r="U646" t="e">
        <f>_xlfn.ISOWEEKNUM(#REF!)</f>
        <v>#REF!</v>
      </c>
      <c r="V646" t="e">
        <f>IF(ISNA(VLOOKUP(#REF!&amp;" N°1",Feuil2!D:E,2,FALSE)),"",VLOOKUP(#REF!&amp;" N°1",Feuil2!D:E,2,FALSE))</f>
        <v>#REF!</v>
      </c>
      <c r="W646" t="e">
        <f>IF(ISNA(VLOOKUP(#REF!&amp;" N°2",Feuil2!D:E,2,FALSE)),"",VLOOKUP(#REF!&amp;" N°2",Feuil2!D:E,2,FALSE))</f>
        <v>#REF!</v>
      </c>
      <c r="X646" t="e">
        <f>IF(ISNA(VLOOKUP(#REF!&amp;" N°3",Feuil2!D:E,2,FALSE)),"",VLOOKUP(#REF!&amp;" N°3",Feuil2!D:E,2,FALSE))</f>
        <v>#REF!</v>
      </c>
      <c r="Y646" t="e">
        <f>IF(ISNA(VLOOKUP(#REF!&amp;" N°3",Feuil2!D:E,2,FALSE)),"",VLOOKUP(#REF!&amp;" N°3",Feuil2!D:E,2,FALSE))</f>
        <v>#REF!</v>
      </c>
      <c r="Z646" t="e">
        <f>IF(ISNA(VLOOKUP(#REF!&amp;" N°4",Feuil2!D:E,2,FALSE)),"",VLOOKUP(#REF!&amp;" N°4",Feuil2!D:E,2,FALSE))</f>
        <v>#REF!</v>
      </c>
      <c r="AA646" t="e">
        <f>IF(ISNA(VLOOKUP(#REF!&amp;" N°6",Feuil2!D:E,2,FALSE)),"",VLOOKUP(#REF!&amp;" N°6",Feuil2!D:E,2,FALSE))</f>
        <v>#REF!</v>
      </c>
      <c r="AB646" t="e">
        <f>IF(ISNA(VLOOKUP(#REF!&amp;" N°7",Feuil2!D:E,2,FALSE)),"",VLOOKUP(#REF!&amp;" N°7",Feuil2!D:E,2,FALSE))</f>
        <v>#REF!</v>
      </c>
    </row>
    <row r="647" spans="14:28" x14ac:dyDescent="0.3">
      <c r="N647" t="e">
        <f>IF(OR(VLOOKUP(M647,Feuil2!E:F,2,FALSE)&gt;1,VLOOKUP(Feuil1!M647,Feuil2!E:I,4,)+7&lt;Tableau_Lancer_la_requête_à_partir_de_CEGID[[#This Row],[wop_dateacc]]),Feuil1!M647,"")</f>
        <v>#N/A</v>
      </c>
      <c r="U647" t="e">
        <f>_xlfn.ISOWEEKNUM(#REF!)</f>
        <v>#REF!</v>
      </c>
      <c r="V647" t="e">
        <f>IF(ISNA(VLOOKUP(#REF!&amp;" N°1",Feuil2!D:E,2,FALSE)),"",VLOOKUP(#REF!&amp;" N°1",Feuil2!D:E,2,FALSE))</f>
        <v>#REF!</v>
      </c>
      <c r="W647" t="e">
        <f>IF(ISNA(VLOOKUP(#REF!&amp;" N°2",Feuil2!D:E,2,FALSE)),"",VLOOKUP(#REF!&amp;" N°2",Feuil2!D:E,2,FALSE))</f>
        <v>#REF!</v>
      </c>
      <c r="X647" t="e">
        <f>IF(ISNA(VLOOKUP(#REF!&amp;" N°3",Feuil2!D:E,2,FALSE)),"",VLOOKUP(#REF!&amp;" N°3",Feuil2!D:E,2,FALSE))</f>
        <v>#REF!</v>
      </c>
      <c r="Y647" t="e">
        <f>IF(ISNA(VLOOKUP(#REF!&amp;" N°3",Feuil2!D:E,2,FALSE)),"",VLOOKUP(#REF!&amp;" N°3",Feuil2!D:E,2,FALSE))</f>
        <v>#REF!</v>
      </c>
      <c r="Z647" t="e">
        <f>IF(ISNA(VLOOKUP(#REF!&amp;" N°4",Feuil2!D:E,2,FALSE)),"",VLOOKUP(#REF!&amp;" N°4",Feuil2!D:E,2,FALSE))</f>
        <v>#REF!</v>
      </c>
      <c r="AA647" t="e">
        <f>IF(ISNA(VLOOKUP(#REF!&amp;" N°6",Feuil2!D:E,2,FALSE)),"",VLOOKUP(#REF!&amp;" N°6",Feuil2!D:E,2,FALSE))</f>
        <v>#REF!</v>
      </c>
      <c r="AB647" t="e">
        <f>IF(ISNA(VLOOKUP(#REF!&amp;" N°7",Feuil2!D:E,2,FALSE)),"",VLOOKUP(#REF!&amp;" N°7",Feuil2!D:E,2,FALSE))</f>
        <v>#REF!</v>
      </c>
    </row>
    <row r="648" spans="14:28" x14ac:dyDescent="0.3">
      <c r="N648" t="e">
        <f>IF(OR(VLOOKUP(M648,Feuil2!E:F,2,FALSE)&gt;1,VLOOKUP(Feuil1!M648,Feuil2!E:I,4,)+7&lt;Tableau_Lancer_la_requête_à_partir_de_CEGID[[#This Row],[wop_dateacc]]),Feuil1!M648,"")</f>
        <v>#N/A</v>
      </c>
      <c r="U648" t="e">
        <f>_xlfn.ISOWEEKNUM(#REF!)</f>
        <v>#REF!</v>
      </c>
      <c r="V648" t="e">
        <f>IF(ISNA(VLOOKUP(#REF!&amp;" N°1",Feuil2!D:E,2,FALSE)),"",VLOOKUP(#REF!&amp;" N°1",Feuil2!D:E,2,FALSE))</f>
        <v>#REF!</v>
      </c>
      <c r="W648" t="e">
        <f>IF(ISNA(VLOOKUP(#REF!&amp;" N°2",Feuil2!D:E,2,FALSE)),"",VLOOKUP(#REF!&amp;" N°2",Feuil2!D:E,2,FALSE))</f>
        <v>#REF!</v>
      </c>
      <c r="X648" t="e">
        <f>IF(ISNA(VLOOKUP(#REF!&amp;" N°3",Feuil2!D:E,2,FALSE)),"",VLOOKUP(#REF!&amp;" N°3",Feuil2!D:E,2,FALSE))</f>
        <v>#REF!</v>
      </c>
      <c r="Y648" t="e">
        <f>IF(ISNA(VLOOKUP(#REF!&amp;" N°3",Feuil2!D:E,2,FALSE)),"",VLOOKUP(#REF!&amp;" N°3",Feuil2!D:E,2,FALSE))</f>
        <v>#REF!</v>
      </c>
      <c r="Z648" t="e">
        <f>IF(ISNA(VLOOKUP(#REF!&amp;" N°4",Feuil2!D:E,2,FALSE)),"",VLOOKUP(#REF!&amp;" N°4",Feuil2!D:E,2,FALSE))</f>
        <v>#REF!</v>
      </c>
      <c r="AA648" t="e">
        <f>IF(ISNA(VLOOKUP(#REF!&amp;" N°6",Feuil2!D:E,2,FALSE)),"",VLOOKUP(#REF!&amp;" N°6",Feuil2!D:E,2,FALSE))</f>
        <v>#REF!</v>
      </c>
      <c r="AB648" t="e">
        <f>IF(ISNA(VLOOKUP(#REF!&amp;" N°7",Feuil2!D:E,2,FALSE)),"",VLOOKUP(#REF!&amp;" N°7",Feuil2!D:E,2,FALSE))</f>
        <v>#REF!</v>
      </c>
    </row>
    <row r="649" spans="14:28" x14ac:dyDescent="0.3">
      <c r="N649" t="e">
        <f>IF(OR(VLOOKUP(M649,Feuil2!E:F,2,FALSE)&gt;1,VLOOKUP(Feuil1!M649,Feuil2!E:I,4,)+7&lt;Tableau_Lancer_la_requête_à_partir_de_CEGID[[#This Row],[wop_dateacc]]),Feuil1!M649,"")</f>
        <v>#N/A</v>
      </c>
      <c r="U649" t="e">
        <f>_xlfn.ISOWEEKNUM(#REF!)</f>
        <v>#REF!</v>
      </c>
      <c r="V649" t="e">
        <f>IF(ISNA(VLOOKUP(#REF!&amp;" N°1",Feuil2!D:E,2,FALSE)),"",VLOOKUP(#REF!&amp;" N°1",Feuil2!D:E,2,FALSE))</f>
        <v>#REF!</v>
      </c>
      <c r="W649" t="e">
        <f>IF(ISNA(VLOOKUP(#REF!&amp;" N°2",Feuil2!D:E,2,FALSE)),"",VLOOKUP(#REF!&amp;" N°2",Feuil2!D:E,2,FALSE))</f>
        <v>#REF!</v>
      </c>
      <c r="X649" t="e">
        <f>IF(ISNA(VLOOKUP(#REF!&amp;" N°3",Feuil2!D:E,2,FALSE)),"",VLOOKUP(#REF!&amp;" N°3",Feuil2!D:E,2,FALSE))</f>
        <v>#REF!</v>
      </c>
      <c r="Y649" t="e">
        <f>IF(ISNA(VLOOKUP(#REF!&amp;" N°3",Feuil2!D:E,2,FALSE)),"",VLOOKUP(#REF!&amp;" N°3",Feuil2!D:E,2,FALSE))</f>
        <v>#REF!</v>
      </c>
      <c r="Z649" t="e">
        <f>IF(ISNA(VLOOKUP(#REF!&amp;" N°4",Feuil2!D:E,2,FALSE)),"",VLOOKUP(#REF!&amp;" N°4",Feuil2!D:E,2,FALSE))</f>
        <v>#REF!</v>
      </c>
      <c r="AA649" t="e">
        <f>IF(ISNA(VLOOKUP(#REF!&amp;" N°6",Feuil2!D:E,2,FALSE)),"",VLOOKUP(#REF!&amp;" N°6",Feuil2!D:E,2,FALSE))</f>
        <v>#REF!</v>
      </c>
      <c r="AB649" t="e">
        <f>IF(ISNA(VLOOKUP(#REF!&amp;" N°7",Feuil2!D:E,2,FALSE)),"",VLOOKUP(#REF!&amp;" N°7",Feuil2!D:E,2,FALSE))</f>
        <v>#REF!</v>
      </c>
    </row>
    <row r="650" spans="14:28" x14ac:dyDescent="0.3">
      <c r="N650" t="e">
        <f>IF(OR(VLOOKUP(M650,Feuil2!E:F,2,FALSE)&gt;1,VLOOKUP(Feuil1!M650,Feuil2!E:I,4,)+7&lt;Tableau_Lancer_la_requête_à_partir_de_CEGID[[#This Row],[wop_dateacc]]),Feuil1!M650,"")</f>
        <v>#N/A</v>
      </c>
      <c r="U650" t="e">
        <f>_xlfn.ISOWEEKNUM(#REF!)</f>
        <v>#REF!</v>
      </c>
      <c r="V650" t="e">
        <f>IF(ISNA(VLOOKUP(#REF!&amp;" N°1",Feuil2!D:E,2,FALSE)),"",VLOOKUP(#REF!&amp;" N°1",Feuil2!D:E,2,FALSE))</f>
        <v>#REF!</v>
      </c>
      <c r="W650" t="e">
        <f>IF(ISNA(VLOOKUP(#REF!&amp;" N°2",Feuil2!D:E,2,FALSE)),"",VLOOKUP(#REF!&amp;" N°2",Feuil2!D:E,2,FALSE))</f>
        <v>#REF!</v>
      </c>
      <c r="X650" t="e">
        <f>IF(ISNA(VLOOKUP(#REF!&amp;" N°3",Feuil2!D:E,2,FALSE)),"",VLOOKUP(#REF!&amp;" N°3",Feuil2!D:E,2,FALSE))</f>
        <v>#REF!</v>
      </c>
      <c r="Y650" t="e">
        <f>IF(ISNA(VLOOKUP(#REF!&amp;" N°3",Feuil2!D:E,2,FALSE)),"",VLOOKUP(#REF!&amp;" N°3",Feuil2!D:E,2,FALSE))</f>
        <v>#REF!</v>
      </c>
      <c r="Z650" t="e">
        <f>IF(ISNA(VLOOKUP(#REF!&amp;" N°4",Feuil2!D:E,2,FALSE)),"",VLOOKUP(#REF!&amp;" N°4",Feuil2!D:E,2,FALSE))</f>
        <v>#REF!</v>
      </c>
      <c r="AA650" t="e">
        <f>IF(ISNA(VLOOKUP(#REF!&amp;" N°6",Feuil2!D:E,2,FALSE)),"",VLOOKUP(#REF!&amp;" N°6",Feuil2!D:E,2,FALSE))</f>
        <v>#REF!</v>
      </c>
      <c r="AB650" t="e">
        <f>IF(ISNA(VLOOKUP(#REF!&amp;" N°7",Feuil2!D:E,2,FALSE)),"",VLOOKUP(#REF!&amp;" N°7",Feuil2!D:E,2,FALSE))</f>
        <v>#REF!</v>
      </c>
    </row>
    <row r="651" spans="14:28" x14ac:dyDescent="0.3">
      <c r="N651" t="e">
        <f>IF(OR(VLOOKUP(M651,Feuil2!E:F,2,FALSE)&gt;1,VLOOKUP(Feuil1!M651,Feuil2!E:I,4,)+7&lt;Tableau_Lancer_la_requête_à_partir_de_CEGID[[#This Row],[wop_dateacc]]),Feuil1!M651,"")</f>
        <v>#N/A</v>
      </c>
      <c r="U651" t="e">
        <f>_xlfn.ISOWEEKNUM(#REF!)</f>
        <v>#REF!</v>
      </c>
      <c r="V651" t="e">
        <f>IF(ISNA(VLOOKUP(#REF!&amp;" N°1",Feuil2!D:E,2,FALSE)),"",VLOOKUP(#REF!&amp;" N°1",Feuil2!D:E,2,FALSE))</f>
        <v>#REF!</v>
      </c>
      <c r="W651" t="e">
        <f>IF(ISNA(VLOOKUP(#REF!&amp;" N°2",Feuil2!D:E,2,FALSE)),"",VLOOKUP(#REF!&amp;" N°2",Feuil2!D:E,2,FALSE))</f>
        <v>#REF!</v>
      </c>
      <c r="X651" t="e">
        <f>IF(ISNA(VLOOKUP(#REF!&amp;" N°3",Feuil2!D:E,2,FALSE)),"",VLOOKUP(#REF!&amp;" N°3",Feuil2!D:E,2,FALSE))</f>
        <v>#REF!</v>
      </c>
      <c r="Y651" t="e">
        <f>IF(ISNA(VLOOKUP(#REF!&amp;" N°3",Feuil2!D:E,2,FALSE)),"",VLOOKUP(#REF!&amp;" N°3",Feuil2!D:E,2,FALSE))</f>
        <v>#REF!</v>
      </c>
      <c r="Z651" t="e">
        <f>IF(ISNA(VLOOKUP(#REF!&amp;" N°4",Feuil2!D:E,2,FALSE)),"",VLOOKUP(#REF!&amp;" N°4",Feuil2!D:E,2,FALSE))</f>
        <v>#REF!</v>
      </c>
      <c r="AA651" t="e">
        <f>IF(ISNA(VLOOKUP(#REF!&amp;" N°6",Feuil2!D:E,2,FALSE)),"",VLOOKUP(#REF!&amp;" N°6",Feuil2!D:E,2,FALSE))</f>
        <v>#REF!</v>
      </c>
      <c r="AB651" t="e">
        <f>IF(ISNA(VLOOKUP(#REF!&amp;" N°7",Feuil2!D:E,2,FALSE)),"",VLOOKUP(#REF!&amp;" N°7",Feuil2!D:E,2,FALSE))</f>
        <v>#REF!</v>
      </c>
    </row>
    <row r="652" spans="14:28" x14ac:dyDescent="0.3">
      <c r="N652" t="e">
        <f>IF(OR(VLOOKUP(M652,Feuil2!E:F,2,FALSE)&gt;1,VLOOKUP(Feuil1!M652,Feuil2!E:I,4,)+7&lt;Tableau_Lancer_la_requête_à_partir_de_CEGID[[#This Row],[wop_dateacc]]),Feuil1!M652,"")</f>
        <v>#N/A</v>
      </c>
      <c r="U652" t="e">
        <f>_xlfn.ISOWEEKNUM(#REF!)</f>
        <v>#REF!</v>
      </c>
      <c r="V652" t="e">
        <f>IF(ISNA(VLOOKUP(#REF!&amp;" N°1",Feuil2!D:E,2,FALSE)),"",VLOOKUP(#REF!&amp;" N°1",Feuil2!D:E,2,FALSE))</f>
        <v>#REF!</v>
      </c>
      <c r="W652" t="e">
        <f>IF(ISNA(VLOOKUP(#REF!&amp;" N°2",Feuil2!D:E,2,FALSE)),"",VLOOKUP(#REF!&amp;" N°2",Feuil2!D:E,2,FALSE))</f>
        <v>#REF!</v>
      </c>
      <c r="X652" t="e">
        <f>IF(ISNA(VLOOKUP(#REF!&amp;" N°3",Feuil2!D:E,2,FALSE)),"",VLOOKUP(#REF!&amp;" N°3",Feuil2!D:E,2,FALSE))</f>
        <v>#REF!</v>
      </c>
      <c r="Y652" t="e">
        <f>IF(ISNA(VLOOKUP(#REF!&amp;" N°3",Feuil2!D:E,2,FALSE)),"",VLOOKUP(#REF!&amp;" N°3",Feuil2!D:E,2,FALSE))</f>
        <v>#REF!</v>
      </c>
      <c r="Z652" t="e">
        <f>IF(ISNA(VLOOKUP(#REF!&amp;" N°4",Feuil2!D:E,2,FALSE)),"",VLOOKUP(#REF!&amp;" N°4",Feuil2!D:E,2,FALSE))</f>
        <v>#REF!</v>
      </c>
      <c r="AA652" t="e">
        <f>IF(ISNA(VLOOKUP(#REF!&amp;" N°6",Feuil2!D:E,2,FALSE)),"",VLOOKUP(#REF!&amp;" N°6",Feuil2!D:E,2,FALSE))</f>
        <v>#REF!</v>
      </c>
      <c r="AB652" t="e">
        <f>IF(ISNA(VLOOKUP(#REF!&amp;" N°7",Feuil2!D:E,2,FALSE)),"",VLOOKUP(#REF!&amp;" N°7",Feuil2!D:E,2,FALSE))</f>
        <v>#REF!</v>
      </c>
    </row>
    <row r="653" spans="14:28" x14ac:dyDescent="0.3">
      <c r="N653" t="e">
        <f>IF(OR(VLOOKUP(M653,Feuil2!E:F,2,FALSE)&gt;1,VLOOKUP(Feuil1!M653,Feuil2!E:I,4,)+7&lt;Tableau_Lancer_la_requête_à_partir_de_CEGID[[#This Row],[wop_dateacc]]),Feuil1!M653,"")</f>
        <v>#N/A</v>
      </c>
      <c r="U653" t="e">
        <f>_xlfn.ISOWEEKNUM(#REF!)</f>
        <v>#REF!</v>
      </c>
      <c r="V653" t="e">
        <f>IF(ISNA(VLOOKUP(#REF!&amp;" N°1",Feuil2!D:E,2,FALSE)),"",VLOOKUP(#REF!&amp;" N°1",Feuil2!D:E,2,FALSE))</f>
        <v>#REF!</v>
      </c>
      <c r="W653" t="e">
        <f>IF(ISNA(VLOOKUP(#REF!&amp;" N°2",Feuil2!D:E,2,FALSE)),"",VLOOKUP(#REF!&amp;" N°2",Feuil2!D:E,2,FALSE))</f>
        <v>#REF!</v>
      </c>
      <c r="X653" t="e">
        <f>IF(ISNA(VLOOKUP(#REF!&amp;" N°3",Feuil2!D:E,2,FALSE)),"",VLOOKUP(#REF!&amp;" N°3",Feuil2!D:E,2,FALSE))</f>
        <v>#REF!</v>
      </c>
      <c r="Y653" t="e">
        <f>IF(ISNA(VLOOKUP(#REF!&amp;" N°3",Feuil2!D:E,2,FALSE)),"",VLOOKUP(#REF!&amp;" N°3",Feuil2!D:E,2,FALSE))</f>
        <v>#REF!</v>
      </c>
      <c r="Z653" t="e">
        <f>IF(ISNA(VLOOKUP(#REF!&amp;" N°4",Feuil2!D:E,2,FALSE)),"",VLOOKUP(#REF!&amp;" N°4",Feuil2!D:E,2,FALSE))</f>
        <v>#REF!</v>
      </c>
      <c r="AA653" t="e">
        <f>IF(ISNA(VLOOKUP(#REF!&amp;" N°6",Feuil2!D:E,2,FALSE)),"",VLOOKUP(#REF!&amp;" N°6",Feuil2!D:E,2,FALSE))</f>
        <v>#REF!</v>
      </c>
      <c r="AB653" t="e">
        <f>IF(ISNA(VLOOKUP(#REF!&amp;" N°7",Feuil2!D:E,2,FALSE)),"",VLOOKUP(#REF!&amp;" N°7",Feuil2!D:E,2,FALSE))</f>
        <v>#REF!</v>
      </c>
    </row>
    <row r="654" spans="14:28" x14ac:dyDescent="0.3">
      <c r="N654" t="e">
        <f>IF(OR(VLOOKUP(M654,Feuil2!E:F,2,FALSE)&gt;1,VLOOKUP(Feuil1!M654,Feuil2!E:I,4,)+7&lt;Tableau_Lancer_la_requête_à_partir_de_CEGID[[#This Row],[wop_dateacc]]),Feuil1!M654,"")</f>
        <v>#N/A</v>
      </c>
      <c r="U654" t="e">
        <f>_xlfn.ISOWEEKNUM(#REF!)</f>
        <v>#REF!</v>
      </c>
      <c r="V654" t="e">
        <f>IF(ISNA(VLOOKUP(#REF!&amp;" N°1",Feuil2!D:E,2,FALSE)),"",VLOOKUP(#REF!&amp;" N°1",Feuil2!D:E,2,FALSE))</f>
        <v>#REF!</v>
      </c>
      <c r="W654" t="e">
        <f>IF(ISNA(VLOOKUP(#REF!&amp;" N°2",Feuil2!D:E,2,FALSE)),"",VLOOKUP(#REF!&amp;" N°2",Feuil2!D:E,2,FALSE))</f>
        <v>#REF!</v>
      </c>
      <c r="X654" t="e">
        <f>IF(ISNA(VLOOKUP(#REF!&amp;" N°3",Feuil2!D:E,2,FALSE)),"",VLOOKUP(#REF!&amp;" N°3",Feuil2!D:E,2,FALSE))</f>
        <v>#REF!</v>
      </c>
      <c r="Y654" t="e">
        <f>IF(ISNA(VLOOKUP(#REF!&amp;" N°3",Feuil2!D:E,2,FALSE)),"",VLOOKUP(#REF!&amp;" N°3",Feuil2!D:E,2,FALSE))</f>
        <v>#REF!</v>
      </c>
      <c r="Z654" t="e">
        <f>IF(ISNA(VLOOKUP(#REF!&amp;" N°4",Feuil2!D:E,2,FALSE)),"",VLOOKUP(#REF!&amp;" N°4",Feuil2!D:E,2,FALSE))</f>
        <v>#REF!</v>
      </c>
      <c r="AA654" t="e">
        <f>IF(ISNA(VLOOKUP(#REF!&amp;" N°6",Feuil2!D:E,2,FALSE)),"",VLOOKUP(#REF!&amp;" N°6",Feuil2!D:E,2,FALSE))</f>
        <v>#REF!</v>
      </c>
      <c r="AB654" t="e">
        <f>IF(ISNA(VLOOKUP(#REF!&amp;" N°7",Feuil2!D:E,2,FALSE)),"",VLOOKUP(#REF!&amp;" N°7",Feuil2!D:E,2,FALSE))</f>
        <v>#REF!</v>
      </c>
    </row>
    <row r="655" spans="14:28" x14ac:dyDescent="0.3">
      <c r="N655" t="e">
        <f>IF(OR(VLOOKUP(M655,Feuil2!E:F,2,FALSE)&gt;1,VLOOKUP(Feuil1!M655,Feuil2!E:I,4,)+7&lt;Tableau_Lancer_la_requête_à_partir_de_CEGID[[#This Row],[wop_dateacc]]),Feuil1!M655,"")</f>
        <v>#N/A</v>
      </c>
      <c r="U655" t="e">
        <f>_xlfn.ISOWEEKNUM(#REF!)</f>
        <v>#REF!</v>
      </c>
      <c r="V655" t="e">
        <f>IF(ISNA(VLOOKUP(#REF!&amp;" N°1",Feuil2!D:E,2,FALSE)),"",VLOOKUP(#REF!&amp;" N°1",Feuil2!D:E,2,FALSE))</f>
        <v>#REF!</v>
      </c>
      <c r="W655" t="e">
        <f>IF(ISNA(VLOOKUP(#REF!&amp;" N°2",Feuil2!D:E,2,FALSE)),"",VLOOKUP(#REF!&amp;" N°2",Feuil2!D:E,2,FALSE))</f>
        <v>#REF!</v>
      </c>
      <c r="X655" t="e">
        <f>IF(ISNA(VLOOKUP(#REF!&amp;" N°3",Feuil2!D:E,2,FALSE)),"",VLOOKUP(#REF!&amp;" N°3",Feuil2!D:E,2,FALSE))</f>
        <v>#REF!</v>
      </c>
      <c r="Y655" t="e">
        <f>IF(ISNA(VLOOKUP(#REF!&amp;" N°3",Feuil2!D:E,2,FALSE)),"",VLOOKUP(#REF!&amp;" N°3",Feuil2!D:E,2,FALSE))</f>
        <v>#REF!</v>
      </c>
      <c r="Z655" t="e">
        <f>IF(ISNA(VLOOKUP(#REF!&amp;" N°4",Feuil2!D:E,2,FALSE)),"",VLOOKUP(#REF!&amp;" N°4",Feuil2!D:E,2,FALSE))</f>
        <v>#REF!</v>
      </c>
      <c r="AA655" t="e">
        <f>IF(ISNA(VLOOKUP(#REF!&amp;" N°6",Feuil2!D:E,2,FALSE)),"",VLOOKUP(#REF!&amp;" N°6",Feuil2!D:E,2,FALSE))</f>
        <v>#REF!</v>
      </c>
      <c r="AB655" t="e">
        <f>IF(ISNA(VLOOKUP(#REF!&amp;" N°7",Feuil2!D:E,2,FALSE)),"",VLOOKUP(#REF!&amp;" N°7",Feuil2!D:E,2,FALSE))</f>
        <v>#REF!</v>
      </c>
    </row>
    <row r="656" spans="14:28" x14ac:dyDescent="0.3">
      <c r="N656" t="e">
        <f>IF(OR(VLOOKUP(M656,Feuil2!E:F,2,FALSE)&gt;1,VLOOKUP(Feuil1!M656,Feuil2!E:I,4,)+7&lt;Tableau_Lancer_la_requête_à_partir_de_CEGID[[#This Row],[wop_dateacc]]),Feuil1!M656,"")</f>
        <v>#N/A</v>
      </c>
      <c r="U656" t="e">
        <f>_xlfn.ISOWEEKNUM(#REF!)</f>
        <v>#REF!</v>
      </c>
      <c r="V656" t="e">
        <f>IF(ISNA(VLOOKUP(#REF!&amp;" N°1",Feuil2!D:E,2,FALSE)),"",VLOOKUP(#REF!&amp;" N°1",Feuil2!D:E,2,FALSE))</f>
        <v>#REF!</v>
      </c>
      <c r="W656" t="e">
        <f>IF(ISNA(VLOOKUP(#REF!&amp;" N°2",Feuil2!D:E,2,FALSE)),"",VLOOKUP(#REF!&amp;" N°2",Feuil2!D:E,2,FALSE))</f>
        <v>#REF!</v>
      </c>
      <c r="X656" t="e">
        <f>IF(ISNA(VLOOKUP(#REF!&amp;" N°3",Feuil2!D:E,2,FALSE)),"",VLOOKUP(#REF!&amp;" N°3",Feuil2!D:E,2,FALSE))</f>
        <v>#REF!</v>
      </c>
      <c r="Y656" t="e">
        <f>IF(ISNA(VLOOKUP(#REF!&amp;" N°3",Feuil2!D:E,2,FALSE)),"",VLOOKUP(#REF!&amp;" N°3",Feuil2!D:E,2,FALSE))</f>
        <v>#REF!</v>
      </c>
      <c r="Z656" t="e">
        <f>IF(ISNA(VLOOKUP(#REF!&amp;" N°4",Feuil2!D:E,2,FALSE)),"",VLOOKUP(#REF!&amp;" N°4",Feuil2!D:E,2,FALSE))</f>
        <v>#REF!</v>
      </c>
      <c r="AA656" t="e">
        <f>IF(ISNA(VLOOKUP(#REF!&amp;" N°6",Feuil2!D:E,2,FALSE)),"",VLOOKUP(#REF!&amp;" N°6",Feuil2!D:E,2,FALSE))</f>
        <v>#REF!</v>
      </c>
      <c r="AB656" t="e">
        <f>IF(ISNA(VLOOKUP(#REF!&amp;" N°7",Feuil2!D:E,2,FALSE)),"",VLOOKUP(#REF!&amp;" N°7",Feuil2!D:E,2,FALSE))</f>
        <v>#REF!</v>
      </c>
    </row>
    <row r="657" spans="14:28" x14ac:dyDescent="0.3">
      <c r="N657" t="e">
        <f>IF(OR(VLOOKUP(M657,Feuil2!E:F,2,FALSE)&gt;1,VLOOKUP(Feuil1!M657,Feuil2!E:I,4,)+7&lt;Tableau_Lancer_la_requête_à_partir_de_CEGID[[#This Row],[wop_dateacc]]),Feuil1!M657,"")</f>
        <v>#N/A</v>
      </c>
      <c r="U657" t="e">
        <f>_xlfn.ISOWEEKNUM(#REF!)</f>
        <v>#REF!</v>
      </c>
      <c r="V657" t="e">
        <f>IF(ISNA(VLOOKUP(#REF!&amp;" N°1",Feuil2!D:E,2,FALSE)),"",VLOOKUP(#REF!&amp;" N°1",Feuil2!D:E,2,FALSE))</f>
        <v>#REF!</v>
      </c>
      <c r="W657" t="e">
        <f>IF(ISNA(VLOOKUP(#REF!&amp;" N°2",Feuil2!D:E,2,FALSE)),"",VLOOKUP(#REF!&amp;" N°2",Feuil2!D:E,2,FALSE))</f>
        <v>#REF!</v>
      </c>
      <c r="X657" t="e">
        <f>IF(ISNA(VLOOKUP(#REF!&amp;" N°3",Feuil2!D:E,2,FALSE)),"",VLOOKUP(#REF!&amp;" N°3",Feuil2!D:E,2,FALSE))</f>
        <v>#REF!</v>
      </c>
      <c r="Y657" t="e">
        <f>IF(ISNA(VLOOKUP(#REF!&amp;" N°3",Feuil2!D:E,2,FALSE)),"",VLOOKUP(#REF!&amp;" N°3",Feuil2!D:E,2,FALSE))</f>
        <v>#REF!</v>
      </c>
      <c r="Z657" t="e">
        <f>IF(ISNA(VLOOKUP(#REF!&amp;" N°4",Feuil2!D:E,2,FALSE)),"",VLOOKUP(#REF!&amp;" N°4",Feuil2!D:E,2,FALSE))</f>
        <v>#REF!</v>
      </c>
      <c r="AA657" t="e">
        <f>IF(ISNA(VLOOKUP(#REF!&amp;" N°6",Feuil2!D:E,2,FALSE)),"",VLOOKUP(#REF!&amp;" N°6",Feuil2!D:E,2,FALSE))</f>
        <v>#REF!</v>
      </c>
      <c r="AB657" t="e">
        <f>IF(ISNA(VLOOKUP(#REF!&amp;" N°7",Feuil2!D:E,2,FALSE)),"",VLOOKUP(#REF!&amp;" N°7",Feuil2!D:E,2,FALSE))</f>
        <v>#REF!</v>
      </c>
    </row>
    <row r="658" spans="14:28" x14ac:dyDescent="0.3">
      <c r="N658" t="e">
        <f>IF(OR(VLOOKUP(M658,Feuil2!E:F,2,FALSE)&gt;1,VLOOKUP(Feuil1!M658,Feuil2!E:I,4,)+7&lt;Tableau_Lancer_la_requête_à_partir_de_CEGID[[#This Row],[wop_dateacc]]),Feuil1!M658,"")</f>
        <v>#N/A</v>
      </c>
      <c r="U658" t="e">
        <f>_xlfn.ISOWEEKNUM(#REF!)</f>
        <v>#REF!</v>
      </c>
      <c r="V658" t="e">
        <f>IF(ISNA(VLOOKUP(#REF!&amp;" N°1",Feuil2!D:E,2,FALSE)),"",VLOOKUP(#REF!&amp;" N°1",Feuil2!D:E,2,FALSE))</f>
        <v>#REF!</v>
      </c>
      <c r="W658" t="e">
        <f>IF(ISNA(VLOOKUP(#REF!&amp;" N°2",Feuil2!D:E,2,FALSE)),"",VLOOKUP(#REF!&amp;" N°2",Feuil2!D:E,2,FALSE))</f>
        <v>#REF!</v>
      </c>
      <c r="X658" t="e">
        <f>IF(ISNA(VLOOKUP(#REF!&amp;" N°3",Feuil2!D:E,2,FALSE)),"",VLOOKUP(#REF!&amp;" N°3",Feuil2!D:E,2,FALSE))</f>
        <v>#REF!</v>
      </c>
      <c r="Y658" t="e">
        <f>IF(ISNA(VLOOKUP(#REF!&amp;" N°3",Feuil2!D:E,2,FALSE)),"",VLOOKUP(#REF!&amp;" N°3",Feuil2!D:E,2,FALSE))</f>
        <v>#REF!</v>
      </c>
      <c r="Z658" t="e">
        <f>IF(ISNA(VLOOKUP(#REF!&amp;" N°4",Feuil2!D:E,2,FALSE)),"",VLOOKUP(#REF!&amp;" N°4",Feuil2!D:E,2,FALSE))</f>
        <v>#REF!</v>
      </c>
      <c r="AA658" t="e">
        <f>IF(ISNA(VLOOKUP(#REF!&amp;" N°6",Feuil2!D:E,2,FALSE)),"",VLOOKUP(#REF!&amp;" N°6",Feuil2!D:E,2,FALSE))</f>
        <v>#REF!</v>
      </c>
      <c r="AB658" t="e">
        <f>IF(ISNA(VLOOKUP(#REF!&amp;" N°7",Feuil2!D:E,2,FALSE)),"",VLOOKUP(#REF!&amp;" N°7",Feuil2!D:E,2,FALSE))</f>
        <v>#REF!</v>
      </c>
    </row>
    <row r="659" spans="14:28" x14ac:dyDescent="0.3">
      <c r="N659" t="e">
        <f>IF(OR(VLOOKUP(M659,Feuil2!E:F,2,FALSE)&gt;1,VLOOKUP(Feuil1!M659,Feuil2!E:I,4,)+7&lt;Tableau_Lancer_la_requête_à_partir_de_CEGID[[#This Row],[wop_dateacc]]),Feuil1!M659,"")</f>
        <v>#N/A</v>
      </c>
      <c r="U659" t="e">
        <f>_xlfn.ISOWEEKNUM(#REF!)</f>
        <v>#REF!</v>
      </c>
      <c r="V659" t="e">
        <f>IF(ISNA(VLOOKUP(#REF!&amp;" N°1",Feuil2!D:E,2,FALSE)),"",VLOOKUP(#REF!&amp;" N°1",Feuil2!D:E,2,FALSE))</f>
        <v>#REF!</v>
      </c>
      <c r="W659" t="e">
        <f>IF(ISNA(VLOOKUP(#REF!&amp;" N°2",Feuil2!D:E,2,FALSE)),"",VLOOKUP(#REF!&amp;" N°2",Feuil2!D:E,2,FALSE))</f>
        <v>#REF!</v>
      </c>
      <c r="X659" t="e">
        <f>IF(ISNA(VLOOKUP(#REF!&amp;" N°3",Feuil2!D:E,2,FALSE)),"",VLOOKUP(#REF!&amp;" N°3",Feuil2!D:E,2,FALSE))</f>
        <v>#REF!</v>
      </c>
      <c r="Y659" t="e">
        <f>IF(ISNA(VLOOKUP(#REF!&amp;" N°3",Feuil2!D:E,2,FALSE)),"",VLOOKUP(#REF!&amp;" N°3",Feuil2!D:E,2,FALSE))</f>
        <v>#REF!</v>
      </c>
      <c r="Z659" t="e">
        <f>IF(ISNA(VLOOKUP(#REF!&amp;" N°4",Feuil2!D:E,2,FALSE)),"",VLOOKUP(#REF!&amp;" N°4",Feuil2!D:E,2,FALSE))</f>
        <v>#REF!</v>
      </c>
      <c r="AA659" t="e">
        <f>IF(ISNA(VLOOKUP(#REF!&amp;" N°6",Feuil2!D:E,2,FALSE)),"",VLOOKUP(#REF!&amp;" N°6",Feuil2!D:E,2,FALSE))</f>
        <v>#REF!</v>
      </c>
      <c r="AB659" t="e">
        <f>IF(ISNA(VLOOKUP(#REF!&amp;" N°7",Feuil2!D:E,2,FALSE)),"",VLOOKUP(#REF!&amp;" N°7",Feuil2!D:E,2,FALSE))</f>
        <v>#REF!</v>
      </c>
    </row>
    <row r="660" spans="14:28" x14ac:dyDescent="0.3">
      <c r="N660" t="e">
        <f>IF(OR(VLOOKUP(M660,Feuil2!E:F,2,FALSE)&gt;1,VLOOKUP(Feuil1!M660,Feuil2!E:I,4,)+7&lt;Tableau_Lancer_la_requête_à_partir_de_CEGID[[#This Row],[wop_dateacc]]),Feuil1!M660,"")</f>
        <v>#N/A</v>
      </c>
      <c r="U660" t="e">
        <f>_xlfn.ISOWEEKNUM(#REF!)</f>
        <v>#REF!</v>
      </c>
      <c r="V660" t="e">
        <f>IF(ISNA(VLOOKUP(#REF!&amp;" N°1",Feuil2!D:E,2,FALSE)),"",VLOOKUP(#REF!&amp;" N°1",Feuil2!D:E,2,FALSE))</f>
        <v>#REF!</v>
      </c>
      <c r="W660" t="e">
        <f>IF(ISNA(VLOOKUP(#REF!&amp;" N°2",Feuil2!D:E,2,FALSE)),"",VLOOKUP(#REF!&amp;" N°2",Feuil2!D:E,2,FALSE))</f>
        <v>#REF!</v>
      </c>
      <c r="X660" t="e">
        <f>IF(ISNA(VLOOKUP(#REF!&amp;" N°3",Feuil2!D:E,2,FALSE)),"",VLOOKUP(#REF!&amp;" N°3",Feuil2!D:E,2,FALSE))</f>
        <v>#REF!</v>
      </c>
      <c r="Y660" t="e">
        <f>IF(ISNA(VLOOKUP(#REF!&amp;" N°3",Feuil2!D:E,2,FALSE)),"",VLOOKUP(#REF!&amp;" N°3",Feuil2!D:E,2,FALSE))</f>
        <v>#REF!</v>
      </c>
      <c r="Z660" t="e">
        <f>IF(ISNA(VLOOKUP(#REF!&amp;" N°4",Feuil2!D:E,2,FALSE)),"",VLOOKUP(#REF!&amp;" N°4",Feuil2!D:E,2,FALSE))</f>
        <v>#REF!</v>
      </c>
      <c r="AA660" t="e">
        <f>IF(ISNA(VLOOKUP(#REF!&amp;" N°6",Feuil2!D:E,2,FALSE)),"",VLOOKUP(#REF!&amp;" N°6",Feuil2!D:E,2,FALSE))</f>
        <v>#REF!</v>
      </c>
      <c r="AB660" t="e">
        <f>IF(ISNA(VLOOKUP(#REF!&amp;" N°7",Feuil2!D:E,2,FALSE)),"",VLOOKUP(#REF!&amp;" N°7",Feuil2!D:E,2,FALSE))</f>
        <v>#REF!</v>
      </c>
    </row>
    <row r="661" spans="14:28" x14ac:dyDescent="0.3">
      <c r="N661" t="e">
        <f>IF(OR(VLOOKUP(M661,Feuil2!E:F,2,FALSE)&gt;1,VLOOKUP(Feuil1!M661,Feuil2!E:I,4,)+7&lt;Tableau_Lancer_la_requête_à_partir_de_CEGID[[#This Row],[wop_dateacc]]),Feuil1!M661,"")</f>
        <v>#N/A</v>
      </c>
      <c r="U661" t="e">
        <f>_xlfn.ISOWEEKNUM(#REF!)</f>
        <v>#REF!</v>
      </c>
      <c r="V661" t="e">
        <f>IF(ISNA(VLOOKUP(#REF!&amp;" N°1",Feuil2!D:E,2,FALSE)),"",VLOOKUP(#REF!&amp;" N°1",Feuil2!D:E,2,FALSE))</f>
        <v>#REF!</v>
      </c>
      <c r="W661" t="e">
        <f>IF(ISNA(VLOOKUP(#REF!&amp;" N°2",Feuil2!D:E,2,FALSE)),"",VLOOKUP(#REF!&amp;" N°2",Feuil2!D:E,2,FALSE))</f>
        <v>#REF!</v>
      </c>
      <c r="X661" t="e">
        <f>IF(ISNA(VLOOKUP(#REF!&amp;" N°3",Feuil2!D:E,2,FALSE)),"",VLOOKUP(#REF!&amp;" N°3",Feuil2!D:E,2,FALSE))</f>
        <v>#REF!</v>
      </c>
      <c r="Y661" t="e">
        <f>IF(ISNA(VLOOKUP(#REF!&amp;" N°3",Feuil2!D:E,2,FALSE)),"",VLOOKUP(#REF!&amp;" N°3",Feuil2!D:E,2,FALSE))</f>
        <v>#REF!</v>
      </c>
      <c r="Z661" t="e">
        <f>IF(ISNA(VLOOKUP(#REF!&amp;" N°4",Feuil2!D:E,2,FALSE)),"",VLOOKUP(#REF!&amp;" N°4",Feuil2!D:E,2,FALSE))</f>
        <v>#REF!</v>
      </c>
      <c r="AA661" t="e">
        <f>IF(ISNA(VLOOKUP(#REF!&amp;" N°6",Feuil2!D:E,2,FALSE)),"",VLOOKUP(#REF!&amp;" N°6",Feuil2!D:E,2,FALSE))</f>
        <v>#REF!</v>
      </c>
      <c r="AB661" t="e">
        <f>IF(ISNA(VLOOKUP(#REF!&amp;" N°7",Feuil2!D:E,2,FALSE)),"",VLOOKUP(#REF!&amp;" N°7",Feuil2!D:E,2,FALSE))</f>
        <v>#REF!</v>
      </c>
    </row>
    <row r="662" spans="14:28" x14ac:dyDescent="0.3">
      <c r="N662" t="e">
        <f>IF(OR(VLOOKUP(M662,Feuil2!E:F,2,FALSE)&gt;1,VLOOKUP(Feuil1!M662,Feuil2!E:I,4,)+7&lt;Tableau_Lancer_la_requête_à_partir_de_CEGID[[#This Row],[wop_dateacc]]),Feuil1!M662,"")</f>
        <v>#N/A</v>
      </c>
      <c r="U662" t="e">
        <f>_xlfn.ISOWEEKNUM(#REF!)</f>
        <v>#REF!</v>
      </c>
      <c r="V662" t="e">
        <f>IF(ISNA(VLOOKUP(#REF!&amp;" N°1",Feuil2!D:E,2,FALSE)),"",VLOOKUP(#REF!&amp;" N°1",Feuil2!D:E,2,FALSE))</f>
        <v>#REF!</v>
      </c>
      <c r="W662" t="e">
        <f>IF(ISNA(VLOOKUP(#REF!&amp;" N°2",Feuil2!D:E,2,FALSE)),"",VLOOKUP(#REF!&amp;" N°2",Feuil2!D:E,2,FALSE))</f>
        <v>#REF!</v>
      </c>
      <c r="X662" t="e">
        <f>IF(ISNA(VLOOKUP(#REF!&amp;" N°3",Feuil2!D:E,2,FALSE)),"",VLOOKUP(#REF!&amp;" N°3",Feuil2!D:E,2,FALSE))</f>
        <v>#REF!</v>
      </c>
      <c r="Y662" t="e">
        <f>IF(ISNA(VLOOKUP(#REF!&amp;" N°3",Feuil2!D:E,2,FALSE)),"",VLOOKUP(#REF!&amp;" N°3",Feuil2!D:E,2,FALSE))</f>
        <v>#REF!</v>
      </c>
      <c r="Z662" t="e">
        <f>IF(ISNA(VLOOKUP(#REF!&amp;" N°4",Feuil2!D:E,2,FALSE)),"",VLOOKUP(#REF!&amp;" N°4",Feuil2!D:E,2,FALSE))</f>
        <v>#REF!</v>
      </c>
      <c r="AA662" t="e">
        <f>IF(ISNA(VLOOKUP(#REF!&amp;" N°6",Feuil2!D:E,2,FALSE)),"",VLOOKUP(#REF!&amp;" N°6",Feuil2!D:E,2,FALSE))</f>
        <v>#REF!</v>
      </c>
      <c r="AB662" t="e">
        <f>IF(ISNA(VLOOKUP(#REF!&amp;" N°7",Feuil2!D:E,2,FALSE)),"",VLOOKUP(#REF!&amp;" N°7",Feuil2!D:E,2,FALSE))</f>
        <v>#REF!</v>
      </c>
    </row>
    <row r="663" spans="14:28" x14ac:dyDescent="0.3">
      <c r="N663" t="e">
        <f>IF(OR(VLOOKUP(M663,Feuil2!E:F,2,FALSE)&gt;1,VLOOKUP(Feuil1!M663,Feuil2!E:I,4,)+7&lt;Tableau_Lancer_la_requête_à_partir_de_CEGID[[#This Row],[wop_dateacc]]),Feuil1!M663,"")</f>
        <v>#N/A</v>
      </c>
      <c r="U663" t="e">
        <f>_xlfn.ISOWEEKNUM(#REF!)</f>
        <v>#REF!</v>
      </c>
      <c r="V663" t="e">
        <f>IF(ISNA(VLOOKUP(#REF!&amp;" N°1",Feuil2!D:E,2,FALSE)),"",VLOOKUP(#REF!&amp;" N°1",Feuil2!D:E,2,FALSE))</f>
        <v>#REF!</v>
      </c>
      <c r="W663" t="e">
        <f>IF(ISNA(VLOOKUP(#REF!&amp;" N°2",Feuil2!D:E,2,FALSE)),"",VLOOKUP(#REF!&amp;" N°2",Feuil2!D:E,2,FALSE))</f>
        <v>#REF!</v>
      </c>
      <c r="X663" t="e">
        <f>IF(ISNA(VLOOKUP(#REF!&amp;" N°3",Feuil2!D:E,2,FALSE)),"",VLOOKUP(#REF!&amp;" N°3",Feuil2!D:E,2,FALSE))</f>
        <v>#REF!</v>
      </c>
      <c r="Y663" t="e">
        <f>IF(ISNA(VLOOKUP(#REF!&amp;" N°3",Feuil2!D:E,2,FALSE)),"",VLOOKUP(#REF!&amp;" N°3",Feuil2!D:E,2,FALSE))</f>
        <v>#REF!</v>
      </c>
      <c r="Z663" t="e">
        <f>IF(ISNA(VLOOKUP(#REF!&amp;" N°4",Feuil2!D:E,2,FALSE)),"",VLOOKUP(#REF!&amp;" N°4",Feuil2!D:E,2,FALSE))</f>
        <v>#REF!</v>
      </c>
      <c r="AA663" t="e">
        <f>IF(ISNA(VLOOKUP(#REF!&amp;" N°6",Feuil2!D:E,2,FALSE)),"",VLOOKUP(#REF!&amp;" N°6",Feuil2!D:E,2,FALSE))</f>
        <v>#REF!</v>
      </c>
      <c r="AB663" t="e">
        <f>IF(ISNA(VLOOKUP(#REF!&amp;" N°7",Feuil2!D:E,2,FALSE)),"",VLOOKUP(#REF!&amp;" N°7",Feuil2!D:E,2,FALSE))</f>
        <v>#REF!</v>
      </c>
    </row>
    <row r="664" spans="14:28" x14ac:dyDescent="0.3">
      <c r="N664" t="e">
        <f>IF(OR(VLOOKUP(M664,Feuil2!E:F,2,FALSE)&gt;1,VLOOKUP(Feuil1!M664,Feuil2!E:I,4,)+7&lt;Tableau_Lancer_la_requête_à_partir_de_CEGID[[#This Row],[wop_dateacc]]),Feuil1!M664,"")</f>
        <v>#N/A</v>
      </c>
      <c r="U664" t="e">
        <f>_xlfn.ISOWEEKNUM(#REF!)</f>
        <v>#REF!</v>
      </c>
      <c r="V664" t="e">
        <f>IF(ISNA(VLOOKUP(#REF!&amp;" N°1",Feuil2!D:E,2,FALSE)),"",VLOOKUP(#REF!&amp;" N°1",Feuil2!D:E,2,FALSE))</f>
        <v>#REF!</v>
      </c>
      <c r="W664" t="e">
        <f>IF(ISNA(VLOOKUP(#REF!&amp;" N°2",Feuil2!D:E,2,FALSE)),"",VLOOKUP(#REF!&amp;" N°2",Feuil2!D:E,2,FALSE))</f>
        <v>#REF!</v>
      </c>
      <c r="X664" t="e">
        <f>IF(ISNA(VLOOKUP(#REF!&amp;" N°3",Feuil2!D:E,2,FALSE)),"",VLOOKUP(#REF!&amp;" N°3",Feuil2!D:E,2,FALSE))</f>
        <v>#REF!</v>
      </c>
      <c r="Y664" t="e">
        <f>IF(ISNA(VLOOKUP(#REF!&amp;" N°3",Feuil2!D:E,2,FALSE)),"",VLOOKUP(#REF!&amp;" N°3",Feuil2!D:E,2,FALSE))</f>
        <v>#REF!</v>
      </c>
      <c r="Z664" t="e">
        <f>IF(ISNA(VLOOKUP(#REF!&amp;" N°4",Feuil2!D:E,2,FALSE)),"",VLOOKUP(#REF!&amp;" N°4",Feuil2!D:E,2,FALSE))</f>
        <v>#REF!</v>
      </c>
      <c r="AA664" t="e">
        <f>IF(ISNA(VLOOKUP(#REF!&amp;" N°6",Feuil2!D:E,2,FALSE)),"",VLOOKUP(#REF!&amp;" N°6",Feuil2!D:E,2,FALSE))</f>
        <v>#REF!</v>
      </c>
      <c r="AB664" t="e">
        <f>IF(ISNA(VLOOKUP(#REF!&amp;" N°7",Feuil2!D:E,2,FALSE)),"",VLOOKUP(#REF!&amp;" N°7",Feuil2!D:E,2,FALSE))</f>
        <v>#REF!</v>
      </c>
    </row>
    <row r="665" spans="14:28" x14ac:dyDescent="0.3">
      <c r="N665" t="e">
        <f>IF(OR(VLOOKUP(M665,Feuil2!E:F,2,FALSE)&gt;1,VLOOKUP(Feuil1!M665,Feuil2!E:I,4,)+7&lt;Tableau_Lancer_la_requête_à_partir_de_CEGID[[#This Row],[wop_dateacc]]),Feuil1!M665,"")</f>
        <v>#N/A</v>
      </c>
      <c r="U665" t="e">
        <f>_xlfn.ISOWEEKNUM(#REF!)</f>
        <v>#REF!</v>
      </c>
      <c r="V665" t="e">
        <f>IF(ISNA(VLOOKUP(#REF!&amp;" N°1",Feuil2!D:E,2,FALSE)),"",VLOOKUP(#REF!&amp;" N°1",Feuil2!D:E,2,FALSE))</f>
        <v>#REF!</v>
      </c>
      <c r="W665" t="e">
        <f>IF(ISNA(VLOOKUP(#REF!&amp;" N°2",Feuil2!D:E,2,FALSE)),"",VLOOKUP(#REF!&amp;" N°2",Feuil2!D:E,2,FALSE))</f>
        <v>#REF!</v>
      </c>
      <c r="X665" t="e">
        <f>IF(ISNA(VLOOKUP(#REF!&amp;" N°3",Feuil2!D:E,2,FALSE)),"",VLOOKUP(#REF!&amp;" N°3",Feuil2!D:E,2,FALSE))</f>
        <v>#REF!</v>
      </c>
      <c r="Y665" t="e">
        <f>IF(ISNA(VLOOKUP(#REF!&amp;" N°3",Feuil2!D:E,2,FALSE)),"",VLOOKUP(#REF!&amp;" N°3",Feuil2!D:E,2,FALSE))</f>
        <v>#REF!</v>
      </c>
      <c r="Z665" t="e">
        <f>IF(ISNA(VLOOKUP(#REF!&amp;" N°4",Feuil2!D:E,2,FALSE)),"",VLOOKUP(#REF!&amp;" N°4",Feuil2!D:E,2,FALSE))</f>
        <v>#REF!</v>
      </c>
      <c r="AA665" t="e">
        <f>IF(ISNA(VLOOKUP(#REF!&amp;" N°6",Feuil2!D:E,2,FALSE)),"",VLOOKUP(#REF!&amp;" N°6",Feuil2!D:E,2,FALSE))</f>
        <v>#REF!</v>
      </c>
      <c r="AB665" t="e">
        <f>IF(ISNA(VLOOKUP(#REF!&amp;" N°7",Feuil2!D:E,2,FALSE)),"",VLOOKUP(#REF!&amp;" N°7",Feuil2!D:E,2,FALSE))</f>
        <v>#REF!</v>
      </c>
    </row>
    <row r="666" spans="14:28" x14ac:dyDescent="0.3">
      <c r="N666" t="e">
        <f>IF(OR(VLOOKUP(M666,Feuil2!E:F,2,FALSE)&gt;1,VLOOKUP(Feuil1!M666,Feuil2!E:I,4,)+7&lt;Tableau_Lancer_la_requête_à_partir_de_CEGID[[#This Row],[wop_dateacc]]),Feuil1!M666,"")</f>
        <v>#N/A</v>
      </c>
      <c r="U666" t="e">
        <f>_xlfn.ISOWEEKNUM(#REF!)</f>
        <v>#REF!</v>
      </c>
      <c r="V666" t="e">
        <f>IF(ISNA(VLOOKUP(#REF!&amp;" N°1",Feuil2!D:E,2,FALSE)),"",VLOOKUP(#REF!&amp;" N°1",Feuil2!D:E,2,FALSE))</f>
        <v>#REF!</v>
      </c>
      <c r="W666" t="e">
        <f>IF(ISNA(VLOOKUP(#REF!&amp;" N°2",Feuil2!D:E,2,FALSE)),"",VLOOKUP(#REF!&amp;" N°2",Feuil2!D:E,2,FALSE))</f>
        <v>#REF!</v>
      </c>
      <c r="X666" t="e">
        <f>IF(ISNA(VLOOKUP(#REF!&amp;" N°3",Feuil2!D:E,2,FALSE)),"",VLOOKUP(#REF!&amp;" N°3",Feuil2!D:E,2,FALSE))</f>
        <v>#REF!</v>
      </c>
      <c r="Y666" t="e">
        <f>IF(ISNA(VLOOKUP(#REF!&amp;" N°3",Feuil2!D:E,2,FALSE)),"",VLOOKUP(#REF!&amp;" N°3",Feuil2!D:E,2,FALSE))</f>
        <v>#REF!</v>
      </c>
      <c r="Z666" t="e">
        <f>IF(ISNA(VLOOKUP(#REF!&amp;" N°4",Feuil2!D:E,2,FALSE)),"",VLOOKUP(#REF!&amp;" N°4",Feuil2!D:E,2,FALSE))</f>
        <v>#REF!</v>
      </c>
      <c r="AA666" t="e">
        <f>IF(ISNA(VLOOKUP(#REF!&amp;" N°6",Feuil2!D:E,2,FALSE)),"",VLOOKUP(#REF!&amp;" N°6",Feuil2!D:E,2,FALSE))</f>
        <v>#REF!</v>
      </c>
      <c r="AB666" t="e">
        <f>IF(ISNA(VLOOKUP(#REF!&amp;" N°7",Feuil2!D:E,2,FALSE)),"",VLOOKUP(#REF!&amp;" N°7",Feuil2!D:E,2,FALSE))</f>
        <v>#REF!</v>
      </c>
    </row>
    <row r="667" spans="14:28" x14ac:dyDescent="0.3">
      <c r="N667" t="e">
        <f>IF(OR(VLOOKUP(M667,Feuil2!E:F,2,FALSE)&gt;1,VLOOKUP(Feuil1!M667,Feuil2!E:I,4,)+7&lt;Tableau_Lancer_la_requête_à_partir_de_CEGID[[#This Row],[wop_dateacc]]),Feuil1!M667,"")</f>
        <v>#N/A</v>
      </c>
      <c r="U667" t="e">
        <f>_xlfn.ISOWEEKNUM(#REF!)</f>
        <v>#REF!</v>
      </c>
      <c r="V667" t="e">
        <f>IF(ISNA(VLOOKUP(#REF!&amp;" N°1",Feuil2!D:E,2,FALSE)),"",VLOOKUP(#REF!&amp;" N°1",Feuil2!D:E,2,FALSE))</f>
        <v>#REF!</v>
      </c>
      <c r="W667" t="e">
        <f>IF(ISNA(VLOOKUP(#REF!&amp;" N°2",Feuil2!D:E,2,FALSE)),"",VLOOKUP(#REF!&amp;" N°2",Feuil2!D:E,2,FALSE))</f>
        <v>#REF!</v>
      </c>
      <c r="X667" t="e">
        <f>IF(ISNA(VLOOKUP(#REF!&amp;" N°3",Feuil2!D:E,2,FALSE)),"",VLOOKUP(#REF!&amp;" N°3",Feuil2!D:E,2,FALSE))</f>
        <v>#REF!</v>
      </c>
      <c r="Y667" t="e">
        <f>IF(ISNA(VLOOKUP(#REF!&amp;" N°3",Feuil2!D:E,2,FALSE)),"",VLOOKUP(#REF!&amp;" N°3",Feuil2!D:E,2,FALSE))</f>
        <v>#REF!</v>
      </c>
      <c r="Z667" t="e">
        <f>IF(ISNA(VLOOKUP(#REF!&amp;" N°4",Feuil2!D:E,2,FALSE)),"",VLOOKUP(#REF!&amp;" N°4",Feuil2!D:E,2,FALSE))</f>
        <v>#REF!</v>
      </c>
      <c r="AA667" t="e">
        <f>IF(ISNA(VLOOKUP(#REF!&amp;" N°6",Feuil2!D:E,2,FALSE)),"",VLOOKUP(#REF!&amp;" N°6",Feuil2!D:E,2,FALSE))</f>
        <v>#REF!</v>
      </c>
      <c r="AB667" t="e">
        <f>IF(ISNA(VLOOKUP(#REF!&amp;" N°7",Feuil2!D:E,2,FALSE)),"",VLOOKUP(#REF!&amp;" N°7",Feuil2!D:E,2,FALSE))</f>
        <v>#REF!</v>
      </c>
    </row>
    <row r="668" spans="14:28" x14ac:dyDescent="0.3">
      <c r="N668" t="e">
        <f>IF(OR(VLOOKUP(M668,Feuil2!E:F,2,FALSE)&gt;1,VLOOKUP(Feuil1!M668,Feuil2!E:I,4,)+7&lt;Tableau_Lancer_la_requête_à_partir_de_CEGID[[#This Row],[wop_dateacc]]),Feuil1!M668,"")</f>
        <v>#N/A</v>
      </c>
      <c r="U668" t="e">
        <f>_xlfn.ISOWEEKNUM(#REF!)</f>
        <v>#REF!</v>
      </c>
      <c r="V668" t="e">
        <f>IF(ISNA(VLOOKUP(#REF!&amp;" N°1",Feuil2!D:E,2,FALSE)),"",VLOOKUP(#REF!&amp;" N°1",Feuil2!D:E,2,FALSE))</f>
        <v>#REF!</v>
      </c>
      <c r="W668" t="e">
        <f>IF(ISNA(VLOOKUP(#REF!&amp;" N°2",Feuil2!D:E,2,FALSE)),"",VLOOKUP(#REF!&amp;" N°2",Feuil2!D:E,2,FALSE))</f>
        <v>#REF!</v>
      </c>
      <c r="X668" t="e">
        <f>IF(ISNA(VLOOKUP(#REF!&amp;" N°3",Feuil2!D:E,2,FALSE)),"",VLOOKUP(#REF!&amp;" N°3",Feuil2!D:E,2,FALSE))</f>
        <v>#REF!</v>
      </c>
      <c r="Y668" t="e">
        <f>IF(ISNA(VLOOKUP(#REF!&amp;" N°3",Feuil2!D:E,2,FALSE)),"",VLOOKUP(#REF!&amp;" N°3",Feuil2!D:E,2,FALSE))</f>
        <v>#REF!</v>
      </c>
      <c r="Z668" t="e">
        <f>IF(ISNA(VLOOKUP(#REF!&amp;" N°4",Feuil2!D:E,2,FALSE)),"",VLOOKUP(#REF!&amp;" N°4",Feuil2!D:E,2,FALSE))</f>
        <v>#REF!</v>
      </c>
      <c r="AA668" t="e">
        <f>IF(ISNA(VLOOKUP(#REF!&amp;" N°6",Feuil2!D:E,2,FALSE)),"",VLOOKUP(#REF!&amp;" N°6",Feuil2!D:E,2,FALSE))</f>
        <v>#REF!</v>
      </c>
      <c r="AB668" t="e">
        <f>IF(ISNA(VLOOKUP(#REF!&amp;" N°7",Feuil2!D:E,2,FALSE)),"",VLOOKUP(#REF!&amp;" N°7",Feuil2!D:E,2,FALSE))</f>
        <v>#REF!</v>
      </c>
    </row>
    <row r="669" spans="14:28" x14ac:dyDescent="0.3">
      <c r="N669" t="e">
        <f>IF(OR(VLOOKUP(M669,Feuil2!E:F,2,FALSE)&gt;1,VLOOKUP(Feuil1!M669,Feuil2!E:I,4,)+7&lt;Tableau_Lancer_la_requête_à_partir_de_CEGID[[#This Row],[wop_dateacc]]),Feuil1!M669,"")</f>
        <v>#N/A</v>
      </c>
      <c r="U669" t="e">
        <f>_xlfn.ISOWEEKNUM(#REF!)</f>
        <v>#REF!</v>
      </c>
      <c r="V669" t="e">
        <f>IF(ISNA(VLOOKUP(#REF!&amp;" N°1",Feuil2!D:E,2,FALSE)),"",VLOOKUP(#REF!&amp;" N°1",Feuil2!D:E,2,FALSE))</f>
        <v>#REF!</v>
      </c>
      <c r="W669" t="e">
        <f>IF(ISNA(VLOOKUP(#REF!&amp;" N°2",Feuil2!D:E,2,FALSE)),"",VLOOKUP(#REF!&amp;" N°2",Feuil2!D:E,2,FALSE))</f>
        <v>#REF!</v>
      </c>
      <c r="X669" t="e">
        <f>IF(ISNA(VLOOKUP(#REF!&amp;" N°3",Feuil2!D:E,2,FALSE)),"",VLOOKUP(#REF!&amp;" N°3",Feuil2!D:E,2,FALSE))</f>
        <v>#REF!</v>
      </c>
      <c r="Y669" t="e">
        <f>IF(ISNA(VLOOKUP(#REF!&amp;" N°3",Feuil2!D:E,2,FALSE)),"",VLOOKUP(#REF!&amp;" N°3",Feuil2!D:E,2,FALSE))</f>
        <v>#REF!</v>
      </c>
      <c r="Z669" t="e">
        <f>IF(ISNA(VLOOKUP(#REF!&amp;" N°4",Feuil2!D:E,2,FALSE)),"",VLOOKUP(#REF!&amp;" N°4",Feuil2!D:E,2,FALSE))</f>
        <v>#REF!</v>
      </c>
      <c r="AA669" t="e">
        <f>IF(ISNA(VLOOKUP(#REF!&amp;" N°6",Feuil2!D:E,2,FALSE)),"",VLOOKUP(#REF!&amp;" N°6",Feuil2!D:E,2,FALSE))</f>
        <v>#REF!</v>
      </c>
      <c r="AB669" t="e">
        <f>IF(ISNA(VLOOKUP(#REF!&amp;" N°7",Feuil2!D:E,2,FALSE)),"",VLOOKUP(#REF!&amp;" N°7",Feuil2!D:E,2,FALSE))</f>
        <v>#REF!</v>
      </c>
    </row>
    <row r="670" spans="14:28" x14ac:dyDescent="0.3">
      <c r="N670" t="e">
        <f>IF(OR(VLOOKUP(M670,Feuil2!E:F,2,FALSE)&gt;1,VLOOKUP(Feuil1!M670,Feuil2!E:I,4,)+7&lt;Tableau_Lancer_la_requête_à_partir_de_CEGID[[#This Row],[wop_dateacc]]),Feuil1!M670,"")</f>
        <v>#N/A</v>
      </c>
      <c r="U670" t="e">
        <f>_xlfn.ISOWEEKNUM(#REF!)</f>
        <v>#REF!</v>
      </c>
      <c r="V670" t="e">
        <f>IF(ISNA(VLOOKUP(#REF!&amp;" N°1",Feuil2!D:E,2,FALSE)),"",VLOOKUP(#REF!&amp;" N°1",Feuil2!D:E,2,FALSE))</f>
        <v>#REF!</v>
      </c>
      <c r="W670" t="e">
        <f>IF(ISNA(VLOOKUP(#REF!&amp;" N°2",Feuil2!D:E,2,FALSE)),"",VLOOKUP(#REF!&amp;" N°2",Feuil2!D:E,2,FALSE))</f>
        <v>#REF!</v>
      </c>
      <c r="X670" t="e">
        <f>IF(ISNA(VLOOKUP(#REF!&amp;" N°3",Feuil2!D:E,2,FALSE)),"",VLOOKUP(#REF!&amp;" N°3",Feuil2!D:E,2,FALSE))</f>
        <v>#REF!</v>
      </c>
      <c r="Y670" t="e">
        <f>IF(ISNA(VLOOKUP(#REF!&amp;" N°3",Feuil2!D:E,2,FALSE)),"",VLOOKUP(#REF!&amp;" N°3",Feuil2!D:E,2,FALSE))</f>
        <v>#REF!</v>
      </c>
      <c r="Z670" t="e">
        <f>IF(ISNA(VLOOKUP(#REF!&amp;" N°4",Feuil2!D:E,2,FALSE)),"",VLOOKUP(#REF!&amp;" N°4",Feuil2!D:E,2,FALSE))</f>
        <v>#REF!</v>
      </c>
      <c r="AA670" t="e">
        <f>IF(ISNA(VLOOKUP(#REF!&amp;" N°6",Feuil2!D:E,2,FALSE)),"",VLOOKUP(#REF!&amp;" N°6",Feuil2!D:E,2,FALSE))</f>
        <v>#REF!</v>
      </c>
      <c r="AB670" t="e">
        <f>IF(ISNA(VLOOKUP(#REF!&amp;" N°7",Feuil2!D:E,2,FALSE)),"",VLOOKUP(#REF!&amp;" N°7",Feuil2!D:E,2,FALSE))</f>
        <v>#REF!</v>
      </c>
    </row>
    <row r="671" spans="14:28" x14ac:dyDescent="0.3">
      <c r="N671" t="e">
        <f>IF(OR(VLOOKUP(M671,Feuil2!E:F,2,FALSE)&gt;1,VLOOKUP(Feuil1!M671,Feuil2!E:I,4,)+7&lt;Tableau_Lancer_la_requête_à_partir_de_CEGID[[#This Row],[wop_dateacc]]),Feuil1!M671,"")</f>
        <v>#N/A</v>
      </c>
      <c r="U671" t="e">
        <f>_xlfn.ISOWEEKNUM(#REF!)</f>
        <v>#REF!</v>
      </c>
      <c r="V671" t="e">
        <f>IF(ISNA(VLOOKUP(#REF!&amp;" N°1",Feuil2!D:E,2,FALSE)),"",VLOOKUP(#REF!&amp;" N°1",Feuil2!D:E,2,FALSE))</f>
        <v>#REF!</v>
      </c>
      <c r="W671" t="e">
        <f>IF(ISNA(VLOOKUP(#REF!&amp;" N°2",Feuil2!D:E,2,FALSE)),"",VLOOKUP(#REF!&amp;" N°2",Feuil2!D:E,2,FALSE))</f>
        <v>#REF!</v>
      </c>
      <c r="X671" t="e">
        <f>IF(ISNA(VLOOKUP(#REF!&amp;" N°3",Feuil2!D:E,2,FALSE)),"",VLOOKUP(#REF!&amp;" N°3",Feuil2!D:E,2,FALSE))</f>
        <v>#REF!</v>
      </c>
      <c r="Y671" t="e">
        <f>IF(ISNA(VLOOKUP(#REF!&amp;" N°3",Feuil2!D:E,2,FALSE)),"",VLOOKUP(#REF!&amp;" N°3",Feuil2!D:E,2,FALSE))</f>
        <v>#REF!</v>
      </c>
      <c r="Z671" t="e">
        <f>IF(ISNA(VLOOKUP(#REF!&amp;" N°4",Feuil2!D:E,2,FALSE)),"",VLOOKUP(#REF!&amp;" N°4",Feuil2!D:E,2,FALSE))</f>
        <v>#REF!</v>
      </c>
      <c r="AA671" t="e">
        <f>IF(ISNA(VLOOKUP(#REF!&amp;" N°6",Feuil2!D:E,2,FALSE)),"",VLOOKUP(#REF!&amp;" N°6",Feuil2!D:E,2,FALSE))</f>
        <v>#REF!</v>
      </c>
      <c r="AB671" t="e">
        <f>IF(ISNA(VLOOKUP(#REF!&amp;" N°7",Feuil2!D:E,2,FALSE)),"",VLOOKUP(#REF!&amp;" N°7",Feuil2!D:E,2,FALSE))</f>
        <v>#REF!</v>
      </c>
    </row>
    <row r="672" spans="14:28" x14ac:dyDescent="0.3">
      <c r="N672" t="e">
        <f>IF(OR(VLOOKUP(M672,Feuil2!E:F,2,FALSE)&gt;1,VLOOKUP(Feuil1!M672,Feuil2!E:I,4,)+7&lt;Tableau_Lancer_la_requête_à_partir_de_CEGID[[#This Row],[wop_dateacc]]),Feuil1!M672,"")</f>
        <v>#N/A</v>
      </c>
      <c r="U672" t="e">
        <f>_xlfn.ISOWEEKNUM(#REF!)</f>
        <v>#REF!</v>
      </c>
      <c r="V672" t="e">
        <f>IF(ISNA(VLOOKUP(#REF!&amp;" N°1",Feuil2!D:E,2,FALSE)),"",VLOOKUP(#REF!&amp;" N°1",Feuil2!D:E,2,FALSE))</f>
        <v>#REF!</v>
      </c>
      <c r="W672" t="e">
        <f>IF(ISNA(VLOOKUP(#REF!&amp;" N°2",Feuil2!D:E,2,FALSE)),"",VLOOKUP(#REF!&amp;" N°2",Feuil2!D:E,2,FALSE))</f>
        <v>#REF!</v>
      </c>
      <c r="X672" t="e">
        <f>IF(ISNA(VLOOKUP(#REF!&amp;" N°3",Feuil2!D:E,2,FALSE)),"",VLOOKUP(#REF!&amp;" N°3",Feuil2!D:E,2,FALSE))</f>
        <v>#REF!</v>
      </c>
      <c r="Y672" t="e">
        <f>IF(ISNA(VLOOKUP(#REF!&amp;" N°3",Feuil2!D:E,2,FALSE)),"",VLOOKUP(#REF!&amp;" N°3",Feuil2!D:E,2,FALSE))</f>
        <v>#REF!</v>
      </c>
      <c r="Z672" t="e">
        <f>IF(ISNA(VLOOKUP(#REF!&amp;" N°4",Feuil2!D:E,2,FALSE)),"",VLOOKUP(#REF!&amp;" N°4",Feuil2!D:E,2,FALSE))</f>
        <v>#REF!</v>
      </c>
      <c r="AA672" t="e">
        <f>IF(ISNA(VLOOKUP(#REF!&amp;" N°6",Feuil2!D:E,2,FALSE)),"",VLOOKUP(#REF!&amp;" N°6",Feuil2!D:E,2,FALSE))</f>
        <v>#REF!</v>
      </c>
      <c r="AB672" t="e">
        <f>IF(ISNA(VLOOKUP(#REF!&amp;" N°7",Feuil2!D:E,2,FALSE)),"",VLOOKUP(#REF!&amp;" N°7",Feuil2!D:E,2,FALSE))</f>
        <v>#REF!</v>
      </c>
    </row>
    <row r="673" spans="14:28" x14ac:dyDescent="0.3">
      <c r="N673" t="e">
        <f>IF(OR(VLOOKUP(M673,Feuil2!E:F,2,FALSE)&gt;1,VLOOKUP(Feuil1!M673,Feuil2!E:I,4,)+7&lt;Tableau_Lancer_la_requête_à_partir_de_CEGID[[#This Row],[wop_dateacc]]),Feuil1!M673,"")</f>
        <v>#N/A</v>
      </c>
      <c r="U673" t="e">
        <f>_xlfn.ISOWEEKNUM(#REF!)</f>
        <v>#REF!</v>
      </c>
      <c r="V673" t="e">
        <f>IF(ISNA(VLOOKUP(#REF!&amp;" N°1",Feuil2!D:E,2,FALSE)),"",VLOOKUP(#REF!&amp;" N°1",Feuil2!D:E,2,FALSE))</f>
        <v>#REF!</v>
      </c>
      <c r="W673" t="e">
        <f>IF(ISNA(VLOOKUP(#REF!&amp;" N°2",Feuil2!D:E,2,FALSE)),"",VLOOKUP(#REF!&amp;" N°2",Feuil2!D:E,2,FALSE))</f>
        <v>#REF!</v>
      </c>
      <c r="X673" t="e">
        <f>IF(ISNA(VLOOKUP(#REF!&amp;" N°3",Feuil2!D:E,2,FALSE)),"",VLOOKUP(#REF!&amp;" N°3",Feuil2!D:E,2,FALSE))</f>
        <v>#REF!</v>
      </c>
      <c r="Y673" t="e">
        <f>IF(ISNA(VLOOKUP(#REF!&amp;" N°3",Feuil2!D:E,2,FALSE)),"",VLOOKUP(#REF!&amp;" N°3",Feuil2!D:E,2,FALSE))</f>
        <v>#REF!</v>
      </c>
      <c r="Z673" t="e">
        <f>IF(ISNA(VLOOKUP(#REF!&amp;" N°4",Feuil2!D:E,2,FALSE)),"",VLOOKUP(#REF!&amp;" N°4",Feuil2!D:E,2,FALSE))</f>
        <v>#REF!</v>
      </c>
      <c r="AA673" t="e">
        <f>IF(ISNA(VLOOKUP(#REF!&amp;" N°6",Feuil2!D:E,2,FALSE)),"",VLOOKUP(#REF!&amp;" N°6",Feuil2!D:E,2,FALSE))</f>
        <v>#REF!</v>
      </c>
      <c r="AB673" t="e">
        <f>IF(ISNA(VLOOKUP(#REF!&amp;" N°7",Feuil2!D:E,2,FALSE)),"",VLOOKUP(#REF!&amp;" N°7",Feuil2!D:E,2,FALSE))</f>
        <v>#REF!</v>
      </c>
    </row>
    <row r="674" spans="14:28" x14ac:dyDescent="0.3">
      <c r="N674" t="e">
        <f>IF(OR(VLOOKUP(M674,Feuil2!E:F,2,FALSE)&gt;1,VLOOKUP(Feuil1!M674,Feuil2!E:I,4,)+7&lt;Tableau_Lancer_la_requête_à_partir_de_CEGID[[#This Row],[wop_dateacc]]),Feuil1!M674,"")</f>
        <v>#N/A</v>
      </c>
      <c r="U674" t="e">
        <f>_xlfn.ISOWEEKNUM(#REF!)</f>
        <v>#REF!</v>
      </c>
      <c r="V674" t="e">
        <f>IF(ISNA(VLOOKUP(#REF!&amp;" N°1",Feuil2!D:E,2,FALSE)),"",VLOOKUP(#REF!&amp;" N°1",Feuil2!D:E,2,FALSE))</f>
        <v>#REF!</v>
      </c>
      <c r="W674" t="e">
        <f>IF(ISNA(VLOOKUP(#REF!&amp;" N°2",Feuil2!D:E,2,FALSE)),"",VLOOKUP(#REF!&amp;" N°2",Feuil2!D:E,2,FALSE))</f>
        <v>#REF!</v>
      </c>
      <c r="X674" t="e">
        <f>IF(ISNA(VLOOKUP(#REF!&amp;" N°3",Feuil2!D:E,2,FALSE)),"",VLOOKUP(#REF!&amp;" N°3",Feuil2!D:E,2,FALSE))</f>
        <v>#REF!</v>
      </c>
      <c r="Y674" t="e">
        <f>IF(ISNA(VLOOKUP(#REF!&amp;" N°3",Feuil2!D:E,2,FALSE)),"",VLOOKUP(#REF!&amp;" N°3",Feuil2!D:E,2,FALSE))</f>
        <v>#REF!</v>
      </c>
      <c r="Z674" t="e">
        <f>IF(ISNA(VLOOKUP(#REF!&amp;" N°4",Feuil2!D:E,2,FALSE)),"",VLOOKUP(#REF!&amp;" N°4",Feuil2!D:E,2,FALSE))</f>
        <v>#REF!</v>
      </c>
      <c r="AA674" t="e">
        <f>IF(ISNA(VLOOKUP(#REF!&amp;" N°6",Feuil2!D:E,2,FALSE)),"",VLOOKUP(#REF!&amp;" N°6",Feuil2!D:E,2,FALSE))</f>
        <v>#REF!</v>
      </c>
      <c r="AB674" t="e">
        <f>IF(ISNA(VLOOKUP(#REF!&amp;" N°7",Feuil2!D:E,2,FALSE)),"",VLOOKUP(#REF!&amp;" N°7",Feuil2!D:E,2,FALSE))</f>
        <v>#REF!</v>
      </c>
    </row>
    <row r="675" spans="14:28" x14ac:dyDescent="0.3">
      <c r="N675" t="e">
        <f>IF(OR(VLOOKUP(M675,Feuil2!E:F,2,FALSE)&gt;1,VLOOKUP(Feuil1!M675,Feuil2!E:I,4,)+7&lt;Tableau_Lancer_la_requête_à_partir_de_CEGID[[#This Row],[wop_dateacc]]),Feuil1!M675,"")</f>
        <v>#N/A</v>
      </c>
      <c r="U675" t="e">
        <f>_xlfn.ISOWEEKNUM(#REF!)</f>
        <v>#REF!</v>
      </c>
      <c r="V675" t="e">
        <f>IF(ISNA(VLOOKUP(#REF!&amp;" N°1",Feuil2!D:E,2,FALSE)),"",VLOOKUP(#REF!&amp;" N°1",Feuil2!D:E,2,FALSE))</f>
        <v>#REF!</v>
      </c>
      <c r="W675" t="e">
        <f>IF(ISNA(VLOOKUP(#REF!&amp;" N°2",Feuil2!D:E,2,FALSE)),"",VLOOKUP(#REF!&amp;" N°2",Feuil2!D:E,2,FALSE))</f>
        <v>#REF!</v>
      </c>
      <c r="X675" t="e">
        <f>IF(ISNA(VLOOKUP(#REF!&amp;" N°3",Feuil2!D:E,2,FALSE)),"",VLOOKUP(#REF!&amp;" N°3",Feuil2!D:E,2,FALSE))</f>
        <v>#REF!</v>
      </c>
      <c r="Y675" t="e">
        <f>IF(ISNA(VLOOKUP(#REF!&amp;" N°3",Feuil2!D:E,2,FALSE)),"",VLOOKUP(#REF!&amp;" N°3",Feuil2!D:E,2,FALSE))</f>
        <v>#REF!</v>
      </c>
      <c r="Z675" t="e">
        <f>IF(ISNA(VLOOKUP(#REF!&amp;" N°4",Feuil2!D:E,2,FALSE)),"",VLOOKUP(#REF!&amp;" N°4",Feuil2!D:E,2,FALSE))</f>
        <v>#REF!</v>
      </c>
      <c r="AA675" t="e">
        <f>IF(ISNA(VLOOKUP(#REF!&amp;" N°6",Feuil2!D:E,2,FALSE)),"",VLOOKUP(#REF!&amp;" N°6",Feuil2!D:E,2,FALSE))</f>
        <v>#REF!</v>
      </c>
      <c r="AB675" t="e">
        <f>IF(ISNA(VLOOKUP(#REF!&amp;" N°7",Feuil2!D:E,2,FALSE)),"",VLOOKUP(#REF!&amp;" N°7",Feuil2!D:E,2,FALSE))</f>
        <v>#REF!</v>
      </c>
    </row>
    <row r="676" spans="14:28" x14ac:dyDescent="0.3">
      <c r="N676" t="e">
        <f>IF(OR(VLOOKUP(M676,Feuil2!E:F,2,FALSE)&gt;1,VLOOKUP(Feuil1!M676,Feuil2!E:I,4,)+7&lt;Tableau_Lancer_la_requête_à_partir_de_CEGID[[#This Row],[wop_dateacc]]),Feuil1!M676,"")</f>
        <v>#N/A</v>
      </c>
      <c r="U676" t="e">
        <f>_xlfn.ISOWEEKNUM(#REF!)</f>
        <v>#REF!</v>
      </c>
      <c r="V676" t="e">
        <f>IF(ISNA(VLOOKUP(#REF!&amp;" N°1",Feuil2!D:E,2,FALSE)),"",VLOOKUP(#REF!&amp;" N°1",Feuil2!D:E,2,FALSE))</f>
        <v>#REF!</v>
      </c>
      <c r="W676" t="e">
        <f>IF(ISNA(VLOOKUP(#REF!&amp;" N°2",Feuil2!D:E,2,FALSE)),"",VLOOKUP(#REF!&amp;" N°2",Feuil2!D:E,2,FALSE))</f>
        <v>#REF!</v>
      </c>
      <c r="X676" t="e">
        <f>IF(ISNA(VLOOKUP(#REF!&amp;" N°3",Feuil2!D:E,2,FALSE)),"",VLOOKUP(#REF!&amp;" N°3",Feuil2!D:E,2,FALSE))</f>
        <v>#REF!</v>
      </c>
      <c r="Y676" t="e">
        <f>IF(ISNA(VLOOKUP(#REF!&amp;" N°3",Feuil2!D:E,2,FALSE)),"",VLOOKUP(#REF!&amp;" N°3",Feuil2!D:E,2,FALSE))</f>
        <v>#REF!</v>
      </c>
      <c r="Z676" t="e">
        <f>IF(ISNA(VLOOKUP(#REF!&amp;" N°4",Feuil2!D:E,2,FALSE)),"",VLOOKUP(#REF!&amp;" N°4",Feuil2!D:E,2,FALSE))</f>
        <v>#REF!</v>
      </c>
      <c r="AA676" t="e">
        <f>IF(ISNA(VLOOKUP(#REF!&amp;" N°6",Feuil2!D:E,2,FALSE)),"",VLOOKUP(#REF!&amp;" N°6",Feuil2!D:E,2,FALSE))</f>
        <v>#REF!</v>
      </c>
      <c r="AB676" t="e">
        <f>IF(ISNA(VLOOKUP(#REF!&amp;" N°7",Feuil2!D:E,2,FALSE)),"",VLOOKUP(#REF!&amp;" N°7",Feuil2!D:E,2,FALSE))</f>
        <v>#REF!</v>
      </c>
    </row>
    <row r="677" spans="14:28" x14ac:dyDescent="0.3">
      <c r="N677" t="e">
        <f>IF(OR(VLOOKUP(M677,Feuil2!E:F,2,FALSE)&gt;1,VLOOKUP(Feuil1!M677,Feuil2!E:I,4,)+7&lt;Tableau_Lancer_la_requête_à_partir_de_CEGID[[#This Row],[wop_dateacc]]),Feuil1!M677,"")</f>
        <v>#N/A</v>
      </c>
      <c r="U677" t="e">
        <f>_xlfn.ISOWEEKNUM(#REF!)</f>
        <v>#REF!</v>
      </c>
      <c r="V677" t="e">
        <f>IF(ISNA(VLOOKUP(#REF!&amp;" N°1",Feuil2!D:E,2,FALSE)),"",VLOOKUP(#REF!&amp;" N°1",Feuil2!D:E,2,FALSE))</f>
        <v>#REF!</v>
      </c>
      <c r="W677" t="e">
        <f>IF(ISNA(VLOOKUP(#REF!&amp;" N°2",Feuil2!D:E,2,FALSE)),"",VLOOKUP(#REF!&amp;" N°2",Feuil2!D:E,2,FALSE))</f>
        <v>#REF!</v>
      </c>
      <c r="X677" t="e">
        <f>IF(ISNA(VLOOKUP(#REF!&amp;" N°3",Feuil2!D:E,2,FALSE)),"",VLOOKUP(#REF!&amp;" N°3",Feuil2!D:E,2,FALSE))</f>
        <v>#REF!</v>
      </c>
      <c r="Y677" t="e">
        <f>IF(ISNA(VLOOKUP(#REF!&amp;" N°3",Feuil2!D:E,2,FALSE)),"",VLOOKUP(#REF!&amp;" N°3",Feuil2!D:E,2,FALSE))</f>
        <v>#REF!</v>
      </c>
      <c r="Z677" t="e">
        <f>IF(ISNA(VLOOKUP(#REF!&amp;" N°4",Feuil2!D:E,2,FALSE)),"",VLOOKUP(#REF!&amp;" N°4",Feuil2!D:E,2,FALSE))</f>
        <v>#REF!</v>
      </c>
      <c r="AA677" t="e">
        <f>IF(ISNA(VLOOKUP(#REF!&amp;" N°6",Feuil2!D:E,2,FALSE)),"",VLOOKUP(#REF!&amp;" N°6",Feuil2!D:E,2,FALSE))</f>
        <v>#REF!</v>
      </c>
      <c r="AB677" t="e">
        <f>IF(ISNA(VLOOKUP(#REF!&amp;" N°7",Feuil2!D:E,2,FALSE)),"",VLOOKUP(#REF!&amp;" N°7",Feuil2!D:E,2,FALSE))</f>
        <v>#REF!</v>
      </c>
    </row>
    <row r="678" spans="14:28" x14ac:dyDescent="0.3">
      <c r="N678" t="e">
        <f>IF(OR(VLOOKUP(M678,Feuil2!E:F,2,FALSE)&gt;1,VLOOKUP(Feuil1!M678,Feuil2!E:I,4,)+7&lt;Tableau_Lancer_la_requête_à_partir_de_CEGID[[#This Row],[wop_dateacc]]),Feuil1!M678,"")</f>
        <v>#N/A</v>
      </c>
      <c r="U678" t="e">
        <f>_xlfn.ISOWEEKNUM(#REF!)</f>
        <v>#REF!</v>
      </c>
      <c r="V678" t="e">
        <f>IF(ISNA(VLOOKUP(#REF!&amp;" N°1",Feuil2!D:E,2,FALSE)),"",VLOOKUP(#REF!&amp;" N°1",Feuil2!D:E,2,FALSE))</f>
        <v>#REF!</v>
      </c>
      <c r="W678" t="e">
        <f>IF(ISNA(VLOOKUP(#REF!&amp;" N°2",Feuil2!D:E,2,FALSE)),"",VLOOKUP(#REF!&amp;" N°2",Feuil2!D:E,2,FALSE))</f>
        <v>#REF!</v>
      </c>
      <c r="X678" t="e">
        <f>IF(ISNA(VLOOKUP(#REF!&amp;" N°3",Feuil2!D:E,2,FALSE)),"",VLOOKUP(#REF!&amp;" N°3",Feuil2!D:E,2,FALSE))</f>
        <v>#REF!</v>
      </c>
      <c r="Y678" t="e">
        <f>IF(ISNA(VLOOKUP(#REF!&amp;" N°3",Feuil2!D:E,2,FALSE)),"",VLOOKUP(#REF!&amp;" N°3",Feuil2!D:E,2,FALSE))</f>
        <v>#REF!</v>
      </c>
      <c r="Z678" t="e">
        <f>IF(ISNA(VLOOKUP(#REF!&amp;" N°4",Feuil2!D:E,2,FALSE)),"",VLOOKUP(#REF!&amp;" N°4",Feuil2!D:E,2,FALSE))</f>
        <v>#REF!</v>
      </c>
      <c r="AA678" t="e">
        <f>IF(ISNA(VLOOKUP(#REF!&amp;" N°6",Feuil2!D:E,2,FALSE)),"",VLOOKUP(#REF!&amp;" N°6",Feuil2!D:E,2,FALSE))</f>
        <v>#REF!</v>
      </c>
      <c r="AB678" t="e">
        <f>IF(ISNA(VLOOKUP(#REF!&amp;" N°7",Feuil2!D:E,2,FALSE)),"",VLOOKUP(#REF!&amp;" N°7",Feuil2!D:E,2,FALSE))</f>
        <v>#REF!</v>
      </c>
    </row>
    <row r="679" spans="14:28" x14ac:dyDescent="0.3">
      <c r="N679" t="e">
        <f>IF(OR(VLOOKUP(M679,Feuil2!E:F,2,FALSE)&gt;1,VLOOKUP(Feuil1!M679,Feuil2!E:I,4,)+7&lt;Tableau_Lancer_la_requête_à_partir_de_CEGID[[#This Row],[wop_dateacc]]),Feuil1!M679,"")</f>
        <v>#N/A</v>
      </c>
      <c r="U679" t="e">
        <f>_xlfn.ISOWEEKNUM(#REF!)</f>
        <v>#REF!</v>
      </c>
      <c r="V679" t="e">
        <f>IF(ISNA(VLOOKUP(#REF!&amp;" N°1",Feuil2!D:E,2,FALSE)),"",VLOOKUP(#REF!&amp;" N°1",Feuil2!D:E,2,FALSE))</f>
        <v>#REF!</v>
      </c>
      <c r="W679" t="e">
        <f>IF(ISNA(VLOOKUP(#REF!&amp;" N°2",Feuil2!D:E,2,FALSE)),"",VLOOKUP(#REF!&amp;" N°2",Feuil2!D:E,2,FALSE))</f>
        <v>#REF!</v>
      </c>
      <c r="X679" t="e">
        <f>IF(ISNA(VLOOKUP(#REF!&amp;" N°3",Feuil2!D:E,2,FALSE)),"",VLOOKUP(#REF!&amp;" N°3",Feuil2!D:E,2,FALSE))</f>
        <v>#REF!</v>
      </c>
      <c r="Y679" t="e">
        <f>IF(ISNA(VLOOKUP(#REF!&amp;" N°3",Feuil2!D:E,2,FALSE)),"",VLOOKUP(#REF!&amp;" N°3",Feuil2!D:E,2,FALSE))</f>
        <v>#REF!</v>
      </c>
      <c r="Z679" t="e">
        <f>IF(ISNA(VLOOKUP(#REF!&amp;" N°4",Feuil2!D:E,2,FALSE)),"",VLOOKUP(#REF!&amp;" N°4",Feuil2!D:E,2,FALSE))</f>
        <v>#REF!</v>
      </c>
      <c r="AA679" t="e">
        <f>IF(ISNA(VLOOKUP(#REF!&amp;" N°6",Feuil2!D:E,2,FALSE)),"",VLOOKUP(#REF!&amp;" N°6",Feuil2!D:E,2,FALSE))</f>
        <v>#REF!</v>
      </c>
      <c r="AB679" t="e">
        <f>IF(ISNA(VLOOKUP(#REF!&amp;" N°7",Feuil2!D:E,2,FALSE)),"",VLOOKUP(#REF!&amp;" N°7",Feuil2!D:E,2,FALSE))</f>
        <v>#REF!</v>
      </c>
    </row>
    <row r="680" spans="14:28" x14ac:dyDescent="0.3">
      <c r="N680" t="e">
        <f>IF(OR(VLOOKUP(M680,Feuil2!E:F,2,FALSE)&gt;1,VLOOKUP(Feuil1!M680,Feuil2!E:I,4,)+7&lt;Tableau_Lancer_la_requête_à_partir_de_CEGID[[#This Row],[wop_dateacc]]),Feuil1!M680,"")</f>
        <v>#N/A</v>
      </c>
      <c r="U680" t="e">
        <f>_xlfn.ISOWEEKNUM(#REF!)</f>
        <v>#REF!</v>
      </c>
      <c r="V680" t="e">
        <f>IF(ISNA(VLOOKUP(#REF!&amp;" N°1",Feuil2!D:E,2,FALSE)),"",VLOOKUP(#REF!&amp;" N°1",Feuil2!D:E,2,FALSE))</f>
        <v>#REF!</v>
      </c>
      <c r="W680" t="e">
        <f>IF(ISNA(VLOOKUP(#REF!&amp;" N°2",Feuil2!D:E,2,FALSE)),"",VLOOKUP(#REF!&amp;" N°2",Feuil2!D:E,2,FALSE))</f>
        <v>#REF!</v>
      </c>
      <c r="X680" t="e">
        <f>IF(ISNA(VLOOKUP(#REF!&amp;" N°3",Feuil2!D:E,2,FALSE)),"",VLOOKUP(#REF!&amp;" N°3",Feuil2!D:E,2,FALSE))</f>
        <v>#REF!</v>
      </c>
      <c r="Y680" t="e">
        <f>IF(ISNA(VLOOKUP(#REF!&amp;" N°3",Feuil2!D:E,2,FALSE)),"",VLOOKUP(#REF!&amp;" N°3",Feuil2!D:E,2,FALSE))</f>
        <v>#REF!</v>
      </c>
      <c r="Z680" t="e">
        <f>IF(ISNA(VLOOKUP(#REF!&amp;" N°4",Feuil2!D:E,2,FALSE)),"",VLOOKUP(#REF!&amp;" N°4",Feuil2!D:E,2,FALSE))</f>
        <v>#REF!</v>
      </c>
      <c r="AA680" t="e">
        <f>IF(ISNA(VLOOKUP(#REF!&amp;" N°6",Feuil2!D:E,2,FALSE)),"",VLOOKUP(#REF!&amp;" N°6",Feuil2!D:E,2,FALSE))</f>
        <v>#REF!</v>
      </c>
      <c r="AB680" t="e">
        <f>IF(ISNA(VLOOKUP(#REF!&amp;" N°7",Feuil2!D:E,2,FALSE)),"",VLOOKUP(#REF!&amp;" N°7",Feuil2!D:E,2,FALSE))</f>
        <v>#REF!</v>
      </c>
    </row>
    <row r="681" spans="14:28" x14ac:dyDescent="0.3">
      <c r="N681" t="e">
        <f>IF(OR(VLOOKUP(M681,Feuil2!E:F,2,FALSE)&gt;1,VLOOKUP(Feuil1!M681,Feuil2!E:I,4,)+7&lt;Tableau_Lancer_la_requête_à_partir_de_CEGID[[#This Row],[wop_dateacc]]),Feuil1!M681,"")</f>
        <v>#N/A</v>
      </c>
      <c r="U681" t="e">
        <f>_xlfn.ISOWEEKNUM(#REF!)</f>
        <v>#REF!</v>
      </c>
      <c r="V681" t="e">
        <f>IF(ISNA(VLOOKUP(#REF!&amp;" N°1",Feuil2!D:E,2,FALSE)),"",VLOOKUP(#REF!&amp;" N°1",Feuil2!D:E,2,FALSE))</f>
        <v>#REF!</v>
      </c>
      <c r="W681" t="e">
        <f>IF(ISNA(VLOOKUP(#REF!&amp;" N°2",Feuil2!D:E,2,FALSE)),"",VLOOKUP(#REF!&amp;" N°2",Feuil2!D:E,2,FALSE))</f>
        <v>#REF!</v>
      </c>
      <c r="X681" t="e">
        <f>IF(ISNA(VLOOKUP(#REF!&amp;" N°3",Feuil2!D:E,2,FALSE)),"",VLOOKUP(#REF!&amp;" N°3",Feuil2!D:E,2,FALSE))</f>
        <v>#REF!</v>
      </c>
      <c r="Y681" t="e">
        <f>IF(ISNA(VLOOKUP(#REF!&amp;" N°3",Feuil2!D:E,2,FALSE)),"",VLOOKUP(#REF!&amp;" N°3",Feuil2!D:E,2,FALSE))</f>
        <v>#REF!</v>
      </c>
      <c r="Z681" t="e">
        <f>IF(ISNA(VLOOKUP(#REF!&amp;" N°4",Feuil2!D:E,2,FALSE)),"",VLOOKUP(#REF!&amp;" N°4",Feuil2!D:E,2,FALSE))</f>
        <v>#REF!</v>
      </c>
      <c r="AA681" t="e">
        <f>IF(ISNA(VLOOKUP(#REF!&amp;" N°6",Feuil2!D:E,2,FALSE)),"",VLOOKUP(#REF!&amp;" N°6",Feuil2!D:E,2,FALSE))</f>
        <v>#REF!</v>
      </c>
      <c r="AB681" t="e">
        <f>IF(ISNA(VLOOKUP(#REF!&amp;" N°7",Feuil2!D:E,2,FALSE)),"",VLOOKUP(#REF!&amp;" N°7",Feuil2!D:E,2,FALSE))</f>
        <v>#REF!</v>
      </c>
    </row>
    <row r="682" spans="14:28" x14ac:dyDescent="0.3">
      <c r="N682" t="e">
        <f>IF(OR(VLOOKUP(M682,Feuil2!E:F,2,FALSE)&gt;1,VLOOKUP(Feuil1!M682,Feuil2!E:I,4,)+7&lt;Tableau_Lancer_la_requête_à_partir_de_CEGID[[#This Row],[wop_dateacc]]),Feuil1!M682,"")</f>
        <v>#N/A</v>
      </c>
      <c r="U682" t="e">
        <f>_xlfn.ISOWEEKNUM(#REF!)</f>
        <v>#REF!</v>
      </c>
      <c r="V682" t="e">
        <f>IF(ISNA(VLOOKUP(#REF!&amp;" N°1",Feuil2!D:E,2,FALSE)),"",VLOOKUP(#REF!&amp;" N°1",Feuil2!D:E,2,FALSE))</f>
        <v>#REF!</v>
      </c>
      <c r="W682" t="e">
        <f>IF(ISNA(VLOOKUP(#REF!&amp;" N°2",Feuil2!D:E,2,FALSE)),"",VLOOKUP(#REF!&amp;" N°2",Feuil2!D:E,2,FALSE))</f>
        <v>#REF!</v>
      </c>
      <c r="X682" t="e">
        <f>IF(ISNA(VLOOKUP(#REF!&amp;" N°3",Feuil2!D:E,2,FALSE)),"",VLOOKUP(#REF!&amp;" N°3",Feuil2!D:E,2,FALSE))</f>
        <v>#REF!</v>
      </c>
      <c r="Y682" t="e">
        <f>IF(ISNA(VLOOKUP(#REF!&amp;" N°3",Feuil2!D:E,2,FALSE)),"",VLOOKUP(#REF!&amp;" N°3",Feuil2!D:E,2,FALSE))</f>
        <v>#REF!</v>
      </c>
      <c r="Z682" t="e">
        <f>IF(ISNA(VLOOKUP(#REF!&amp;" N°4",Feuil2!D:E,2,FALSE)),"",VLOOKUP(#REF!&amp;" N°4",Feuil2!D:E,2,FALSE))</f>
        <v>#REF!</v>
      </c>
      <c r="AA682" t="e">
        <f>IF(ISNA(VLOOKUP(#REF!&amp;" N°6",Feuil2!D:E,2,FALSE)),"",VLOOKUP(#REF!&amp;" N°6",Feuil2!D:E,2,FALSE))</f>
        <v>#REF!</v>
      </c>
      <c r="AB682" t="e">
        <f>IF(ISNA(VLOOKUP(#REF!&amp;" N°7",Feuil2!D:E,2,FALSE)),"",VLOOKUP(#REF!&amp;" N°7",Feuil2!D:E,2,FALSE))</f>
        <v>#REF!</v>
      </c>
    </row>
    <row r="683" spans="14:28" x14ac:dyDescent="0.3">
      <c r="N683" t="e">
        <f>IF(OR(VLOOKUP(M683,Feuil2!E:F,2,FALSE)&gt;1,VLOOKUP(Feuil1!M683,Feuil2!E:I,4,)+7&lt;Tableau_Lancer_la_requête_à_partir_de_CEGID[[#This Row],[wop_dateacc]]),Feuil1!M683,"")</f>
        <v>#N/A</v>
      </c>
      <c r="U683" t="e">
        <f>_xlfn.ISOWEEKNUM(#REF!)</f>
        <v>#REF!</v>
      </c>
      <c r="V683" t="e">
        <f>IF(ISNA(VLOOKUP(#REF!&amp;" N°1",Feuil2!D:E,2,FALSE)),"",VLOOKUP(#REF!&amp;" N°1",Feuil2!D:E,2,FALSE))</f>
        <v>#REF!</v>
      </c>
      <c r="W683" t="e">
        <f>IF(ISNA(VLOOKUP(#REF!&amp;" N°2",Feuil2!D:E,2,FALSE)),"",VLOOKUP(#REF!&amp;" N°2",Feuil2!D:E,2,FALSE))</f>
        <v>#REF!</v>
      </c>
      <c r="X683" t="e">
        <f>IF(ISNA(VLOOKUP(#REF!&amp;" N°3",Feuil2!D:E,2,FALSE)),"",VLOOKUP(#REF!&amp;" N°3",Feuil2!D:E,2,FALSE))</f>
        <v>#REF!</v>
      </c>
      <c r="Y683" t="e">
        <f>IF(ISNA(VLOOKUP(#REF!&amp;" N°3",Feuil2!D:E,2,FALSE)),"",VLOOKUP(#REF!&amp;" N°3",Feuil2!D:E,2,FALSE))</f>
        <v>#REF!</v>
      </c>
      <c r="Z683" t="e">
        <f>IF(ISNA(VLOOKUP(#REF!&amp;" N°4",Feuil2!D:E,2,FALSE)),"",VLOOKUP(#REF!&amp;" N°4",Feuil2!D:E,2,FALSE))</f>
        <v>#REF!</v>
      </c>
      <c r="AA683" t="e">
        <f>IF(ISNA(VLOOKUP(#REF!&amp;" N°6",Feuil2!D:E,2,FALSE)),"",VLOOKUP(#REF!&amp;" N°6",Feuil2!D:E,2,FALSE))</f>
        <v>#REF!</v>
      </c>
      <c r="AB683" t="e">
        <f>IF(ISNA(VLOOKUP(#REF!&amp;" N°7",Feuil2!D:E,2,FALSE)),"",VLOOKUP(#REF!&amp;" N°7",Feuil2!D:E,2,FALSE))</f>
        <v>#REF!</v>
      </c>
    </row>
    <row r="684" spans="14:28" x14ac:dyDescent="0.3">
      <c r="N684" t="e">
        <f>IF(OR(VLOOKUP(M684,Feuil2!E:F,2,FALSE)&gt;1,VLOOKUP(Feuil1!M684,Feuil2!E:I,4,)+7&lt;Tableau_Lancer_la_requête_à_partir_de_CEGID[[#This Row],[wop_dateacc]]),Feuil1!M684,"")</f>
        <v>#N/A</v>
      </c>
      <c r="U684" t="e">
        <f>_xlfn.ISOWEEKNUM(#REF!)</f>
        <v>#REF!</v>
      </c>
      <c r="V684" t="e">
        <f>IF(ISNA(VLOOKUP(#REF!&amp;" N°1",Feuil2!D:E,2,FALSE)),"",VLOOKUP(#REF!&amp;" N°1",Feuil2!D:E,2,FALSE))</f>
        <v>#REF!</v>
      </c>
      <c r="W684" t="e">
        <f>IF(ISNA(VLOOKUP(#REF!&amp;" N°2",Feuil2!D:E,2,FALSE)),"",VLOOKUP(#REF!&amp;" N°2",Feuil2!D:E,2,FALSE))</f>
        <v>#REF!</v>
      </c>
      <c r="X684" t="e">
        <f>IF(ISNA(VLOOKUP(#REF!&amp;" N°3",Feuil2!D:E,2,FALSE)),"",VLOOKUP(#REF!&amp;" N°3",Feuil2!D:E,2,FALSE))</f>
        <v>#REF!</v>
      </c>
      <c r="Y684" t="e">
        <f>IF(ISNA(VLOOKUP(#REF!&amp;" N°3",Feuil2!D:E,2,FALSE)),"",VLOOKUP(#REF!&amp;" N°3",Feuil2!D:E,2,FALSE))</f>
        <v>#REF!</v>
      </c>
      <c r="Z684" t="e">
        <f>IF(ISNA(VLOOKUP(#REF!&amp;" N°4",Feuil2!D:E,2,FALSE)),"",VLOOKUP(#REF!&amp;" N°4",Feuil2!D:E,2,FALSE))</f>
        <v>#REF!</v>
      </c>
      <c r="AA684" t="e">
        <f>IF(ISNA(VLOOKUP(#REF!&amp;" N°6",Feuil2!D:E,2,FALSE)),"",VLOOKUP(#REF!&amp;" N°6",Feuil2!D:E,2,FALSE))</f>
        <v>#REF!</v>
      </c>
      <c r="AB684" t="e">
        <f>IF(ISNA(VLOOKUP(#REF!&amp;" N°7",Feuil2!D:E,2,FALSE)),"",VLOOKUP(#REF!&amp;" N°7",Feuil2!D:E,2,FALSE))</f>
        <v>#REF!</v>
      </c>
    </row>
    <row r="685" spans="14:28" x14ac:dyDescent="0.3">
      <c r="N685" t="e">
        <f>IF(OR(VLOOKUP(M685,Feuil2!E:F,2,FALSE)&gt;1,VLOOKUP(Feuil1!M685,Feuil2!E:I,4,)+7&lt;Tableau_Lancer_la_requête_à_partir_de_CEGID[[#This Row],[wop_dateacc]]),Feuil1!M685,"")</f>
        <v>#N/A</v>
      </c>
      <c r="U685" t="e">
        <f>_xlfn.ISOWEEKNUM(#REF!)</f>
        <v>#REF!</v>
      </c>
      <c r="V685" t="e">
        <f>IF(ISNA(VLOOKUP(#REF!&amp;" N°1",Feuil2!D:E,2,FALSE)),"",VLOOKUP(#REF!&amp;" N°1",Feuil2!D:E,2,FALSE))</f>
        <v>#REF!</v>
      </c>
      <c r="W685" t="e">
        <f>IF(ISNA(VLOOKUP(#REF!&amp;" N°2",Feuil2!D:E,2,FALSE)),"",VLOOKUP(#REF!&amp;" N°2",Feuil2!D:E,2,FALSE))</f>
        <v>#REF!</v>
      </c>
      <c r="X685" t="e">
        <f>IF(ISNA(VLOOKUP(#REF!&amp;" N°3",Feuil2!D:E,2,FALSE)),"",VLOOKUP(#REF!&amp;" N°3",Feuil2!D:E,2,FALSE))</f>
        <v>#REF!</v>
      </c>
      <c r="Y685" t="e">
        <f>IF(ISNA(VLOOKUP(#REF!&amp;" N°3",Feuil2!D:E,2,FALSE)),"",VLOOKUP(#REF!&amp;" N°3",Feuil2!D:E,2,FALSE))</f>
        <v>#REF!</v>
      </c>
      <c r="Z685" t="e">
        <f>IF(ISNA(VLOOKUP(#REF!&amp;" N°4",Feuil2!D:E,2,FALSE)),"",VLOOKUP(#REF!&amp;" N°4",Feuil2!D:E,2,FALSE))</f>
        <v>#REF!</v>
      </c>
      <c r="AA685" t="e">
        <f>IF(ISNA(VLOOKUP(#REF!&amp;" N°6",Feuil2!D:E,2,FALSE)),"",VLOOKUP(#REF!&amp;" N°6",Feuil2!D:E,2,FALSE))</f>
        <v>#REF!</v>
      </c>
      <c r="AB685" t="e">
        <f>IF(ISNA(VLOOKUP(#REF!&amp;" N°7",Feuil2!D:E,2,FALSE)),"",VLOOKUP(#REF!&amp;" N°7",Feuil2!D:E,2,FALSE))</f>
        <v>#REF!</v>
      </c>
    </row>
    <row r="686" spans="14:28" x14ac:dyDescent="0.3">
      <c r="N686" t="e">
        <f>IF(OR(VLOOKUP(M686,Feuil2!E:F,2,FALSE)&gt;1,VLOOKUP(Feuil1!M686,Feuil2!E:I,4,)+7&lt;Tableau_Lancer_la_requête_à_partir_de_CEGID[[#This Row],[wop_dateacc]]),Feuil1!M686,"")</f>
        <v>#N/A</v>
      </c>
      <c r="U686" t="e">
        <f>_xlfn.ISOWEEKNUM(#REF!)</f>
        <v>#REF!</v>
      </c>
      <c r="V686" t="e">
        <f>IF(ISNA(VLOOKUP(#REF!&amp;" N°1",Feuil2!D:E,2,FALSE)),"",VLOOKUP(#REF!&amp;" N°1",Feuil2!D:E,2,FALSE))</f>
        <v>#REF!</v>
      </c>
      <c r="W686" t="e">
        <f>IF(ISNA(VLOOKUP(#REF!&amp;" N°2",Feuil2!D:E,2,FALSE)),"",VLOOKUP(#REF!&amp;" N°2",Feuil2!D:E,2,FALSE))</f>
        <v>#REF!</v>
      </c>
      <c r="X686" t="e">
        <f>IF(ISNA(VLOOKUP(#REF!&amp;" N°3",Feuil2!D:E,2,FALSE)),"",VLOOKUP(#REF!&amp;" N°3",Feuil2!D:E,2,FALSE))</f>
        <v>#REF!</v>
      </c>
      <c r="Y686" t="e">
        <f>IF(ISNA(VLOOKUP(#REF!&amp;" N°3",Feuil2!D:E,2,FALSE)),"",VLOOKUP(#REF!&amp;" N°3",Feuil2!D:E,2,FALSE))</f>
        <v>#REF!</v>
      </c>
      <c r="Z686" t="e">
        <f>IF(ISNA(VLOOKUP(#REF!&amp;" N°4",Feuil2!D:E,2,FALSE)),"",VLOOKUP(#REF!&amp;" N°4",Feuil2!D:E,2,FALSE))</f>
        <v>#REF!</v>
      </c>
      <c r="AA686" t="e">
        <f>IF(ISNA(VLOOKUP(#REF!&amp;" N°6",Feuil2!D:E,2,FALSE)),"",VLOOKUP(#REF!&amp;" N°6",Feuil2!D:E,2,FALSE))</f>
        <v>#REF!</v>
      </c>
      <c r="AB686" t="e">
        <f>IF(ISNA(VLOOKUP(#REF!&amp;" N°7",Feuil2!D:E,2,FALSE)),"",VLOOKUP(#REF!&amp;" N°7",Feuil2!D:E,2,FALSE))</f>
        <v>#REF!</v>
      </c>
    </row>
    <row r="687" spans="14:28" x14ac:dyDescent="0.3">
      <c r="N687" t="e">
        <f>IF(OR(VLOOKUP(M687,Feuil2!E:F,2,FALSE)&gt;1,VLOOKUP(Feuil1!M687,Feuil2!E:I,4,)+7&lt;Tableau_Lancer_la_requête_à_partir_de_CEGID[[#This Row],[wop_dateacc]]),Feuil1!M687,"")</f>
        <v>#N/A</v>
      </c>
      <c r="U687" t="e">
        <f>_xlfn.ISOWEEKNUM(#REF!)</f>
        <v>#REF!</v>
      </c>
      <c r="V687" t="e">
        <f>IF(ISNA(VLOOKUP(#REF!&amp;" N°1",Feuil2!D:E,2,FALSE)),"",VLOOKUP(#REF!&amp;" N°1",Feuil2!D:E,2,FALSE))</f>
        <v>#REF!</v>
      </c>
      <c r="W687" t="e">
        <f>IF(ISNA(VLOOKUP(#REF!&amp;" N°2",Feuil2!D:E,2,FALSE)),"",VLOOKUP(#REF!&amp;" N°2",Feuil2!D:E,2,FALSE))</f>
        <v>#REF!</v>
      </c>
      <c r="X687" t="e">
        <f>IF(ISNA(VLOOKUP(#REF!&amp;" N°3",Feuil2!D:E,2,FALSE)),"",VLOOKUP(#REF!&amp;" N°3",Feuil2!D:E,2,FALSE))</f>
        <v>#REF!</v>
      </c>
      <c r="Y687" t="e">
        <f>IF(ISNA(VLOOKUP(#REF!&amp;" N°3",Feuil2!D:E,2,FALSE)),"",VLOOKUP(#REF!&amp;" N°3",Feuil2!D:E,2,FALSE))</f>
        <v>#REF!</v>
      </c>
      <c r="Z687" t="e">
        <f>IF(ISNA(VLOOKUP(#REF!&amp;" N°4",Feuil2!D:E,2,FALSE)),"",VLOOKUP(#REF!&amp;" N°4",Feuil2!D:E,2,FALSE))</f>
        <v>#REF!</v>
      </c>
      <c r="AA687" t="e">
        <f>IF(ISNA(VLOOKUP(#REF!&amp;" N°6",Feuil2!D:E,2,FALSE)),"",VLOOKUP(#REF!&amp;" N°6",Feuil2!D:E,2,FALSE))</f>
        <v>#REF!</v>
      </c>
      <c r="AB687" t="e">
        <f>IF(ISNA(VLOOKUP(#REF!&amp;" N°7",Feuil2!D:E,2,FALSE)),"",VLOOKUP(#REF!&amp;" N°7",Feuil2!D:E,2,FALSE))</f>
        <v>#REF!</v>
      </c>
    </row>
    <row r="688" spans="14:28" x14ac:dyDescent="0.3">
      <c r="N688" t="e">
        <f>IF(OR(VLOOKUP(M688,Feuil2!E:F,2,FALSE)&gt;1,VLOOKUP(Feuil1!M688,Feuil2!E:I,4,)+7&lt;Tableau_Lancer_la_requête_à_partir_de_CEGID[[#This Row],[wop_dateacc]]),Feuil1!M688,"")</f>
        <v>#N/A</v>
      </c>
      <c r="U688" t="e">
        <f>_xlfn.ISOWEEKNUM(#REF!)</f>
        <v>#REF!</v>
      </c>
      <c r="V688" t="e">
        <f>IF(ISNA(VLOOKUP(#REF!&amp;" N°1",Feuil2!D:E,2,FALSE)),"",VLOOKUP(#REF!&amp;" N°1",Feuil2!D:E,2,FALSE))</f>
        <v>#REF!</v>
      </c>
      <c r="W688" t="e">
        <f>IF(ISNA(VLOOKUP(#REF!&amp;" N°2",Feuil2!D:E,2,FALSE)),"",VLOOKUP(#REF!&amp;" N°2",Feuil2!D:E,2,FALSE))</f>
        <v>#REF!</v>
      </c>
      <c r="X688" t="e">
        <f>IF(ISNA(VLOOKUP(#REF!&amp;" N°3",Feuil2!D:E,2,FALSE)),"",VLOOKUP(#REF!&amp;" N°3",Feuil2!D:E,2,FALSE))</f>
        <v>#REF!</v>
      </c>
      <c r="Y688" t="e">
        <f>IF(ISNA(VLOOKUP(#REF!&amp;" N°3",Feuil2!D:E,2,FALSE)),"",VLOOKUP(#REF!&amp;" N°3",Feuil2!D:E,2,FALSE))</f>
        <v>#REF!</v>
      </c>
      <c r="Z688" t="e">
        <f>IF(ISNA(VLOOKUP(#REF!&amp;" N°4",Feuil2!D:E,2,FALSE)),"",VLOOKUP(#REF!&amp;" N°4",Feuil2!D:E,2,FALSE))</f>
        <v>#REF!</v>
      </c>
      <c r="AA688" t="e">
        <f>IF(ISNA(VLOOKUP(#REF!&amp;" N°6",Feuil2!D:E,2,FALSE)),"",VLOOKUP(#REF!&amp;" N°6",Feuil2!D:E,2,FALSE))</f>
        <v>#REF!</v>
      </c>
      <c r="AB688" t="e">
        <f>IF(ISNA(VLOOKUP(#REF!&amp;" N°7",Feuil2!D:E,2,FALSE)),"",VLOOKUP(#REF!&amp;" N°7",Feuil2!D:E,2,FALSE))</f>
        <v>#REF!</v>
      </c>
    </row>
    <row r="689" spans="14:28" x14ac:dyDescent="0.3">
      <c r="N689" t="e">
        <f>IF(OR(VLOOKUP(M689,Feuil2!E:F,2,FALSE)&gt;1,VLOOKUP(Feuil1!M689,Feuil2!E:I,4,)+7&lt;Tableau_Lancer_la_requête_à_partir_de_CEGID[[#This Row],[wop_dateacc]]),Feuil1!M689,"")</f>
        <v>#N/A</v>
      </c>
      <c r="U689" t="e">
        <f>_xlfn.ISOWEEKNUM(#REF!)</f>
        <v>#REF!</v>
      </c>
      <c r="V689" t="e">
        <f>IF(ISNA(VLOOKUP(#REF!&amp;" N°1",Feuil2!D:E,2,FALSE)),"",VLOOKUP(#REF!&amp;" N°1",Feuil2!D:E,2,FALSE))</f>
        <v>#REF!</v>
      </c>
      <c r="W689" t="e">
        <f>IF(ISNA(VLOOKUP(#REF!&amp;" N°2",Feuil2!D:E,2,FALSE)),"",VLOOKUP(#REF!&amp;" N°2",Feuil2!D:E,2,FALSE))</f>
        <v>#REF!</v>
      </c>
      <c r="X689" t="e">
        <f>IF(ISNA(VLOOKUP(#REF!&amp;" N°3",Feuil2!D:E,2,FALSE)),"",VLOOKUP(#REF!&amp;" N°3",Feuil2!D:E,2,FALSE))</f>
        <v>#REF!</v>
      </c>
      <c r="Y689" t="e">
        <f>IF(ISNA(VLOOKUP(#REF!&amp;" N°3",Feuil2!D:E,2,FALSE)),"",VLOOKUP(#REF!&amp;" N°3",Feuil2!D:E,2,FALSE))</f>
        <v>#REF!</v>
      </c>
      <c r="Z689" t="e">
        <f>IF(ISNA(VLOOKUP(#REF!&amp;" N°4",Feuil2!D:E,2,FALSE)),"",VLOOKUP(#REF!&amp;" N°4",Feuil2!D:E,2,FALSE))</f>
        <v>#REF!</v>
      </c>
      <c r="AA689" t="e">
        <f>IF(ISNA(VLOOKUP(#REF!&amp;" N°6",Feuil2!D:E,2,FALSE)),"",VLOOKUP(#REF!&amp;" N°6",Feuil2!D:E,2,FALSE))</f>
        <v>#REF!</v>
      </c>
      <c r="AB689" t="e">
        <f>IF(ISNA(VLOOKUP(#REF!&amp;" N°7",Feuil2!D:E,2,FALSE)),"",VLOOKUP(#REF!&amp;" N°7",Feuil2!D:E,2,FALSE))</f>
        <v>#REF!</v>
      </c>
    </row>
    <row r="690" spans="14:28" x14ac:dyDescent="0.3">
      <c r="N690" t="e">
        <f>IF(OR(VLOOKUP(M690,Feuil2!E:F,2,FALSE)&gt;1,VLOOKUP(Feuil1!M690,Feuil2!E:I,4,)+7&lt;Tableau_Lancer_la_requête_à_partir_de_CEGID[[#This Row],[wop_dateacc]]),Feuil1!M690,"")</f>
        <v>#N/A</v>
      </c>
      <c r="U690" t="e">
        <f>_xlfn.ISOWEEKNUM(#REF!)</f>
        <v>#REF!</v>
      </c>
      <c r="V690" t="e">
        <f>IF(ISNA(VLOOKUP(#REF!&amp;" N°1",Feuil2!D:E,2,FALSE)),"",VLOOKUP(#REF!&amp;" N°1",Feuil2!D:E,2,FALSE))</f>
        <v>#REF!</v>
      </c>
      <c r="W690" t="e">
        <f>IF(ISNA(VLOOKUP(#REF!&amp;" N°2",Feuil2!D:E,2,FALSE)),"",VLOOKUP(#REF!&amp;" N°2",Feuil2!D:E,2,FALSE))</f>
        <v>#REF!</v>
      </c>
      <c r="X690" t="e">
        <f>IF(ISNA(VLOOKUP(#REF!&amp;" N°3",Feuil2!D:E,2,FALSE)),"",VLOOKUP(#REF!&amp;" N°3",Feuil2!D:E,2,FALSE))</f>
        <v>#REF!</v>
      </c>
      <c r="Y690" t="e">
        <f>IF(ISNA(VLOOKUP(#REF!&amp;" N°3",Feuil2!D:E,2,FALSE)),"",VLOOKUP(#REF!&amp;" N°3",Feuil2!D:E,2,FALSE))</f>
        <v>#REF!</v>
      </c>
      <c r="Z690" t="e">
        <f>IF(ISNA(VLOOKUP(#REF!&amp;" N°4",Feuil2!D:E,2,FALSE)),"",VLOOKUP(#REF!&amp;" N°4",Feuil2!D:E,2,FALSE))</f>
        <v>#REF!</v>
      </c>
      <c r="AA690" t="e">
        <f>IF(ISNA(VLOOKUP(#REF!&amp;" N°6",Feuil2!D:E,2,FALSE)),"",VLOOKUP(#REF!&amp;" N°6",Feuil2!D:E,2,FALSE))</f>
        <v>#REF!</v>
      </c>
      <c r="AB690" t="e">
        <f>IF(ISNA(VLOOKUP(#REF!&amp;" N°7",Feuil2!D:E,2,FALSE)),"",VLOOKUP(#REF!&amp;" N°7",Feuil2!D:E,2,FALSE))</f>
        <v>#REF!</v>
      </c>
    </row>
    <row r="691" spans="14:28" x14ac:dyDescent="0.3">
      <c r="N691" t="e">
        <f>IF(OR(VLOOKUP(M691,Feuil2!E:F,2,FALSE)&gt;1,VLOOKUP(Feuil1!M691,Feuil2!E:I,4,)+7&lt;Tableau_Lancer_la_requête_à_partir_de_CEGID[[#This Row],[wop_dateacc]]),Feuil1!M691,"")</f>
        <v>#N/A</v>
      </c>
      <c r="U691" t="e">
        <f>_xlfn.ISOWEEKNUM(#REF!)</f>
        <v>#REF!</v>
      </c>
      <c r="V691" t="e">
        <f>IF(ISNA(VLOOKUP(#REF!&amp;" N°1",Feuil2!D:E,2,FALSE)),"",VLOOKUP(#REF!&amp;" N°1",Feuil2!D:E,2,FALSE))</f>
        <v>#REF!</v>
      </c>
      <c r="W691" t="e">
        <f>IF(ISNA(VLOOKUP(#REF!&amp;" N°2",Feuil2!D:E,2,FALSE)),"",VLOOKUP(#REF!&amp;" N°2",Feuil2!D:E,2,FALSE))</f>
        <v>#REF!</v>
      </c>
      <c r="X691" t="e">
        <f>IF(ISNA(VLOOKUP(#REF!&amp;" N°3",Feuil2!D:E,2,FALSE)),"",VLOOKUP(#REF!&amp;" N°3",Feuil2!D:E,2,FALSE))</f>
        <v>#REF!</v>
      </c>
      <c r="Y691" t="e">
        <f>IF(ISNA(VLOOKUP(#REF!&amp;" N°3",Feuil2!D:E,2,FALSE)),"",VLOOKUP(#REF!&amp;" N°3",Feuil2!D:E,2,FALSE))</f>
        <v>#REF!</v>
      </c>
      <c r="Z691" t="e">
        <f>IF(ISNA(VLOOKUP(#REF!&amp;" N°4",Feuil2!D:E,2,FALSE)),"",VLOOKUP(#REF!&amp;" N°4",Feuil2!D:E,2,FALSE))</f>
        <v>#REF!</v>
      </c>
      <c r="AA691" t="e">
        <f>IF(ISNA(VLOOKUP(#REF!&amp;" N°6",Feuil2!D:E,2,FALSE)),"",VLOOKUP(#REF!&amp;" N°6",Feuil2!D:E,2,FALSE))</f>
        <v>#REF!</v>
      </c>
      <c r="AB691" t="e">
        <f>IF(ISNA(VLOOKUP(#REF!&amp;" N°7",Feuil2!D:E,2,FALSE)),"",VLOOKUP(#REF!&amp;" N°7",Feuil2!D:E,2,FALSE))</f>
        <v>#REF!</v>
      </c>
    </row>
    <row r="692" spans="14:28" x14ac:dyDescent="0.3">
      <c r="N692" t="e">
        <f>IF(OR(VLOOKUP(M692,Feuil2!E:F,2,FALSE)&gt;1,VLOOKUP(Feuil1!M692,Feuil2!E:I,4,)+7&lt;Tableau_Lancer_la_requête_à_partir_de_CEGID[[#This Row],[wop_dateacc]]),Feuil1!M692,"")</f>
        <v>#N/A</v>
      </c>
      <c r="U692" t="e">
        <f>_xlfn.ISOWEEKNUM(#REF!)</f>
        <v>#REF!</v>
      </c>
      <c r="V692" t="e">
        <f>IF(ISNA(VLOOKUP(#REF!&amp;" N°1",Feuil2!D:E,2,FALSE)),"",VLOOKUP(#REF!&amp;" N°1",Feuil2!D:E,2,FALSE))</f>
        <v>#REF!</v>
      </c>
      <c r="W692" t="e">
        <f>IF(ISNA(VLOOKUP(#REF!&amp;" N°2",Feuil2!D:E,2,FALSE)),"",VLOOKUP(#REF!&amp;" N°2",Feuil2!D:E,2,FALSE))</f>
        <v>#REF!</v>
      </c>
      <c r="X692" t="e">
        <f>IF(ISNA(VLOOKUP(#REF!&amp;" N°3",Feuil2!D:E,2,FALSE)),"",VLOOKUP(#REF!&amp;" N°3",Feuil2!D:E,2,FALSE))</f>
        <v>#REF!</v>
      </c>
      <c r="Y692" t="e">
        <f>IF(ISNA(VLOOKUP(#REF!&amp;" N°3",Feuil2!D:E,2,FALSE)),"",VLOOKUP(#REF!&amp;" N°3",Feuil2!D:E,2,FALSE))</f>
        <v>#REF!</v>
      </c>
      <c r="Z692" t="e">
        <f>IF(ISNA(VLOOKUP(#REF!&amp;" N°4",Feuil2!D:E,2,FALSE)),"",VLOOKUP(#REF!&amp;" N°4",Feuil2!D:E,2,FALSE))</f>
        <v>#REF!</v>
      </c>
      <c r="AA692" t="e">
        <f>IF(ISNA(VLOOKUP(#REF!&amp;" N°6",Feuil2!D:E,2,FALSE)),"",VLOOKUP(#REF!&amp;" N°6",Feuil2!D:E,2,FALSE))</f>
        <v>#REF!</v>
      </c>
      <c r="AB692" t="e">
        <f>IF(ISNA(VLOOKUP(#REF!&amp;" N°7",Feuil2!D:E,2,FALSE)),"",VLOOKUP(#REF!&amp;" N°7",Feuil2!D:E,2,FALSE))</f>
        <v>#REF!</v>
      </c>
    </row>
    <row r="693" spans="14:28" x14ac:dyDescent="0.3">
      <c r="N693" t="e">
        <f>IF(OR(VLOOKUP(M693,Feuil2!E:F,2,FALSE)&gt;1,VLOOKUP(Feuil1!M693,Feuil2!E:I,4,)+7&lt;Tableau_Lancer_la_requête_à_partir_de_CEGID[[#This Row],[wop_dateacc]]),Feuil1!M693,"")</f>
        <v>#N/A</v>
      </c>
      <c r="U693" t="e">
        <f>_xlfn.ISOWEEKNUM(#REF!)</f>
        <v>#REF!</v>
      </c>
      <c r="V693" t="e">
        <f>IF(ISNA(VLOOKUP(#REF!&amp;" N°1",Feuil2!D:E,2,FALSE)),"",VLOOKUP(#REF!&amp;" N°1",Feuil2!D:E,2,FALSE))</f>
        <v>#REF!</v>
      </c>
      <c r="W693" t="e">
        <f>IF(ISNA(VLOOKUP(#REF!&amp;" N°2",Feuil2!D:E,2,FALSE)),"",VLOOKUP(#REF!&amp;" N°2",Feuil2!D:E,2,FALSE))</f>
        <v>#REF!</v>
      </c>
      <c r="X693" t="e">
        <f>IF(ISNA(VLOOKUP(#REF!&amp;" N°3",Feuil2!D:E,2,FALSE)),"",VLOOKUP(#REF!&amp;" N°3",Feuil2!D:E,2,FALSE))</f>
        <v>#REF!</v>
      </c>
      <c r="Y693" t="e">
        <f>IF(ISNA(VLOOKUP(#REF!&amp;" N°3",Feuil2!D:E,2,FALSE)),"",VLOOKUP(#REF!&amp;" N°3",Feuil2!D:E,2,FALSE))</f>
        <v>#REF!</v>
      </c>
      <c r="Z693" t="e">
        <f>IF(ISNA(VLOOKUP(#REF!&amp;" N°4",Feuil2!D:E,2,FALSE)),"",VLOOKUP(#REF!&amp;" N°4",Feuil2!D:E,2,FALSE))</f>
        <v>#REF!</v>
      </c>
      <c r="AA693" t="e">
        <f>IF(ISNA(VLOOKUP(#REF!&amp;" N°6",Feuil2!D:E,2,FALSE)),"",VLOOKUP(#REF!&amp;" N°6",Feuil2!D:E,2,FALSE))</f>
        <v>#REF!</v>
      </c>
      <c r="AB693" t="e">
        <f>IF(ISNA(VLOOKUP(#REF!&amp;" N°7",Feuil2!D:E,2,FALSE)),"",VLOOKUP(#REF!&amp;" N°7",Feuil2!D:E,2,FALSE))</f>
        <v>#REF!</v>
      </c>
    </row>
    <row r="694" spans="14:28" x14ac:dyDescent="0.3">
      <c r="N694" t="e">
        <f>IF(OR(VLOOKUP(M694,Feuil2!E:F,2,FALSE)&gt;1,VLOOKUP(Feuil1!M694,Feuil2!E:I,4,)+7&lt;Tableau_Lancer_la_requête_à_partir_de_CEGID[[#This Row],[wop_dateacc]]),Feuil1!M694,"")</f>
        <v>#N/A</v>
      </c>
      <c r="U694" t="e">
        <f>_xlfn.ISOWEEKNUM(#REF!)</f>
        <v>#REF!</v>
      </c>
      <c r="V694" t="e">
        <f>IF(ISNA(VLOOKUP(#REF!&amp;" N°1",Feuil2!D:E,2,FALSE)),"",VLOOKUP(#REF!&amp;" N°1",Feuil2!D:E,2,FALSE))</f>
        <v>#REF!</v>
      </c>
      <c r="W694" t="e">
        <f>IF(ISNA(VLOOKUP(#REF!&amp;" N°2",Feuil2!D:E,2,FALSE)),"",VLOOKUP(#REF!&amp;" N°2",Feuil2!D:E,2,FALSE))</f>
        <v>#REF!</v>
      </c>
      <c r="X694" t="e">
        <f>IF(ISNA(VLOOKUP(#REF!&amp;" N°3",Feuil2!D:E,2,FALSE)),"",VLOOKUP(#REF!&amp;" N°3",Feuil2!D:E,2,FALSE))</f>
        <v>#REF!</v>
      </c>
      <c r="Y694" t="e">
        <f>IF(ISNA(VLOOKUP(#REF!&amp;" N°3",Feuil2!D:E,2,FALSE)),"",VLOOKUP(#REF!&amp;" N°3",Feuil2!D:E,2,FALSE))</f>
        <v>#REF!</v>
      </c>
      <c r="Z694" t="e">
        <f>IF(ISNA(VLOOKUP(#REF!&amp;" N°4",Feuil2!D:E,2,FALSE)),"",VLOOKUP(#REF!&amp;" N°4",Feuil2!D:E,2,FALSE))</f>
        <v>#REF!</v>
      </c>
      <c r="AA694" t="e">
        <f>IF(ISNA(VLOOKUP(#REF!&amp;" N°6",Feuil2!D:E,2,FALSE)),"",VLOOKUP(#REF!&amp;" N°6",Feuil2!D:E,2,FALSE))</f>
        <v>#REF!</v>
      </c>
      <c r="AB694" t="e">
        <f>IF(ISNA(VLOOKUP(#REF!&amp;" N°7",Feuil2!D:E,2,FALSE)),"",VLOOKUP(#REF!&amp;" N°7",Feuil2!D:E,2,FALSE))</f>
        <v>#REF!</v>
      </c>
    </row>
    <row r="695" spans="14:28" x14ac:dyDescent="0.3">
      <c r="N695" t="e">
        <f>IF(OR(VLOOKUP(M695,Feuil2!E:F,2,FALSE)&gt;1,VLOOKUP(Feuil1!M695,Feuil2!E:I,4,)+7&lt;Tableau_Lancer_la_requête_à_partir_de_CEGID[[#This Row],[wop_dateacc]]),Feuil1!M695,"")</f>
        <v>#N/A</v>
      </c>
      <c r="U695" t="e">
        <f>_xlfn.ISOWEEKNUM(#REF!)</f>
        <v>#REF!</v>
      </c>
      <c r="V695" t="e">
        <f>IF(ISNA(VLOOKUP(#REF!&amp;" N°1",Feuil2!D:E,2,FALSE)),"",VLOOKUP(#REF!&amp;" N°1",Feuil2!D:E,2,FALSE))</f>
        <v>#REF!</v>
      </c>
      <c r="W695" t="e">
        <f>IF(ISNA(VLOOKUP(#REF!&amp;" N°2",Feuil2!D:E,2,FALSE)),"",VLOOKUP(#REF!&amp;" N°2",Feuil2!D:E,2,FALSE))</f>
        <v>#REF!</v>
      </c>
      <c r="X695" t="e">
        <f>IF(ISNA(VLOOKUP(#REF!&amp;" N°3",Feuil2!D:E,2,FALSE)),"",VLOOKUP(#REF!&amp;" N°3",Feuil2!D:E,2,FALSE))</f>
        <v>#REF!</v>
      </c>
      <c r="Y695" t="e">
        <f>IF(ISNA(VLOOKUP(#REF!&amp;" N°3",Feuil2!D:E,2,FALSE)),"",VLOOKUP(#REF!&amp;" N°3",Feuil2!D:E,2,FALSE))</f>
        <v>#REF!</v>
      </c>
      <c r="Z695" t="e">
        <f>IF(ISNA(VLOOKUP(#REF!&amp;" N°4",Feuil2!D:E,2,FALSE)),"",VLOOKUP(#REF!&amp;" N°4",Feuil2!D:E,2,FALSE))</f>
        <v>#REF!</v>
      </c>
      <c r="AA695" t="e">
        <f>IF(ISNA(VLOOKUP(#REF!&amp;" N°6",Feuil2!D:E,2,FALSE)),"",VLOOKUP(#REF!&amp;" N°6",Feuil2!D:E,2,FALSE))</f>
        <v>#REF!</v>
      </c>
      <c r="AB695" t="e">
        <f>IF(ISNA(VLOOKUP(#REF!&amp;" N°7",Feuil2!D:E,2,FALSE)),"",VLOOKUP(#REF!&amp;" N°7",Feuil2!D:E,2,FALSE))</f>
        <v>#REF!</v>
      </c>
    </row>
    <row r="696" spans="14:28" x14ac:dyDescent="0.3">
      <c r="N696" t="e">
        <f>IF(OR(VLOOKUP(M696,Feuil2!E:F,2,FALSE)&gt;1,VLOOKUP(Feuil1!M696,Feuil2!E:I,4,)+7&lt;Tableau_Lancer_la_requête_à_partir_de_CEGID[[#This Row],[wop_dateacc]]),Feuil1!M696,"")</f>
        <v>#N/A</v>
      </c>
      <c r="U696" t="e">
        <f>_xlfn.ISOWEEKNUM(#REF!)</f>
        <v>#REF!</v>
      </c>
      <c r="V696" t="e">
        <f>IF(ISNA(VLOOKUP(#REF!&amp;" N°1",Feuil2!D:E,2,FALSE)),"",VLOOKUP(#REF!&amp;" N°1",Feuil2!D:E,2,FALSE))</f>
        <v>#REF!</v>
      </c>
      <c r="W696" t="e">
        <f>IF(ISNA(VLOOKUP(#REF!&amp;" N°2",Feuil2!D:E,2,FALSE)),"",VLOOKUP(#REF!&amp;" N°2",Feuil2!D:E,2,FALSE))</f>
        <v>#REF!</v>
      </c>
      <c r="X696" t="e">
        <f>IF(ISNA(VLOOKUP(#REF!&amp;" N°3",Feuil2!D:E,2,FALSE)),"",VLOOKUP(#REF!&amp;" N°3",Feuil2!D:E,2,FALSE))</f>
        <v>#REF!</v>
      </c>
      <c r="Y696" t="e">
        <f>IF(ISNA(VLOOKUP(#REF!&amp;" N°3",Feuil2!D:E,2,FALSE)),"",VLOOKUP(#REF!&amp;" N°3",Feuil2!D:E,2,FALSE))</f>
        <v>#REF!</v>
      </c>
      <c r="Z696" t="e">
        <f>IF(ISNA(VLOOKUP(#REF!&amp;" N°4",Feuil2!D:E,2,FALSE)),"",VLOOKUP(#REF!&amp;" N°4",Feuil2!D:E,2,FALSE))</f>
        <v>#REF!</v>
      </c>
      <c r="AA696" t="e">
        <f>IF(ISNA(VLOOKUP(#REF!&amp;" N°6",Feuil2!D:E,2,FALSE)),"",VLOOKUP(#REF!&amp;" N°6",Feuil2!D:E,2,FALSE))</f>
        <v>#REF!</v>
      </c>
      <c r="AB696" t="e">
        <f>IF(ISNA(VLOOKUP(#REF!&amp;" N°7",Feuil2!D:E,2,FALSE)),"",VLOOKUP(#REF!&amp;" N°7",Feuil2!D:E,2,FALSE))</f>
        <v>#REF!</v>
      </c>
    </row>
    <row r="697" spans="14:28" x14ac:dyDescent="0.3">
      <c r="N697" t="e">
        <f>IF(OR(VLOOKUP(M697,Feuil2!E:F,2,FALSE)&gt;1,VLOOKUP(Feuil1!M697,Feuil2!E:I,4,)+7&lt;Tableau_Lancer_la_requête_à_partir_de_CEGID[[#This Row],[wop_dateacc]]),Feuil1!M697,"")</f>
        <v>#N/A</v>
      </c>
      <c r="U697" t="e">
        <f>_xlfn.ISOWEEKNUM(#REF!)</f>
        <v>#REF!</v>
      </c>
      <c r="V697" t="e">
        <f>IF(ISNA(VLOOKUP(#REF!&amp;" N°1",Feuil2!D:E,2,FALSE)),"",VLOOKUP(#REF!&amp;" N°1",Feuil2!D:E,2,FALSE))</f>
        <v>#REF!</v>
      </c>
      <c r="W697" t="e">
        <f>IF(ISNA(VLOOKUP(#REF!&amp;" N°2",Feuil2!D:E,2,FALSE)),"",VLOOKUP(#REF!&amp;" N°2",Feuil2!D:E,2,FALSE))</f>
        <v>#REF!</v>
      </c>
      <c r="X697" t="e">
        <f>IF(ISNA(VLOOKUP(#REF!&amp;" N°3",Feuil2!D:E,2,FALSE)),"",VLOOKUP(#REF!&amp;" N°3",Feuil2!D:E,2,FALSE))</f>
        <v>#REF!</v>
      </c>
      <c r="Y697" t="e">
        <f>IF(ISNA(VLOOKUP(#REF!&amp;" N°3",Feuil2!D:E,2,FALSE)),"",VLOOKUP(#REF!&amp;" N°3",Feuil2!D:E,2,FALSE))</f>
        <v>#REF!</v>
      </c>
      <c r="Z697" t="e">
        <f>IF(ISNA(VLOOKUP(#REF!&amp;" N°4",Feuil2!D:E,2,FALSE)),"",VLOOKUP(#REF!&amp;" N°4",Feuil2!D:E,2,FALSE))</f>
        <v>#REF!</v>
      </c>
      <c r="AA697" t="e">
        <f>IF(ISNA(VLOOKUP(#REF!&amp;" N°6",Feuil2!D:E,2,FALSE)),"",VLOOKUP(#REF!&amp;" N°6",Feuil2!D:E,2,FALSE))</f>
        <v>#REF!</v>
      </c>
      <c r="AB697" t="e">
        <f>IF(ISNA(VLOOKUP(#REF!&amp;" N°7",Feuil2!D:E,2,FALSE)),"",VLOOKUP(#REF!&amp;" N°7",Feuil2!D:E,2,FALSE))</f>
        <v>#REF!</v>
      </c>
    </row>
    <row r="698" spans="14:28" x14ac:dyDescent="0.3">
      <c r="N698" t="e">
        <f>IF(OR(VLOOKUP(M698,Feuil2!E:F,2,FALSE)&gt;1,VLOOKUP(Feuil1!M698,Feuil2!E:I,4,)+7&lt;Tableau_Lancer_la_requête_à_partir_de_CEGID[[#This Row],[wop_dateacc]]),Feuil1!M698,"")</f>
        <v>#N/A</v>
      </c>
      <c r="U698" t="e">
        <f>_xlfn.ISOWEEKNUM(#REF!)</f>
        <v>#REF!</v>
      </c>
      <c r="V698" t="e">
        <f>IF(ISNA(VLOOKUP(#REF!&amp;" N°1",Feuil2!D:E,2,FALSE)),"",VLOOKUP(#REF!&amp;" N°1",Feuil2!D:E,2,FALSE))</f>
        <v>#REF!</v>
      </c>
      <c r="W698" t="e">
        <f>IF(ISNA(VLOOKUP(#REF!&amp;" N°2",Feuil2!D:E,2,FALSE)),"",VLOOKUP(#REF!&amp;" N°2",Feuil2!D:E,2,FALSE))</f>
        <v>#REF!</v>
      </c>
      <c r="X698" t="e">
        <f>IF(ISNA(VLOOKUP(#REF!&amp;" N°3",Feuil2!D:E,2,FALSE)),"",VLOOKUP(#REF!&amp;" N°3",Feuil2!D:E,2,FALSE))</f>
        <v>#REF!</v>
      </c>
      <c r="Y698" t="e">
        <f>IF(ISNA(VLOOKUP(#REF!&amp;" N°3",Feuil2!D:E,2,FALSE)),"",VLOOKUP(#REF!&amp;" N°3",Feuil2!D:E,2,FALSE))</f>
        <v>#REF!</v>
      </c>
      <c r="Z698" t="e">
        <f>IF(ISNA(VLOOKUP(#REF!&amp;" N°4",Feuil2!D:E,2,FALSE)),"",VLOOKUP(#REF!&amp;" N°4",Feuil2!D:E,2,FALSE))</f>
        <v>#REF!</v>
      </c>
      <c r="AA698" t="e">
        <f>IF(ISNA(VLOOKUP(#REF!&amp;" N°6",Feuil2!D:E,2,FALSE)),"",VLOOKUP(#REF!&amp;" N°6",Feuil2!D:E,2,FALSE))</f>
        <v>#REF!</v>
      </c>
      <c r="AB698" t="e">
        <f>IF(ISNA(VLOOKUP(#REF!&amp;" N°7",Feuil2!D:E,2,FALSE)),"",VLOOKUP(#REF!&amp;" N°7",Feuil2!D:E,2,FALSE))</f>
        <v>#REF!</v>
      </c>
    </row>
    <row r="699" spans="14:28" x14ac:dyDescent="0.3">
      <c r="N699" t="e">
        <f>IF(OR(VLOOKUP(M699,Feuil2!E:F,2,FALSE)&gt;1,VLOOKUP(Feuil1!M699,Feuil2!E:I,4,)+7&lt;Tableau_Lancer_la_requête_à_partir_de_CEGID[[#This Row],[wop_dateacc]]),Feuil1!M699,"")</f>
        <v>#N/A</v>
      </c>
      <c r="U699" t="e">
        <f>_xlfn.ISOWEEKNUM(#REF!)</f>
        <v>#REF!</v>
      </c>
      <c r="V699" t="e">
        <f>IF(ISNA(VLOOKUP(#REF!&amp;" N°1",Feuil2!D:E,2,FALSE)),"",VLOOKUP(#REF!&amp;" N°1",Feuil2!D:E,2,FALSE))</f>
        <v>#REF!</v>
      </c>
      <c r="W699" t="e">
        <f>IF(ISNA(VLOOKUP(#REF!&amp;" N°2",Feuil2!D:E,2,FALSE)),"",VLOOKUP(#REF!&amp;" N°2",Feuil2!D:E,2,FALSE))</f>
        <v>#REF!</v>
      </c>
      <c r="X699" t="e">
        <f>IF(ISNA(VLOOKUP(#REF!&amp;" N°3",Feuil2!D:E,2,FALSE)),"",VLOOKUP(#REF!&amp;" N°3",Feuil2!D:E,2,FALSE))</f>
        <v>#REF!</v>
      </c>
      <c r="Y699" t="e">
        <f>IF(ISNA(VLOOKUP(#REF!&amp;" N°3",Feuil2!D:E,2,FALSE)),"",VLOOKUP(#REF!&amp;" N°3",Feuil2!D:E,2,FALSE))</f>
        <v>#REF!</v>
      </c>
      <c r="Z699" t="e">
        <f>IF(ISNA(VLOOKUP(#REF!&amp;" N°4",Feuil2!D:E,2,FALSE)),"",VLOOKUP(#REF!&amp;" N°4",Feuil2!D:E,2,FALSE))</f>
        <v>#REF!</v>
      </c>
      <c r="AA699" t="e">
        <f>IF(ISNA(VLOOKUP(#REF!&amp;" N°6",Feuil2!D:E,2,FALSE)),"",VLOOKUP(#REF!&amp;" N°6",Feuil2!D:E,2,FALSE))</f>
        <v>#REF!</v>
      </c>
      <c r="AB699" t="e">
        <f>IF(ISNA(VLOOKUP(#REF!&amp;" N°7",Feuil2!D:E,2,FALSE)),"",VLOOKUP(#REF!&amp;" N°7",Feuil2!D:E,2,FALSE))</f>
        <v>#REF!</v>
      </c>
    </row>
    <row r="700" spans="14:28" x14ac:dyDescent="0.3">
      <c r="N700" t="e">
        <f>IF(OR(VLOOKUP(M700,Feuil2!E:F,2,FALSE)&gt;1,VLOOKUP(Feuil1!M700,Feuil2!E:I,4,)+7&lt;Tableau_Lancer_la_requête_à_partir_de_CEGID[[#This Row],[wop_dateacc]]),Feuil1!M700,"")</f>
        <v>#N/A</v>
      </c>
      <c r="U700" t="e">
        <f>_xlfn.ISOWEEKNUM(#REF!)</f>
        <v>#REF!</v>
      </c>
      <c r="V700" t="e">
        <f>IF(ISNA(VLOOKUP(#REF!&amp;" N°1",Feuil2!D:E,2,FALSE)),"",VLOOKUP(#REF!&amp;" N°1",Feuil2!D:E,2,FALSE))</f>
        <v>#REF!</v>
      </c>
      <c r="W700" t="e">
        <f>IF(ISNA(VLOOKUP(#REF!&amp;" N°2",Feuil2!D:E,2,FALSE)),"",VLOOKUP(#REF!&amp;" N°2",Feuil2!D:E,2,FALSE))</f>
        <v>#REF!</v>
      </c>
      <c r="X700" t="e">
        <f>IF(ISNA(VLOOKUP(#REF!&amp;" N°3",Feuil2!D:E,2,FALSE)),"",VLOOKUP(#REF!&amp;" N°3",Feuil2!D:E,2,FALSE))</f>
        <v>#REF!</v>
      </c>
      <c r="Y700" t="e">
        <f>IF(ISNA(VLOOKUP(#REF!&amp;" N°3",Feuil2!D:E,2,FALSE)),"",VLOOKUP(#REF!&amp;" N°3",Feuil2!D:E,2,FALSE))</f>
        <v>#REF!</v>
      </c>
      <c r="Z700" t="e">
        <f>IF(ISNA(VLOOKUP(#REF!&amp;" N°4",Feuil2!D:E,2,FALSE)),"",VLOOKUP(#REF!&amp;" N°4",Feuil2!D:E,2,FALSE))</f>
        <v>#REF!</v>
      </c>
      <c r="AA700" t="e">
        <f>IF(ISNA(VLOOKUP(#REF!&amp;" N°6",Feuil2!D:E,2,FALSE)),"",VLOOKUP(#REF!&amp;" N°6",Feuil2!D:E,2,FALSE))</f>
        <v>#REF!</v>
      </c>
      <c r="AB700" t="e">
        <f>IF(ISNA(VLOOKUP(#REF!&amp;" N°7",Feuil2!D:E,2,FALSE)),"",VLOOKUP(#REF!&amp;" N°7",Feuil2!D:E,2,FALSE))</f>
        <v>#REF!</v>
      </c>
    </row>
    <row r="701" spans="14:28" x14ac:dyDescent="0.3">
      <c r="N701" t="e">
        <f>IF(OR(VLOOKUP(M701,Feuil2!E:F,2,FALSE)&gt;1,VLOOKUP(Feuil1!M701,Feuil2!E:I,4,)+7&lt;Tableau_Lancer_la_requête_à_partir_de_CEGID[[#This Row],[wop_dateacc]]),Feuil1!M701,"")</f>
        <v>#N/A</v>
      </c>
      <c r="U701" t="e">
        <f>_xlfn.ISOWEEKNUM(#REF!)</f>
        <v>#REF!</v>
      </c>
      <c r="V701" t="e">
        <f>IF(ISNA(VLOOKUP(#REF!&amp;" N°1",Feuil2!D:E,2,FALSE)),"",VLOOKUP(#REF!&amp;" N°1",Feuil2!D:E,2,FALSE))</f>
        <v>#REF!</v>
      </c>
      <c r="W701" t="e">
        <f>IF(ISNA(VLOOKUP(#REF!&amp;" N°2",Feuil2!D:E,2,FALSE)),"",VLOOKUP(#REF!&amp;" N°2",Feuil2!D:E,2,FALSE))</f>
        <v>#REF!</v>
      </c>
      <c r="X701" t="e">
        <f>IF(ISNA(VLOOKUP(#REF!&amp;" N°3",Feuil2!D:E,2,FALSE)),"",VLOOKUP(#REF!&amp;" N°3",Feuil2!D:E,2,FALSE))</f>
        <v>#REF!</v>
      </c>
      <c r="Y701" t="e">
        <f>IF(ISNA(VLOOKUP(#REF!&amp;" N°3",Feuil2!D:E,2,FALSE)),"",VLOOKUP(#REF!&amp;" N°3",Feuil2!D:E,2,FALSE))</f>
        <v>#REF!</v>
      </c>
      <c r="Z701" t="e">
        <f>IF(ISNA(VLOOKUP(#REF!&amp;" N°4",Feuil2!D:E,2,FALSE)),"",VLOOKUP(#REF!&amp;" N°4",Feuil2!D:E,2,FALSE))</f>
        <v>#REF!</v>
      </c>
      <c r="AA701" t="e">
        <f>IF(ISNA(VLOOKUP(#REF!&amp;" N°6",Feuil2!D:E,2,FALSE)),"",VLOOKUP(#REF!&amp;" N°6",Feuil2!D:E,2,FALSE))</f>
        <v>#REF!</v>
      </c>
      <c r="AB701" t="e">
        <f>IF(ISNA(VLOOKUP(#REF!&amp;" N°7",Feuil2!D:E,2,FALSE)),"",VLOOKUP(#REF!&amp;" N°7",Feuil2!D:E,2,FALSE))</f>
        <v>#REF!</v>
      </c>
    </row>
    <row r="702" spans="14:28" x14ac:dyDescent="0.3">
      <c r="N702" t="e">
        <f>IF(OR(VLOOKUP(M702,Feuil2!E:F,2,FALSE)&gt;1,VLOOKUP(Feuil1!M702,Feuil2!E:I,4,)+7&lt;Tableau_Lancer_la_requête_à_partir_de_CEGID[[#This Row],[wop_dateacc]]),Feuil1!M702,"")</f>
        <v>#N/A</v>
      </c>
      <c r="U702" t="e">
        <f>_xlfn.ISOWEEKNUM(#REF!)</f>
        <v>#REF!</v>
      </c>
      <c r="V702" t="e">
        <f>IF(ISNA(VLOOKUP(#REF!&amp;" N°1",Feuil2!D:E,2,FALSE)),"",VLOOKUP(#REF!&amp;" N°1",Feuil2!D:E,2,FALSE))</f>
        <v>#REF!</v>
      </c>
      <c r="W702" t="e">
        <f>IF(ISNA(VLOOKUP(#REF!&amp;" N°2",Feuil2!D:E,2,FALSE)),"",VLOOKUP(#REF!&amp;" N°2",Feuil2!D:E,2,FALSE))</f>
        <v>#REF!</v>
      </c>
      <c r="X702" t="e">
        <f>IF(ISNA(VLOOKUP(#REF!&amp;" N°3",Feuil2!D:E,2,FALSE)),"",VLOOKUP(#REF!&amp;" N°3",Feuil2!D:E,2,FALSE))</f>
        <v>#REF!</v>
      </c>
      <c r="Y702" t="e">
        <f>IF(ISNA(VLOOKUP(#REF!&amp;" N°3",Feuil2!D:E,2,FALSE)),"",VLOOKUP(#REF!&amp;" N°3",Feuil2!D:E,2,FALSE))</f>
        <v>#REF!</v>
      </c>
      <c r="Z702" t="e">
        <f>IF(ISNA(VLOOKUP(#REF!&amp;" N°4",Feuil2!D:E,2,FALSE)),"",VLOOKUP(#REF!&amp;" N°4",Feuil2!D:E,2,FALSE))</f>
        <v>#REF!</v>
      </c>
      <c r="AA702" t="e">
        <f>IF(ISNA(VLOOKUP(#REF!&amp;" N°6",Feuil2!D:E,2,FALSE)),"",VLOOKUP(#REF!&amp;" N°6",Feuil2!D:E,2,FALSE))</f>
        <v>#REF!</v>
      </c>
      <c r="AB702" t="e">
        <f>IF(ISNA(VLOOKUP(#REF!&amp;" N°7",Feuil2!D:E,2,FALSE)),"",VLOOKUP(#REF!&amp;" N°7",Feuil2!D:E,2,FALSE))</f>
        <v>#REF!</v>
      </c>
    </row>
    <row r="703" spans="14:28" x14ac:dyDescent="0.3">
      <c r="N703" t="e">
        <f>IF(OR(VLOOKUP(M703,Feuil2!E:F,2,FALSE)&gt;1,VLOOKUP(Feuil1!M703,Feuil2!E:I,4,)+7&lt;Tableau_Lancer_la_requête_à_partir_de_CEGID[[#This Row],[wop_dateacc]]),Feuil1!M703,"")</f>
        <v>#N/A</v>
      </c>
      <c r="U703" t="e">
        <f>_xlfn.ISOWEEKNUM(#REF!)</f>
        <v>#REF!</v>
      </c>
      <c r="V703" t="e">
        <f>IF(ISNA(VLOOKUP(#REF!&amp;" N°1",Feuil2!D:E,2,FALSE)),"",VLOOKUP(#REF!&amp;" N°1",Feuil2!D:E,2,FALSE))</f>
        <v>#REF!</v>
      </c>
      <c r="W703" t="e">
        <f>IF(ISNA(VLOOKUP(#REF!&amp;" N°2",Feuil2!D:E,2,FALSE)),"",VLOOKUP(#REF!&amp;" N°2",Feuil2!D:E,2,FALSE))</f>
        <v>#REF!</v>
      </c>
      <c r="X703" t="e">
        <f>IF(ISNA(VLOOKUP(#REF!&amp;" N°3",Feuil2!D:E,2,FALSE)),"",VLOOKUP(#REF!&amp;" N°3",Feuil2!D:E,2,FALSE))</f>
        <v>#REF!</v>
      </c>
      <c r="Y703" t="e">
        <f>IF(ISNA(VLOOKUP(#REF!&amp;" N°3",Feuil2!D:E,2,FALSE)),"",VLOOKUP(#REF!&amp;" N°3",Feuil2!D:E,2,FALSE))</f>
        <v>#REF!</v>
      </c>
      <c r="Z703" t="e">
        <f>IF(ISNA(VLOOKUP(#REF!&amp;" N°4",Feuil2!D:E,2,FALSE)),"",VLOOKUP(#REF!&amp;" N°4",Feuil2!D:E,2,FALSE))</f>
        <v>#REF!</v>
      </c>
      <c r="AA703" t="e">
        <f>IF(ISNA(VLOOKUP(#REF!&amp;" N°6",Feuil2!D:E,2,FALSE)),"",VLOOKUP(#REF!&amp;" N°6",Feuil2!D:E,2,FALSE))</f>
        <v>#REF!</v>
      </c>
      <c r="AB703" t="e">
        <f>IF(ISNA(VLOOKUP(#REF!&amp;" N°7",Feuil2!D:E,2,FALSE)),"",VLOOKUP(#REF!&amp;" N°7",Feuil2!D:E,2,FALSE))</f>
        <v>#REF!</v>
      </c>
    </row>
    <row r="704" spans="14:28" x14ac:dyDescent="0.3">
      <c r="N704" t="e">
        <f>IF(OR(VLOOKUP(M704,Feuil2!E:F,2,FALSE)&gt;1,VLOOKUP(Feuil1!M704,Feuil2!E:I,4,)+7&lt;Tableau_Lancer_la_requête_à_partir_de_CEGID[[#This Row],[wop_dateacc]]),Feuil1!M704,"")</f>
        <v>#N/A</v>
      </c>
      <c r="U704" t="e">
        <f>_xlfn.ISOWEEKNUM(#REF!)</f>
        <v>#REF!</v>
      </c>
      <c r="V704" t="e">
        <f>IF(ISNA(VLOOKUP(#REF!&amp;" N°1",Feuil2!D:E,2,FALSE)),"",VLOOKUP(#REF!&amp;" N°1",Feuil2!D:E,2,FALSE))</f>
        <v>#REF!</v>
      </c>
      <c r="W704" t="e">
        <f>IF(ISNA(VLOOKUP(#REF!&amp;" N°2",Feuil2!D:E,2,FALSE)),"",VLOOKUP(#REF!&amp;" N°2",Feuil2!D:E,2,FALSE))</f>
        <v>#REF!</v>
      </c>
      <c r="X704" t="e">
        <f>IF(ISNA(VLOOKUP(#REF!&amp;" N°3",Feuil2!D:E,2,FALSE)),"",VLOOKUP(#REF!&amp;" N°3",Feuil2!D:E,2,FALSE))</f>
        <v>#REF!</v>
      </c>
      <c r="Y704" t="e">
        <f>IF(ISNA(VLOOKUP(#REF!&amp;" N°3",Feuil2!D:E,2,FALSE)),"",VLOOKUP(#REF!&amp;" N°3",Feuil2!D:E,2,FALSE))</f>
        <v>#REF!</v>
      </c>
      <c r="Z704" t="e">
        <f>IF(ISNA(VLOOKUP(#REF!&amp;" N°4",Feuil2!D:E,2,FALSE)),"",VLOOKUP(#REF!&amp;" N°4",Feuil2!D:E,2,FALSE))</f>
        <v>#REF!</v>
      </c>
      <c r="AA704" t="e">
        <f>IF(ISNA(VLOOKUP(#REF!&amp;" N°6",Feuil2!D:E,2,FALSE)),"",VLOOKUP(#REF!&amp;" N°6",Feuil2!D:E,2,FALSE))</f>
        <v>#REF!</v>
      </c>
      <c r="AB704" t="e">
        <f>IF(ISNA(VLOOKUP(#REF!&amp;" N°7",Feuil2!D:E,2,FALSE)),"",VLOOKUP(#REF!&amp;" N°7",Feuil2!D:E,2,FALSE))</f>
        <v>#REF!</v>
      </c>
    </row>
    <row r="705" spans="14:28" x14ac:dyDescent="0.3">
      <c r="N705" t="e">
        <f>IF(OR(VLOOKUP(M705,Feuil2!E:F,2,FALSE)&gt;1,VLOOKUP(Feuil1!M705,Feuil2!E:I,4,)+7&lt;Tableau_Lancer_la_requête_à_partir_de_CEGID[[#This Row],[wop_dateacc]]),Feuil1!M705,"")</f>
        <v>#N/A</v>
      </c>
      <c r="U705" t="e">
        <f>_xlfn.ISOWEEKNUM(#REF!)</f>
        <v>#REF!</v>
      </c>
      <c r="V705" t="e">
        <f>IF(ISNA(VLOOKUP(#REF!&amp;" N°1",Feuil2!D:E,2,FALSE)),"",VLOOKUP(#REF!&amp;" N°1",Feuil2!D:E,2,FALSE))</f>
        <v>#REF!</v>
      </c>
      <c r="W705" t="e">
        <f>IF(ISNA(VLOOKUP(#REF!&amp;" N°2",Feuil2!D:E,2,FALSE)),"",VLOOKUP(#REF!&amp;" N°2",Feuil2!D:E,2,FALSE))</f>
        <v>#REF!</v>
      </c>
      <c r="X705" t="e">
        <f>IF(ISNA(VLOOKUP(#REF!&amp;" N°3",Feuil2!D:E,2,FALSE)),"",VLOOKUP(#REF!&amp;" N°3",Feuil2!D:E,2,FALSE))</f>
        <v>#REF!</v>
      </c>
      <c r="Y705" t="e">
        <f>IF(ISNA(VLOOKUP(#REF!&amp;" N°3",Feuil2!D:E,2,FALSE)),"",VLOOKUP(#REF!&amp;" N°3",Feuil2!D:E,2,FALSE))</f>
        <v>#REF!</v>
      </c>
      <c r="Z705" t="e">
        <f>IF(ISNA(VLOOKUP(#REF!&amp;" N°4",Feuil2!D:E,2,FALSE)),"",VLOOKUP(#REF!&amp;" N°4",Feuil2!D:E,2,FALSE))</f>
        <v>#REF!</v>
      </c>
      <c r="AA705" t="e">
        <f>IF(ISNA(VLOOKUP(#REF!&amp;" N°6",Feuil2!D:E,2,FALSE)),"",VLOOKUP(#REF!&amp;" N°6",Feuil2!D:E,2,FALSE))</f>
        <v>#REF!</v>
      </c>
      <c r="AB705" t="e">
        <f>IF(ISNA(VLOOKUP(#REF!&amp;" N°7",Feuil2!D:E,2,FALSE)),"",VLOOKUP(#REF!&amp;" N°7",Feuil2!D:E,2,FALSE))</f>
        <v>#REF!</v>
      </c>
    </row>
    <row r="706" spans="14:28" x14ac:dyDescent="0.3">
      <c r="N706" t="e">
        <f>IF(OR(VLOOKUP(M706,Feuil2!E:F,2,FALSE)&gt;1,VLOOKUP(Feuil1!M706,Feuil2!E:I,4,)+7&lt;Tableau_Lancer_la_requête_à_partir_de_CEGID[[#This Row],[wop_dateacc]]),Feuil1!M706,"")</f>
        <v>#N/A</v>
      </c>
      <c r="U706" t="e">
        <f>_xlfn.ISOWEEKNUM(#REF!)</f>
        <v>#REF!</v>
      </c>
      <c r="V706" t="e">
        <f>IF(ISNA(VLOOKUP(#REF!&amp;" N°1",Feuil2!D:E,2,FALSE)),"",VLOOKUP(#REF!&amp;" N°1",Feuil2!D:E,2,FALSE))</f>
        <v>#REF!</v>
      </c>
      <c r="W706" t="e">
        <f>IF(ISNA(VLOOKUP(#REF!&amp;" N°2",Feuil2!D:E,2,FALSE)),"",VLOOKUP(#REF!&amp;" N°2",Feuil2!D:E,2,FALSE))</f>
        <v>#REF!</v>
      </c>
      <c r="X706" t="e">
        <f>IF(ISNA(VLOOKUP(#REF!&amp;" N°3",Feuil2!D:E,2,FALSE)),"",VLOOKUP(#REF!&amp;" N°3",Feuil2!D:E,2,FALSE))</f>
        <v>#REF!</v>
      </c>
      <c r="Y706" t="e">
        <f>IF(ISNA(VLOOKUP(#REF!&amp;" N°3",Feuil2!D:E,2,FALSE)),"",VLOOKUP(#REF!&amp;" N°3",Feuil2!D:E,2,FALSE))</f>
        <v>#REF!</v>
      </c>
      <c r="Z706" t="e">
        <f>IF(ISNA(VLOOKUP(#REF!&amp;" N°4",Feuil2!D:E,2,FALSE)),"",VLOOKUP(#REF!&amp;" N°4",Feuil2!D:E,2,FALSE))</f>
        <v>#REF!</v>
      </c>
      <c r="AA706" t="e">
        <f>IF(ISNA(VLOOKUP(#REF!&amp;" N°6",Feuil2!D:E,2,FALSE)),"",VLOOKUP(#REF!&amp;" N°6",Feuil2!D:E,2,FALSE))</f>
        <v>#REF!</v>
      </c>
      <c r="AB706" t="e">
        <f>IF(ISNA(VLOOKUP(#REF!&amp;" N°7",Feuil2!D:E,2,FALSE)),"",VLOOKUP(#REF!&amp;" N°7",Feuil2!D:E,2,FALSE))</f>
        <v>#REF!</v>
      </c>
    </row>
    <row r="707" spans="14:28" x14ac:dyDescent="0.3">
      <c r="N707" t="e">
        <f>IF(OR(VLOOKUP(M707,Feuil2!E:F,2,FALSE)&gt;1,VLOOKUP(Feuil1!M707,Feuil2!E:I,4,)+7&lt;Tableau_Lancer_la_requête_à_partir_de_CEGID[[#This Row],[wop_dateacc]]),Feuil1!M707,"")</f>
        <v>#N/A</v>
      </c>
      <c r="U707" t="e">
        <f>_xlfn.ISOWEEKNUM(#REF!)</f>
        <v>#REF!</v>
      </c>
      <c r="V707" t="e">
        <f>IF(ISNA(VLOOKUP(#REF!&amp;" N°1",Feuil2!D:E,2,FALSE)),"",VLOOKUP(#REF!&amp;" N°1",Feuil2!D:E,2,FALSE))</f>
        <v>#REF!</v>
      </c>
      <c r="W707" t="e">
        <f>IF(ISNA(VLOOKUP(#REF!&amp;" N°2",Feuil2!D:E,2,FALSE)),"",VLOOKUP(#REF!&amp;" N°2",Feuil2!D:E,2,FALSE))</f>
        <v>#REF!</v>
      </c>
      <c r="X707" t="e">
        <f>IF(ISNA(VLOOKUP(#REF!&amp;" N°3",Feuil2!D:E,2,FALSE)),"",VLOOKUP(#REF!&amp;" N°3",Feuil2!D:E,2,FALSE))</f>
        <v>#REF!</v>
      </c>
      <c r="Y707" t="e">
        <f>IF(ISNA(VLOOKUP(#REF!&amp;" N°3",Feuil2!D:E,2,FALSE)),"",VLOOKUP(#REF!&amp;" N°3",Feuil2!D:E,2,FALSE))</f>
        <v>#REF!</v>
      </c>
      <c r="Z707" t="e">
        <f>IF(ISNA(VLOOKUP(#REF!&amp;" N°4",Feuil2!D:E,2,FALSE)),"",VLOOKUP(#REF!&amp;" N°4",Feuil2!D:E,2,FALSE))</f>
        <v>#REF!</v>
      </c>
      <c r="AA707" t="e">
        <f>IF(ISNA(VLOOKUP(#REF!&amp;" N°6",Feuil2!D:E,2,FALSE)),"",VLOOKUP(#REF!&amp;" N°6",Feuil2!D:E,2,FALSE))</f>
        <v>#REF!</v>
      </c>
      <c r="AB707" t="e">
        <f>IF(ISNA(VLOOKUP(#REF!&amp;" N°7",Feuil2!D:E,2,FALSE)),"",VLOOKUP(#REF!&amp;" N°7",Feuil2!D:E,2,FALSE))</f>
        <v>#REF!</v>
      </c>
    </row>
    <row r="708" spans="14:28" x14ac:dyDescent="0.3">
      <c r="N708" t="e">
        <f>IF(OR(VLOOKUP(M708,Feuil2!E:F,2,FALSE)&gt;1,VLOOKUP(Feuil1!M708,Feuil2!E:I,4,)+7&lt;Tableau_Lancer_la_requête_à_partir_de_CEGID[[#This Row],[wop_dateacc]]),Feuil1!M708,"")</f>
        <v>#N/A</v>
      </c>
      <c r="U708" t="e">
        <f>_xlfn.ISOWEEKNUM(#REF!)</f>
        <v>#REF!</v>
      </c>
      <c r="V708" t="e">
        <f>IF(ISNA(VLOOKUP(#REF!&amp;" N°1",Feuil2!D:E,2,FALSE)),"",VLOOKUP(#REF!&amp;" N°1",Feuil2!D:E,2,FALSE))</f>
        <v>#REF!</v>
      </c>
      <c r="W708" t="e">
        <f>IF(ISNA(VLOOKUP(#REF!&amp;" N°2",Feuil2!D:E,2,FALSE)),"",VLOOKUP(#REF!&amp;" N°2",Feuil2!D:E,2,FALSE))</f>
        <v>#REF!</v>
      </c>
      <c r="X708" t="e">
        <f>IF(ISNA(VLOOKUP(#REF!&amp;" N°3",Feuil2!D:E,2,FALSE)),"",VLOOKUP(#REF!&amp;" N°3",Feuil2!D:E,2,FALSE))</f>
        <v>#REF!</v>
      </c>
      <c r="Y708" t="e">
        <f>IF(ISNA(VLOOKUP(#REF!&amp;" N°3",Feuil2!D:E,2,FALSE)),"",VLOOKUP(#REF!&amp;" N°3",Feuil2!D:E,2,FALSE))</f>
        <v>#REF!</v>
      </c>
      <c r="Z708" t="e">
        <f>IF(ISNA(VLOOKUP(#REF!&amp;" N°4",Feuil2!D:E,2,FALSE)),"",VLOOKUP(#REF!&amp;" N°4",Feuil2!D:E,2,FALSE))</f>
        <v>#REF!</v>
      </c>
      <c r="AA708" t="e">
        <f>IF(ISNA(VLOOKUP(#REF!&amp;" N°6",Feuil2!D:E,2,FALSE)),"",VLOOKUP(#REF!&amp;" N°6",Feuil2!D:E,2,FALSE))</f>
        <v>#REF!</v>
      </c>
      <c r="AB708" t="e">
        <f>IF(ISNA(VLOOKUP(#REF!&amp;" N°7",Feuil2!D:E,2,FALSE)),"",VLOOKUP(#REF!&amp;" N°7",Feuil2!D:E,2,FALSE))</f>
        <v>#REF!</v>
      </c>
    </row>
    <row r="709" spans="14:28" x14ac:dyDescent="0.3">
      <c r="N709" t="e">
        <f>IF(OR(VLOOKUP(M709,Feuil2!E:F,2,FALSE)&gt;1,VLOOKUP(Feuil1!M709,Feuil2!E:I,4,)+7&lt;Tableau_Lancer_la_requête_à_partir_de_CEGID[[#This Row],[wop_dateacc]]),Feuil1!M709,"")</f>
        <v>#N/A</v>
      </c>
      <c r="U709" t="e">
        <f>_xlfn.ISOWEEKNUM(#REF!)</f>
        <v>#REF!</v>
      </c>
      <c r="V709" t="e">
        <f>IF(ISNA(VLOOKUP(#REF!&amp;" N°1",Feuil2!D:E,2,FALSE)),"",VLOOKUP(#REF!&amp;" N°1",Feuil2!D:E,2,FALSE))</f>
        <v>#REF!</v>
      </c>
      <c r="W709" t="e">
        <f>IF(ISNA(VLOOKUP(#REF!&amp;" N°2",Feuil2!D:E,2,FALSE)),"",VLOOKUP(#REF!&amp;" N°2",Feuil2!D:E,2,FALSE))</f>
        <v>#REF!</v>
      </c>
      <c r="X709" t="e">
        <f>IF(ISNA(VLOOKUP(#REF!&amp;" N°3",Feuil2!D:E,2,FALSE)),"",VLOOKUP(#REF!&amp;" N°3",Feuil2!D:E,2,FALSE))</f>
        <v>#REF!</v>
      </c>
      <c r="Y709" t="e">
        <f>IF(ISNA(VLOOKUP(#REF!&amp;" N°3",Feuil2!D:E,2,FALSE)),"",VLOOKUP(#REF!&amp;" N°3",Feuil2!D:E,2,FALSE))</f>
        <v>#REF!</v>
      </c>
      <c r="Z709" t="e">
        <f>IF(ISNA(VLOOKUP(#REF!&amp;" N°4",Feuil2!D:E,2,FALSE)),"",VLOOKUP(#REF!&amp;" N°4",Feuil2!D:E,2,FALSE))</f>
        <v>#REF!</v>
      </c>
      <c r="AA709" t="e">
        <f>IF(ISNA(VLOOKUP(#REF!&amp;" N°6",Feuil2!D:E,2,FALSE)),"",VLOOKUP(#REF!&amp;" N°6",Feuil2!D:E,2,FALSE))</f>
        <v>#REF!</v>
      </c>
      <c r="AB709" t="e">
        <f>IF(ISNA(VLOOKUP(#REF!&amp;" N°7",Feuil2!D:E,2,FALSE)),"",VLOOKUP(#REF!&amp;" N°7",Feuil2!D:E,2,FALSE))</f>
        <v>#REF!</v>
      </c>
    </row>
    <row r="710" spans="14:28" x14ac:dyDescent="0.3">
      <c r="N710" t="e">
        <f>IF(OR(VLOOKUP(M710,Feuil2!E:F,2,FALSE)&gt;1,VLOOKUP(Feuil1!M710,Feuil2!E:I,4,)+7&lt;Tableau_Lancer_la_requête_à_partir_de_CEGID[[#This Row],[wop_dateacc]]),Feuil1!M710,"")</f>
        <v>#N/A</v>
      </c>
      <c r="U710" t="e">
        <f>_xlfn.ISOWEEKNUM(#REF!)</f>
        <v>#REF!</v>
      </c>
      <c r="V710" t="e">
        <f>IF(ISNA(VLOOKUP(#REF!&amp;" N°1",Feuil2!D:E,2,FALSE)),"",VLOOKUP(#REF!&amp;" N°1",Feuil2!D:E,2,FALSE))</f>
        <v>#REF!</v>
      </c>
      <c r="W710" t="e">
        <f>IF(ISNA(VLOOKUP(#REF!&amp;" N°2",Feuil2!D:E,2,FALSE)),"",VLOOKUP(#REF!&amp;" N°2",Feuil2!D:E,2,FALSE))</f>
        <v>#REF!</v>
      </c>
      <c r="X710" t="e">
        <f>IF(ISNA(VLOOKUP(#REF!&amp;" N°3",Feuil2!D:E,2,FALSE)),"",VLOOKUP(#REF!&amp;" N°3",Feuil2!D:E,2,FALSE))</f>
        <v>#REF!</v>
      </c>
      <c r="Y710" t="e">
        <f>IF(ISNA(VLOOKUP(#REF!&amp;" N°3",Feuil2!D:E,2,FALSE)),"",VLOOKUP(#REF!&amp;" N°3",Feuil2!D:E,2,FALSE))</f>
        <v>#REF!</v>
      </c>
      <c r="Z710" t="e">
        <f>IF(ISNA(VLOOKUP(#REF!&amp;" N°4",Feuil2!D:E,2,FALSE)),"",VLOOKUP(#REF!&amp;" N°4",Feuil2!D:E,2,FALSE))</f>
        <v>#REF!</v>
      </c>
      <c r="AA710" t="e">
        <f>IF(ISNA(VLOOKUP(#REF!&amp;" N°6",Feuil2!D:E,2,FALSE)),"",VLOOKUP(#REF!&amp;" N°6",Feuil2!D:E,2,FALSE))</f>
        <v>#REF!</v>
      </c>
      <c r="AB710" t="e">
        <f>IF(ISNA(VLOOKUP(#REF!&amp;" N°7",Feuil2!D:E,2,FALSE)),"",VLOOKUP(#REF!&amp;" N°7",Feuil2!D:E,2,FALSE))</f>
        <v>#REF!</v>
      </c>
    </row>
    <row r="711" spans="14:28" x14ac:dyDescent="0.3">
      <c r="N711" t="e">
        <f>IF(OR(VLOOKUP(M711,Feuil2!E:F,2,FALSE)&gt;1,VLOOKUP(Feuil1!M711,Feuil2!E:I,4,)+7&lt;Tableau_Lancer_la_requête_à_partir_de_CEGID[[#This Row],[wop_dateacc]]),Feuil1!M711,"")</f>
        <v>#N/A</v>
      </c>
      <c r="U711" t="e">
        <f>_xlfn.ISOWEEKNUM(#REF!)</f>
        <v>#REF!</v>
      </c>
      <c r="V711" t="e">
        <f>IF(ISNA(VLOOKUP(#REF!&amp;" N°1",Feuil2!D:E,2,FALSE)),"",VLOOKUP(#REF!&amp;" N°1",Feuil2!D:E,2,FALSE))</f>
        <v>#REF!</v>
      </c>
      <c r="W711" t="e">
        <f>IF(ISNA(VLOOKUP(#REF!&amp;" N°2",Feuil2!D:E,2,FALSE)),"",VLOOKUP(#REF!&amp;" N°2",Feuil2!D:E,2,FALSE))</f>
        <v>#REF!</v>
      </c>
      <c r="X711" t="e">
        <f>IF(ISNA(VLOOKUP(#REF!&amp;" N°3",Feuil2!D:E,2,FALSE)),"",VLOOKUP(#REF!&amp;" N°3",Feuil2!D:E,2,FALSE))</f>
        <v>#REF!</v>
      </c>
      <c r="Y711" t="e">
        <f>IF(ISNA(VLOOKUP(#REF!&amp;" N°3",Feuil2!D:E,2,FALSE)),"",VLOOKUP(#REF!&amp;" N°3",Feuil2!D:E,2,FALSE))</f>
        <v>#REF!</v>
      </c>
      <c r="Z711" t="e">
        <f>IF(ISNA(VLOOKUP(#REF!&amp;" N°4",Feuil2!D:E,2,FALSE)),"",VLOOKUP(#REF!&amp;" N°4",Feuil2!D:E,2,FALSE))</f>
        <v>#REF!</v>
      </c>
      <c r="AA711" t="e">
        <f>IF(ISNA(VLOOKUP(#REF!&amp;" N°6",Feuil2!D:E,2,FALSE)),"",VLOOKUP(#REF!&amp;" N°6",Feuil2!D:E,2,FALSE))</f>
        <v>#REF!</v>
      </c>
      <c r="AB711" t="e">
        <f>IF(ISNA(VLOOKUP(#REF!&amp;" N°7",Feuil2!D:E,2,FALSE)),"",VLOOKUP(#REF!&amp;" N°7",Feuil2!D:E,2,FALSE))</f>
        <v>#REF!</v>
      </c>
    </row>
    <row r="712" spans="14:28" x14ac:dyDescent="0.3">
      <c r="N712" t="e">
        <f>IF(OR(VLOOKUP(M712,Feuil2!E:F,2,FALSE)&gt;1,VLOOKUP(Feuil1!M712,Feuil2!E:I,4,)+7&lt;Tableau_Lancer_la_requête_à_partir_de_CEGID[[#This Row],[wop_dateacc]]),Feuil1!M712,"")</f>
        <v>#N/A</v>
      </c>
      <c r="U712" t="e">
        <f>_xlfn.ISOWEEKNUM(#REF!)</f>
        <v>#REF!</v>
      </c>
      <c r="V712" t="e">
        <f>IF(ISNA(VLOOKUP(#REF!&amp;" N°1",Feuil2!D:E,2,FALSE)),"",VLOOKUP(#REF!&amp;" N°1",Feuil2!D:E,2,FALSE))</f>
        <v>#REF!</v>
      </c>
      <c r="W712" t="e">
        <f>IF(ISNA(VLOOKUP(#REF!&amp;" N°2",Feuil2!D:E,2,FALSE)),"",VLOOKUP(#REF!&amp;" N°2",Feuil2!D:E,2,FALSE))</f>
        <v>#REF!</v>
      </c>
      <c r="X712" t="e">
        <f>IF(ISNA(VLOOKUP(#REF!&amp;" N°3",Feuil2!D:E,2,FALSE)),"",VLOOKUP(#REF!&amp;" N°3",Feuil2!D:E,2,FALSE))</f>
        <v>#REF!</v>
      </c>
      <c r="Y712" t="e">
        <f>IF(ISNA(VLOOKUP(#REF!&amp;" N°3",Feuil2!D:E,2,FALSE)),"",VLOOKUP(#REF!&amp;" N°3",Feuil2!D:E,2,FALSE))</f>
        <v>#REF!</v>
      </c>
      <c r="Z712" t="e">
        <f>IF(ISNA(VLOOKUP(#REF!&amp;" N°4",Feuil2!D:E,2,FALSE)),"",VLOOKUP(#REF!&amp;" N°4",Feuil2!D:E,2,FALSE))</f>
        <v>#REF!</v>
      </c>
      <c r="AA712" t="e">
        <f>IF(ISNA(VLOOKUP(#REF!&amp;" N°6",Feuil2!D:E,2,FALSE)),"",VLOOKUP(#REF!&amp;" N°6",Feuil2!D:E,2,FALSE))</f>
        <v>#REF!</v>
      </c>
      <c r="AB712" t="e">
        <f>IF(ISNA(VLOOKUP(#REF!&amp;" N°7",Feuil2!D:E,2,FALSE)),"",VLOOKUP(#REF!&amp;" N°7",Feuil2!D:E,2,FALSE))</f>
        <v>#REF!</v>
      </c>
    </row>
    <row r="713" spans="14:28" x14ac:dyDescent="0.3">
      <c r="N713" t="e">
        <f>IF(OR(VLOOKUP(M713,Feuil2!E:F,2,FALSE)&gt;1,VLOOKUP(Feuil1!M713,Feuil2!E:I,4,)+7&lt;Tableau_Lancer_la_requête_à_partir_de_CEGID[[#This Row],[wop_dateacc]]),Feuil1!M713,"")</f>
        <v>#N/A</v>
      </c>
      <c r="U713" t="e">
        <f>_xlfn.ISOWEEKNUM(#REF!)</f>
        <v>#REF!</v>
      </c>
      <c r="V713" t="e">
        <f>IF(ISNA(VLOOKUP(#REF!&amp;" N°1",Feuil2!D:E,2,FALSE)),"",VLOOKUP(#REF!&amp;" N°1",Feuil2!D:E,2,FALSE))</f>
        <v>#REF!</v>
      </c>
      <c r="W713" t="e">
        <f>IF(ISNA(VLOOKUP(#REF!&amp;" N°2",Feuil2!D:E,2,FALSE)),"",VLOOKUP(#REF!&amp;" N°2",Feuil2!D:E,2,FALSE))</f>
        <v>#REF!</v>
      </c>
      <c r="X713" t="e">
        <f>IF(ISNA(VLOOKUP(#REF!&amp;" N°3",Feuil2!D:E,2,FALSE)),"",VLOOKUP(#REF!&amp;" N°3",Feuil2!D:E,2,FALSE))</f>
        <v>#REF!</v>
      </c>
      <c r="Y713" t="e">
        <f>IF(ISNA(VLOOKUP(#REF!&amp;" N°3",Feuil2!D:E,2,FALSE)),"",VLOOKUP(#REF!&amp;" N°3",Feuil2!D:E,2,FALSE))</f>
        <v>#REF!</v>
      </c>
      <c r="Z713" t="e">
        <f>IF(ISNA(VLOOKUP(#REF!&amp;" N°4",Feuil2!D:E,2,FALSE)),"",VLOOKUP(#REF!&amp;" N°4",Feuil2!D:E,2,FALSE))</f>
        <v>#REF!</v>
      </c>
      <c r="AA713" t="e">
        <f>IF(ISNA(VLOOKUP(#REF!&amp;" N°6",Feuil2!D:E,2,FALSE)),"",VLOOKUP(#REF!&amp;" N°6",Feuil2!D:E,2,FALSE))</f>
        <v>#REF!</v>
      </c>
      <c r="AB713" t="e">
        <f>IF(ISNA(VLOOKUP(#REF!&amp;" N°7",Feuil2!D:E,2,FALSE)),"",VLOOKUP(#REF!&amp;" N°7",Feuil2!D:E,2,FALSE))</f>
        <v>#REF!</v>
      </c>
    </row>
    <row r="714" spans="14:28" x14ac:dyDescent="0.3">
      <c r="N714" t="e">
        <f>IF(OR(VLOOKUP(M714,Feuil2!E:F,2,FALSE)&gt;1,VLOOKUP(Feuil1!M714,Feuil2!E:I,4,)+7&lt;Tableau_Lancer_la_requête_à_partir_de_CEGID[[#This Row],[wop_dateacc]]),Feuil1!M714,"")</f>
        <v>#N/A</v>
      </c>
      <c r="U714" t="e">
        <f>_xlfn.ISOWEEKNUM(#REF!)</f>
        <v>#REF!</v>
      </c>
      <c r="V714" t="e">
        <f>IF(ISNA(VLOOKUP(#REF!&amp;" N°1",Feuil2!D:E,2,FALSE)),"",VLOOKUP(#REF!&amp;" N°1",Feuil2!D:E,2,FALSE))</f>
        <v>#REF!</v>
      </c>
      <c r="W714" t="e">
        <f>IF(ISNA(VLOOKUP(#REF!&amp;" N°2",Feuil2!D:E,2,FALSE)),"",VLOOKUP(#REF!&amp;" N°2",Feuil2!D:E,2,FALSE))</f>
        <v>#REF!</v>
      </c>
      <c r="X714" t="e">
        <f>IF(ISNA(VLOOKUP(#REF!&amp;" N°3",Feuil2!D:E,2,FALSE)),"",VLOOKUP(#REF!&amp;" N°3",Feuil2!D:E,2,FALSE))</f>
        <v>#REF!</v>
      </c>
      <c r="Y714" t="e">
        <f>IF(ISNA(VLOOKUP(#REF!&amp;" N°3",Feuil2!D:E,2,FALSE)),"",VLOOKUP(#REF!&amp;" N°3",Feuil2!D:E,2,FALSE))</f>
        <v>#REF!</v>
      </c>
      <c r="Z714" t="e">
        <f>IF(ISNA(VLOOKUP(#REF!&amp;" N°4",Feuil2!D:E,2,FALSE)),"",VLOOKUP(#REF!&amp;" N°4",Feuil2!D:E,2,FALSE))</f>
        <v>#REF!</v>
      </c>
      <c r="AA714" t="e">
        <f>IF(ISNA(VLOOKUP(#REF!&amp;" N°6",Feuil2!D:E,2,FALSE)),"",VLOOKUP(#REF!&amp;" N°6",Feuil2!D:E,2,FALSE))</f>
        <v>#REF!</v>
      </c>
      <c r="AB714" t="e">
        <f>IF(ISNA(VLOOKUP(#REF!&amp;" N°7",Feuil2!D:E,2,FALSE)),"",VLOOKUP(#REF!&amp;" N°7",Feuil2!D:E,2,FALSE))</f>
        <v>#REF!</v>
      </c>
    </row>
    <row r="715" spans="14:28" x14ac:dyDescent="0.3">
      <c r="N715" t="e">
        <f>IF(OR(VLOOKUP(M715,Feuil2!E:F,2,FALSE)&gt;1,VLOOKUP(Feuil1!M715,Feuil2!E:I,4,)+7&lt;Tableau_Lancer_la_requête_à_partir_de_CEGID[[#This Row],[wop_dateacc]]),Feuil1!M715,"")</f>
        <v>#N/A</v>
      </c>
      <c r="U715" t="e">
        <f>_xlfn.ISOWEEKNUM(#REF!)</f>
        <v>#REF!</v>
      </c>
      <c r="V715" t="e">
        <f>IF(ISNA(VLOOKUP(#REF!&amp;" N°1",Feuil2!D:E,2,FALSE)),"",VLOOKUP(#REF!&amp;" N°1",Feuil2!D:E,2,FALSE))</f>
        <v>#REF!</v>
      </c>
      <c r="W715" t="e">
        <f>IF(ISNA(VLOOKUP(#REF!&amp;" N°2",Feuil2!D:E,2,FALSE)),"",VLOOKUP(#REF!&amp;" N°2",Feuil2!D:E,2,FALSE))</f>
        <v>#REF!</v>
      </c>
      <c r="X715" t="e">
        <f>IF(ISNA(VLOOKUP(#REF!&amp;" N°3",Feuil2!D:E,2,FALSE)),"",VLOOKUP(#REF!&amp;" N°3",Feuil2!D:E,2,FALSE))</f>
        <v>#REF!</v>
      </c>
      <c r="Y715" t="e">
        <f>IF(ISNA(VLOOKUP(#REF!&amp;" N°3",Feuil2!D:E,2,FALSE)),"",VLOOKUP(#REF!&amp;" N°3",Feuil2!D:E,2,FALSE))</f>
        <v>#REF!</v>
      </c>
      <c r="Z715" t="e">
        <f>IF(ISNA(VLOOKUP(#REF!&amp;" N°4",Feuil2!D:E,2,FALSE)),"",VLOOKUP(#REF!&amp;" N°4",Feuil2!D:E,2,FALSE))</f>
        <v>#REF!</v>
      </c>
      <c r="AA715" t="e">
        <f>IF(ISNA(VLOOKUP(#REF!&amp;" N°6",Feuil2!D:E,2,FALSE)),"",VLOOKUP(#REF!&amp;" N°6",Feuil2!D:E,2,FALSE))</f>
        <v>#REF!</v>
      </c>
      <c r="AB715" t="e">
        <f>IF(ISNA(VLOOKUP(#REF!&amp;" N°7",Feuil2!D:E,2,FALSE)),"",VLOOKUP(#REF!&amp;" N°7",Feuil2!D:E,2,FALSE))</f>
        <v>#REF!</v>
      </c>
    </row>
    <row r="716" spans="14:28" x14ac:dyDescent="0.3">
      <c r="N716" t="e">
        <f>IF(OR(VLOOKUP(M716,Feuil2!E:F,2,FALSE)&gt;1,VLOOKUP(Feuil1!M716,Feuil2!E:I,4,)+7&lt;Tableau_Lancer_la_requête_à_partir_de_CEGID[[#This Row],[wop_dateacc]]),Feuil1!M716,"")</f>
        <v>#N/A</v>
      </c>
      <c r="U716" t="e">
        <f>_xlfn.ISOWEEKNUM(#REF!)</f>
        <v>#REF!</v>
      </c>
      <c r="V716" t="e">
        <f>IF(ISNA(VLOOKUP(#REF!&amp;" N°1",Feuil2!D:E,2,FALSE)),"",VLOOKUP(#REF!&amp;" N°1",Feuil2!D:E,2,FALSE))</f>
        <v>#REF!</v>
      </c>
      <c r="W716" t="e">
        <f>IF(ISNA(VLOOKUP(#REF!&amp;" N°2",Feuil2!D:E,2,FALSE)),"",VLOOKUP(#REF!&amp;" N°2",Feuil2!D:E,2,FALSE))</f>
        <v>#REF!</v>
      </c>
      <c r="X716" t="e">
        <f>IF(ISNA(VLOOKUP(#REF!&amp;" N°3",Feuil2!D:E,2,FALSE)),"",VLOOKUP(#REF!&amp;" N°3",Feuil2!D:E,2,FALSE))</f>
        <v>#REF!</v>
      </c>
      <c r="Y716" t="e">
        <f>IF(ISNA(VLOOKUP(#REF!&amp;" N°3",Feuil2!D:E,2,FALSE)),"",VLOOKUP(#REF!&amp;" N°3",Feuil2!D:E,2,FALSE))</f>
        <v>#REF!</v>
      </c>
      <c r="Z716" t="e">
        <f>IF(ISNA(VLOOKUP(#REF!&amp;" N°4",Feuil2!D:E,2,FALSE)),"",VLOOKUP(#REF!&amp;" N°4",Feuil2!D:E,2,FALSE))</f>
        <v>#REF!</v>
      </c>
      <c r="AA716" t="e">
        <f>IF(ISNA(VLOOKUP(#REF!&amp;" N°6",Feuil2!D:E,2,FALSE)),"",VLOOKUP(#REF!&amp;" N°6",Feuil2!D:E,2,FALSE))</f>
        <v>#REF!</v>
      </c>
      <c r="AB716" t="e">
        <f>IF(ISNA(VLOOKUP(#REF!&amp;" N°7",Feuil2!D:E,2,FALSE)),"",VLOOKUP(#REF!&amp;" N°7",Feuil2!D:E,2,FALSE))</f>
        <v>#REF!</v>
      </c>
    </row>
    <row r="717" spans="14:28" x14ac:dyDescent="0.3">
      <c r="N717" t="e">
        <f>IF(OR(VLOOKUP(M717,Feuil2!E:F,2,FALSE)&gt;1,VLOOKUP(Feuil1!M717,Feuil2!E:I,4,)+7&lt;Tableau_Lancer_la_requête_à_partir_de_CEGID[[#This Row],[wop_dateacc]]),Feuil1!M717,"")</f>
        <v>#N/A</v>
      </c>
      <c r="U717" t="e">
        <f>_xlfn.ISOWEEKNUM(#REF!)</f>
        <v>#REF!</v>
      </c>
      <c r="V717" t="e">
        <f>IF(ISNA(VLOOKUP(#REF!&amp;" N°1",Feuil2!D:E,2,FALSE)),"",VLOOKUP(#REF!&amp;" N°1",Feuil2!D:E,2,FALSE))</f>
        <v>#REF!</v>
      </c>
      <c r="W717" t="e">
        <f>IF(ISNA(VLOOKUP(#REF!&amp;" N°2",Feuil2!D:E,2,FALSE)),"",VLOOKUP(#REF!&amp;" N°2",Feuil2!D:E,2,FALSE))</f>
        <v>#REF!</v>
      </c>
      <c r="X717" t="e">
        <f>IF(ISNA(VLOOKUP(#REF!&amp;" N°3",Feuil2!D:E,2,FALSE)),"",VLOOKUP(#REF!&amp;" N°3",Feuil2!D:E,2,FALSE))</f>
        <v>#REF!</v>
      </c>
      <c r="Y717" t="e">
        <f>IF(ISNA(VLOOKUP(#REF!&amp;" N°3",Feuil2!D:E,2,FALSE)),"",VLOOKUP(#REF!&amp;" N°3",Feuil2!D:E,2,FALSE))</f>
        <v>#REF!</v>
      </c>
      <c r="Z717" t="e">
        <f>IF(ISNA(VLOOKUP(#REF!&amp;" N°4",Feuil2!D:E,2,FALSE)),"",VLOOKUP(#REF!&amp;" N°4",Feuil2!D:E,2,FALSE))</f>
        <v>#REF!</v>
      </c>
      <c r="AA717" t="e">
        <f>IF(ISNA(VLOOKUP(#REF!&amp;" N°6",Feuil2!D:E,2,FALSE)),"",VLOOKUP(#REF!&amp;" N°6",Feuil2!D:E,2,FALSE))</f>
        <v>#REF!</v>
      </c>
      <c r="AB717" t="e">
        <f>IF(ISNA(VLOOKUP(#REF!&amp;" N°7",Feuil2!D:E,2,FALSE)),"",VLOOKUP(#REF!&amp;" N°7",Feuil2!D:E,2,FALSE))</f>
        <v>#REF!</v>
      </c>
    </row>
    <row r="718" spans="14:28" x14ac:dyDescent="0.3">
      <c r="N718" t="e">
        <f>IF(OR(VLOOKUP(M718,Feuil2!E:F,2,FALSE)&gt;1,VLOOKUP(Feuil1!M718,Feuil2!E:I,4,)+7&lt;Tableau_Lancer_la_requête_à_partir_de_CEGID[[#This Row],[wop_dateacc]]),Feuil1!M718,"")</f>
        <v>#N/A</v>
      </c>
      <c r="U718" t="e">
        <f>_xlfn.ISOWEEKNUM(#REF!)</f>
        <v>#REF!</v>
      </c>
      <c r="V718" t="e">
        <f>IF(ISNA(VLOOKUP(#REF!&amp;" N°1",Feuil2!D:E,2,FALSE)),"",VLOOKUP(#REF!&amp;" N°1",Feuil2!D:E,2,FALSE))</f>
        <v>#REF!</v>
      </c>
      <c r="W718" t="e">
        <f>IF(ISNA(VLOOKUP(#REF!&amp;" N°2",Feuil2!D:E,2,FALSE)),"",VLOOKUP(#REF!&amp;" N°2",Feuil2!D:E,2,FALSE))</f>
        <v>#REF!</v>
      </c>
      <c r="X718" t="e">
        <f>IF(ISNA(VLOOKUP(#REF!&amp;" N°3",Feuil2!D:E,2,FALSE)),"",VLOOKUP(#REF!&amp;" N°3",Feuil2!D:E,2,FALSE))</f>
        <v>#REF!</v>
      </c>
      <c r="Y718" t="e">
        <f>IF(ISNA(VLOOKUP(#REF!&amp;" N°3",Feuil2!D:E,2,FALSE)),"",VLOOKUP(#REF!&amp;" N°3",Feuil2!D:E,2,FALSE))</f>
        <v>#REF!</v>
      </c>
      <c r="Z718" t="e">
        <f>IF(ISNA(VLOOKUP(#REF!&amp;" N°4",Feuil2!D:E,2,FALSE)),"",VLOOKUP(#REF!&amp;" N°4",Feuil2!D:E,2,FALSE))</f>
        <v>#REF!</v>
      </c>
      <c r="AA718" t="e">
        <f>IF(ISNA(VLOOKUP(#REF!&amp;" N°6",Feuil2!D:E,2,FALSE)),"",VLOOKUP(#REF!&amp;" N°6",Feuil2!D:E,2,FALSE))</f>
        <v>#REF!</v>
      </c>
      <c r="AB718" t="e">
        <f>IF(ISNA(VLOOKUP(#REF!&amp;" N°7",Feuil2!D:E,2,FALSE)),"",VLOOKUP(#REF!&amp;" N°7",Feuil2!D:E,2,FALSE))</f>
        <v>#REF!</v>
      </c>
    </row>
    <row r="719" spans="14:28" x14ac:dyDescent="0.3">
      <c r="N719" t="e">
        <f>IF(OR(VLOOKUP(M719,Feuil2!E:F,2,FALSE)&gt;1,VLOOKUP(Feuil1!M719,Feuil2!E:I,4,)+7&lt;Tableau_Lancer_la_requête_à_partir_de_CEGID[[#This Row],[wop_dateacc]]),Feuil1!M719,"")</f>
        <v>#N/A</v>
      </c>
      <c r="U719" t="e">
        <f>_xlfn.ISOWEEKNUM(#REF!)</f>
        <v>#REF!</v>
      </c>
      <c r="V719" t="e">
        <f>IF(ISNA(VLOOKUP(#REF!&amp;" N°1",Feuil2!D:E,2,FALSE)),"",VLOOKUP(#REF!&amp;" N°1",Feuil2!D:E,2,FALSE))</f>
        <v>#REF!</v>
      </c>
      <c r="W719" t="e">
        <f>IF(ISNA(VLOOKUP(#REF!&amp;" N°2",Feuil2!D:E,2,FALSE)),"",VLOOKUP(#REF!&amp;" N°2",Feuil2!D:E,2,FALSE))</f>
        <v>#REF!</v>
      </c>
      <c r="X719" t="e">
        <f>IF(ISNA(VLOOKUP(#REF!&amp;" N°3",Feuil2!D:E,2,FALSE)),"",VLOOKUP(#REF!&amp;" N°3",Feuil2!D:E,2,FALSE))</f>
        <v>#REF!</v>
      </c>
      <c r="Y719" t="e">
        <f>IF(ISNA(VLOOKUP(#REF!&amp;" N°3",Feuil2!D:E,2,FALSE)),"",VLOOKUP(#REF!&amp;" N°3",Feuil2!D:E,2,FALSE))</f>
        <v>#REF!</v>
      </c>
      <c r="Z719" t="e">
        <f>IF(ISNA(VLOOKUP(#REF!&amp;" N°4",Feuil2!D:E,2,FALSE)),"",VLOOKUP(#REF!&amp;" N°4",Feuil2!D:E,2,FALSE))</f>
        <v>#REF!</v>
      </c>
      <c r="AA719" t="e">
        <f>IF(ISNA(VLOOKUP(#REF!&amp;" N°6",Feuil2!D:E,2,FALSE)),"",VLOOKUP(#REF!&amp;" N°6",Feuil2!D:E,2,FALSE))</f>
        <v>#REF!</v>
      </c>
      <c r="AB719" t="e">
        <f>IF(ISNA(VLOOKUP(#REF!&amp;" N°7",Feuil2!D:E,2,FALSE)),"",VLOOKUP(#REF!&amp;" N°7",Feuil2!D:E,2,FALSE))</f>
        <v>#REF!</v>
      </c>
    </row>
    <row r="720" spans="14:28" x14ac:dyDescent="0.3">
      <c r="N720" t="e">
        <f>IF(OR(VLOOKUP(M720,Feuil2!E:F,2,FALSE)&gt;1,VLOOKUP(Feuil1!M720,Feuil2!E:I,4,)+7&lt;Tableau_Lancer_la_requête_à_partir_de_CEGID[[#This Row],[wop_dateacc]]),Feuil1!M720,"")</f>
        <v>#N/A</v>
      </c>
      <c r="U720" t="e">
        <f>_xlfn.ISOWEEKNUM(#REF!)</f>
        <v>#REF!</v>
      </c>
      <c r="V720" t="e">
        <f>IF(ISNA(VLOOKUP(#REF!&amp;" N°1",Feuil2!D:E,2,FALSE)),"",VLOOKUP(#REF!&amp;" N°1",Feuil2!D:E,2,FALSE))</f>
        <v>#REF!</v>
      </c>
      <c r="W720" t="e">
        <f>IF(ISNA(VLOOKUP(#REF!&amp;" N°2",Feuil2!D:E,2,FALSE)),"",VLOOKUP(#REF!&amp;" N°2",Feuil2!D:E,2,FALSE))</f>
        <v>#REF!</v>
      </c>
      <c r="X720" t="e">
        <f>IF(ISNA(VLOOKUP(#REF!&amp;" N°3",Feuil2!D:E,2,FALSE)),"",VLOOKUP(#REF!&amp;" N°3",Feuil2!D:E,2,FALSE))</f>
        <v>#REF!</v>
      </c>
      <c r="Y720" t="e">
        <f>IF(ISNA(VLOOKUP(#REF!&amp;" N°3",Feuil2!D:E,2,FALSE)),"",VLOOKUP(#REF!&amp;" N°3",Feuil2!D:E,2,FALSE))</f>
        <v>#REF!</v>
      </c>
      <c r="Z720" t="e">
        <f>IF(ISNA(VLOOKUP(#REF!&amp;" N°4",Feuil2!D:E,2,FALSE)),"",VLOOKUP(#REF!&amp;" N°4",Feuil2!D:E,2,FALSE))</f>
        <v>#REF!</v>
      </c>
      <c r="AA720" t="e">
        <f>IF(ISNA(VLOOKUP(#REF!&amp;" N°6",Feuil2!D:E,2,FALSE)),"",VLOOKUP(#REF!&amp;" N°6",Feuil2!D:E,2,FALSE))</f>
        <v>#REF!</v>
      </c>
      <c r="AB720" t="e">
        <f>IF(ISNA(VLOOKUP(#REF!&amp;" N°7",Feuil2!D:E,2,FALSE)),"",VLOOKUP(#REF!&amp;" N°7",Feuil2!D:E,2,FALSE))</f>
        <v>#REF!</v>
      </c>
    </row>
    <row r="721" spans="14:28" x14ac:dyDescent="0.3">
      <c r="N721" t="e">
        <f>IF(OR(VLOOKUP(M721,Feuil2!E:F,2,FALSE)&gt;1,VLOOKUP(Feuil1!M721,Feuil2!E:I,4,)+7&lt;Tableau_Lancer_la_requête_à_partir_de_CEGID[[#This Row],[wop_dateacc]]),Feuil1!M721,"")</f>
        <v>#N/A</v>
      </c>
      <c r="U721" t="e">
        <f>_xlfn.ISOWEEKNUM(#REF!)</f>
        <v>#REF!</v>
      </c>
      <c r="V721" t="e">
        <f>IF(ISNA(VLOOKUP(#REF!&amp;" N°1",Feuil2!D:E,2,FALSE)),"",VLOOKUP(#REF!&amp;" N°1",Feuil2!D:E,2,FALSE))</f>
        <v>#REF!</v>
      </c>
      <c r="W721" t="e">
        <f>IF(ISNA(VLOOKUP(#REF!&amp;" N°2",Feuil2!D:E,2,FALSE)),"",VLOOKUP(#REF!&amp;" N°2",Feuil2!D:E,2,FALSE))</f>
        <v>#REF!</v>
      </c>
      <c r="X721" t="e">
        <f>IF(ISNA(VLOOKUP(#REF!&amp;" N°3",Feuil2!D:E,2,FALSE)),"",VLOOKUP(#REF!&amp;" N°3",Feuil2!D:E,2,FALSE))</f>
        <v>#REF!</v>
      </c>
      <c r="Y721" t="e">
        <f>IF(ISNA(VLOOKUP(#REF!&amp;" N°3",Feuil2!D:E,2,FALSE)),"",VLOOKUP(#REF!&amp;" N°3",Feuil2!D:E,2,FALSE))</f>
        <v>#REF!</v>
      </c>
      <c r="Z721" t="e">
        <f>IF(ISNA(VLOOKUP(#REF!&amp;" N°4",Feuil2!D:E,2,FALSE)),"",VLOOKUP(#REF!&amp;" N°4",Feuil2!D:E,2,FALSE))</f>
        <v>#REF!</v>
      </c>
      <c r="AA721" t="e">
        <f>IF(ISNA(VLOOKUP(#REF!&amp;" N°6",Feuil2!D:E,2,FALSE)),"",VLOOKUP(#REF!&amp;" N°6",Feuil2!D:E,2,FALSE))</f>
        <v>#REF!</v>
      </c>
      <c r="AB721" t="e">
        <f>IF(ISNA(VLOOKUP(#REF!&amp;" N°7",Feuil2!D:E,2,FALSE)),"",VLOOKUP(#REF!&amp;" N°7",Feuil2!D:E,2,FALSE))</f>
        <v>#REF!</v>
      </c>
    </row>
    <row r="722" spans="14:28" x14ac:dyDescent="0.3">
      <c r="N722" t="e">
        <f>IF(OR(VLOOKUP(M722,Feuil2!E:F,2,FALSE)&gt;1,VLOOKUP(Feuil1!M722,Feuil2!E:I,4,)+7&lt;Tableau_Lancer_la_requête_à_partir_de_CEGID[[#This Row],[wop_dateacc]]),Feuil1!M722,"")</f>
        <v>#N/A</v>
      </c>
      <c r="U722" t="e">
        <f>_xlfn.ISOWEEKNUM(#REF!)</f>
        <v>#REF!</v>
      </c>
      <c r="V722" t="e">
        <f>IF(ISNA(VLOOKUP(#REF!&amp;" N°1",Feuil2!D:E,2,FALSE)),"",VLOOKUP(#REF!&amp;" N°1",Feuil2!D:E,2,FALSE))</f>
        <v>#REF!</v>
      </c>
      <c r="W722" t="e">
        <f>IF(ISNA(VLOOKUP(#REF!&amp;" N°2",Feuil2!D:E,2,FALSE)),"",VLOOKUP(#REF!&amp;" N°2",Feuil2!D:E,2,FALSE))</f>
        <v>#REF!</v>
      </c>
      <c r="X722" t="e">
        <f>IF(ISNA(VLOOKUP(#REF!&amp;" N°3",Feuil2!D:E,2,FALSE)),"",VLOOKUP(#REF!&amp;" N°3",Feuil2!D:E,2,FALSE))</f>
        <v>#REF!</v>
      </c>
      <c r="Y722" t="e">
        <f>IF(ISNA(VLOOKUP(#REF!&amp;" N°3",Feuil2!D:E,2,FALSE)),"",VLOOKUP(#REF!&amp;" N°3",Feuil2!D:E,2,FALSE))</f>
        <v>#REF!</v>
      </c>
      <c r="Z722" t="e">
        <f>IF(ISNA(VLOOKUP(#REF!&amp;" N°4",Feuil2!D:E,2,FALSE)),"",VLOOKUP(#REF!&amp;" N°4",Feuil2!D:E,2,FALSE))</f>
        <v>#REF!</v>
      </c>
      <c r="AA722" t="e">
        <f>IF(ISNA(VLOOKUP(#REF!&amp;" N°6",Feuil2!D:E,2,FALSE)),"",VLOOKUP(#REF!&amp;" N°6",Feuil2!D:E,2,FALSE))</f>
        <v>#REF!</v>
      </c>
      <c r="AB722" t="e">
        <f>IF(ISNA(VLOOKUP(#REF!&amp;" N°7",Feuil2!D:E,2,FALSE)),"",VLOOKUP(#REF!&amp;" N°7",Feuil2!D:E,2,FALSE))</f>
        <v>#REF!</v>
      </c>
    </row>
    <row r="723" spans="14:28" x14ac:dyDescent="0.3">
      <c r="N723" t="e">
        <f>IF(OR(VLOOKUP(M723,Feuil2!E:F,2,FALSE)&gt;1,VLOOKUP(Feuil1!M723,Feuil2!E:I,4,)+7&lt;Tableau_Lancer_la_requête_à_partir_de_CEGID[[#This Row],[wop_dateacc]]),Feuil1!M723,"")</f>
        <v>#N/A</v>
      </c>
      <c r="U723" t="e">
        <f>_xlfn.ISOWEEKNUM(#REF!)</f>
        <v>#REF!</v>
      </c>
      <c r="V723" t="e">
        <f>IF(ISNA(VLOOKUP(#REF!&amp;" N°1",Feuil2!D:E,2,FALSE)),"",VLOOKUP(#REF!&amp;" N°1",Feuil2!D:E,2,FALSE))</f>
        <v>#REF!</v>
      </c>
      <c r="W723" t="e">
        <f>IF(ISNA(VLOOKUP(#REF!&amp;" N°2",Feuil2!D:E,2,FALSE)),"",VLOOKUP(#REF!&amp;" N°2",Feuil2!D:E,2,FALSE))</f>
        <v>#REF!</v>
      </c>
      <c r="X723" t="e">
        <f>IF(ISNA(VLOOKUP(#REF!&amp;" N°3",Feuil2!D:E,2,FALSE)),"",VLOOKUP(#REF!&amp;" N°3",Feuil2!D:E,2,FALSE))</f>
        <v>#REF!</v>
      </c>
      <c r="Y723" t="e">
        <f>IF(ISNA(VLOOKUP(#REF!&amp;" N°3",Feuil2!D:E,2,FALSE)),"",VLOOKUP(#REF!&amp;" N°3",Feuil2!D:E,2,FALSE))</f>
        <v>#REF!</v>
      </c>
      <c r="Z723" t="e">
        <f>IF(ISNA(VLOOKUP(#REF!&amp;" N°4",Feuil2!D:E,2,FALSE)),"",VLOOKUP(#REF!&amp;" N°4",Feuil2!D:E,2,FALSE))</f>
        <v>#REF!</v>
      </c>
      <c r="AA723" t="e">
        <f>IF(ISNA(VLOOKUP(#REF!&amp;" N°6",Feuil2!D:E,2,FALSE)),"",VLOOKUP(#REF!&amp;" N°6",Feuil2!D:E,2,FALSE))</f>
        <v>#REF!</v>
      </c>
      <c r="AB723" t="e">
        <f>IF(ISNA(VLOOKUP(#REF!&amp;" N°7",Feuil2!D:E,2,FALSE)),"",VLOOKUP(#REF!&amp;" N°7",Feuil2!D:E,2,FALSE))</f>
        <v>#REF!</v>
      </c>
    </row>
    <row r="724" spans="14:28" x14ac:dyDescent="0.3">
      <c r="N724" t="e">
        <f>IF(OR(VLOOKUP(M724,Feuil2!E:F,2,FALSE)&gt;1,VLOOKUP(Feuil1!M724,Feuil2!E:I,4,)+7&lt;Tableau_Lancer_la_requête_à_partir_de_CEGID[[#This Row],[wop_dateacc]]),Feuil1!M724,"")</f>
        <v>#N/A</v>
      </c>
      <c r="U724" t="e">
        <f>_xlfn.ISOWEEKNUM(#REF!)</f>
        <v>#REF!</v>
      </c>
      <c r="V724" t="e">
        <f>IF(ISNA(VLOOKUP(#REF!&amp;" N°1",Feuil2!D:E,2,FALSE)),"",VLOOKUP(#REF!&amp;" N°1",Feuil2!D:E,2,FALSE))</f>
        <v>#REF!</v>
      </c>
      <c r="W724" t="e">
        <f>IF(ISNA(VLOOKUP(#REF!&amp;" N°2",Feuil2!D:E,2,FALSE)),"",VLOOKUP(#REF!&amp;" N°2",Feuil2!D:E,2,FALSE))</f>
        <v>#REF!</v>
      </c>
      <c r="X724" t="e">
        <f>IF(ISNA(VLOOKUP(#REF!&amp;" N°3",Feuil2!D:E,2,FALSE)),"",VLOOKUP(#REF!&amp;" N°3",Feuil2!D:E,2,FALSE))</f>
        <v>#REF!</v>
      </c>
      <c r="Y724" t="e">
        <f>IF(ISNA(VLOOKUP(#REF!&amp;" N°3",Feuil2!D:E,2,FALSE)),"",VLOOKUP(#REF!&amp;" N°3",Feuil2!D:E,2,FALSE))</f>
        <v>#REF!</v>
      </c>
      <c r="Z724" t="e">
        <f>IF(ISNA(VLOOKUP(#REF!&amp;" N°4",Feuil2!D:E,2,FALSE)),"",VLOOKUP(#REF!&amp;" N°4",Feuil2!D:E,2,FALSE))</f>
        <v>#REF!</v>
      </c>
      <c r="AA724" t="e">
        <f>IF(ISNA(VLOOKUP(#REF!&amp;" N°6",Feuil2!D:E,2,FALSE)),"",VLOOKUP(#REF!&amp;" N°6",Feuil2!D:E,2,FALSE))</f>
        <v>#REF!</v>
      </c>
      <c r="AB724" t="e">
        <f>IF(ISNA(VLOOKUP(#REF!&amp;" N°7",Feuil2!D:E,2,FALSE)),"",VLOOKUP(#REF!&amp;" N°7",Feuil2!D:E,2,FALSE))</f>
        <v>#REF!</v>
      </c>
    </row>
    <row r="725" spans="14:28" x14ac:dyDescent="0.3">
      <c r="N725" t="e">
        <f>IF(OR(VLOOKUP(M725,Feuil2!E:F,2,FALSE)&gt;1,VLOOKUP(Feuil1!M725,Feuil2!E:I,4,)+7&lt;Tableau_Lancer_la_requête_à_partir_de_CEGID[[#This Row],[wop_dateacc]]),Feuil1!M725,"")</f>
        <v>#N/A</v>
      </c>
      <c r="U725" t="e">
        <f>_xlfn.ISOWEEKNUM(#REF!)</f>
        <v>#REF!</v>
      </c>
      <c r="V725" t="e">
        <f>IF(ISNA(VLOOKUP(#REF!&amp;" N°1",Feuil2!D:E,2,FALSE)),"",VLOOKUP(#REF!&amp;" N°1",Feuil2!D:E,2,FALSE))</f>
        <v>#REF!</v>
      </c>
      <c r="W725" t="e">
        <f>IF(ISNA(VLOOKUP(#REF!&amp;" N°2",Feuil2!D:E,2,FALSE)),"",VLOOKUP(#REF!&amp;" N°2",Feuil2!D:E,2,FALSE))</f>
        <v>#REF!</v>
      </c>
      <c r="X725" t="e">
        <f>IF(ISNA(VLOOKUP(#REF!&amp;" N°3",Feuil2!D:E,2,FALSE)),"",VLOOKUP(#REF!&amp;" N°3",Feuil2!D:E,2,FALSE))</f>
        <v>#REF!</v>
      </c>
      <c r="Y725" t="e">
        <f>IF(ISNA(VLOOKUP(#REF!&amp;" N°3",Feuil2!D:E,2,FALSE)),"",VLOOKUP(#REF!&amp;" N°3",Feuil2!D:E,2,FALSE))</f>
        <v>#REF!</v>
      </c>
      <c r="Z725" t="e">
        <f>IF(ISNA(VLOOKUP(#REF!&amp;" N°4",Feuil2!D:E,2,FALSE)),"",VLOOKUP(#REF!&amp;" N°4",Feuil2!D:E,2,FALSE))</f>
        <v>#REF!</v>
      </c>
      <c r="AA725" t="e">
        <f>IF(ISNA(VLOOKUP(#REF!&amp;" N°6",Feuil2!D:E,2,FALSE)),"",VLOOKUP(#REF!&amp;" N°6",Feuil2!D:E,2,FALSE))</f>
        <v>#REF!</v>
      </c>
      <c r="AB725" t="e">
        <f>IF(ISNA(VLOOKUP(#REF!&amp;" N°7",Feuil2!D:E,2,FALSE)),"",VLOOKUP(#REF!&amp;" N°7",Feuil2!D:E,2,FALSE))</f>
        <v>#REF!</v>
      </c>
    </row>
    <row r="726" spans="14:28" x14ac:dyDescent="0.3">
      <c r="N726" t="e">
        <f>IF(OR(VLOOKUP(M726,Feuil2!E:F,2,FALSE)&gt;1,VLOOKUP(Feuil1!M726,Feuil2!E:I,4,)+7&lt;Tableau_Lancer_la_requête_à_partir_de_CEGID[[#This Row],[wop_dateacc]]),Feuil1!M726,"")</f>
        <v>#N/A</v>
      </c>
      <c r="U726" t="e">
        <f>_xlfn.ISOWEEKNUM(#REF!)</f>
        <v>#REF!</v>
      </c>
      <c r="V726" t="e">
        <f>IF(ISNA(VLOOKUP(#REF!&amp;" N°1",Feuil2!D:E,2,FALSE)),"",VLOOKUP(#REF!&amp;" N°1",Feuil2!D:E,2,FALSE))</f>
        <v>#REF!</v>
      </c>
      <c r="W726" t="e">
        <f>IF(ISNA(VLOOKUP(#REF!&amp;" N°2",Feuil2!D:E,2,FALSE)),"",VLOOKUP(#REF!&amp;" N°2",Feuil2!D:E,2,FALSE))</f>
        <v>#REF!</v>
      </c>
      <c r="X726" t="e">
        <f>IF(ISNA(VLOOKUP(#REF!&amp;" N°3",Feuil2!D:E,2,FALSE)),"",VLOOKUP(#REF!&amp;" N°3",Feuil2!D:E,2,FALSE))</f>
        <v>#REF!</v>
      </c>
      <c r="Y726" t="e">
        <f>IF(ISNA(VLOOKUP(#REF!&amp;" N°3",Feuil2!D:E,2,FALSE)),"",VLOOKUP(#REF!&amp;" N°3",Feuil2!D:E,2,FALSE))</f>
        <v>#REF!</v>
      </c>
      <c r="Z726" t="e">
        <f>IF(ISNA(VLOOKUP(#REF!&amp;" N°4",Feuil2!D:E,2,FALSE)),"",VLOOKUP(#REF!&amp;" N°4",Feuil2!D:E,2,FALSE))</f>
        <v>#REF!</v>
      </c>
      <c r="AA726" t="e">
        <f>IF(ISNA(VLOOKUP(#REF!&amp;" N°6",Feuil2!D:E,2,FALSE)),"",VLOOKUP(#REF!&amp;" N°6",Feuil2!D:E,2,FALSE))</f>
        <v>#REF!</v>
      </c>
      <c r="AB726" t="e">
        <f>IF(ISNA(VLOOKUP(#REF!&amp;" N°7",Feuil2!D:E,2,FALSE)),"",VLOOKUP(#REF!&amp;" N°7",Feuil2!D:E,2,FALSE))</f>
        <v>#REF!</v>
      </c>
    </row>
    <row r="727" spans="14:28" x14ac:dyDescent="0.3">
      <c r="N727" t="e">
        <f>IF(OR(VLOOKUP(M727,Feuil2!E:F,2,FALSE)&gt;1,VLOOKUP(Feuil1!M727,Feuil2!E:I,4,)+7&lt;Tableau_Lancer_la_requête_à_partir_de_CEGID[[#This Row],[wop_dateacc]]),Feuil1!M727,"")</f>
        <v>#N/A</v>
      </c>
      <c r="U727" t="e">
        <f>_xlfn.ISOWEEKNUM(#REF!)</f>
        <v>#REF!</v>
      </c>
      <c r="V727" t="e">
        <f>IF(ISNA(VLOOKUP(#REF!&amp;" N°1",Feuil2!D:E,2,FALSE)),"",VLOOKUP(#REF!&amp;" N°1",Feuil2!D:E,2,FALSE))</f>
        <v>#REF!</v>
      </c>
      <c r="W727" t="e">
        <f>IF(ISNA(VLOOKUP(#REF!&amp;" N°2",Feuil2!D:E,2,FALSE)),"",VLOOKUP(#REF!&amp;" N°2",Feuil2!D:E,2,FALSE))</f>
        <v>#REF!</v>
      </c>
      <c r="X727" t="e">
        <f>IF(ISNA(VLOOKUP(#REF!&amp;" N°3",Feuil2!D:E,2,FALSE)),"",VLOOKUP(#REF!&amp;" N°3",Feuil2!D:E,2,FALSE))</f>
        <v>#REF!</v>
      </c>
      <c r="Y727" t="e">
        <f>IF(ISNA(VLOOKUP(#REF!&amp;" N°3",Feuil2!D:E,2,FALSE)),"",VLOOKUP(#REF!&amp;" N°3",Feuil2!D:E,2,FALSE))</f>
        <v>#REF!</v>
      </c>
      <c r="Z727" t="e">
        <f>IF(ISNA(VLOOKUP(#REF!&amp;" N°4",Feuil2!D:E,2,FALSE)),"",VLOOKUP(#REF!&amp;" N°4",Feuil2!D:E,2,FALSE))</f>
        <v>#REF!</v>
      </c>
      <c r="AA727" t="e">
        <f>IF(ISNA(VLOOKUP(#REF!&amp;" N°6",Feuil2!D:E,2,FALSE)),"",VLOOKUP(#REF!&amp;" N°6",Feuil2!D:E,2,FALSE))</f>
        <v>#REF!</v>
      </c>
      <c r="AB727" t="e">
        <f>IF(ISNA(VLOOKUP(#REF!&amp;" N°7",Feuil2!D:E,2,FALSE)),"",VLOOKUP(#REF!&amp;" N°7",Feuil2!D:E,2,FALSE))</f>
        <v>#REF!</v>
      </c>
    </row>
    <row r="728" spans="14:28" x14ac:dyDescent="0.3">
      <c r="N728" t="e">
        <f>IF(OR(VLOOKUP(M728,Feuil2!E:F,2,FALSE)&gt;1,VLOOKUP(Feuil1!M728,Feuil2!E:I,4,)+7&lt;Tableau_Lancer_la_requête_à_partir_de_CEGID[[#This Row],[wop_dateacc]]),Feuil1!M728,"")</f>
        <v>#N/A</v>
      </c>
      <c r="U728" t="e">
        <f>_xlfn.ISOWEEKNUM(#REF!)</f>
        <v>#REF!</v>
      </c>
      <c r="V728" t="e">
        <f>IF(ISNA(VLOOKUP(#REF!&amp;" N°1",Feuil2!D:E,2,FALSE)),"",VLOOKUP(#REF!&amp;" N°1",Feuil2!D:E,2,FALSE))</f>
        <v>#REF!</v>
      </c>
      <c r="W728" t="e">
        <f>IF(ISNA(VLOOKUP(#REF!&amp;" N°2",Feuil2!D:E,2,FALSE)),"",VLOOKUP(#REF!&amp;" N°2",Feuil2!D:E,2,FALSE))</f>
        <v>#REF!</v>
      </c>
      <c r="X728" t="e">
        <f>IF(ISNA(VLOOKUP(#REF!&amp;" N°3",Feuil2!D:E,2,FALSE)),"",VLOOKUP(#REF!&amp;" N°3",Feuil2!D:E,2,FALSE))</f>
        <v>#REF!</v>
      </c>
      <c r="Y728" t="e">
        <f>IF(ISNA(VLOOKUP(#REF!&amp;" N°3",Feuil2!D:E,2,FALSE)),"",VLOOKUP(#REF!&amp;" N°3",Feuil2!D:E,2,FALSE))</f>
        <v>#REF!</v>
      </c>
      <c r="Z728" t="e">
        <f>IF(ISNA(VLOOKUP(#REF!&amp;" N°4",Feuil2!D:E,2,FALSE)),"",VLOOKUP(#REF!&amp;" N°4",Feuil2!D:E,2,FALSE))</f>
        <v>#REF!</v>
      </c>
      <c r="AA728" t="e">
        <f>IF(ISNA(VLOOKUP(#REF!&amp;" N°6",Feuil2!D:E,2,FALSE)),"",VLOOKUP(#REF!&amp;" N°6",Feuil2!D:E,2,FALSE))</f>
        <v>#REF!</v>
      </c>
      <c r="AB728" t="e">
        <f>IF(ISNA(VLOOKUP(#REF!&amp;" N°7",Feuil2!D:E,2,FALSE)),"",VLOOKUP(#REF!&amp;" N°7",Feuil2!D:E,2,FALSE))</f>
        <v>#REF!</v>
      </c>
    </row>
    <row r="729" spans="14:28" x14ac:dyDescent="0.3">
      <c r="N729" t="e">
        <f>IF(OR(VLOOKUP(M729,Feuil2!E:F,2,FALSE)&gt;1,VLOOKUP(Feuil1!M729,Feuil2!E:I,4,)+7&lt;Tableau_Lancer_la_requête_à_partir_de_CEGID[[#This Row],[wop_dateacc]]),Feuil1!M729,"")</f>
        <v>#N/A</v>
      </c>
      <c r="U729" t="e">
        <f>_xlfn.ISOWEEKNUM(#REF!)</f>
        <v>#REF!</v>
      </c>
      <c r="V729" t="e">
        <f>IF(ISNA(VLOOKUP(#REF!&amp;" N°1",Feuil2!D:E,2,FALSE)),"",VLOOKUP(#REF!&amp;" N°1",Feuil2!D:E,2,FALSE))</f>
        <v>#REF!</v>
      </c>
      <c r="W729" t="e">
        <f>IF(ISNA(VLOOKUP(#REF!&amp;" N°2",Feuil2!D:E,2,FALSE)),"",VLOOKUP(#REF!&amp;" N°2",Feuil2!D:E,2,FALSE))</f>
        <v>#REF!</v>
      </c>
      <c r="X729" t="e">
        <f>IF(ISNA(VLOOKUP(#REF!&amp;" N°3",Feuil2!D:E,2,FALSE)),"",VLOOKUP(#REF!&amp;" N°3",Feuil2!D:E,2,FALSE))</f>
        <v>#REF!</v>
      </c>
      <c r="Y729" t="e">
        <f>IF(ISNA(VLOOKUP(#REF!&amp;" N°3",Feuil2!D:E,2,FALSE)),"",VLOOKUP(#REF!&amp;" N°3",Feuil2!D:E,2,FALSE))</f>
        <v>#REF!</v>
      </c>
      <c r="Z729" t="e">
        <f>IF(ISNA(VLOOKUP(#REF!&amp;" N°4",Feuil2!D:E,2,FALSE)),"",VLOOKUP(#REF!&amp;" N°4",Feuil2!D:E,2,FALSE))</f>
        <v>#REF!</v>
      </c>
      <c r="AA729" t="e">
        <f>IF(ISNA(VLOOKUP(#REF!&amp;" N°6",Feuil2!D:E,2,FALSE)),"",VLOOKUP(#REF!&amp;" N°6",Feuil2!D:E,2,FALSE))</f>
        <v>#REF!</v>
      </c>
      <c r="AB729" t="e">
        <f>IF(ISNA(VLOOKUP(#REF!&amp;" N°7",Feuil2!D:E,2,FALSE)),"",VLOOKUP(#REF!&amp;" N°7",Feuil2!D:E,2,FALSE))</f>
        <v>#REF!</v>
      </c>
    </row>
    <row r="730" spans="14:28" x14ac:dyDescent="0.3">
      <c r="N730" t="e">
        <f>IF(OR(VLOOKUP(M730,Feuil2!E:F,2,FALSE)&gt;1,VLOOKUP(Feuil1!M730,Feuil2!E:I,4,)+7&lt;Tableau_Lancer_la_requête_à_partir_de_CEGID[[#This Row],[wop_dateacc]]),Feuil1!M730,"")</f>
        <v>#N/A</v>
      </c>
      <c r="U730" t="e">
        <f>_xlfn.ISOWEEKNUM(#REF!)</f>
        <v>#REF!</v>
      </c>
      <c r="V730" t="e">
        <f>IF(ISNA(VLOOKUP(#REF!&amp;" N°1",Feuil2!D:E,2,FALSE)),"",VLOOKUP(#REF!&amp;" N°1",Feuil2!D:E,2,FALSE))</f>
        <v>#REF!</v>
      </c>
      <c r="W730" t="e">
        <f>IF(ISNA(VLOOKUP(#REF!&amp;" N°2",Feuil2!D:E,2,FALSE)),"",VLOOKUP(#REF!&amp;" N°2",Feuil2!D:E,2,FALSE))</f>
        <v>#REF!</v>
      </c>
      <c r="X730" t="e">
        <f>IF(ISNA(VLOOKUP(#REF!&amp;" N°3",Feuil2!D:E,2,FALSE)),"",VLOOKUP(#REF!&amp;" N°3",Feuil2!D:E,2,FALSE))</f>
        <v>#REF!</v>
      </c>
      <c r="Y730" t="e">
        <f>IF(ISNA(VLOOKUP(#REF!&amp;" N°3",Feuil2!D:E,2,FALSE)),"",VLOOKUP(#REF!&amp;" N°3",Feuil2!D:E,2,FALSE))</f>
        <v>#REF!</v>
      </c>
      <c r="Z730" t="e">
        <f>IF(ISNA(VLOOKUP(#REF!&amp;" N°4",Feuil2!D:E,2,FALSE)),"",VLOOKUP(#REF!&amp;" N°4",Feuil2!D:E,2,FALSE))</f>
        <v>#REF!</v>
      </c>
      <c r="AA730" t="e">
        <f>IF(ISNA(VLOOKUP(#REF!&amp;" N°6",Feuil2!D:E,2,FALSE)),"",VLOOKUP(#REF!&amp;" N°6",Feuil2!D:E,2,FALSE))</f>
        <v>#REF!</v>
      </c>
      <c r="AB730" t="e">
        <f>IF(ISNA(VLOOKUP(#REF!&amp;" N°7",Feuil2!D:E,2,FALSE)),"",VLOOKUP(#REF!&amp;" N°7",Feuil2!D:E,2,FALSE))</f>
        <v>#REF!</v>
      </c>
    </row>
    <row r="731" spans="14:28" x14ac:dyDescent="0.3">
      <c r="N731" t="e">
        <f>IF(OR(VLOOKUP(M731,Feuil2!E:F,2,FALSE)&gt;1,VLOOKUP(Feuil1!M731,Feuil2!E:I,4,)+7&lt;Tableau_Lancer_la_requête_à_partir_de_CEGID[[#This Row],[wop_dateacc]]),Feuil1!M731,"")</f>
        <v>#N/A</v>
      </c>
      <c r="U731" t="e">
        <f>_xlfn.ISOWEEKNUM(#REF!)</f>
        <v>#REF!</v>
      </c>
      <c r="V731" t="e">
        <f>IF(ISNA(VLOOKUP(#REF!&amp;" N°1",Feuil2!D:E,2,FALSE)),"",VLOOKUP(#REF!&amp;" N°1",Feuil2!D:E,2,FALSE))</f>
        <v>#REF!</v>
      </c>
      <c r="W731" t="e">
        <f>IF(ISNA(VLOOKUP(#REF!&amp;" N°2",Feuil2!D:E,2,FALSE)),"",VLOOKUP(#REF!&amp;" N°2",Feuil2!D:E,2,FALSE))</f>
        <v>#REF!</v>
      </c>
      <c r="X731" t="e">
        <f>IF(ISNA(VLOOKUP(#REF!&amp;" N°3",Feuil2!D:E,2,FALSE)),"",VLOOKUP(#REF!&amp;" N°3",Feuil2!D:E,2,FALSE))</f>
        <v>#REF!</v>
      </c>
      <c r="Y731" t="e">
        <f>IF(ISNA(VLOOKUP(#REF!&amp;" N°3",Feuil2!D:E,2,FALSE)),"",VLOOKUP(#REF!&amp;" N°3",Feuil2!D:E,2,FALSE))</f>
        <v>#REF!</v>
      </c>
      <c r="Z731" t="e">
        <f>IF(ISNA(VLOOKUP(#REF!&amp;" N°4",Feuil2!D:E,2,FALSE)),"",VLOOKUP(#REF!&amp;" N°4",Feuil2!D:E,2,FALSE))</f>
        <v>#REF!</v>
      </c>
      <c r="AA731" t="e">
        <f>IF(ISNA(VLOOKUP(#REF!&amp;" N°6",Feuil2!D:E,2,FALSE)),"",VLOOKUP(#REF!&amp;" N°6",Feuil2!D:E,2,FALSE))</f>
        <v>#REF!</v>
      </c>
      <c r="AB731" t="e">
        <f>IF(ISNA(VLOOKUP(#REF!&amp;" N°7",Feuil2!D:E,2,FALSE)),"",VLOOKUP(#REF!&amp;" N°7",Feuil2!D:E,2,FALSE))</f>
        <v>#REF!</v>
      </c>
    </row>
    <row r="732" spans="14:28" x14ac:dyDescent="0.3">
      <c r="N732" t="e">
        <f>IF(OR(VLOOKUP(M732,Feuil2!E:F,2,FALSE)&gt;1,VLOOKUP(Feuil1!M732,Feuil2!E:I,4,)+7&lt;Tableau_Lancer_la_requête_à_partir_de_CEGID[[#This Row],[wop_dateacc]]),Feuil1!M732,"")</f>
        <v>#N/A</v>
      </c>
      <c r="U732" t="e">
        <f>_xlfn.ISOWEEKNUM(#REF!)</f>
        <v>#REF!</v>
      </c>
      <c r="V732" t="e">
        <f>IF(ISNA(VLOOKUP(#REF!&amp;" N°1",Feuil2!D:E,2,FALSE)),"",VLOOKUP(#REF!&amp;" N°1",Feuil2!D:E,2,FALSE))</f>
        <v>#REF!</v>
      </c>
      <c r="W732" t="e">
        <f>IF(ISNA(VLOOKUP(#REF!&amp;" N°2",Feuil2!D:E,2,FALSE)),"",VLOOKUP(#REF!&amp;" N°2",Feuil2!D:E,2,FALSE))</f>
        <v>#REF!</v>
      </c>
      <c r="X732" t="e">
        <f>IF(ISNA(VLOOKUP(#REF!&amp;" N°3",Feuil2!D:E,2,FALSE)),"",VLOOKUP(#REF!&amp;" N°3",Feuil2!D:E,2,FALSE))</f>
        <v>#REF!</v>
      </c>
      <c r="Y732" t="e">
        <f>IF(ISNA(VLOOKUP(#REF!&amp;" N°3",Feuil2!D:E,2,FALSE)),"",VLOOKUP(#REF!&amp;" N°3",Feuil2!D:E,2,FALSE))</f>
        <v>#REF!</v>
      </c>
      <c r="Z732" t="e">
        <f>IF(ISNA(VLOOKUP(#REF!&amp;" N°4",Feuil2!D:E,2,FALSE)),"",VLOOKUP(#REF!&amp;" N°4",Feuil2!D:E,2,FALSE))</f>
        <v>#REF!</v>
      </c>
      <c r="AA732" t="e">
        <f>IF(ISNA(VLOOKUP(#REF!&amp;" N°6",Feuil2!D:E,2,FALSE)),"",VLOOKUP(#REF!&amp;" N°6",Feuil2!D:E,2,FALSE))</f>
        <v>#REF!</v>
      </c>
      <c r="AB732" t="e">
        <f>IF(ISNA(VLOOKUP(#REF!&amp;" N°7",Feuil2!D:E,2,FALSE)),"",VLOOKUP(#REF!&amp;" N°7",Feuil2!D:E,2,FALSE))</f>
        <v>#REF!</v>
      </c>
    </row>
    <row r="733" spans="14:28" x14ac:dyDescent="0.3">
      <c r="N733" t="e">
        <f>IF(OR(VLOOKUP(M733,Feuil2!E:F,2,FALSE)&gt;1,VLOOKUP(Feuil1!M733,Feuil2!E:I,4,)+7&lt;Tableau_Lancer_la_requête_à_partir_de_CEGID[[#This Row],[wop_dateacc]]),Feuil1!M733,"")</f>
        <v>#N/A</v>
      </c>
      <c r="U733" t="e">
        <f>_xlfn.ISOWEEKNUM(#REF!)</f>
        <v>#REF!</v>
      </c>
      <c r="V733" t="e">
        <f>IF(ISNA(VLOOKUP(#REF!&amp;" N°1",Feuil2!D:E,2,FALSE)),"",VLOOKUP(#REF!&amp;" N°1",Feuil2!D:E,2,FALSE))</f>
        <v>#REF!</v>
      </c>
      <c r="W733" t="e">
        <f>IF(ISNA(VLOOKUP(#REF!&amp;" N°2",Feuil2!D:E,2,FALSE)),"",VLOOKUP(#REF!&amp;" N°2",Feuil2!D:E,2,FALSE))</f>
        <v>#REF!</v>
      </c>
      <c r="X733" t="e">
        <f>IF(ISNA(VLOOKUP(#REF!&amp;" N°3",Feuil2!D:E,2,FALSE)),"",VLOOKUP(#REF!&amp;" N°3",Feuil2!D:E,2,FALSE))</f>
        <v>#REF!</v>
      </c>
      <c r="Y733" t="e">
        <f>IF(ISNA(VLOOKUP(#REF!&amp;" N°3",Feuil2!D:E,2,FALSE)),"",VLOOKUP(#REF!&amp;" N°3",Feuil2!D:E,2,FALSE))</f>
        <v>#REF!</v>
      </c>
      <c r="Z733" t="e">
        <f>IF(ISNA(VLOOKUP(#REF!&amp;" N°4",Feuil2!D:E,2,FALSE)),"",VLOOKUP(#REF!&amp;" N°4",Feuil2!D:E,2,FALSE))</f>
        <v>#REF!</v>
      </c>
      <c r="AA733" t="e">
        <f>IF(ISNA(VLOOKUP(#REF!&amp;" N°6",Feuil2!D:E,2,FALSE)),"",VLOOKUP(#REF!&amp;" N°6",Feuil2!D:E,2,FALSE))</f>
        <v>#REF!</v>
      </c>
      <c r="AB733" t="e">
        <f>IF(ISNA(VLOOKUP(#REF!&amp;" N°7",Feuil2!D:E,2,FALSE)),"",VLOOKUP(#REF!&amp;" N°7",Feuil2!D:E,2,FALSE))</f>
        <v>#REF!</v>
      </c>
    </row>
    <row r="734" spans="14:28" x14ac:dyDescent="0.3">
      <c r="N734" t="e">
        <f>IF(OR(VLOOKUP(M734,Feuil2!E:F,2,FALSE)&gt;1,VLOOKUP(Feuil1!M734,Feuil2!E:I,4,)+7&lt;Tableau_Lancer_la_requête_à_partir_de_CEGID[[#This Row],[wop_dateacc]]),Feuil1!M734,"")</f>
        <v>#N/A</v>
      </c>
      <c r="U734" t="e">
        <f>_xlfn.ISOWEEKNUM(#REF!)</f>
        <v>#REF!</v>
      </c>
      <c r="V734" t="e">
        <f>IF(ISNA(VLOOKUP(#REF!&amp;" N°1",Feuil2!D:E,2,FALSE)),"",VLOOKUP(#REF!&amp;" N°1",Feuil2!D:E,2,FALSE))</f>
        <v>#REF!</v>
      </c>
      <c r="W734" t="e">
        <f>IF(ISNA(VLOOKUP(#REF!&amp;" N°2",Feuil2!D:E,2,FALSE)),"",VLOOKUP(#REF!&amp;" N°2",Feuil2!D:E,2,FALSE))</f>
        <v>#REF!</v>
      </c>
      <c r="X734" t="e">
        <f>IF(ISNA(VLOOKUP(#REF!&amp;" N°3",Feuil2!D:E,2,FALSE)),"",VLOOKUP(#REF!&amp;" N°3",Feuil2!D:E,2,FALSE))</f>
        <v>#REF!</v>
      </c>
      <c r="Y734" t="e">
        <f>IF(ISNA(VLOOKUP(#REF!&amp;" N°3",Feuil2!D:E,2,FALSE)),"",VLOOKUP(#REF!&amp;" N°3",Feuil2!D:E,2,FALSE))</f>
        <v>#REF!</v>
      </c>
      <c r="Z734" t="e">
        <f>IF(ISNA(VLOOKUP(#REF!&amp;" N°4",Feuil2!D:E,2,FALSE)),"",VLOOKUP(#REF!&amp;" N°4",Feuil2!D:E,2,FALSE))</f>
        <v>#REF!</v>
      </c>
      <c r="AA734" t="e">
        <f>IF(ISNA(VLOOKUP(#REF!&amp;" N°6",Feuil2!D:E,2,FALSE)),"",VLOOKUP(#REF!&amp;" N°6",Feuil2!D:E,2,FALSE))</f>
        <v>#REF!</v>
      </c>
      <c r="AB734" t="e">
        <f>IF(ISNA(VLOOKUP(#REF!&amp;" N°7",Feuil2!D:E,2,FALSE)),"",VLOOKUP(#REF!&amp;" N°7",Feuil2!D:E,2,FALSE))</f>
        <v>#REF!</v>
      </c>
    </row>
    <row r="735" spans="14:28" x14ac:dyDescent="0.3">
      <c r="N735" t="e">
        <f>IF(OR(VLOOKUP(M735,Feuil2!E:F,2,FALSE)&gt;1,VLOOKUP(Feuil1!M735,Feuil2!E:I,4,)+7&lt;Tableau_Lancer_la_requête_à_partir_de_CEGID[[#This Row],[wop_dateacc]]),Feuil1!M735,"")</f>
        <v>#N/A</v>
      </c>
      <c r="U735" t="e">
        <f>_xlfn.ISOWEEKNUM(#REF!)</f>
        <v>#REF!</v>
      </c>
      <c r="V735" t="e">
        <f>IF(ISNA(VLOOKUP(#REF!&amp;" N°1",Feuil2!D:E,2,FALSE)),"",VLOOKUP(#REF!&amp;" N°1",Feuil2!D:E,2,FALSE))</f>
        <v>#REF!</v>
      </c>
      <c r="W735" t="e">
        <f>IF(ISNA(VLOOKUP(#REF!&amp;" N°2",Feuil2!D:E,2,FALSE)),"",VLOOKUP(#REF!&amp;" N°2",Feuil2!D:E,2,FALSE))</f>
        <v>#REF!</v>
      </c>
      <c r="X735" t="e">
        <f>IF(ISNA(VLOOKUP(#REF!&amp;" N°3",Feuil2!D:E,2,FALSE)),"",VLOOKUP(#REF!&amp;" N°3",Feuil2!D:E,2,FALSE))</f>
        <v>#REF!</v>
      </c>
      <c r="Y735" t="e">
        <f>IF(ISNA(VLOOKUP(#REF!&amp;" N°3",Feuil2!D:E,2,FALSE)),"",VLOOKUP(#REF!&amp;" N°3",Feuil2!D:E,2,FALSE))</f>
        <v>#REF!</v>
      </c>
      <c r="Z735" t="e">
        <f>IF(ISNA(VLOOKUP(#REF!&amp;" N°4",Feuil2!D:E,2,FALSE)),"",VLOOKUP(#REF!&amp;" N°4",Feuil2!D:E,2,FALSE))</f>
        <v>#REF!</v>
      </c>
      <c r="AA735" t="e">
        <f>IF(ISNA(VLOOKUP(#REF!&amp;" N°6",Feuil2!D:E,2,FALSE)),"",VLOOKUP(#REF!&amp;" N°6",Feuil2!D:E,2,FALSE))</f>
        <v>#REF!</v>
      </c>
      <c r="AB735" t="e">
        <f>IF(ISNA(VLOOKUP(#REF!&amp;" N°7",Feuil2!D:E,2,FALSE)),"",VLOOKUP(#REF!&amp;" N°7",Feuil2!D:E,2,FALSE))</f>
        <v>#REF!</v>
      </c>
    </row>
    <row r="736" spans="14:28" x14ac:dyDescent="0.3">
      <c r="N736" t="e">
        <f>IF(OR(VLOOKUP(M736,Feuil2!E:F,2,FALSE)&gt;1,VLOOKUP(Feuil1!M736,Feuil2!E:I,4,)+7&lt;Tableau_Lancer_la_requête_à_partir_de_CEGID[[#This Row],[wop_dateacc]]),Feuil1!M736,"")</f>
        <v>#N/A</v>
      </c>
      <c r="U736" t="e">
        <f>_xlfn.ISOWEEKNUM(#REF!)</f>
        <v>#REF!</v>
      </c>
      <c r="V736" t="e">
        <f>IF(ISNA(VLOOKUP(#REF!&amp;" N°1",Feuil2!D:E,2,FALSE)),"",VLOOKUP(#REF!&amp;" N°1",Feuil2!D:E,2,FALSE))</f>
        <v>#REF!</v>
      </c>
      <c r="W736" t="e">
        <f>IF(ISNA(VLOOKUP(#REF!&amp;" N°2",Feuil2!D:E,2,FALSE)),"",VLOOKUP(#REF!&amp;" N°2",Feuil2!D:E,2,FALSE))</f>
        <v>#REF!</v>
      </c>
      <c r="X736" t="e">
        <f>IF(ISNA(VLOOKUP(#REF!&amp;" N°3",Feuil2!D:E,2,FALSE)),"",VLOOKUP(#REF!&amp;" N°3",Feuil2!D:E,2,FALSE))</f>
        <v>#REF!</v>
      </c>
      <c r="Y736" t="e">
        <f>IF(ISNA(VLOOKUP(#REF!&amp;" N°3",Feuil2!D:E,2,FALSE)),"",VLOOKUP(#REF!&amp;" N°3",Feuil2!D:E,2,FALSE))</f>
        <v>#REF!</v>
      </c>
      <c r="Z736" t="e">
        <f>IF(ISNA(VLOOKUP(#REF!&amp;" N°4",Feuil2!D:E,2,FALSE)),"",VLOOKUP(#REF!&amp;" N°4",Feuil2!D:E,2,FALSE))</f>
        <v>#REF!</v>
      </c>
      <c r="AA736" t="e">
        <f>IF(ISNA(VLOOKUP(#REF!&amp;" N°6",Feuil2!D:E,2,FALSE)),"",VLOOKUP(#REF!&amp;" N°6",Feuil2!D:E,2,FALSE))</f>
        <v>#REF!</v>
      </c>
      <c r="AB736" t="e">
        <f>IF(ISNA(VLOOKUP(#REF!&amp;" N°7",Feuil2!D:E,2,FALSE)),"",VLOOKUP(#REF!&amp;" N°7",Feuil2!D:E,2,FALSE))</f>
        <v>#REF!</v>
      </c>
    </row>
    <row r="737" spans="14:28" x14ac:dyDescent="0.3">
      <c r="N737" t="e">
        <f>IF(OR(VLOOKUP(M737,Feuil2!E:F,2,FALSE)&gt;1,VLOOKUP(Feuil1!M737,Feuil2!E:I,4,)+7&lt;Tableau_Lancer_la_requête_à_partir_de_CEGID[[#This Row],[wop_dateacc]]),Feuil1!M737,"")</f>
        <v>#N/A</v>
      </c>
      <c r="U737" t="e">
        <f>_xlfn.ISOWEEKNUM(#REF!)</f>
        <v>#REF!</v>
      </c>
      <c r="V737" t="e">
        <f>IF(ISNA(VLOOKUP(#REF!&amp;" N°1",Feuil2!D:E,2,FALSE)),"",VLOOKUP(#REF!&amp;" N°1",Feuil2!D:E,2,FALSE))</f>
        <v>#REF!</v>
      </c>
      <c r="W737" t="e">
        <f>IF(ISNA(VLOOKUP(#REF!&amp;" N°2",Feuil2!D:E,2,FALSE)),"",VLOOKUP(#REF!&amp;" N°2",Feuil2!D:E,2,FALSE))</f>
        <v>#REF!</v>
      </c>
      <c r="X737" t="e">
        <f>IF(ISNA(VLOOKUP(#REF!&amp;" N°3",Feuil2!D:E,2,FALSE)),"",VLOOKUP(#REF!&amp;" N°3",Feuil2!D:E,2,FALSE))</f>
        <v>#REF!</v>
      </c>
      <c r="Y737" t="e">
        <f>IF(ISNA(VLOOKUP(#REF!&amp;" N°3",Feuil2!D:E,2,FALSE)),"",VLOOKUP(#REF!&amp;" N°3",Feuil2!D:E,2,FALSE))</f>
        <v>#REF!</v>
      </c>
      <c r="Z737" t="e">
        <f>IF(ISNA(VLOOKUP(#REF!&amp;" N°4",Feuil2!D:E,2,FALSE)),"",VLOOKUP(#REF!&amp;" N°4",Feuil2!D:E,2,FALSE))</f>
        <v>#REF!</v>
      </c>
      <c r="AA737" t="e">
        <f>IF(ISNA(VLOOKUP(#REF!&amp;" N°6",Feuil2!D:E,2,FALSE)),"",VLOOKUP(#REF!&amp;" N°6",Feuil2!D:E,2,FALSE))</f>
        <v>#REF!</v>
      </c>
      <c r="AB737" t="e">
        <f>IF(ISNA(VLOOKUP(#REF!&amp;" N°7",Feuil2!D:E,2,FALSE)),"",VLOOKUP(#REF!&amp;" N°7",Feuil2!D:E,2,FALSE))</f>
        <v>#REF!</v>
      </c>
    </row>
    <row r="738" spans="14:28" x14ac:dyDescent="0.3">
      <c r="N738" t="e">
        <f>IF(OR(VLOOKUP(M738,Feuil2!E:F,2,FALSE)&gt;1,VLOOKUP(Feuil1!M738,Feuil2!E:I,4,)+7&lt;Tableau_Lancer_la_requête_à_partir_de_CEGID[[#This Row],[wop_dateacc]]),Feuil1!M738,"")</f>
        <v>#N/A</v>
      </c>
      <c r="U738" t="e">
        <f>_xlfn.ISOWEEKNUM(#REF!)</f>
        <v>#REF!</v>
      </c>
      <c r="V738" t="e">
        <f>IF(ISNA(VLOOKUP(#REF!&amp;" N°1",Feuil2!D:E,2,FALSE)),"",VLOOKUP(#REF!&amp;" N°1",Feuil2!D:E,2,FALSE))</f>
        <v>#REF!</v>
      </c>
      <c r="W738" t="e">
        <f>IF(ISNA(VLOOKUP(#REF!&amp;" N°2",Feuil2!D:E,2,FALSE)),"",VLOOKUP(#REF!&amp;" N°2",Feuil2!D:E,2,FALSE))</f>
        <v>#REF!</v>
      </c>
      <c r="X738" t="e">
        <f>IF(ISNA(VLOOKUP(#REF!&amp;" N°3",Feuil2!D:E,2,FALSE)),"",VLOOKUP(#REF!&amp;" N°3",Feuil2!D:E,2,FALSE))</f>
        <v>#REF!</v>
      </c>
      <c r="Y738" t="e">
        <f>IF(ISNA(VLOOKUP(#REF!&amp;" N°3",Feuil2!D:E,2,FALSE)),"",VLOOKUP(#REF!&amp;" N°3",Feuil2!D:E,2,FALSE))</f>
        <v>#REF!</v>
      </c>
      <c r="Z738" t="e">
        <f>IF(ISNA(VLOOKUP(#REF!&amp;" N°4",Feuil2!D:E,2,FALSE)),"",VLOOKUP(#REF!&amp;" N°4",Feuil2!D:E,2,FALSE))</f>
        <v>#REF!</v>
      </c>
      <c r="AA738" t="e">
        <f>IF(ISNA(VLOOKUP(#REF!&amp;" N°6",Feuil2!D:E,2,FALSE)),"",VLOOKUP(#REF!&amp;" N°6",Feuil2!D:E,2,FALSE))</f>
        <v>#REF!</v>
      </c>
      <c r="AB738" t="e">
        <f>IF(ISNA(VLOOKUP(#REF!&amp;" N°7",Feuil2!D:E,2,FALSE)),"",VLOOKUP(#REF!&amp;" N°7",Feuil2!D:E,2,FALSE))</f>
        <v>#REF!</v>
      </c>
    </row>
    <row r="739" spans="14:28" x14ac:dyDescent="0.3">
      <c r="N739" t="e">
        <f>IF(OR(VLOOKUP(M739,Feuil2!E:F,2,FALSE)&gt;1,VLOOKUP(Feuil1!M739,Feuil2!E:I,4,)+7&lt;Tableau_Lancer_la_requête_à_partir_de_CEGID[[#This Row],[wop_dateacc]]),Feuil1!M739,"")</f>
        <v>#N/A</v>
      </c>
      <c r="U739" t="e">
        <f>_xlfn.ISOWEEKNUM(#REF!)</f>
        <v>#REF!</v>
      </c>
      <c r="V739" t="e">
        <f>IF(ISNA(VLOOKUP(#REF!&amp;" N°1",Feuil2!D:E,2,FALSE)),"",VLOOKUP(#REF!&amp;" N°1",Feuil2!D:E,2,FALSE))</f>
        <v>#REF!</v>
      </c>
      <c r="W739" t="e">
        <f>IF(ISNA(VLOOKUP(#REF!&amp;" N°2",Feuil2!D:E,2,FALSE)),"",VLOOKUP(#REF!&amp;" N°2",Feuil2!D:E,2,FALSE))</f>
        <v>#REF!</v>
      </c>
      <c r="X739" t="e">
        <f>IF(ISNA(VLOOKUP(#REF!&amp;" N°3",Feuil2!D:E,2,FALSE)),"",VLOOKUP(#REF!&amp;" N°3",Feuil2!D:E,2,FALSE))</f>
        <v>#REF!</v>
      </c>
      <c r="Y739" t="e">
        <f>IF(ISNA(VLOOKUP(#REF!&amp;" N°3",Feuil2!D:E,2,FALSE)),"",VLOOKUP(#REF!&amp;" N°3",Feuil2!D:E,2,FALSE))</f>
        <v>#REF!</v>
      </c>
      <c r="Z739" t="e">
        <f>IF(ISNA(VLOOKUP(#REF!&amp;" N°4",Feuil2!D:E,2,FALSE)),"",VLOOKUP(#REF!&amp;" N°4",Feuil2!D:E,2,FALSE))</f>
        <v>#REF!</v>
      </c>
      <c r="AA739" t="e">
        <f>IF(ISNA(VLOOKUP(#REF!&amp;" N°6",Feuil2!D:E,2,FALSE)),"",VLOOKUP(#REF!&amp;" N°6",Feuil2!D:E,2,FALSE))</f>
        <v>#REF!</v>
      </c>
      <c r="AB739" t="e">
        <f>IF(ISNA(VLOOKUP(#REF!&amp;" N°7",Feuil2!D:E,2,FALSE)),"",VLOOKUP(#REF!&amp;" N°7",Feuil2!D:E,2,FALSE))</f>
        <v>#REF!</v>
      </c>
    </row>
    <row r="740" spans="14:28" x14ac:dyDescent="0.3">
      <c r="N740" t="e">
        <f>IF(OR(VLOOKUP(M740,Feuil2!E:F,2,FALSE)&gt;1,VLOOKUP(Feuil1!M740,Feuil2!E:I,4,)+7&lt;Tableau_Lancer_la_requête_à_partir_de_CEGID[[#This Row],[wop_dateacc]]),Feuil1!M740,"")</f>
        <v>#N/A</v>
      </c>
      <c r="U740" t="e">
        <f>_xlfn.ISOWEEKNUM(#REF!)</f>
        <v>#REF!</v>
      </c>
      <c r="V740" t="e">
        <f>IF(ISNA(VLOOKUP(#REF!&amp;" N°1",Feuil2!D:E,2,FALSE)),"",VLOOKUP(#REF!&amp;" N°1",Feuil2!D:E,2,FALSE))</f>
        <v>#REF!</v>
      </c>
      <c r="W740" t="e">
        <f>IF(ISNA(VLOOKUP(#REF!&amp;" N°2",Feuil2!D:E,2,FALSE)),"",VLOOKUP(#REF!&amp;" N°2",Feuil2!D:E,2,FALSE))</f>
        <v>#REF!</v>
      </c>
      <c r="X740" t="e">
        <f>IF(ISNA(VLOOKUP(#REF!&amp;" N°3",Feuil2!D:E,2,FALSE)),"",VLOOKUP(#REF!&amp;" N°3",Feuil2!D:E,2,FALSE))</f>
        <v>#REF!</v>
      </c>
      <c r="Y740" t="e">
        <f>IF(ISNA(VLOOKUP(#REF!&amp;" N°3",Feuil2!D:E,2,FALSE)),"",VLOOKUP(#REF!&amp;" N°3",Feuil2!D:E,2,FALSE))</f>
        <v>#REF!</v>
      </c>
      <c r="Z740" t="e">
        <f>IF(ISNA(VLOOKUP(#REF!&amp;" N°4",Feuil2!D:E,2,FALSE)),"",VLOOKUP(#REF!&amp;" N°4",Feuil2!D:E,2,FALSE))</f>
        <v>#REF!</v>
      </c>
      <c r="AA740" t="e">
        <f>IF(ISNA(VLOOKUP(#REF!&amp;" N°6",Feuil2!D:E,2,FALSE)),"",VLOOKUP(#REF!&amp;" N°6",Feuil2!D:E,2,FALSE))</f>
        <v>#REF!</v>
      </c>
      <c r="AB740" t="e">
        <f>IF(ISNA(VLOOKUP(#REF!&amp;" N°7",Feuil2!D:E,2,FALSE)),"",VLOOKUP(#REF!&amp;" N°7",Feuil2!D:E,2,FALSE))</f>
        <v>#REF!</v>
      </c>
    </row>
    <row r="741" spans="14:28" x14ac:dyDescent="0.3">
      <c r="N741" t="e">
        <f>IF(OR(VLOOKUP(M741,Feuil2!E:F,2,FALSE)&gt;1,VLOOKUP(Feuil1!M741,Feuil2!E:I,4,)+7&lt;Tableau_Lancer_la_requête_à_partir_de_CEGID[[#This Row],[wop_dateacc]]),Feuil1!M741,"")</f>
        <v>#N/A</v>
      </c>
      <c r="U741" t="e">
        <f>_xlfn.ISOWEEKNUM(#REF!)</f>
        <v>#REF!</v>
      </c>
      <c r="V741" t="e">
        <f>IF(ISNA(VLOOKUP(#REF!&amp;" N°1",Feuil2!D:E,2,FALSE)),"",VLOOKUP(#REF!&amp;" N°1",Feuil2!D:E,2,FALSE))</f>
        <v>#REF!</v>
      </c>
      <c r="W741" t="e">
        <f>IF(ISNA(VLOOKUP(#REF!&amp;" N°2",Feuil2!D:E,2,FALSE)),"",VLOOKUP(#REF!&amp;" N°2",Feuil2!D:E,2,FALSE))</f>
        <v>#REF!</v>
      </c>
      <c r="X741" t="e">
        <f>IF(ISNA(VLOOKUP(#REF!&amp;" N°3",Feuil2!D:E,2,FALSE)),"",VLOOKUP(#REF!&amp;" N°3",Feuil2!D:E,2,FALSE))</f>
        <v>#REF!</v>
      </c>
      <c r="Y741" t="e">
        <f>IF(ISNA(VLOOKUP(#REF!&amp;" N°3",Feuil2!D:E,2,FALSE)),"",VLOOKUP(#REF!&amp;" N°3",Feuil2!D:E,2,FALSE))</f>
        <v>#REF!</v>
      </c>
      <c r="Z741" t="e">
        <f>IF(ISNA(VLOOKUP(#REF!&amp;" N°4",Feuil2!D:E,2,FALSE)),"",VLOOKUP(#REF!&amp;" N°4",Feuil2!D:E,2,FALSE))</f>
        <v>#REF!</v>
      </c>
      <c r="AA741" t="e">
        <f>IF(ISNA(VLOOKUP(#REF!&amp;" N°6",Feuil2!D:E,2,FALSE)),"",VLOOKUP(#REF!&amp;" N°6",Feuil2!D:E,2,FALSE))</f>
        <v>#REF!</v>
      </c>
      <c r="AB741" t="e">
        <f>IF(ISNA(VLOOKUP(#REF!&amp;" N°7",Feuil2!D:E,2,FALSE)),"",VLOOKUP(#REF!&amp;" N°7",Feuil2!D:E,2,FALSE))</f>
        <v>#REF!</v>
      </c>
    </row>
    <row r="742" spans="14:28" x14ac:dyDescent="0.3">
      <c r="N742" t="e">
        <f>IF(OR(VLOOKUP(M742,Feuil2!E:F,2,FALSE)&gt;1,VLOOKUP(Feuil1!M742,Feuil2!E:I,4,)+7&lt;Tableau_Lancer_la_requête_à_partir_de_CEGID[[#This Row],[wop_dateacc]]),Feuil1!M742,"")</f>
        <v>#N/A</v>
      </c>
      <c r="U742" t="e">
        <f>_xlfn.ISOWEEKNUM(#REF!)</f>
        <v>#REF!</v>
      </c>
      <c r="V742" t="e">
        <f>IF(ISNA(VLOOKUP(#REF!&amp;" N°1",Feuil2!D:E,2,FALSE)),"",VLOOKUP(#REF!&amp;" N°1",Feuil2!D:E,2,FALSE))</f>
        <v>#REF!</v>
      </c>
      <c r="W742" t="e">
        <f>IF(ISNA(VLOOKUP(#REF!&amp;" N°2",Feuil2!D:E,2,FALSE)),"",VLOOKUP(#REF!&amp;" N°2",Feuil2!D:E,2,FALSE))</f>
        <v>#REF!</v>
      </c>
      <c r="X742" t="e">
        <f>IF(ISNA(VLOOKUP(#REF!&amp;" N°3",Feuil2!D:E,2,FALSE)),"",VLOOKUP(#REF!&amp;" N°3",Feuil2!D:E,2,FALSE))</f>
        <v>#REF!</v>
      </c>
      <c r="Y742" t="e">
        <f>IF(ISNA(VLOOKUP(#REF!&amp;" N°3",Feuil2!D:E,2,FALSE)),"",VLOOKUP(#REF!&amp;" N°3",Feuil2!D:E,2,FALSE))</f>
        <v>#REF!</v>
      </c>
      <c r="Z742" t="e">
        <f>IF(ISNA(VLOOKUP(#REF!&amp;" N°4",Feuil2!D:E,2,FALSE)),"",VLOOKUP(#REF!&amp;" N°4",Feuil2!D:E,2,FALSE))</f>
        <v>#REF!</v>
      </c>
      <c r="AA742" t="e">
        <f>IF(ISNA(VLOOKUP(#REF!&amp;" N°6",Feuil2!D:E,2,FALSE)),"",VLOOKUP(#REF!&amp;" N°6",Feuil2!D:E,2,FALSE))</f>
        <v>#REF!</v>
      </c>
      <c r="AB742" t="e">
        <f>IF(ISNA(VLOOKUP(#REF!&amp;" N°7",Feuil2!D:E,2,FALSE)),"",VLOOKUP(#REF!&amp;" N°7",Feuil2!D:E,2,FALSE))</f>
        <v>#REF!</v>
      </c>
    </row>
    <row r="743" spans="14:28" x14ac:dyDescent="0.3">
      <c r="N743" t="e">
        <f>IF(OR(VLOOKUP(M743,Feuil2!E:F,2,FALSE)&gt;1,VLOOKUP(Feuil1!M743,Feuil2!E:I,4,)+7&lt;Tableau_Lancer_la_requête_à_partir_de_CEGID[[#This Row],[wop_dateacc]]),Feuil1!M743,"")</f>
        <v>#N/A</v>
      </c>
      <c r="U743" t="e">
        <f>_xlfn.ISOWEEKNUM(#REF!)</f>
        <v>#REF!</v>
      </c>
      <c r="V743" t="e">
        <f>IF(ISNA(VLOOKUP(#REF!&amp;" N°1",Feuil2!D:E,2,FALSE)),"",VLOOKUP(#REF!&amp;" N°1",Feuil2!D:E,2,FALSE))</f>
        <v>#REF!</v>
      </c>
      <c r="W743" t="e">
        <f>IF(ISNA(VLOOKUP(#REF!&amp;" N°2",Feuil2!D:E,2,FALSE)),"",VLOOKUP(#REF!&amp;" N°2",Feuil2!D:E,2,FALSE))</f>
        <v>#REF!</v>
      </c>
      <c r="X743" t="e">
        <f>IF(ISNA(VLOOKUP(#REF!&amp;" N°3",Feuil2!D:E,2,FALSE)),"",VLOOKUP(#REF!&amp;" N°3",Feuil2!D:E,2,FALSE))</f>
        <v>#REF!</v>
      </c>
      <c r="Y743" t="e">
        <f>IF(ISNA(VLOOKUP(#REF!&amp;" N°3",Feuil2!D:E,2,FALSE)),"",VLOOKUP(#REF!&amp;" N°3",Feuil2!D:E,2,FALSE))</f>
        <v>#REF!</v>
      </c>
      <c r="Z743" t="e">
        <f>IF(ISNA(VLOOKUP(#REF!&amp;" N°4",Feuil2!D:E,2,FALSE)),"",VLOOKUP(#REF!&amp;" N°4",Feuil2!D:E,2,FALSE))</f>
        <v>#REF!</v>
      </c>
      <c r="AA743" t="e">
        <f>IF(ISNA(VLOOKUP(#REF!&amp;" N°6",Feuil2!D:E,2,FALSE)),"",VLOOKUP(#REF!&amp;" N°6",Feuil2!D:E,2,FALSE))</f>
        <v>#REF!</v>
      </c>
      <c r="AB743" t="e">
        <f>IF(ISNA(VLOOKUP(#REF!&amp;" N°7",Feuil2!D:E,2,FALSE)),"",VLOOKUP(#REF!&amp;" N°7",Feuil2!D:E,2,FALSE))</f>
        <v>#REF!</v>
      </c>
    </row>
    <row r="744" spans="14:28" x14ac:dyDescent="0.3">
      <c r="N744" t="e">
        <f>IF(OR(VLOOKUP(M744,Feuil2!E:F,2,FALSE)&gt;1,VLOOKUP(Feuil1!M744,Feuil2!E:I,4,)+7&lt;Tableau_Lancer_la_requête_à_partir_de_CEGID[[#This Row],[wop_dateacc]]),Feuil1!M744,"")</f>
        <v>#N/A</v>
      </c>
      <c r="U744" t="e">
        <f>_xlfn.ISOWEEKNUM(#REF!)</f>
        <v>#REF!</v>
      </c>
      <c r="V744" t="e">
        <f>IF(ISNA(VLOOKUP(#REF!&amp;" N°1",Feuil2!D:E,2,FALSE)),"",VLOOKUP(#REF!&amp;" N°1",Feuil2!D:E,2,FALSE))</f>
        <v>#REF!</v>
      </c>
      <c r="W744" t="e">
        <f>IF(ISNA(VLOOKUP(#REF!&amp;" N°2",Feuil2!D:E,2,FALSE)),"",VLOOKUP(#REF!&amp;" N°2",Feuil2!D:E,2,FALSE))</f>
        <v>#REF!</v>
      </c>
      <c r="X744" t="e">
        <f>IF(ISNA(VLOOKUP(#REF!&amp;" N°3",Feuil2!D:E,2,FALSE)),"",VLOOKUP(#REF!&amp;" N°3",Feuil2!D:E,2,FALSE))</f>
        <v>#REF!</v>
      </c>
      <c r="Y744" t="e">
        <f>IF(ISNA(VLOOKUP(#REF!&amp;" N°3",Feuil2!D:E,2,FALSE)),"",VLOOKUP(#REF!&amp;" N°3",Feuil2!D:E,2,FALSE))</f>
        <v>#REF!</v>
      </c>
      <c r="Z744" t="e">
        <f>IF(ISNA(VLOOKUP(#REF!&amp;" N°4",Feuil2!D:E,2,FALSE)),"",VLOOKUP(#REF!&amp;" N°4",Feuil2!D:E,2,FALSE))</f>
        <v>#REF!</v>
      </c>
      <c r="AA744" t="e">
        <f>IF(ISNA(VLOOKUP(#REF!&amp;" N°6",Feuil2!D:E,2,FALSE)),"",VLOOKUP(#REF!&amp;" N°6",Feuil2!D:E,2,FALSE))</f>
        <v>#REF!</v>
      </c>
      <c r="AB744" t="e">
        <f>IF(ISNA(VLOOKUP(#REF!&amp;" N°7",Feuil2!D:E,2,FALSE)),"",VLOOKUP(#REF!&amp;" N°7",Feuil2!D:E,2,FALSE))</f>
        <v>#REF!</v>
      </c>
    </row>
    <row r="745" spans="14:28" x14ac:dyDescent="0.3">
      <c r="N745" t="e">
        <f>IF(OR(VLOOKUP(M745,Feuil2!E:F,2,FALSE)&gt;1,VLOOKUP(Feuil1!M745,Feuil2!E:I,4,)+7&lt;Tableau_Lancer_la_requête_à_partir_de_CEGID[[#This Row],[wop_dateacc]]),Feuil1!M745,"")</f>
        <v>#N/A</v>
      </c>
      <c r="U745" t="e">
        <f>_xlfn.ISOWEEKNUM(#REF!)</f>
        <v>#REF!</v>
      </c>
      <c r="V745" t="e">
        <f>IF(ISNA(VLOOKUP(#REF!&amp;" N°1",Feuil2!D:E,2,FALSE)),"",VLOOKUP(#REF!&amp;" N°1",Feuil2!D:E,2,FALSE))</f>
        <v>#REF!</v>
      </c>
      <c r="W745" t="e">
        <f>IF(ISNA(VLOOKUP(#REF!&amp;" N°2",Feuil2!D:E,2,FALSE)),"",VLOOKUP(#REF!&amp;" N°2",Feuil2!D:E,2,FALSE))</f>
        <v>#REF!</v>
      </c>
      <c r="X745" t="e">
        <f>IF(ISNA(VLOOKUP(#REF!&amp;" N°3",Feuil2!D:E,2,FALSE)),"",VLOOKUP(#REF!&amp;" N°3",Feuil2!D:E,2,FALSE))</f>
        <v>#REF!</v>
      </c>
      <c r="Y745" t="e">
        <f>IF(ISNA(VLOOKUP(#REF!&amp;" N°3",Feuil2!D:E,2,FALSE)),"",VLOOKUP(#REF!&amp;" N°3",Feuil2!D:E,2,FALSE))</f>
        <v>#REF!</v>
      </c>
      <c r="Z745" t="e">
        <f>IF(ISNA(VLOOKUP(#REF!&amp;" N°4",Feuil2!D:E,2,FALSE)),"",VLOOKUP(#REF!&amp;" N°4",Feuil2!D:E,2,FALSE))</f>
        <v>#REF!</v>
      </c>
      <c r="AA745" t="e">
        <f>IF(ISNA(VLOOKUP(#REF!&amp;" N°6",Feuil2!D:E,2,FALSE)),"",VLOOKUP(#REF!&amp;" N°6",Feuil2!D:E,2,FALSE))</f>
        <v>#REF!</v>
      </c>
      <c r="AB745" t="e">
        <f>IF(ISNA(VLOOKUP(#REF!&amp;" N°7",Feuil2!D:E,2,FALSE)),"",VLOOKUP(#REF!&amp;" N°7",Feuil2!D:E,2,FALSE))</f>
        <v>#REF!</v>
      </c>
    </row>
    <row r="746" spans="14:28" x14ac:dyDescent="0.3">
      <c r="N746" t="e">
        <f>IF(OR(VLOOKUP(M746,Feuil2!E:F,2,FALSE)&gt;1,VLOOKUP(Feuil1!M746,Feuil2!E:I,4,)+7&lt;Tableau_Lancer_la_requête_à_partir_de_CEGID[[#This Row],[wop_dateacc]]),Feuil1!M746,"")</f>
        <v>#N/A</v>
      </c>
      <c r="U746" t="e">
        <f>_xlfn.ISOWEEKNUM(#REF!)</f>
        <v>#REF!</v>
      </c>
      <c r="V746" t="e">
        <f>IF(ISNA(VLOOKUP(#REF!&amp;" N°1",Feuil2!D:E,2,FALSE)),"",VLOOKUP(#REF!&amp;" N°1",Feuil2!D:E,2,FALSE))</f>
        <v>#REF!</v>
      </c>
      <c r="W746" t="e">
        <f>IF(ISNA(VLOOKUP(#REF!&amp;" N°2",Feuil2!D:E,2,FALSE)),"",VLOOKUP(#REF!&amp;" N°2",Feuil2!D:E,2,FALSE))</f>
        <v>#REF!</v>
      </c>
      <c r="X746" t="e">
        <f>IF(ISNA(VLOOKUP(#REF!&amp;" N°3",Feuil2!D:E,2,FALSE)),"",VLOOKUP(#REF!&amp;" N°3",Feuil2!D:E,2,FALSE))</f>
        <v>#REF!</v>
      </c>
      <c r="Y746" t="e">
        <f>IF(ISNA(VLOOKUP(#REF!&amp;" N°3",Feuil2!D:E,2,FALSE)),"",VLOOKUP(#REF!&amp;" N°3",Feuil2!D:E,2,FALSE))</f>
        <v>#REF!</v>
      </c>
      <c r="Z746" t="e">
        <f>IF(ISNA(VLOOKUP(#REF!&amp;" N°4",Feuil2!D:E,2,FALSE)),"",VLOOKUP(#REF!&amp;" N°4",Feuil2!D:E,2,FALSE))</f>
        <v>#REF!</v>
      </c>
      <c r="AA746" t="e">
        <f>IF(ISNA(VLOOKUP(#REF!&amp;" N°6",Feuil2!D:E,2,FALSE)),"",VLOOKUP(#REF!&amp;" N°6",Feuil2!D:E,2,FALSE))</f>
        <v>#REF!</v>
      </c>
      <c r="AB746" t="e">
        <f>IF(ISNA(VLOOKUP(#REF!&amp;" N°7",Feuil2!D:E,2,FALSE)),"",VLOOKUP(#REF!&amp;" N°7",Feuil2!D:E,2,FALSE))</f>
        <v>#REF!</v>
      </c>
    </row>
    <row r="747" spans="14:28" x14ac:dyDescent="0.3">
      <c r="N747" t="e">
        <f>IF(OR(VLOOKUP(M747,Feuil2!E:F,2,FALSE)&gt;1,VLOOKUP(Feuil1!M747,Feuil2!E:I,4,)+7&lt;Tableau_Lancer_la_requête_à_partir_de_CEGID[[#This Row],[wop_dateacc]]),Feuil1!M747,"")</f>
        <v>#N/A</v>
      </c>
      <c r="U747" t="e">
        <f>_xlfn.ISOWEEKNUM(#REF!)</f>
        <v>#REF!</v>
      </c>
      <c r="V747" t="e">
        <f>IF(ISNA(VLOOKUP(#REF!&amp;" N°1",Feuil2!D:E,2,FALSE)),"",VLOOKUP(#REF!&amp;" N°1",Feuil2!D:E,2,FALSE))</f>
        <v>#REF!</v>
      </c>
      <c r="W747" t="e">
        <f>IF(ISNA(VLOOKUP(#REF!&amp;" N°2",Feuil2!D:E,2,FALSE)),"",VLOOKUP(#REF!&amp;" N°2",Feuil2!D:E,2,FALSE))</f>
        <v>#REF!</v>
      </c>
      <c r="X747" t="e">
        <f>IF(ISNA(VLOOKUP(#REF!&amp;" N°3",Feuil2!D:E,2,FALSE)),"",VLOOKUP(#REF!&amp;" N°3",Feuil2!D:E,2,FALSE))</f>
        <v>#REF!</v>
      </c>
      <c r="Y747" t="e">
        <f>IF(ISNA(VLOOKUP(#REF!&amp;" N°3",Feuil2!D:E,2,FALSE)),"",VLOOKUP(#REF!&amp;" N°3",Feuil2!D:E,2,FALSE))</f>
        <v>#REF!</v>
      </c>
      <c r="Z747" t="e">
        <f>IF(ISNA(VLOOKUP(#REF!&amp;" N°4",Feuil2!D:E,2,FALSE)),"",VLOOKUP(#REF!&amp;" N°4",Feuil2!D:E,2,FALSE))</f>
        <v>#REF!</v>
      </c>
      <c r="AA747" t="e">
        <f>IF(ISNA(VLOOKUP(#REF!&amp;" N°6",Feuil2!D:E,2,FALSE)),"",VLOOKUP(#REF!&amp;" N°6",Feuil2!D:E,2,FALSE))</f>
        <v>#REF!</v>
      </c>
      <c r="AB747" t="e">
        <f>IF(ISNA(VLOOKUP(#REF!&amp;" N°7",Feuil2!D:E,2,FALSE)),"",VLOOKUP(#REF!&amp;" N°7",Feuil2!D:E,2,FALSE))</f>
        <v>#REF!</v>
      </c>
    </row>
    <row r="748" spans="14:28" x14ac:dyDescent="0.3">
      <c r="N748" t="e">
        <f>IF(OR(VLOOKUP(M748,Feuil2!E:F,2,FALSE)&gt;1,VLOOKUP(Feuil1!M748,Feuil2!E:I,4,)+7&lt;Tableau_Lancer_la_requête_à_partir_de_CEGID[[#This Row],[wop_dateacc]]),Feuil1!M748,"")</f>
        <v>#N/A</v>
      </c>
      <c r="U748" t="e">
        <f>_xlfn.ISOWEEKNUM(#REF!)</f>
        <v>#REF!</v>
      </c>
      <c r="V748" t="e">
        <f>IF(ISNA(VLOOKUP(#REF!&amp;" N°1",Feuil2!D:E,2,FALSE)),"",VLOOKUP(#REF!&amp;" N°1",Feuil2!D:E,2,FALSE))</f>
        <v>#REF!</v>
      </c>
      <c r="W748" t="e">
        <f>IF(ISNA(VLOOKUP(#REF!&amp;" N°2",Feuil2!D:E,2,FALSE)),"",VLOOKUP(#REF!&amp;" N°2",Feuil2!D:E,2,FALSE))</f>
        <v>#REF!</v>
      </c>
      <c r="X748" t="e">
        <f>IF(ISNA(VLOOKUP(#REF!&amp;" N°3",Feuil2!D:E,2,FALSE)),"",VLOOKUP(#REF!&amp;" N°3",Feuil2!D:E,2,FALSE))</f>
        <v>#REF!</v>
      </c>
      <c r="Y748" t="e">
        <f>IF(ISNA(VLOOKUP(#REF!&amp;" N°3",Feuil2!D:E,2,FALSE)),"",VLOOKUP(#REF!&amp;" N°3",Feuil2!D:E,2,FALSE))</f>
        <v>#REF!</v>
      </c>
      <c r="Z748" t="e">
        <f>IF(ISNA(VLOOKUP(#REF!&amp;" N°4",Feuil2!D:E,2,FALSE)),"",VLOOKUP(#REF!&amp;" N°4",Feuil2!D:E,2,FALSE))</f>
        <v>#REF!</v>
      </c>
      <c r="AA748" t="e">
        <f>IF(ISNA(VLOOKUP(#REF!&amp;" N°6",Feuil2!D:E,2,FALSE)),"",VLOOKUP(#REF!&amp;" N°6",Feuil2!D:E,2,FALSE))</f>
        <v>#REF!</v>
      </c>
      <c r="AB748" t="e">
        <f>IF(ISNA(VLOOKUP(#REF!&amp;" N°7",Feuil2!D:E,2,FALSE)),"",VLOOKUP(#REF!&amp;" N°7",Feuil2!D:E,2,FALSE))</f>
        <v>#REF!</v>
      </c>
    </row>
    <row r="749" spans="14:28" x14ac:dyDescent="0.3">
      <c r="N749" t="e">
        <f>IF(OR(VLOOKUP(M749,Feuil2!E:F,2,FALSE)&gt;1,VLOOKUP(Feuil1!M749,Feuil2!E:I,4,)+7&lt;Tableau_Lancer_la_requête_à_partir_de_CEGID[[#This Row],[wop_dateacc]]),Feuil1!M749,"")</f>
        <v>#N/A</v>
      </c>
      <c r="U749" t="e">
        <f>_xlfn.ISOWEEKNUM(#REF!)</f>
        <v>#REF!</v>
      </c>
      <c r="V749" t="e">
        <f>IF(ISNA(VLOOKUP(#REF!&amp;" N°1",Feuil2!D:E,2,FALSE)),"",VLOOKUP(#REF!&amp;" N°1",Feuil2!D:E,2,FALSE))</f>
        <v>#REF!</v>
      </c>
      <c r="W749" t="e">
        <f>IF(ISNA(VLOOKUP(#REF!&amp;" N°2",Feuil2!D:E,2,FALSE)),"",VLOOKUP(#REF!&amp;" N°2",Feuil2!D:E,2,FALSE))</f>
        <v>#REF!</v>
      </c>
      <c r="X749" t="e">
        <f>IF(ISNA(VLOOKUP(#REF!&amp;" N°3",Feuil2!D:E,2,FALSE)),"",VLOOKUP(#REF!&amp;" N°3",Feuil2!D:E,2,FALSE))</f>
        <v>#REF!</v>
      </c>
      <c r="Y749" t="e">
        <f>IF(ISNA(VLOOKUP(#REF!&amp;" N°3",Feuil2!D:E,2,FALSE)),"",VLOOKUP(#REF!&amp;" N°3",Feuil2!D:E,2,FALSE))</f>
        <v>#REF!</v>
      </c>
      <c r="Z749" t="e">
        <f>IF(ISNA(VLOOKUP(#REF!&amp;" N°4",Feuil2!D:E,2,FALSE)),"",VLOOKUP(#REF!&amp;" N°4",Feuil2!D:E,2,FALSE))</f>
        <v>#REF!</v>
      </c>
      <c r="AA749" t="e">
        <f>IF(ISNA(VLOOKUP(#REF!&amp;" N°6",Feuil2!D:E,2,FALSE)),"",VLOOKUP(#REF!&amp;" N°6",Feuil2!D:E,2,FALSE))</f>
        <v>#REF!</v>
      </c>
      <c r="AB749" t="e">
        <f>IF(ISNA(VLOOKUP(#REF!&amp;" N°7",Feuil2!D:E,2,FALSE)),"",VLOOKUP(#REF!&amp;" N°7",Feuil2!D:E,2,FALSE))</f>
        <v>#REF!</v>
      </c>
    </row>
    <row r="750" spans="14:28" x14ac:dyDescent="0.3">
      <c r="N750" t="e">
        <f>IF(OR(VLOOKUP(M750,Feuil2!E:F,2,FALSE)&gt;1,VLOOKUP(Feuil1!M750,Feuil2!E:I,4,)+7&lt;Tableau_Lancer_la_requête_à_partir_de_CEGID[[#This Row],[wop_dateacc]]),Feuil1!M750,"")</f>
        <v>#N/A</v>
      </c>
      <c r="U750" t="e">
        <f>_xlfn.ISOWEEKNUM(#REF!)</f>
        <v>#REF!</v>
      </c>
      <c r="V750" t="e">
        <f>IF(ISNA(VLOOKUP(#REF!&amp;" N°1",Feuil2!D:E,2,FALSE)),"",VLOOKUP(#REF!&amp;" N°1",Feuil2!D:E,2,FALSE))</f>
        <v>#REF!</v>
      </c>
      <c r="W750" t="e">
        <f>IF(ISNA(VLOOKUP(#REF!&amp;" N°2",Feuil2!D:E,2,FALSE)),"",VLOOKUP(#REF!&amp;" N°2",Feuil2!D:E,2,FALSE))</f>
        <v>#REF!</v>
      </c>
      <c r="X750" t="e">
        <f>IF(ISNA(VLOOKUP(#REF!&amp;" N°3",Feuil2!D:E,2,FALSE)),"",VLOOKUP(#REF!&amp;" N°3",Feuil2!D:E,2,FALSE))</f>
        <v>#REF!</v>
      </c>
      <c r="Y750" t="e">
        <f>IF(ISNA(VLOOKUP(#REF!&amp;" N°3",Feuil2!D:E,2,FALSE)),"",VLOOKUP(#REF!&amp;" N°3",Feuil2!D:E,2,FALSE))</f>
        <v>#REF!</v>
      </c>
      <c r="Z750" t="e">
        <f>IF(ISNA(VLOOKUP(#REF!&amp;" N°4",Feuil2!D:E,2,FALSE)),"",VLOOKUP(#REF!&amp;" N°4",Feuil2!D:E,2,FALSE))</f>
        <v>#REF!</v>
      </c>
      <c r="AA750" t="e">
        <f>IF(ISNA(VLOOKUP(#REF!&amp;" N°6",Feuil2!D:E,2,FALSE)),"",VLOOKUP(#REF!&amp;" N°6",Feuil2!D:E,2,FALSE))</f>
        <v>#REF!</v>
      </c>
      <c r="AB750" t="e">
        <f>IF(ISNA(VLOOKUP(#REF!&amp;" N°7",Feuil2!D:E,2,FALSE)),"",VLOOKUP(#REF!&amp;" N°7",Feuil2!D:E,2,FALSE))</f>
        <v>#REF!</v>
      </c>
    </row>
    <row r="751" spans="14:28" x14ac:dyDescent="0.3">
      <c r="N751" t="e">
        <f>IF(OR(VLOOKUP(M751,Feuil2!E:F,2,FALSE)&gt;1,VLOOKUP(Feuil1!M751,Feuil2!E:I,4,)+7&lt;Tableau_Lancer_la_requête_à_partir_de_CEGID[[#This Row],[wop_dateacc]]),Feuil1!M751,"")</f>
        <v>#N/A</v>
      </c>
      <c r="U751" t="e">
        <f>_xlfn.ISOWEEKNUM(#REF!)</f>
        <v>#REF!</v>
      </c>
      <c r="V751" t="e">
        <f>IF(ISNA(VLOOKUP(#REF!&amp;" N°1",Feuil2!D:E,2,FALSE)),"",VLOOKUP(#REF!&amp;" N°1",Feuil2!D:E,2,FALSE))</f>
        <v>#REF!</v>
      </c>
      <c r="W751" t="e">
        <f>IF(ISNA(VLOOKUP(#REF!&amp;" N°2",Feuil2!D:E,2,FALSE)),"",VLOOKUP(#REF!&amp;" N°2",Feuil2!D:E,2,FALSE))</f>
        <v>#REF!</v>
      </c>
      <c r="X751" t="e">
        <f>IF(ISNA(VLOOKUP(#REF!&amp;" N°3",Feuil2!D:E,2,FALSE)),"",VLOOKUP(#REF!&amp;" N°3",Feuil2!D:E,2,FALSE))</f>
        <v>#REF!</v>
      </c>
      <c r="Y751" t="e">
        <f>IF(ISNA(VLOOKUP(#REF!&amp;" N°3",Feuil2!D:E,2,FALSE)),"",VLOOKUP(#REF!&amp;" N°3",Feuil2!D:E,2,FALSE))</f>
        <v>#REF!</v>
      </c>
      <c r="Z751" t="e">
        <f>IF(ISNA(VLOOKUP(#REF!&amp;" N°4",Feuil2!D:E,2,FALSE)),"",VLOOKUP(#REF!&amp;" N°4",Feuil2!D:E,2,FALSE))</f>
        <v>#REF!</v>
      </c>
      <c r="AA751" t="e">
        <f>IF(ISNA(VLOOKUP(#REF!&amp;" N°6",Feuil2!D:E,2,FALSE)),"",VLOOKUP(#REF!&amp;" N°6",Feuil2!D:E,2,FALSE))</f>
        <v>#REF!</v>
      </c>
      <c r="AB751" t="e">
        <f>IF(ISNA(VLOOKUP(#REF!&amp;" N°7",Feuil2!D:E,2,FALSE)),"",VLOOKUP(#REF!&amp;" N°7",Feuil2!D:E,2,FALSE))</f>
        <v>#REF!</v>
      </c>
    </row>
    <row r="752" spans="14:28" x14ac:dyDescent="0.3">
      <c r="N752" t="e">
        <f>IF(OR(VLOOKUP(M752,Feuil2!E:F,2,FALSE)&gt;1,VLOOKUP(Feuil1!M752,Feuil2!E:I,4,)+7&lt;Tableau_Lancer_la_requête_à_partir_de_CEGID[[#This Row],[wop_dateacc]]),Feuil1!M752,"")</f>
        <v>#N/A</v>
      </c>
      <c r="U752" t="e">
        <f>_xlfn.ISOWEEKNUM(#REF!)</f>
        <v>#REF!</v>
      </c>
      <c r="V752" t="e">
        <f>IF(ISNA(VLOOKUP(#REF!&amp;" N°1",Feuil2!D:E,2,FALSE)),"",VLOOKUP(#REF!&amp;" N°1",Feuil2!D:E,2,FALSE))</f>
        <v>#REF!</v>
      </c>
      <c r="W752" t="e">
        <f>IF(ISNA(VLOOKUP(#REF!&amp;" N°2",Feuil2!D:E,2,FALSE)),"",VLOOKUP(#REF!&amp;" N°2",Feuil2!D:E,2,FALSE))</f>
        <v>#REF!</v>
      </c>
      <c r="X752" t="e">
        <f>IF(ISNA(VLOOKUP(#REF!&amp;" N°3",Feuil2!D:E,2,FALSE)),"",VLOOKUP(#REF!&amp;" N°3",Feuil2!D:E,2,FALSE))</f>
        <v>#REF!</v>
      </c>
      <c r="Y752" t="e">
        <f>IF(ISNA(VLOOKUP(#REF!&amp;" N°3",Feuil2!D:E,2,FALSE)),"",VLOOKUP(#REF!&amp;" N°3",Feuil2!D:E,2,FALSE))</f>
        <v>#REF!</v>
      </c>
      <c r="Z752" t="e">
        <f>IF(ISNA(VLOOKUP(#REF!&amp;" N°4",Feuil2!D:E,2,FALSE)),"",VLOOKUP(#REF!&amp;" N°4",Feuil2!D:E,2,FALSE))</f>
        <v>#REF!</v>
      </c>
      <c r="AA752" t="e">
        <f>IF(ISNA(VLOOKUP(#REF!&amp;" N°6",Feuil2!D:E,2,FALSE)),"",VLOOKUP(#REF!&amp;" N°6",Feuil2!D:E,2,FALSE))</f>
        <v>#REF!</v>
      </c>
      <c r="AB752" t="e">
        <f>IF(ISNA(VLOOKUP(#REF!&amp;" N°7",Feuil2!D:E,2,FALSE)),"",VLOOKUP(#REF!&amp;" N°7",Feuil2!D:E,2,FALSE))</f>
        <v>#REF!</v>
      </c>
    </row>
    <row r="753" spans="14:28" x14ac:dyDescent="0.3">
      <c r="N753" t="e">
        <f>IF(OR(VLOOKUP(M753,Feuil2!E:F,2,FALSE)&gt;1,VLOOKUP(Feuil1!M753,Feuil2!E:I,4,)+7&lt;Tableau_Lancer_la_requête_à_partir_de_CEGID[[#This Row],[wop_dateacc]]),Feuil1!M753,"")</f>
        <v>#N/A</v>
      </c>
      <c r="U753" t="e">
        <f>_xlfn.ISOWEEKNUM(#REF!)</f>
        <v>#REF!</v>
      </c>
      <c r="V753" t="e">
        <f>IF(ISNA(VLOOKUP(#REF!&amp;" N°1",Feuil2!D:E,2,FALSE)),"",VLOOKUP(#REF!&amp;" N°1",Feuil2!D:E,2,FALSE))</f>
        <v>#REF!</v>
      </c>
      <c r="W753" t="e">
        <f>IF(ISNA(VLOOKUP(#REF!&amp;" N°2",Feuil2!D:E,2,FALSE)),"",VLOOKUP(#REF!&amp;" N°2",Feuil2!D:E,2,FALSE))</f>
        <v>#REF!</v>
      </c>
      <c r="X753" t="e">
        <f>IF(ISNA(VLOOKUP(#REF!&amp;" N°3",Feuil2!D:E,2,FALSE)),"",VLOOKUP(#REF!&amp;" N°3",Feuil2!D:E,2,FALSE))</f>
        <v>#REF!</v>
      </c>
      <c r="Y753" t="e">
        <f>IF(ISNA(VLOOKUP(#REF!&amp;" N°3",Feuil2!D:E,2,FALSE)),"",VLOOKUP(#REF!&amp;" N°3",Feuil2!D:E,2,FALSE))</f>
        <v>#REF!</v>
      </c>
      <c r="Z753" t="e">
        <f>IF(ISNA(VLOOKUP(#REF!&amp;" N°4",Feuil2!D:E,2,FALSE)),"",VLOOKUP(#REF!&amp;" N°4",Feuil2!D:E,2,FALSE))</f>
        <v>#REF!</v>
      </c>
      <c r="AA753" t="e">
        <f>IF(ISNA(VLOOKUP(#REF!&amp;" N°6",Feuil2!D:E,2,FALSE)),"",VLOOKUP(#REF!&amp;" N°6",Feuil2!D:E,2,FALSE))</f>
        <v>#REF!</v>
      </c>
      <c r="AB753" t="e">
        <f>IF(ISNA(VLOOKUP(#REF!&amp;" N°7",Feuil2!D:E,2,FALSE)),"",VLOOKUP(#REF!&amp;" N°7",Feuil2!D:E,2,FALSE))</f>
        <v>#REF!</v>
      </c>
    </row>
    <row r="754" spans="14:28" x14ac:dyDescent="0.3">
      <c r="N754" t="e">
        <f>IF(OR(VLOOKUP(M754,Feuil2!E:F,2,FALSE)&gt;1,VLOOKUP(Feuil1!M754,Feuil2!E:I,4,)+7&lt;Tableau_Lancer_la_requête_à_partir_de_CEGID[[#This Row],[wop_dateacc]]),Feuil1!M754,"")</f>
        <v>#N/A</v>
      </c>
      <c r="U754" t="e">
        <f>_xlfn.ISOWEEKNUM(#REF!)</f>
        <v>#REF!</v>
      </c>
      <c r="V754" t="e">
        <f>IF(ISNA(VLOOKUP(#REF!&amp;" N°1",Feuil2!D:E,2,FALSE)),"",VLOOKUP(#REF!&amp;" N°1",Feuil2!D:E,2,FALSE))</f>
        <v>#REF!</v>
      </c>
      <c r="W754" t="e">
        <f>IF(ISNA(VLOOKUP(#REF!&amp;" N°2",Feuil2!D:E,2,FALSE)),"",VLOOKUP(#REF!&amp;" N°2",Feuil2!D:E,2,FALSE))</f>
        <v>#REF!</v>
      </c>
      <c r="X754" t="e">
        <f>IF(ISNA(VLOOKUP(#REF!&amp;" N°3",Feuil2!D:E,2,FALSE)),"",VLOOKUP(#REF!&amp;" N°3",Feuil2!D:E,2,FALSE))</f>
        <v>#REF!</v>
      </c>
      <c r="Y754" t="e">
        <f>IF(ISNA(VLOOKUP(#REF!&amp;" N°3",Feuil2!D:E,2,FALSE)),"",VLOOKUP(#REF!&amp;" N°3",Feuil2!D:E,2,FALSE))</f>
        <v>#REF!</v>
      </c>
      <c r="Z754" t="e">
        <f>IF(ISNA(VLOOKUP(#REF!&amp;" N°4",Feuil2!D:E,2,FALSE)),"",VLOOKUP(#REF!&amp;" N°4",Feuil2!D:E,2,FALSE))</f>
        <v>#REF!</v>
      </c>
      <c r="AA754" t="e">
        <f>IF(ISNA(VLOOKUP(#REF!&amp;" N°6",Feuil2!D:E,2,FALSE)),"",VLOOKUP(#REF!&amp;" N°6",Feuil2!D:E,2,FALSE))</f>
        <v>#REF!</v>
      </c>
      <c r="AB754" t="e">
        <f>IF(ISNA(VLOOKUP(#REF!&amp;" N°7",Feuil2!D:E,2,FALSE)),"",VLOOKUP(#REF!&amp;" N°7",Feuil2!D:E,2,FALSE))</f>
        <v>#REF!</v>
      </c>
    </row>
    <row r="755" spans="14:28" x14ac:dyDescent="0.3">
      <c r="N755" t="e">
        <f>IF(OR(VLOOKUP(M755,Feuil2!E:F,2,FALSE)&gt;1,VLOOKUP(Feuil1!M755,Feuil2!E:I,4,)+7&lt;Tableau_Lancer_la_requête_à_partir_de_CEGID[[#This Row],[wop_dateacc]]),Feuil1!M755,"")</f>
        <v>#N/A</v>
      </c>
      <c r="U755" t="e">
        <f>_xlfn.ISOWEEKNUM(#REF!)</f>
        <v>#REF!</v>
      </c>
      <c r="V755" t="e">
        <f>IF(ISNA(VLOOKUP(#REF!&amp;" N°1",Feuil2!D:E,2,FALSE)),"",VLOOKUP(#REF!&amp;" N°1",Feuil2!D:E,2,FALSE))</f>
        <v>#REF!</v>
      </c>
      <c r="W755" t="e">
        <f>IF(ISNA(VLOOKUP(#REF!&amp;" N°2",Feuil2!D:E,2,FALSE)),"",VLOOKUP(#REF!&amp;" N°2",Feuil2!D:E,2,FALSE))</f>
        <v>#REF!</v>
      </c>
      <c r="X755" t="e">
        <f>IF(ISNA(VLOOKUP(#REF!&amp;" N°3",Feuil2!D:E,2,FALSE)),"",VLOOKUP(#REF!&amp;" N°3",Feuil2!D:E,2,FALSE))</f>
        <v>#REF!</v>
      </c>
      <c r="Y755" t="e">
        <f>IF(ISNA(VLOOKUP(#REF!&amp;" N°3",Feuil2!D:E,2,FALSE)),"",VLOOKUP(#REF!&amp;" N°3",Feuil2!D:E,2,FALSE))</f>
        <v>#REF!</v>
      </c>
      <c r="Z755" t="e">
        <f>IF(ISNA(VLOOKUP(#REF!&amp;" N°4",Feuil2!D:E,2,FALSE)),"",VLOOKUP(#REF!&amp;" N°4",Feuil2!D:E,2,FALSE))</f>
        <v>#REF!</v>
      </c>
      <c r="AA755" t="e">
        <f>IF(ISNA(VLOOKUP(#REF!&amp;" N°6",Feuil2!D:E,2,FALSE)),"",VLOOKUP(#REF!&amp;" N°6",Feuil2!D:E,2,FALSE))</f>
        <v>#REF!</v>
      </c>
      <c r="AB755" t="e">
        <f>IF(ISNA(VLOOKUP(#REF!&amp;" N°7",Feuil2!D:E,2,FALSE)),"",VLOOKUP(#REF!&amp;" N°7",Feuil2!D:E,2,FALSE))</f>
        <v>#REF!</v>
      </c>
    </row>
    <row r="756" spans="14:28" x14ac:dyDescent="0.3">
      <c r="N756" t="e">
        <f>IF(OR(VLOOKUP(M756,Feuil2!E:F,2,FALSE)&gt;1,VLOOKUP(Feuil1!M756,Feuil2!E:I,4,)+7&lt;Tableau_Lancer_la_requête_à_partir_de_CEGID[[#This Row],[wop_dateacc]]),Feuil1!M756,"")</f>
        <v>#N/A</v>
      </c>
      <c r="U756" t="e">
        <f>_xlfn.ISOWEEKNUM(#REF!)</f>
        <v>#REF!</v>
      </c>
      <c r="V756" t="e">
        <f>IF(ISNA(VLOOKUP(#REF!&amp;" N°1",Feuil2!D:E,2,FALSE)),"",VLOOKUP(#REF!&amp;" N°1",Feuil2!D:E,2,FALSE))</f>
        <v>#REF!</v>
      </c>
      <c r="W756" t="e">
        <f>IF(ISNA(VLOOKUP(#REF!&amp;" N°2",Feuil2!D:E,2,FALSE)),"",VLOOKUP(#REF!&amp;" N°2",Feuil2!D:E,2,FALSE))</f>
        <v>#REF!</v>
      </c>
      <c r="X756" t="e">
        <f>IF(ISNA(VLOOKUP(#REF!&amp;" N°3",Feuil2!D:E,2,FALSE)),"",VLOOKUP(#REF!&amp;" N°3",Feuil2!D:E,2,FALSE))</f>
        <v>#REF!</v>
      </c>
      <c r="Y756" t="e">
        <f>IF(ISNA(VLOOKUP(#REF!&amp;" N°3",Feuil2!D:E,2,FALSE)),"",VLOOKUP(#REF!&amp;" N°3",Feuil2!D:E,2,FALSE))</f>
        <v>#REF!</v>
      </c>
      <c r="Z756" t="e">
        <f>IF(ISNA(VLOOKUP(#REF!&amp;" N°4",Feuil2!D:E,2,FALSE)),"",VLOOKUP(#REF!&amp;" N°4",Feuil2!D:E,2,FALSE))</f>
        <v>#REF!</v>
      </c>
      <c r="AA756" t="e">
        <f>IF(ISNA(VLOOKUP(#REF!&amp;" N°6",Feuil2!D:E,2,FALSE)),"",VLOOKUP(#REF!&amp;" N°6",Feuil2!D:E,2,FALSE))</f>
        <v>#REF!</v>
      </c>
      <c r="AB756" t="e">
        <f>IF(ISNA(VLOOKUP(#REF!&amp;" N°7",Feuil2!D:E,2,FALSE)),"",VLOOKUP(#REF!&amp;" N°7",Feuil2!D:E,2,FALSE))</f>
        <v>#REF!</v>
      </c>
    </row>
    <row r="757" spans="14:28" x14ac:dyDescent="0.3">
      <c r="N757" t="e">
        <f>IF(OR(VLOOKUP(M757,Feuil2!E:F,2,FALSE)&gt;1,VLOOKUP(Feuil1!M757,Feuil2!E:I,4,)+7&lt;Tableau_Lancer_la_requête_à_partir_de_CEGID[[#This Row],[wop_dateacc]]),Feuil1!M757,"")</f>
        <v>#N/A</v>
      </c>
      <c r="U757" t="e">
        <f>_xlfn.ISOWEEKNUM(#REF!)</f>
        <v>#REF!</v>
      </c>
      <c r="V757" t="e">
        <f>IF(ISNA(VLOOKUP(#REF!&amp;" N°1",Feuil2!D:E,2,FALSE)),"",VLOOKUP(#REF!&amp;" N°1",Feuil2!D:E,2,FALSE))</f>
        <v>#REF!</v>
      </c>
      <c r="W757" t="e">
        <f>IF(ISNA(VLOOKUP(#REF!&amp;" N°2",Feuil2!D:E,2,FALSE)),"",VLOOKUP(#REF!&amp;" N°2",Feuil2!D:E,2,FALSE))</f>
        <v>#REF!</v>
      </c>
      <c r="X757" t="e">
        <f>IF(ISNA(VLOOKUP(#REF!&amp;" N°3",Feuil2!D:E,2,FALSE)),"",VLOOKUP(#REF!&amp;" N°3",Feuil2!D:E,2,FALSE))</f>
        <v>#REF!</v>
      </c>
      <c r="Y757" t="e">
        <f>IF(ISNA(VLOOKUP(#REF!&amp;" N°3",Feuil2!D:E,2,FALSE)),"",VLOOKUP(#REF!&amp;" N°3",Feuil2!D:E,2,FALSE))</f>
        <v>#REF!</v>
      </c>
      <c r="Z757" t="e">
        <f>IF(ISNA(VLOOKUP(#REF!&amp;" N°4",Feuil2!D:E,2,FALSE)),"",VLOOKUP(#REF!&amp;" N°4",Feuil2!D:E,2,FALSE))</f>
        <v>#REF!</v>
      </c>
      <c r="AA757" t="e">
        <f>IF(ISNA(VLOOKUP(#REF!&amp;" N°6",Feuil2!D:E,2,FALSE)),"",VLOOKUP(#REF!&amp;" N°6",Feuil2!D:E,2,FALSE))</f>
        <v>#REF!</v>
      </c>
      <c r="AB757" t="e">
        <f>IF(ISNA(VLOOKUP(#REF!&amp;" N°7",Feuil2!D:E,2,FALSE)),"",VLOOKUP(#REF!&amp;" N°7",Feuil2!D:E,2,FALSE))</f>
        <v>#REF!</v>
      </c>
    </row>
    <row r="758" spans="14:28" x14ac:dyDescent="0.3">
      <c r="N758" t="e">
        <f>IF(OR(VLOOKUP(M758,Feuil2!E:F,2,FALSE)&gt;1,VLOOKUP(Feuil1!M758,Feuil2!E:I,4,)+7&lt;Tableau_Lancer_la_requête_à_partir_de_CEGID[[#This Row],[wop_dateacc]]),Feuil1!M758,"")</f>
        <v>#N/A</v>
      </c>
      <c r="U758" t="e">
        <f>_xlfn.ISOWEEKNUM(#REF!)</f>
        <v>#REF!</v>
      </c>
      <c r="V758" t="e">
        <f>IF(ISNA(VLOOKUP(#REF!&amp;" N°1",Feuil2!D:E,2,FALSE)),"",VLOOKUP(#REF!&amp;" N°1",Feuil2!D:E,2,FALSE))</f>
        <v>#REF!</v>
      </c>
      <c r="W758" t="e">
        <f>IF(ISNA(VLOOKUP(#REF!&amp;" N°2",Feuil2!D:E,2,FALSE)),"",VLOOKUP(#REF!&amp;" N°2",Feuil2!D:E,2,FALSE))</f>
        <v>#REF!</v>
      </c>
      <c r="X758" t="e">
        <f>IF(ISNA(VLOOKUP(#REF!&amp;" N°3",Feuil2!D:E,2,FALSE)),"",VLOOKUP(#REF!&amp;" N°3",Feuil2!D:E,2,FALSE))</f>
        <v>#REF!</v>
      </c>
      <c r="Y758" t="e">
        <f>IF(ISNA(VLOOKUP(#REF!&amp;" N°3",Feuil2!D:E,2,FALSE)),"",VLOOKUP(#REF!&amp;" N°3",Feuil2!D:E,2,FALSE))</f>
        <v>#REF!</v>
      </c>
      <c r="Z758" t="e">
        <f>IF(ISNA(VLOOKUP(#REF!&amp;" N°4",Feuil2!D:E,2,FALSE)),"",VLOOKUP(#REF!&amp;" N°4",Feuil2!D:E,2,FALSE))</f>
        <v>#REF!</v>
      </c>
      <c r="AA758" t="e">
        <f>IF(ISNA(VLOOKUP(#REF!&amp;" N°6",Feuil2!D:E,2,FALSE)),"",VLOOKUP(#REF!&amp;" N°6",Feuil2!D:E,2,FALSE))</f>
        <v>#REF!</v>
      </c>
      <c r="AB758" t="e">
        <f>IF(ISNA(VLOOKUP(#REF!&amp;" N°7",Feuil2!D:E,2,FALSE)),"",VLOOKUP(#REF!&amp;" N°7",Feuil2!D:E,2,FALSE))</f>
        <v>#REF!</v>
      </c>
    </row>
    <row r="759" spans="14:28" x14ac:dyDescent="0.3">
      <c r="N759" t="e">
        <f>IF(OR(VLOOKUP(M759,Feuil2!E:F,2,FALSE)&gt;1,VLOOKUP(Feuil1!M759,Feuil2!E:I,4,)+7&lt;Tableau_Lancer_la_requête_à_partir_de_CEGID[[#This Row],[wop_dateacc]]),Feuil1!M759,"")</f>
        <v>#N/A</v>
      </c>
      <c r="U759" t="e">
        <f>_xlfn.ISOWEEKNUM(#REF!)</f>
        <v>#REF!</v>
      </c>
      <c r="V759" t="e">
        <f>IF(ISNA(VLOOKUP(#REF!&amp;" N°1",Feuil2!D:E,2,FALSE)),"",VLOOKUP(#REF!&amp;" N°1",Feuil2!D:E,2,FALSE))</f>
        <v>#REF!</v>
      </c>
      <c r="W759" t="e">
        <f>IF(ISNA(VLOOKUP(#REF!&amp;" N°2",Feuil2!D:E,2,FALSE)),"",VLOOKUP(#REF!&amp;" N°2",Feuil2!D:E,2,FALSE))</f>
        <v>#REF!</v>
      </c>
      <c r="X759" t="e">
        <f>IF(ISNA(VLOOKUP(#REF!&amp;" N°3",Feuil2!D:E,2,FALSE)),"",VLOOKUP(#REF!&amp;" N°3",Feuil2!D:E,2,FALSE))</f>
        <v>#REF!</v>
      </c>
      <c r="Y759" t="e">
        <f>IF(ISNA(VLOOKUP(#REF!&amp;" N°3",Feuil2!D:E,2,FALSE)),"",VLOOKUP(#REF!&amp;" N°3",Feuil2!D:E,2,FALSE))</f>
        <v>#REF!</v>
      </c>
      <c r="Z759" t="e">
        <f>IF(ISNA(VLOOKUP(#REF!&amp;" N°4",Feuil2!D:E,2,FALSE)),"",VLOOKUP(#REF!&amp;" N°4",Feuil2!D:E,2,FALSE))</f>
        <v>#REF!</v>
      </c>
      <c r="AA759" t="e">
        <f>IF(ISNA(VLOOKUP(#REF!&amp;" N°6",Feuil2!D:E,2,FALSE)),"",VLOOKUP(#REF!&amp;" N°6",Feuil2!D:E,2,FALSE))</f>
        <v>#REF!</v>
      </c>
      <c r="AB759" t="e">
        <f>IF(ISNA(VLOOKUP(#REF!&amp;" N°7",Feuil2!D:E,2,FALSE)),"",VLOOKUP(#REF!&amp;" N°7",Feuil2!D:E,2,FALSE))</f>
        <v>#REF!</v>
      </c>
    </row>
    <row r="760" spans="14:28" x14ac:dyDescent="0.3">
      <c r="N760" t="e">
        <f>IF(OR(VLOOKUP(M760,Feuil2!E:F,2,FALSE)&gt;1,VLOOKUP(Feuil1!M760,Feuil2!E:I,4,)+7&lt;Tableau_Lancer_la_requête_à_partir_de_CEGID[[#This Row],[wop_dateacc]]),Feuil1!M760,"")</f>
        <v>#N/A</v>
      </c>
      <c r="U760" t="e">
        <f>_xlfn.ISOWEEKNUM(#REF!)</f>
        <v>#REF!</v>
      </c>
      <c r="V760" t="e">
        <f>IF(ISNA(VLOOKUP(#REF!&amp;" N°1",Feuil2!D:E,2,FALSE)),"",VLOOKUP(#REF!&amp;" N°1",Feuil2!D:E,2,FALSE))</f>
        <v>#REF!</v>
      </c>
      <c r="W760" t="e">
        <f>IF(ISNA(VLOOKUP(#REF!&amp;" N°2",Feuil2!D:E,2,FALSE)),"",VLOOKUP(#REF!&amp;" N°2",Feuil2!D:E,2,FALSE))</f>
        <v>#REF!</v>
      </c>
      <c r="X760" t="e">
        <f>IF(ISNA(VLOOKUP(#REF!&amp;" N°3",Feuil2!D:E,2,FALSE)),"",VLOOKUP(#REF!&amp;" N°3",Feuil2!D:E,2,FALSE))</f>
        <v>#REF!</v>
      </c>
      <c r="Y760" t="e">
        <f>IF(ISNA(VLOOKUP(#REF!&amp;" N°3",Feuil2!D:E,2,FALSE)),"",VLOOKUP(#REF!&amp;" N°3",Feuil2!D:E,2,FALSE))</f>
        <v>#REF!</v>
      </c>
      <c r="Z760" t="e">
        <f>IF(ISNA(VLOOKUP(#REF!&amp;" N°4",Feuil2!D:E,2,FALSE)),"",VLOOKUP(#REF!&amp;" N°4",Feuil2!D:E,2,FALSE))</f>
        <v>#REF!</v>
      </c>
      <c r="AA760" t="e">
        <f>IF(ISNA(VLOOKUP(#REF!&amp;" N°6",Feuil2!D:E,2,FALSE)),"",VLOOKUP(#REF!&amp;" N°6",Feuil2!D:E,2,FALSE))</f>
        <v>#REF!</v>
      </c>
      <c r="AB760" t="e">
        <f>IF(ISNA(VLOOKUP(#REF!&amp;" N°7",Feuil2!D:E,2,FALSE)),"",VLOOKUP(#REF!&amp;" N°7",Feuil2!D:E,2,FALSE))</f>
        <v>#REF!</v>
      </c>
    </row>
    <row r="761" spans="14:28" x14ac:dyDescent="0.3">
      <c r="N761" t="e">
        <f>IF(OR(VLOOKUP(M761,Feuil2!E:F,2,FALSE)&gt;1,VLOOKUP(Feuil1!M761,Feuil2!E:I,4,)+7&lt;Tableau_Lancer_la_requête_à_partir_de_CEGID[[#This Row],[wop_dateacc]]),Feuil1!M761,"")</f>
        <v>#N/A</v>
      </c>
      <c r="U761" t="e">
        <f>_xlfn.ISOWEEKNUM(#REF!)</f>
        <v>#REF!</v>
      </c>
      <c r="V761" t="e">
        <f>IF(ISNA(VLOOKUP(#REF!&amp;" N°1",Feuil2!D:E,2,FALSE)),"",VLOOKUP(#REF!&amp;" N°1",Feuil2!D:E,2,FALSE))</f>
        <v>#REF!</v>
      </c>
      <c r="W761" t="e">
        <f>IF(ISNA(VLOOKUP(#REF!&amp;" N°2",Feuil2!D:E,2,FALSE)),"",VLOOKUP(#REF!&amp;" N°2",Feuil2!D:E,2,FALSE))</f>
        <v>#REF!</v>
      </c>
      <c r="X761" t="e">
        <f>IF(ISNA(VLOOKUP(#REF!&amp;" N°3",Feuil2!D:E,2,FALSE)),"",VLOOKUP(#REF!&amp;" N°3",Feuil2!D:E,2,FALSE))</f>
        <v>#REF!</v>
      </c>
      <c r="Y761" t="e">
        <f>IF(ISNA(VLOOKUP(#REF!&amp;" N°3",Feuil2!D:E,2,FALSE)),"",VLOOKUP(#REF!&amp;" N°3",Feuil2!D:E,2,FALSE))</f>
        <v>#REF!</v>
      </c>
      <c r="Z761" t="e">
        <f>IF(ISNA(VLOOKUP(#REF!&amp;" N°4",Feuil2!D:E,2,FALSE)),"",VLOOKUP(#REF!&amp;" N°4",Feuil2!D:E,2,FALSE))</f>
        <v>#REF!</v>
      </c>
      <c r="AA761" t="e">
        <f>IF(ISNA(VLOOKUP(#REF!&amp;" N°6",Feuil2!D:E,2,FALSE)),"",VLOOKUP(#REF!&amp;" N°6",Feuil2!D:E,2,FALSE))</f>
        <v>#REF!</v>
      </c>
      <c r="AB761" t="e">
        <f>IF(ISNA(VLOOKUP(#REF!&amp;" N°7",Feuil2!D:E,2,FALSE)),"",VLOOKUP(#REF!&amp;" N°7",Feuil2!D:E,2,FALSE))</f>
        <v>#REF!</v>
      </c>
    </row>
    <row r="762" spans="14:28" x14ac:dyDescent="0.3">
      <c r="N762" t="e">
        <f>IF(OR(VLOOKUP(M762,Feuil2!E:F,2,FALSE)&gt;1,VLOOKUP(Feuil1!M762,Feuil2!E:I,4,)+7&lt;Tableau_Lancer_la_requête_à_partir_de_CEGID[[#This Row],[wop_dateacc]]),Feuil1!M762,"")</f>
        <v>#N/A</v>
      </c>
      <c r="U762" t="e">
        <f>_xlfn.ISOWEEKNUM(#REF!)</f>
        <v>#REF!</v>
      </c>
      <c r="V762" t="e">
        <f>IF(ISNA(VLOOKUP(#REF!&amp;" N°1",Feuil2!D:E,2,FALSE)),"",VLOOKUP(#REF!&amp;" N°1",Feuil2!D:E,2,FALSE))</f>
        <v>#REF!</v>
      </c>
      <c r="W762" t="e">
        <f>IF(ISNA(VLOOKUP(#REF!&amp;" N°2",Feuil2!D:E,2,FALSE)),"",VLOOKUP(#REF!&amp;" N°2",Feuil2!D:E,2,FALSE))</f>
        <v>#REF!</v>
      </c>
      <c r="X762" t="e">
        <f>IF(ISNA(VLOOKUP(#REF!&amp;" N°3",Feuil2!D:E,2,FALSE)),"",VLOOKUP(#REF!&amp;" N°3",Feuil2!D:E,2,FALSE))</f>
        <v>#REF!</v>
      </c>
      <c r="Y762" t="e">
        <f>IF(ISNA(VLOOKUP(#REF!&amp;" N°3",Feuil2!D:E,2,FALSE)),"",VLOOKUP(#REF!&amp;" N°3",Feuil2!D:E,2,FALSE))</f>
        <v>#REF!</v>
      </c>
      <c r="Z762" t="e">
        <f>IF(ISNA(VLOOKUP(#REF!&amp;" N°4",Feuil2!D:E,2,FALSE)),"",VLOOKUP(#REF!&amp;" N°4",Feuil2!D:E,2,FALSE))</f>
        <v>#REF!</v>
      </c>
      <c r="AA762" t="e">
        <f>IF(ISNA(VLOOKUP(#REF!&amp;" N°6",Feuil2!D:E,2,FALSE)),"",VLOOKUP(#REF!&amp;" N°6",Feuil2!D:E,2,FALSE))</f>
        <v>#REF!</v>
      </c>
      <c r="AB762" t="e">
        <f>IF(ISNA(VLOOKUP(#REF!&amp;" N°7",Feuil2!D:E,2,FALSE)),"",VLOOKUP(#REF!&amp;" N°7",Feuil2!D:E,2,FALSE))</f>
        <v>#REF!</v>
      </c>
    </row>
    <row r="763" spans="14:28" x14ac:dyDescent="0.3">
      <c r="N763" t="e">
        <f>IF(OR(VLOOKUP(M763,Feuil2!E:F,2,FALSE)&gt;1,VLOOKUP(Feuil1!M763,Feuil2!E:I,4,)+7&lt;Tableau_Lancer_la_requête_à_partir_de_CEGID[[#This Row],[wop_dateacc]]),Feuil1!M763,"")</f>
        <v>#N/A</v>
      </c>
      <c r="U763" t="e">
        <f>_xlfn.ISOWEEKNUM(#REF!)</f>
        <v>#REF!</v>
      </c>
      <c r="V763" t="e">
        <f>IF(ISNA(VLOOKUP(#REF!&amp;" N°1",Feuil2!D:E,2,FALSE)),"",VLOOKUP(#REF!&amp;" N°1",Feuil2!D:E,2,FALSE))</f>
        <v>#REF!</v>
      </c>
      <c r="W763" t="e">
        <f>IF(ISNA(VLOOKUP(#REF!&amp;" N°2",Feuil2!D:E,2,FALSE)),"",VLOOKUP(#REF!&amp;" N°2",Feuil2!D:E,2,FALSE))</f>
        <v>#REF!</v>
      </c>
      <c r="X763" t="e">
        <f>IF(ISNA(VLOOKUP(#REF!&amp;" N°3",Feuil2!D:E,2,FALSE)),"",VLOOKUP(#REF!&amp;" N°3",Feuil2!D:E,2,FALSE))</f>
        <v>#REF!</v>
      </c>
      <c r="Y763" t="e">
        <f>IF(ISNA(VLOOKUP(#REF!&amp;" N°3",Feuil2!D:E,2,FALSE)),"",VLOOKUP(#REF!&amp;" N°3",Feuil2!D:E,2,FALSE))</f>
        <v>#REF!</v>
      </c>
      <c r="Z763" t="e">
        <f>IF(ISNA(VLOOKUP(#REF!&amp;" N°4",Feuil2!D:E,2,FALSE)),"",VLOOKUP(#REF!&amp;" N°4",Feuil2!D:E,2,FALSE))</f>
        <v>#REF!</v>
      </c>
      <c r="AA763" t="e">
        <f>IF(ISNA(VLOOKUP(#REF!&amp;" N°6",Feuil2!D:E,2,FALSE)),"",VLOOKUP(#REF!&amp;" N°6",Feuil2!D:E,2,FALSE))</f>
        <v>#REF!</v>
      </c>
      <c r="AB763" t="e">
        <f>IF(ISNA(VLOOKUP(#REF!&amp;" N°7",Feuil2!D:E,2,FALSE)),"",VLOOKUP(#REF!&amp;" N°7",Feuil2!D:E,2,FALSE))</f>
        <v>#REF!</v>
      </c>
    </row>
    <row r="764" spans="14:28" x14ac:dyDescent="0.3">
      <c r="N764" t="e">
        <f>IF(OR(VLOOKUP(M764,Feuil2!E:F,2,FALSE)&gt;1,VLOOKUP(Feuil1!M764,Feuil2!E:I,4,)+7&lt;Tableau_Lancer_la_requête_à_partir_de_CEGID[[#This Row],[wop_dateacc]]),Feuil1!M764,"")</f>
        <v>#N/A</v>
      </c>
      <c r="U764" t="e">
        <f>_xlfn.ISOWEEKNUM(#REF!)</f>
        <v>#REF!</v>
      </c>
      <c r="V764" t="e">
        <f>IF(ISNA(VLOOKUP(#REF!&amp;" N°1",Feuil2!D:E,2,FALSE)),"",VLOOKUP(#REF!&amp;" N°1",Feuil2!D:E,2,FALSE))</f>
        <v>#REF!</v>
      </c>
      <c r="W764" t="e">
        <f>IF(ISNA(VLOOKUP(#REF!&amp;" N°2",Feuil2!D:E,2,FALSE)),"",VLOOKUP(#REF!&amp;" N°2",Feuil2!D:E,2,FALSE))</f>
        <v>#REF!</v>
      </c>
      <c r="X764" t="e">
        <f>IF(ISNA(VLOOKUP(#REF!&amp;" N°3",Feuil2!D:E,2,FALSE)),"",VLOOKUP(#REF!&amp;" N°3",Feuil2!D:E,2,FALSE))</f>
        <v>#REF!</v>
      </c>
      <c r="Y764" t="e">
        <f>IF(ISNA(VLOOKUP(#REF!&amp;" N°3",Feuil2!D:E,2,FALSE)),"",VLOOKUP(#REF!&amp;" N°3",Feuil2!D:E,2,FALSE))</f>
        <v>#REF!</v>
      </c>
      <c r="Z764" t="e">
        <f>IF(ISNA(VLOOKUP(#REF!&amp;" N°4",Feuil2!D:E,2,FALSE)),"",VLOOKUP(#REF!&amp;" N°4",Feuil2!D:E,2,FALSE))</f>
        <v>#REF!</v>
      </c>
      <c r="AA764" t="e">
        <f>IF(ISNA(VLOOKUP(#REF!&amp;" N°6",Feuil2!D:E,2,FALSE)),"",VLOOKUP(#REF!&amp;" N°6",Feuil2!D:E,2,FALSE))</f>
        <v>#REF!</v>
      </c>
      <c r="AB764" t="e">
        <f>IF(ISNA(VLOOKUP(#REF!&amp;" N°7",Feuil2!D:E,2,FALSE)),"",VLOOKUP(#REF!&amp;" N°7",Feuil2!D:E,2,FALSE))</f>
        <v>#REF!</v>
      </c>
    </row>
    <row r="765" spans="14:28" x14ac:dyDescent="0.3">
      <c r="N765" t="e">
        <f>IF(OR(VLOOKUP(M765,Feuil2!E:F,2,FALSE)&gt;1,VLOOKUP(Feuil1!M765,Feuil2!E:I,4,)+7&lt;Tableau_Lancer_la_requête_à_partir_de_CEGID[[#This Row],[wop_dateacc]]),Feuil1!M765,"")</f>
        <v>#N/A</v>
      </c>
      <c r="U765" t="e">
        <f>_xlfn.ISOWEEKNUM(#REF!)</f>
        <v>#REF!</v>
      </c>
      <c r="V765" t="e">
        <f>IF(ISNA(VLOOKUP(#REF!&amp;" N°1",Feuil2!D:E,2,FALSE)),"",VLOOKUP(#REF!&amp;" N°1",Feuil2!D:E,2,FALSE))</f>
        <v>#REF!</v>
      </c>
      <c r="W765" t="e">
        <f>IF(ISNA(VLOOKUP(#REF!&amp;" N°2",Feuil2!D:E,2,FALSE)),"",VLOOKUP(#REF!&amp;" N°2",Feuil2!D:E,2,FALSE))</f>
        <v>#REF!</v>
      </c>
      <c r="X765" t="e">
        <f>IF(ISNA(VLOOKUP(#REF!&amp;" N°3",Feuil2!D:E,2,FALSE)),"",VLOOKUP(#REF!&amp;" N°3",Feuil2!D:E,2,FALSE))</f>
        <v>#REF!</v>
      </c>
      <c r="Y765" t="e">
        <f>IF(ISNA(VLOOKUP(#REF!&amp;" N°3",Feuil2!D:E,2,FALSE)),"",VLOOKUP(#REF!&amp;" N°3",Feuil2!D:E,2,FALSE))</f>
        <v>#REF!</v>
      </c>
      <c r="Z765" t="e">
        <f>IF(ISNA(VLOOKUP(#REF!&amp;" N°4",Feuil2!D:E,2,FALSE)),"",VLOOKUP(#REF!&amp;" N°4",Feuil2!D:E,2,FALSE))</f>
        <v>#REF!</v>
      </c>
      <c r="AA765" t="e">
        <f>IF(ISNA(VLOOKUP(#REF!&amp;" N°6",Feuil2!D:E,2,FALSE)),"",VLOOKUP(#REF!&amp;" N°6",Feuil2!D:E,2,FALSE))</f>
        <v>#REF!</v>
      </c>
      <c r="AB765" t="e">
        <f>IF(ISNA(VLOOKUP(#REF!&amp;" N°7",Feuil2!D:E,2,FALSE)),"",VLOOKUP(#REF!&amp;" N°7",Feuil2!D:E,2,FALSE))</f>
        <v>#REF!</v>
      </c>
    </row>
    <row r="766" spans="14:28" x14ac:dyDescent="0.3">
      <c r="N766" t="e">
        <f>IF(OR(VLOOKUP(M766,Feuil2!E:F,2,FALSE)&gt;1,VLOOKUP(Feuil1!M766,Feuil2!E:I,4,)+7&lt;Tableau_Lancer_la_requête_à_partir_de_CEGID[[#This Row],[wop_dateacc]]),Feuil1!M766,"")</f>
        <v>#N/A</v>
      </c>
      <c r="U766" t="e">
        <f>_xlfn.ISOWEEKNUM(#REF!)</f>
        <v>#REF!</v>
      </c>
      <c r="V766" t="e">
        <f>IF(ISNA(VLOOKUP(#REF!&amp;" N°1",Feuil2!D:E,2,FALSE)),"",VLOOKUP(#REF!&amp;" N°1",Feuil2!D:E,2,FALSE))</f>
        <v>#REF!</v>
      </c>
      <c r="W766" t="e">
        <f>IF(ISNA(VLOOKUP(#REF!&amp;" N°2",Feuil2!D:E,2,FALSE)),"",VLOOKUP(#REF!&amp;" N°2",Feuil2!D:E,2,FALSE))</f>
        <v>#REF!</v>
      </c>
      <c r="X766" t="e">
        <f>IF(ISNA(VLOOKUP(#REF!&amp;" N°3",Feuil2!D:E,2,FALSE)),"",VLOOKUP(#REF!&amp;" N°3",Feuil2!D:E,2,FALSE))</f>
        <v>#REF!</v>
      </c>
      <c r="Y766" t="e">
        <f>IF(ISNA(VLOOKUP(#REF!&amp;" N°3",Feuil2!D:E,2,FALSE)),"",VLOOKUP(#REF!&amp;" N°3",Feuil2!D:E,2,FALSE))</f>
        <v>#REF!</v>
      </c>
      <c r="Z766" t="e">
        <f>IF(ISNA(VLOOKUP(#REF!&amp;" N°4",Feuil2!D:E,2,FALSE)),"",VLOOKUP(#REF!&amp;" N°4",Feuil2!D:E,2,FALSE))</f>
        <v>#REF!</v>
      </c>
      <c r="AA766" t="e">
        <f>IF(ISNA(VLOOKUP(#REF!&amp;" N°6",Feuil2!D:E,2,FALSE)),"",VLOOKUP(#REF!&amp;" N°6",Feuil2!D:E,2,FALSE))</f>
        <v>#REF!</v>
      </c>
      <c r="AB766" t="e">
        <f>IF(ISNA(VLOOKUP(#REF!&amp;" N°7",Feuil2!D:E,2,FALSE)),"",VLOOKUP(#REF!&amp;" N°7",Feuil2!D:E,2,FALSE))</f>
        <v>#REF!</v>
      </c>
    </row>
    <row r="767" spans="14:28" x14ac:dyDescent="0.3">
      <c r="N767" t="e">
        <f>IF(OR(VLOOKUP(M767,Feuil2!E:F,2,FALSE)&gt;1,VLOOKUP(Feuil1!M767,Feuil2!E:I,4,)+7&lt;Tableau_Lancer_la_requête_à_partir_de_CEGID[[#This Row],[wop_dateacc]]),Feuil1!M767,"")</f>
        <v>#N/A</v>
      </c>
      <c r="U767" t="e">
        <f>_xlfn.ISOWEEKNUM(#REF!)</f>
        <v>#REF!</v>
      </c>
      <c r="V767" t="e">
        <f>IF(ISNA(VLOOKUP(#REF!&amp;" N°1",Feuil2!D:E,2,FALSE)),"",VLOOKUP(#REF!&amp;" N°1",Feuil2!D:E,2,FALSE))</f>
        <v>#REF!</v>
      </c>
      <c r="W767" t="e">
        <f>IF(ISNA(VLOOKUP(#REF!&amp;" N°2",Feuil2!D:E,2,FALSE)),"",VLOOKUP(#REF!&amp;" N°2",Feuil2!D:E,2,FALSE))</f>
        <v>#REF!</v>
      </c>
      <c r="X767" t="e">
        <f>IF(ISNA(VLOOKUP(#REF!&amp;" N°3",Feuil2!D:E,2,FALSE)),"",VLOOKUP(#REF!&amp;" N°3",Feuil2!D:E,2,FALSE))</f>
        <v>#REF!</v>
      </c>
      <c r="Y767" t="e">
        <f>IF(ISNA(VLOOKUP(#REF!&amp;" N°3",Feuil2!D:E,2,FALSE)),"",VLOOKUP(#REF!&amp;" N°3",Feuil2!D:E,2,FALSE))</f>
        <v>#REF!</v>
      </c>
      <c r="Z767" t="e">
        <f>IF(ISNA(VLOOKUP(#REF!&amp;" N°4",Feuil2!D:E,2,FALSE)),"",VLOOKUP(#REF!&amp;" N°4",Feuil2!D:E,2,FALSE))</f>
        <v>#REF!</v>
      </c>
      <c r="AA767" t="e">
        <f>IF(ISNA(VLOOKUP(#REF!&amp;" N°6",Feuil2!D:E,2,FALSE)),"",VLOOKUP(#REF!&amp;" N°6",Feuil2!D:E,2,FALSE))</f>
        <v>#REF!</v>
      </c>
      <c r="AB767" t="e">
        <f>IF(ISNA(VLOOKUP(#REF!&amp;" N°7",Feuil2!D:E,2,FALSE)),"",VLOOKUP(#REF!&amp;" N°7",Feuil2!D:E,2,FALSE))</f>
        <v>#REF!</v>
      </c>
    </row>
    <row r="768" spans="14:28" x14ac:dyDescent="0.3">
      <c r="N768" t="e">
        <f>IF(OR(VLOOKUP(M768,Feuil2!E:F,2,FALSE)&gt;1,VLOOKUP(Feuil1!M768,Feuil2!E:I,4,)+7&lt;Tableau_Lancer_la_requête_à_partir_de_CEGID[[#This Row],[wop_dateacc]]),Feuil1!M768,"")</f>
        <v>#N/A</v>
      </c>
      <c r="U768" t="e">
        <f>_xlfn.ISOWEEKNUM(#REF!)</f>
        <v>#REF!</v>
      </c>
      <c r="V768" t="e">
        <f>IF(ISNA(VLOOKUP(#REF!&amp;" N°1",Feuil2!D:E,2,FALSE)),"",VLOOKUP(#REF!&amp;" N°1",Feuil2!D:E,2,FALSE))</f>
        <v>#REF!</v>
      </c>
      <c r="W768" t="e">
        <f>IF(ISNA(VLOOKUP(#REF!&amp;" N°2",Feuil2!D:E,2,FALSE)),"",VLOOKUP(#REF!&amp;" N°2",Feuil2!D:E,2,FALSE))</f>
        <v>#REF!</v>
      </c>
      <c r="X768" t="e">
        <f>IF(ISNA(VLOOKUP(#REF!&amp;" N°3",Feuil2!D:E,2,FALSE)),"",VLOOKUP(#REF!&amp;" N°3",Feuil2!D:E,2,FALSE))</f>
        <v>#REF!</v>
      </c>
      <c r="Y768" t="e">
        <f>IF(ISNA(VLOOKUP(#REF!&amp;" N°3",Feuil2!D:E,2,FALSE)),"",VLOOKUP(#REF!&amp;" N°3",Feuil2!D:E,2,FALSE))</f>
        <v>#REF!</v>
      </c>
      <c r="Z768" t="e">
        <f>IF(ISNA(VLOOKUP(#REF!&amp;" N°4",Feuil2!D:E,2,FALSE)),"",VLOOKUP(#REF!&amp;" N°4",Feuil2!D:E,2,FALSE))</f>
        <v>#REF!</v>
      </c>
      <c r="AA768" t="e">
        <f>IF(ISNA(VLOOKUP(#REF!&amp;" N°6",Feuil2!D:E,2,FALSE)),"",VLOOKUP(#REF!&amp;" N°6",Feuil2!D:E,2,FALSE))</f>
        <v>#REF!</v>
      </c>
      <c r="AB768" t="e">
        <f>IF(ISNA(VLOOKUP(#REF!&amp;" N°7",Feuil2!D:E,2,FALSE)),"",VLOOKUP(#REF!&amp;" N°7",Feuil2!D:E,2,FALSE))</f>
        <v>#REF!</v>
      </c>
    </row>
    <row r="769" spans="14:28" x14ac:dyDescent="0.3">
      <c r="N769" t="e">
        <f>IF(OR(VLOOKUP(M769,Feuil2!E:F,2,FALSE)&gt;1,VLOOKUP(Feuil1!M769,Feuil2!E:I,4,)+7&lt;Tableau_Lancer_la_requête_à_partir_de_CEGID[[#This Row],[wop_dateacc]]),Feuil1!M769,"")</f>
        <v>#N/A</v>
      </c>
      <c r="U769" t="e">
        <f>_xlfn.ISOWEEKNUM(#REF!)</f>
        <v>#REF!</v>
      </c>
      <c r="V769" t="e">
        <f>IF(ISNA(VLOOKUP(#REF!&amp;" N°1",Feuil2!D:E,2,FALSE)),"",VLOOKUP(#REF!&amp;" N°1",Feuil2!D:E,2,FALSE))</f>
        <v>#REF!</v>
      </c>
      <c r="W769" t="e">
        <f>IF(ISNA(VLOOKUP(#REF!&amp;" N°2",Feuil2!D:E,2,FALSE)),"",VLOOKUP(#REF!&amp;" N°2",Feuil2!D:E,2,FALSE))</f>
        <v>#REF!</v>
      </c>
      <c r="X769" t="e">
        <f>IF(ISNA(VLOOKUP(#REF!&amp;" N°3",Feuil2!D:E,2,FALSE)),"",VLOOKUP(#REF!&amp;" N°3",Feuil2!D:E,2,FALSE))</f>
        <v>#REF!</v>
      </c>
      <c r="Y769" t="e">
        <f>IF(ISNA(VLOOKUP(#REF!&amp;" N°3",Feuil2!D:E,2,FALSE)),"",VLOOKUP(#REF!&amp;" N°3",Feuil2!D:E,2,FALSE))</f>
        <v>#REF!</v>
      </c>
      <c r="Z769" t="e">
        <f>IF(ISNA(VLOOKUP(#REF!&amp;" N°4",Feuil2!D:E,2,FALSE)),"",VLOOKUP(#REF!&amp;" N°4",Feuil2!D:E,2,FALSE))</f>
        <v>#REF!</v>
      </c>
      <c r="AA769" t="e">
        <f>IF(ISNA(VLOOKUP(#REF!&amp;" N°6",Feuil2!D:E,2,FALSE)),"",VLOOKUP(#REF!&amp;" N°6",Feuil2!D:E,2,FALSE))</f>
        <v>#REF!</v>
      </c>
      <c r="AB769" t="e">
        <f>IF(ISNA(VLOOKUP(#REF!&amp;" N°7",Feuil2!D:E,2,FALSE)),"",VLOOKUP(#REF!&amp;" N°7",Feuil2!D:E,2,FALSE))</f>
        <v>#REF!</v>
      </c>
    </row>
    <row r="770" spans="14:28" x14ac:dyDescent="0.3">
      <c r="N770" t="e">
        <f>IF(OR(VLOOKUP(M770,Feuil2!E:F,2,FALSE)&gt;1,VLOOKUP(Feuil1!M770,Feuil2!E:I,4,)+7&lt;Tableau_Lancer_la_requête_à_partir_de_CEGID[[#This Row],[wop_dateacc]]),Feuil1!M770,"")</f>
        <v>#N/A</v>
      </c>
      <c r="U770" t="e">
        <f>_xlfn.ISOWEEKNUM(#REF!)</f>
        <v>#REF!</v>
      </c>
      <c r="V770" t="e">
        <f>IF(ISNA(VLOOKUP(#REF!&amp;" N°1",Feuil2!D:E,2,FALSE)),"",VLOOKUP(#REF!&amp;" N°1",Feuil2!D:E,2,FALSE))</f>
        <v>#REF!</v>
      </c>
      <c r="W770" t="e">
        <f>IF(ISNA(VLOOKUP(#REF!&amp;" N°2",Feuil2!D:E,2,FALSE)),"",VLOOKUP(#REF!&amp;" N°2",Feuil2!D:E,2,FALSE))</f>
        <v>#REF!</v>
      </c>
      <c r="X770" t="e">
        <f>IF(ISNA(VLOOKUP(#REF!&amp;" N°3",Feuil2!D:E,2,FALSE)),"",VLOOKUP(#REF!&amp;" N°3",Feuil2!D:E,2,FALSE))</f>
        <v>#REF!</v>
      </c>
      <c r="Y770" t="e">
        <f>IF(ISNA(VLOOKUP(#REF!&amp;" N°3",Feuil2!D:E,2,FALSE)),"",VLOOKUP(#REF!&amp;" N°3",Feuil2!D:E,2,FALSE))</f>
        <v>#REF!</v>
      </c>
      <c r="Z770" t="e">
        <f>IF(ISNA(VLOOKUP(#REF!&amp;" N°4",Feuil2!D:E,2,FALSE)),"",VLOOKUP(#REF!&amp;" N°4",Feuil2!D:E,2,FALSE))</f>
        <v>#REF!</v>
      </c>
      <c r="AA770" t="e">
        <f>IF(ISNA(VLOOKUP(#REF!&amp;" N°6",Feuil2!D:E,2,FALSE)),"",VLOOKUP(#REF!&amp;" N°6",Feuil2!D:E,2,FALSE))</f>
        <v>#REF!</v>
      </c>
      <c r="AB770" t="e">
        <f>IF(ISNA(VLOOKUP(#REF!&amp;" N°7",Feuil2!D:E,2,FALSE)),"",VLOOKUP(#REF!&amp;" N°7",Feuil2!D:E,2,FALSE))</f>
        <v>#REF!</v>
      </c>
    </row>
    <row r="771" spans="14:28" x14ac:dyDescent="0.3">
      <c r="N771" t="e">
        <f>IF(OR(VLOOKUP(M771,Feuil2!E:F,2,FALSE)&gt;1,VLOOKUP(Feuil1!M771,Feuil2!E:I,4,)+7&lt;Tableau_Lancer_la_requête_à_partir_de_CEGID[[#This Row],[wop_dateacc]]),Feuil1!M771,"")</f>
        <v>#N/A</v>
      </c>
      <c r="U771" t="e">
        <f>_xlfn.ISOWEEKNUM(#REF!)</f>
        <v>#REF!</v>
      </c>
      <c r="V771" t="e">
        <f>IF(ISNA(VLOOKUP(#REF!&amp;" N°1",Feuil2!D:E,2,FALSE)),"",VLOOKUP(#REF!&amp;" N°1",Feuil2!D:E,2,FALSE))</f>
        <v>#REF!</v>
      </c>
      <c r="W771" t="e">
        <f>IF(ISNA(VLOOKUP(#REF!&amp;" N°2",Feuil2!D:E,2,FALSE)),"",VLOOKUP(#REF!&amp;" N°2",Feuil2!D:E,2,FALSE))</f>
        <v>#REF!</v>
      </c>
      <c r="X771" t="e">
        <f>IF(ISNA(VLOOKUP(#REF!&amp;" N°3",Feuil2!D:E,2,FALSE)),"",VLOOKUP(#REF!&amp;" N°3",Feuil2!D:E,2,FALSE))</f>
        <v>#REF!</v>
      </c>
      <c r="Y771" t="e">
        <f>IF(ISNA(VLOOKUP(#REF!&amp;" N°3",Feuil2!D:E,2,FALSE)),"",VLOOKUP(#REF!&amp;" N°3",Feuil2!D:E,2,FALSE))</f>
        <v>#REF!</v>
      </c>
      <c r="Z771" t="e">
        <f>IF(ISNA(VLOOKUP(#REF!&amp;" N°4",Feuil2!D:E,2,FALSE)),"",VLOOKUP(#REF!&amp;" N°4",Feuil2!D:E,2,FALSE))</f>
        <v>#REF!</v>
      </c>
      <c r="AA771" t="e">
        <f>IF(ISNA(VLOOKUP(#REF!&amp;" N°6",Feuil2!D:E,2,FALSE)),"",VLOOKUP(#REF!&amp;" N°6",Feuil2!D:E,2,FALSE))</f>
        <v>#REF!</v>
      </c>
      <c r="AB771" t="e">
        <f>IF(ISNA(VLOOKUP(#REF!&amp;" N°7",Feuil2!D:E,2,FALSE)),"",VLOOKUP(#REF!&amp;" N°7",Feuil2!D:E,2,FALSE))</f>
        <v>#REF!</v>
      </c>
    </row>
    <row r="772" spans="14:28" x14ac:dyDescent="0.3">
      <c r="N772" t="e">
        <f>IF(OR(VLOOKUP(M772,Feuil2!E:F,2,FALSE)&gt;1,VLOOKUP(Feuil1!M772,Feuil2!E:I,4,)+7&lt;Tableau_Lancer_la_requête_à_partir_de_CEGID[[#This Row],[wop_dateacc]]),Feuil1!M772,"")</f>
        <v>#N/A</v>
      </c>
      <c r="U772" t="e">
        <f>_xlfn.ISOWEEKNUM(#REF!)</f>
        <v>#REF!</v>
      </c>
      <c r="V772" t="e">
        <f>IF(ISNA(VLOOKUP(#REF!&amp;" N°1",Feuil2!D:E,2,FALSE)),"",VLOOKUP(#REF!&amp;" N°1",Feuil2!D:E,2,FALSE))</f>
        <v>#REF!</v>
      </c>
      <c r="W772" t="e">
        <f>IF(ISNA(VLOOKUP(#REF!&amp;" N°2",Feuil2!D:E,2,FALSE)),"",VLOOKUP(#REF!&amp;" N°2",Feuil2!D:E,2,FALSE))</f>
        <v>#REF!</v>
      </c>
      <c r="X772" t="e">
        <f>IF(ISNA(VLOOKUP(#REF!&amp;" N°3",Feuil2!D:E,2,FALSE)),"",VLOOKUP(#REF!&amp;" N°3",Feuil2!D:E,2,FALSE))</f>
        <v>#REF!</v>
      </c>
      <c r="Y772" t="e">
        <f>IF(ISNA(VLOOKUP(#REF!&amp;" N°3",Feuil2!D:E,2,FALSE)),"",VLOOKUP(#REF!&amp;" N°3",Feuil2!D:E,2,FALSE))</f>
        <v>#REF!</v>
      </c>
      <c r="Z772" t="e">
        <f>IF(ISNA(VLOOKUP(#REF!&amp;" N°4",Feuil2!D:E,2,FALSE)),"",VLOOKUP(#REF!&amp;" N°4",Feuil2!D:E,2,FALSE))</f>
        <v>#REF!</v>
      </c>
      <c r="AA772" t="e">
        <f>IF(ISNA(VLOOKUP(#REF!&amp;" N°6",Feuil2!D:E,2,FALSE)),"",VLOOKUP(#REF!&amp;" N°6",Feuil2!D:E,2,FALSE))</f>
        <v>#REF!</v>
      </c>
      <c r="AB772" t="e">
        <f>IF(ISNA(VLOOKUP(#REF!&amp;" N°7",Feuil2!D:E,2,FALSE)),"",VLOOKUP(#REF!&amp;" N°7",Feuil2!D:E,2,FALSE))</f>
        <v>#REF!</v>
      </c>
    </row>
    <row r="773" spans="14:28" x14ac:dyDescent="0.3">
      <c r="N773" t="e">
        <f>IF(OR(VLOOKUP(M773,Feuil2!E:F,2,FALSE)&gt;1,VLOOKUP(Feuil1!M773,Feuil2!E:I,4,)+7&lt;Tableau_Lancer_la_requête_à_partir_de_CEGID[[#This Row],[wop_dateacc]]),Feuil1!M773,"")</f>
        <v>#N/A</v>
      </c>
      <c r="U773" t="e">
        <f>_xlfn.ISOWEEKNUM(#REF!)</f>
        <v>#REF!</v>
      </c>
      <c r="V773" t="e">
        <f>IF(ISNA(VLOOKUP(#REF!&amp;" N°1",Feuil2!D:E,2,FALSE)),"",VLOOKUP(#REF!&amp;" N°1",Feuil2!D:E,2,FALSE))</f>
        <v>#REF!</v>
      </c>
      <c r="W773" t="e">
        <f>IF(ISNA(VLOOKUP(#REF!&amp;" N°2",Feuil2!D:E,2,FALSE)),"",VLOOKUP(#REF!&amp;" N°2",Feuil2!D:E,2,FALSE))</f>
        <v>#REF!</v>
      </c>
      <c r="X773" t="e">
        <f>IF(ISNA(VLOOKUP(#REF!&amp;" N°3",Feuil2!D:E,2,FALSE)),"",VLOOKUP(#REF!&amp;" N°3",Feuil2!D:E,2,FALSE))</f>
        <v>#REF!</v>
      </c>
      <c r="Y773" t="e">
        <f>IF(ISNA(VLOOKUP(#REF!&amp;" N°3",Feuil2!D:E,2,FALSE)),"",VLOOKUP(#REF!&amp;" N°3",Feuil2!D:E,2,FALSE))</f>
        <v>#REF!</v>
      </c>
      <c r="Z773" t="e">
        <f>IF(ISNA(VLOOKUP(#REF!&amp;" N°4",Feuil2!D:E,2,FALSE)),"",VLOOKUP(#REF!&amp;" N°4",Feuil2!D:E,2,FALSE))</f>
        <v>#REF!</v>
      </c>
      <c r="AA773" t="e">
        <f>IF(ISNA(VLOOKUP(#REF!&amp;" N°6",Feuil2!D:E,2,FALSE)),"",VLOOKUP(#REF!&amp;" N°6",Feuil2!D:E,2,FALSE))</f>
        <v>#REF!</v>
      </c>
      <c r="AB773" t="e">
        <f>IF(ISNA(VLOOKUP(#REF!&amp;" N°7",Feuil2!D:E,2,FALSE)),"",VLOOKUP(#REF!&amp;" N°7",Feuil2!D:E,2,FALSE))</f>
        <v>#REF!</v>
      </c>
    </row>
    <row r="774" spans="14:28" x14ac:dyDescent="0.3">
      <c r="N774" t="e">
        <f>IF(OR(VLOOKUP(M774,Feuil2!E:F,2,FALSE)&gt;1,VLOOKUP(Feuil1!M774,Feuil2!E:I,4,)+7&lt;Tableau_Lancer_la_requête_à_partir_de_CEGID[[#This Row],[wop_dateacc]]),Feuil1!M774,"")</f>
        <v>#N/A</v>
      </c>
      <c r="U774" t="e">
        <f>_xlfn.ISOWEEKNUM(#REF!)</f>
        <v>#REF!</v>
      </c>
      <c r="V774" t="e">
        <f>IF(ISNA(VLOOKUP(#REF!&amp;" N°1",Feuil2!D:E,2,FALSE)),"",VLOOKUP(#REF!&amp;" N°1",Feuil2!D:E,2,FALSE))</f>
        <v>#REF!</v>
      </c>
      <c r="W774" t="e">
        <f>IF(ISNA(VLOOKUP(#REF!&amp;" N°2",Feuil2!D:E,2,FALSE)),"",VLOOKUP(#REF!&amp;" N°2",Feuil2!D:E,2,FALSE))</f>
        <v>#REF!</v>
      </c>
      <c r="X774" t="e">
        <f>IF(ISNA(VLOOKUP(#REF!&amp;" N°3",Feuil2!D:E,2,FALSE)),"",VLOOKUP(#REF!&amp;" N°3",Feuil2!D:E,2,FALSE))</f>
        <v>#REF!</v>
      </c>
      <c r="Y774" t="e">
        <f>IF(ISNA(VLOOKUP(#REF!&amp;" N°3",Feuil2!D:E,2,FALSE)),"",VLOOKUP(#REF!&amp;" N°3",Feuil2!D:E,2,FALSE))</f>
        <v>#REF!</v>
      </c>
      <c r="Z774" t="e">
        <f>IF(ISNA(VLOOKUP(#REF!&amp;" N°4",Feuil2!D:E,2,FALSE)),"",VLOOKUP(#REF!&amp;" N°4",Feuil2!D:E,2,FALSE))</f>
        <v>#REF!</v>
      </c>
      <c r="AA774" t="e">
        <f>IF(ISNA(VLOOKUP(#REF!&amp;" N°6",Feuil2!D:E,2,FALSE)),"",VLOOKUP(#REF!&amp;" N°6",Feuil2!D:E,2,FALSE))</f>
        <v>#REF!</v>
      </c>
      <c r="AB774" t="e">
        <f>IF(ISNA(VLOOKUP(#REF!&amp;" N°7",Feuil2!D:E,2,FALSE)),"",VLOOKUP(#REF!&amp;" N°7",Feuil2!D:E,2,FALSE))</f>
        <v>#REF!</v>
      </c>
    </row>
    <row r="775" spans="14:28" x14ac:dyDescent="0.3">
      <c r="N775" t="e">
        <f>IF(OR(VLOOKUP(M775,Feuil2!E:F,2,FALSE)&gt;1,VLOOKUP(Feuil1!M775,Feuil2!E:I,4,)+7&lt;Tableau_Lancer_la_requête_à_partir_de_CEGID[[#This Row],[wop_dateacc]]),Feuil1!M775,"")</f>
        <v>#N/A</v>
      </c>
      <c r="U775" t="e">
        <f>_xlfn.ISOWEEKNUM(#REF!)</f>
        <v>#REF!</v>
      </c>
      <c r="V775" t="e">
        <f>IF(ISNA(VLOOKUP(#REF!&amp;" N°1",Feuil2!D:E,2,FALSE)),"",VLOOKUP(#REF!&amp;" N°1",Feuil2!D:E,2,FALSE))</f>
        <v>#REF!</v>
      </c>
      <c r="W775" t="e">
        <f>IF(ISNA(VLOOKUP(#REF!&amp;" N°2",Feuil2!D:E,2,FALSE)),"",VLOOKUP(#REF!&amp;" N°2",Feuil2!D:E,2,FALSE))</f>
        <v>#REF!</v>
      </c>
      <c r="X775" t="e">
        <f>IF(ISNA(VLOOKUP(#REF!&amp;" N°3",Feuil2!D:E,2,FALSE)),"",VLOOKUP(#REF!&amp;" N°3",Feuil2!D:E,2,FALSE))</f>
        <v>#REF!</v>
      </c>
      <c r="Y775" t="e">
        <f>IF(ISNA(VLOOKUP(#REF!&amp;" N°3",Feuil2!D:E,2,FALSE)),"",VLOOKUP(#REF!&amp;" N°3",Feuil2!D:E,2,FALSE))</f>
        <v>#REF!</v>
      </c>
      <c r="Z775" t="e">
        <f>IF(ISNA(VLOOKUP(#REF!&amp;" N°4",Feuil2!D:E,2,FALSE)),"",VLOOKUP(#REF!&amp;" N°4",Feuil2!D:E,2,FALSE))</f>
        <v>#REF!</v>
      </c>
      <c r="AA775" t="e">
        <f>IF(ISNA(VLOOKUP(#REF!&amp;" N°6",Feuil2!D:E,2,FALSE)),"",VLOOKUP(#REF!&amp;" N°6",Feuil2!D:E,2,FALSE))</f>
        <v>#REF!</v>
      </c>
      <c r="AB775" t="e">
        <f>IF(ISNA(VLOOKUP(#REF!&amp;" N°7",Feuil2!D:E,2,FALSE)),"",VLOOKUP(#REF!&amp;" N°7",Feuil2!D:E,2,FALSE))</f>
        <v>#REF!</v>
      </c>
    </row>
    <row r="776" spans="14:28" x14ac:dyDescent="0.3">
      <c r="N776" t="e">
        <f>IF(OR(VLOOKUP(M776,Feuil2!E:F,2,FALSE)&gt;1,VLOOKUP(Feuil1!M776,Feuil2!E:I,4,)+7&lt;Tableau_Lancer_la_requête_à_partir_de_CEGID[[#This Row],[wop_dateacc]]),Feuil1!M776,"")</f>
        <v>#N/A</v>
      </c>
      <c r="U776" t="e">
        <f>_xlfn.ISOWEEKNUM(#REF!)</f>
        <v>#REF!</v>
      </c>
      <c r="V776" t="e">
        <f>IF(ISNA(VLOOKUP(#REF!&amp;" N°1",Feuil2!D:E,2,FALSE)),"",VLOOKUP(#REF!&amp;" N°1",Feuil2!D:E,2,FALSE))</f>
        <v>#REF!</v>
      </c>
      <c r="W776" t="e">
        <f>IF(ISNA(VLOOKUP(#REF!&amp;" N°2",Feuil2!D:E,2,FALSE)),"",VLOOKUP(#REF!&amp;" N°2",Feuil2!D:E,2,FALSE))</f>
        <v>#REF!</v>
      </c>
      <c r="X776" t="e">
        <f>IF(ISNA(VLOOKUP(#REF!&amp;" N°3",Feuil2!D:E,2,FALSE)),"",VLOOKUP(#REF!&amp;" N°3",Feuil2!D:E,2,FALSE))</f>
        <v>#REF!</v>
      </c>
      <c r="Y776" t="e">
        <f>IF(ISNA(VLOOKUP(#REF!&amp;" N°3",Feuil2!D:E,2,FALSE)),"",VLOOKUP(#REF!&amp;" N°3",Feuil2!D:E,2,FALSE))</f>
        <v>#REF!</v>
      </c>
      <c r="Z776" t="e">
        <f>IF(ISNA(VLOOKUP(#REF!&amp;" N°4",Feuil2!D:E,2,FALSE)),"",VLOOKUP(#REF!&amp;" N°4",Feuil2!D:E,2,FALSE))</f>
        <v>#REF!</v>
      </c>
      <c r="AA776" t="e">
        <f>IF(ISNA(VLOOKUP(#REF!&amp;" N°6",Feuil2!D:E,2,FALSE)),"",VLOOKUP(#REF!&amp;" N°6",Feuil2!D:E,2,FALSE))</f>
        <v>#REF!</v>
      </c>
      <c r="AB776" t="e">
        <f>IF(ISNA(VLOOKUP(#REF!&amp;" N°7",Feuil2!D:E,2,FALSE)),"",VLOOKUP(#REF!&amp;" N°7",Feuil2!D:E,2,FALSE))</f>
        <v>#REF!</v>
      </c>
    </row>
    <row r="777" spans="14:28" x14ac:dyDescent="0.3">
      <c r="N777" t="e">
        <f>IF(OR(VLOOKUP(M777,Feuil2!E:F,2,FALSE)&gt;1,VLOOKUP(Feuil1!M777,Feuil2!E:I,4,)+7&lt;Tableau_Lancer_la_requête_à_partir_de_CEGID[[#This Row],[wop_dateacc]]),Feuil1!M777,"")</f>
        <v>#N/A</v>
      </c>
      <c r="U777" t="e">
        <f>_xlfn.ISOWEEKNUM(#REF!)</f>
        <v>#REF!</v>
      </c>
      <c r="V777" t="e">
        <f>IF(ISNA(VLOOKUP(#REF!&amp;" N°1",Feuil2!D:E,2,FALSE)),"",VLOOKUP(#REF!&amp;" N°1",Feuil2!D:E,2,FALSE))</f>
        <v>#REF!</v>
      </c>
      <c r="W777" t="e">
        <f>IF(ISNA(VLOOKUP(#REF!&amp;" N°2",Feuil2!D:E,2,FALSE)),"",VLOOKUP(#REF!&amp;" N°2",Feuil2!D:E,2,FALSE))</f>
        <v>#REF!</v>
      </c>
      <c r="X777" t="e">
        <f>IF(ISNA(VLOOKUP(#REF!&amp;" N°3",Feuil2!D:E,2,FALSE)),"",VLOOKUP(#REF!&amp;" N°3",Feuil2!D:E,2,FALSE))</f>
        <v>#REF!</v>
      </c>
      <c r="Y777" t="e">
        <f>IF(ISNA(VLOOKUP(#REF!&amp;" N°3",Feuil2!D:E,2,FALSE)),"",VLOOKUP(#REF!&amp;" N°3",Feuil2!D:E,2,FALSE))</f>
        <v>#REF!</v>
      </c>
      <c r="Z777" t="e">
        <f>IF(ISNA(VLOOKUP(#REF!&amp;" N°4",Feuil2!D:E,2,FALSE)),"",VLOOKUP(#REF!&amp;" N°4",Feuil2!D:E,2,FALSE))</f>
        <v>#REF!</v>
      </c>
      <c r="AA777" t="e">
        <f>IF(ISNA(VLOOKUP(#REF!&amp;" N°6",Feuil2!D:E,2,FALSE)),"",VLOOKUP(#REF!&amp;" N°6",Feuil2!D:E,2,FALSE))</f>
        <v>#REF!</v>
      </c>
      <c r="AB777" t="e">
        <f>IF(ISNA(VLOOKUP(#REF!&amp;" N°7",Feuil2!D:E,2,FALSE)),"",VLOOKUP(#REF!&amp;" N°7",Feuil2!D:E,2,FALSE))</f>
        <v>#REF!</v>
      </c>
    </row>
    <row r="778" spans="14:28" x14ac:dyDescent="0.3">
      <c r="N778" t="e">
        <f>IF(OR(VLOOKUP(M778,Feuil2!E:F,2,FALSE)&gt;1,VLOOKUP(Feuil1!M778,Feuil2!E:I,4,)+7&lt;Tableau_Lancer_la_requête_à_partir_de_CEGID[[#This Row],[wop_dateacc]]),Feuil1!M778,"")</f>
        <v>#N/A</v>
      </c>
      <c r="U778" t="e">
        <f>_xlfn.ISOWEEKNUM(#REF!)</f>
        <v>#REF!</v>
      </c>
      <c r="V778" t="e">
        <f>IF(ISNA(VLOOKUP(#REF!&amp;" N°1",Feuil2!D:E,2,FALSE)),"",VLOOKUP(#REF!&amp;" N°1",Feuil2!D:E,2,FALSE))</f>
        <v>#REF!</v>
      </c>
      <c r="W778" t="e">
        <f>IF(ISNA(VLOOKUP(#REF!&amp;" N°2",Feuil2!D:E,2,FALSE)),"",VLOOKUP(#REF!&amp;" N°2",Feuil2!D:E,2,FALSE))</f>
        <v>#REF!</v>
      </c>
      <c r="X778" t="e">
        <f>IF(ISNA(VLOOKUP(#REF!&amp;" N°3",Feuil2!D:E,2,FALSE)),"",VLOOKUP(#REF!&amp;" N°3",Feuil2!D:E,2,FALSE))</f>
        <v>#REF!</v>
      </c>
      <c r="Y778" t="e">
        <f>IF(ISNA(VLOOKUP(#REF!&amp;" N°3",Feuil2!D:E,2,FALSE)),"",VLOOKUP(#REF!&amp;" N°3",Feuil2!D:E,2,FALSE))</f>
        <v>#REF!</v>
      </c>
      <c r="Z778" t="e">
        <f>IF(ISNA(VLOOKUP(#REF!&amp;" N°4",Feuil2!D:E,2,FALSE)),"",VLOOKUP(#REF!&amp;" N°4",Feuil2!D:E,2,FALSE))</f>
        <v>#REF!</v>
      </c>
      <c r="AA778" t="e">
        <f>IF(ISNA(VLOOKUP(#REF!&amp;" N°6",Feuil2!D:E,2,FALSE)),"",VLOOKUP(#REF!&amp;" N°6",Feuil2!D:E,2,FALSE))</f>
        <v>#REF!</v>
      </c>
      <c r="AB778" t="e">
        <f>IF(ISNA(VLOOKUP(#REF!&amp;" N°7",Feuil2!D:E,2,FALSE)),"",VLOOKUP(#REF!&amp;" N°7",Feuil2!D:E,2,FALSE))</f>
        <v>#REF!</v>
      </c>
    </row>
    <row r="779" spans="14:28" x14ac:dyDescent="0.3">
      <c r="N779" t="e">
        <f>IF(OR(VLOOKUP(M779,Feuil2!E:F,2,FALSE)&gt;1,VLOOKUP(Feuil1!M779,Feuil2!E:I,4,)+7&lt;Tableau_Lancer_la_requête_à_partir_de_CEGID[[#This Row],[wop_dateacc]]),Feuil1!M779,"")</f>
        <v>#N/A</v>
      </c>
      <c r="U779" t="e">
        <f>_xlfn.ISOWEEKNUM(#REF!)</f>
        <v>#REF!</v>
      </c>
      <c r="V779" t="e">
        <f>IF(ISNA(VLOOKUP(#REF!&amp;" N°1",Feuil2!D:E,2,FALSE)),"",VLOOKUP(#REF!&amp;" N°1",Feuil2!D:E,2,FALSE))</f>
        <v>#REF!</v>
      </c>
      <c r="W779" t="e">
        <f>IF(ISNA(VLOOKUP(#REF!&amp;" N°2",Feuil2!D:E,2,FALSE)),"",VLOOKUP(#REF!&amp;" N°2",Feuil2!D:E,2,FALSE))</f>
        <v>#REF!</v>
      </c>
      <c r="X779" t="e">
        <f>IF(ISNA(VLOOKUP(#REF!&amp;" N°3",Feuil2!D:E,2,FALSE)),"",VLOOKUP(#REF!&amp;" N°3",Feuil2!D:E,2,FALSE))</f>
        <v>#REF!</v>
      </c>
      <c r="Y779" t="e">
        <f>IF(ISNA(VLOOKUP(#REF!&amp;" N°3",Feuil2!D:E,2,FALSE)),"",VLOOKUP(#REF!&amp;" N°3",Feuil2!D:E,2,FALSE))</f>
        <v>#REF!</v>
      </c>
      <c r="Z779" t="e">
        <f>IF(ISNA(VLOOKUP(#REF!&amp;" N°4",Feuil2!D:E,2,FALSE)),"",VLOOKUP(#REF!&amp;" N°4",Feuil2!D:E,2,FALSE))</f>
        <v>#REF!</v>
      </c>
      <c r="AA779" t="e">
        <f>IF(ISNA(VLOOKUP(#REF!&amp;" N°6",Feuil2!D:E,2,FALSE)),"",VLOOKUP(#REF!&amp;" N°6",Feuil2!D:E,2,FALSE))</f>
        <v>#REF!</v>
      </c>
      <c r="AB779" t="e">
        <f>IF(ISNA(VLOOKUP(#REF!&amp;" N°7",Feuil2!D:E,2,FALSE)),"",VLOOKUP(#REF!&amp;" N°7",Feuil2!D:E,2,FALSE))</f>
        <v>#REF!</v>
      </c>
    </row>
    <row r="780" spans="14:28" x14ac:dyDescent="0.3">
      <c r="N780" t="e">
        <f>IF(OR(VLOOKUP(M780,Feuil2!E:F,2,FALSE)&gt;1,VLOOKUP(Feuil1!M780,Feuil2!E:I,4,)+7&lt;Tableau_Lancer_la_requête_à_partir_de_CEGID[[#This Row],[wop_dateacc]]),Feuil1!M780,"")</f>
        <v>#N/A</v>
      </c>
      <c r="U780" t="e">
        <f>_xlfn.ISOWEEKNUM(#REF!)</f>
        <v>#REF!</v>
      </c>
      <c r="V780" t="e">
        <f>IF(ISNA(VLOOKUP(#REF!&amp;" N°1",Feuil2!D:E,2,FALSE)),"",VLOOKUP(#REF!&amp;" N°1",Feuil2!D:E,2,FALSE))</f>
        <v>#REF!</v>
      </c>
      <c r="W780" t="e">
        <f>IF(ISNA(VLOOKUP(#REF!&amp;" N°2",Feuil2!D:E,2,FALSE)),"",VLOOKUP(#REF!&amp;" N°2",Feuil2!D:E,2,FALSE))</f>
        <v>#REF!</v>
      </c>
      <c r="X780" t="e">
        <f>IF(ISNA(VLOOKUP(#REF!&amp;" N°3",Feuil2!D:E,2,FALSE)),"",VLOOKUP(#REF!&amp;" N°3",Feuil2!D:E,2,FALSE))</f>
        <v>#REF!</v>
      </c>
      <c r="Y780" t="e">
        <f>IF(ISNA(VLOOKUP(#REF!&amp;" N°3",Feuil2!D:E,2,FALSE)),"",VLOOKUP(#REF!&amp;" N°3",Feuil2!D:E,2,FALSE))</f>
        <v>#REF!</v>
      </c>
      <c r="Z780" t="e">
        <f>IF(ISNA(VLOOKUP(#REF!&amp;" N°4",Feuil2!D:E,2,FALSE)),"",VLOOKUP(#REF!&amp;" N°4",Feuil2!D:E,2,FALSE))</f>
        <v>#REF!</v>
      </c>
      <c r="AA780" t="e">
        <f>IF(ISNA(VLOOKUP(#REF!&amp;" N°6",Feuil2!D:E,2,FALSE)),"",VLOOKUP(#REF!&amp;" N°6",Feuil2!D:E,2,FALSE))</f>
        <v>#REF!</v>
      </c>
      <c r="AB780" t="e">
        <f>IF(ISNA(VLOOKUP(#REF!&amp;" N°7",Feuil2!D:E,2,FALSE)),"",VLOOKUP(#REF!&amp;" N°7",Feuil2!D:E,2,FALSE))</f>
        <v>#REF!</v>
      </c>
    </row>
    <row r="781" spans="14:28" x14ac:dyDescent="0.3">
      <c r="N781" t="e">
        <f>IF(OR(VLOOKUP(M781,Feuil2!E:F,2,FALSE)&gt;1,VLOOKUP(Feuil1!M781,Feuil2!E:I,4,)+7&lt;Tableau_Lancer_la_requête_à_partir_de_CEGID[[#This Row],[wop_dateacc]]),Feuil1!M781,"")</f>
        <v>#N/A</v>
      </c>
      <c r="U781" t="e">
        <f>_xlfn.ISOWEEKNUM(#REF!)</f>
        <v>#REF!</v>
      </c>
      <c r="V781" t="e">
        <f>IF(ISNA(VLOOKUP(#REF!&amp;" N°1",Feuil2!D:E,2,FALSE)),"",VLOOKUP(#REF!&amp;" N°1",Feuil2!D:E,2,FALSE))</f>
        <v>#REF!</v>
      </c>
      <c r="W781" t="e">
        <f>IF(ISNA(VLOOKUP(#REF!&amp;" N°2",Feuil2!D:E,2,FALSE)),"",VLOOKUP(#REF!&amp;" N°2",Feuil2!D:E,2,FALSE))</f>
        <v>#REF!</v>
      </c>
      <c r="X781" t="e">
        <f>IF(ISNA(VLOOKUP(#REF!&amp;" N°3",Feuil2!D:E,2,FALSE)),"",VLOOKUP(#REF!&amp;" N°3",Feuil2!D:E,2,FALSE))</f>
        <v>#REF!</v>
      </c>
      <c r="Y781" t="e">
        <f>IF(ISNA(VLOOKUP(#REF!&amp;" N°3",Feuil2!D:E,2,FALSE)),"",VLOOKUP(#REF!&amp;" N°3",Feuil2!D:E,2,FALSE))</f>
        <v>#REF!</v>
      </c>
      <c r="Z781" t="e">
        <f>IF(ISNA(VLOOKUP(#REF!&amp;" N°4",Feuil2!D:E,2,FALSE)),"",VLOOKUP(#REF!&amp;" N°4",Feuil2!D:E,2,FALSE))</f>
        <v>#REF!</v>
      </c>
      <c r="AA781" t="e">
        <f>IF(ISNA(VLOOKUP(#REF!&amp;" N°6",Feuil2!D:E,2,FALSE)),"",VLOOKUP(#REF!&amp;" N°6",Feuil2!D:E,2,FALSE))</f>
        <v>#REF!</v>
      </c>
      <c r="AB781" t="e">
        <f>IF(ISNA(VLOOKUP(#REF!&amp;" N°7",Feuil2!D:E,2,FALSE)),"",VLOOKUP(#REF!&amp;" N°7",Feuil2!D:E,2,FALSE))</f>
        <v>#REF!</v>
      </c>
    </row>
    <row r="782" spans="14:28" x14ac:dyDescent="0.3">
      <c r="N782" t="e">
        <f>IF(OR(VLOOKUP(M782,Feuil2!E:F,2,FALSE)&gt;1,VLOOKUP(Feuil1!M782,Feuil2!E:I,4,)+7&lt;Tableau_Lancer_la_requête_à_partir_de_CEGID[[#This Row],[wop_dateacc]]),Feuil1!M782,"")</f>
        <v>#N/A</v>
      </c>
      <c r="U782" t="e">
        <f>_xlfn.ISOWEEKNUM(#REF!)</f>
        <v>#REF!</v>
      </c>
      <c r="V782" t="e">
        <f>IF(ISNA(VLOOKUP(#REF!&amp;" N°1",Feuil2!D:E,2,FALSE)),"",VLOOKUP(#REF!&amp;" N°1",Feuil2!D:E,2,FALSE))</f>
        <v>#REF!</v>
      </c>
      <c r="W782" t="e">
        <f>IF(ISNA(VLOOKUP(#REF!&amp;" N°2",Feuil2!D:E,2,FALSE)),"",VLOOKUP(#REF!&amp;" N°2",Feuil2!D:E,2,FALSE))</f>
        <v>#REF!</v>
      </c>
      <c r="X782" t="e">
        <f>IF(ISNA(VLOOKUP(#REF!&amp;" N°3",Feuil2!D:E,2,FALSE)),"",VLOOKUP(#REF!&amp;" N°3",Feuil2!D:E,2,FALSE))</f>
        <v>#REF!</v>
      </c>
      <c r="Y782" t="e">
        <f>IF(ISNA(VLOOKUP(#REF!&amp;" N°3",Feuil2!D:E,2,FALSE)),"",VLOOKUP(#REF!&amp;" N°3",Feuil2!D:E,2,FALSE))</f>
        <v>#REF!</v>
      </c>
      <c r="Z782" t="e">
        <f>IF(ISNA(VLOOKUP(#REF!&amp;" N°4",Feuil2!D:E,2,FALSE)),"",VLOOKUP(#REF!&amp;" N°4",Feuil2!D:E,2,FALSE))</f>
        <v>#REF!</v>
      </c>
      <c r="AA782" t="e">
        <f>IF(ISNA(VLOOKUP(#REF!&amp;" N°6",Feuil2!D:E,2,FALSE)),"",VLOOKUP(#REF!&amp;" N°6",Feuil2!D:E,2,FALSE))</f>
        <v>#REF!</v>
      </c>
      <c r="AB782" t="e">
        <f>IF(ISNA(VLOOKUP(#REF!&amp;" N°7",Feuil2!D:E,2,FALSE)),"",VLOOKUP(#REF!&amp;" N°7",Feuil2!D:E,2,FALSE))</f>
        <v>#REF!</v>
      </c>
    </row>
    <row r="783" spans="14:28" x14ac:dyDescent="0.3">
      <c r="N783" t="e">
        <f>IF(OR(VLOOKUP(M783,Feuil2!E:F,2,FALSE)&gt;1,VLOOKUP(Feuil1!M783,Feuil2!E:I,4,)+7&lt;Tableau_Lancer_la_requête_à_partir_de_CEGID[[#This Row],[wop_dateacc]]),Feuil1!M783,"")</f>
        <v>#N/A</v>
      </c>
      <c r="U783" t="e">
        <f>_xlfn.ISOWEEKNUM(#REF!)</f>
        <v>#REF!</v>
      </c>
      <c r="V783" t="e">
        <f>IF(ISNA(VLOOKUP(#REF!&amp;" N°1",Feuil2!D:E,2,FALSE)),"",VLOOKUP(#REF!&amp;" N°1",Feuil2!D:E,2,FALSE))</f>
        <v>#REF!</v>
      </c>
      <c r="W783" t="e">
        <f>IF(ISNA(VLOOKUP(#REF!&amp;" N°2",Feuil2!D:E,2,FALSE)),"",VLOOKUP(#REF!&amp;" N°2",Feuil2!D:E,2,FALSE))</f>
        <v>#REF!</v>
      </c>
      <c r="X783" t="e">
        <f>IF(ISNA(VLOOKUP(#REF!&amp;" N°3",Feuil2!D:E,2,FALSE)),"",VLOOKUP(#REF!&amp;" N°3",Feuil2!D:E,2,FALSE))</f>
        <v>#REF!</v>
      </c>
      <c r="Y783" t="e">
        <f>IF(ISNA(VLOOKUP(#REF!&amp;" N°3",Feuil2!D:E,2,FALSE)),"",VLOOKUP(#REF!&amp;" N°3",Feuil2!D:E,2,FALSE))</f>
        <v>#REF!</v>
      </c>
      <c r="Z783" t="e">
        <f>IF(ISNA(VLOOKUP(#REF!&amp;" N°4",Feuil2!D:E,2,FALSE)),"",VLOOKUP(#REF!&amp;" N°4",Feuil2!D:E,2,FALSE))</f>
        <v>#REF!</v>
      </c>
      <c r="AA783" t="e">
        <f>IF(ISNA(VLOOKUP(#REF!&amp;" N°6",Feuil2!D:E,2,FALSE)),"",VLOOKUP(#REF!&amp;" N°6",Feuil2!D:E,2,FALSE))</f>
        <v>#REF!</v>
      </c>
      <c r="AB783" t="e">
        <f>IF(ISNA(VLOOKUP(#REF!&amp;" N°7",Feuil2!D:E,2,FALSE)),"",VLOOKUP(#REF!&amp;" N°7",Feuil2!D:E,2,FALSE))</f>
        <v>#REF!</v>
      </c>
    </row>
    <row r="784" spans="14:28" x14ac:dyDescent="0.3">
      <c r="N784" t="e">
        <f>IF(OR(VLOOKUP(M784,Feuil2!E:F,2,FALSE)&gt;1,VLOOKUP(Feuil1!M784,Feuil2!E:I,4,)+7&lt;Tableau_Lancer_la_requête_à_partir_de_CEGID[[#This Row],[wop_dateacc]]),Feuil1!M784,"")</f>
        <v>#N/A</v>
      </c>
      <c r="U784" t="e">
        <f>_xlfn.ISOWEEKNUM(#REF!)</f>
        <v>#REF!</v>
      </c>
      <c r="V784" t="e">
        <f>IF(ISNA(VLOOKUP(#REF!&amp;" N°1",Feuil2!D:E,2,FALSE)),"",VLOOKUP(#REF!&amp;" N°1",Feuil2!D:E,2,FALSE))</f>
        <v>#REF!</v>
      </c>
      <c r="W784" t="e">
        <f>IF(ISNA(VLOOKUP(#REF!&amp;" N°2",Feuil2!D:E,2,FALSE)),"",VLOOKUP(#REF!&amp;" N°2",Feuil2!D:E,2,FALSE))</f>
        <v>#REF!</v>
      </c>
      <c r="X784" t="e">
        <f>IF(ISNA(VLOOKUP(#REF!&amp;" N°3",Feuil2!D:E,2,FALSE)),"",VLOOKUP(#REF!&amp;" N°3",Feuil2!D:E,2,FALSE))</f>
        <v>#REF!</v>
      </c>
      <c r="Y784" t="e">
        <f>IF(ISNA(VLOOKUP(#REF!&amp;" N°3",Feuil2!D:E,2,FALSE)),"",VLOOKUP(#REF!&amp;" N°3",Feuil2!D:E,2,FALSE))</f>
        <v>#REF!</v>
      </c>
      <c r="Z784" t="e">
        <f>IF(ISNA(VLOOKUP(#REF!&amp;" N°4",Feuil2!D:E,2,FALSE)),"",VLOOKUP(#REF!&amp;" N°4",Feuil2!D:E,2,FALSE))</f>
        <v>#REF!</v>
      </c>
      <c r="AA784" t="e">
        <f>IF(ISNA(VLOOKUP(#REF!&amp;" N°6",Feuil2!D:E,2,FALSE)),"",VLOOKUP(#REF!&amp;" N°6",Feuil2!D:E,2,FALSE))</f>
        <v>#REF!</v>
      </c>
      <c r="AB784" t="e">
        <f>IF(ISNA(VLOOKUP(#REF!&amp;" N°7",Feuil2!D:E,2,FALSE)),"",VLOOKUP(#REF!&amp;" N°7",Feuil2!D:E,2,FALSE))</f>
        <v>#REF!</v>
      </c>
    </row>
    <row r="785" spans="14:28" x14ac:dyDescent="0.3">
      <c r="N785" t="e">
        <f>IF(OR(VLOOKUP(M785,Feuil2!E:F,2,FALSE)&gt;1,VLOOKUP(Feuil1!M785,Feuil2!E:I,4,)+7&lt;Tableau_Lancer_la_requête_à_partir_de_CEGID[[#This Row],[wop_dateacc]]),Feuil1!M785,"")</f>
        <v>#N/A</v>
      </c>
      <c r="U785" t="e">
        <f>_xlfn.ISOWEEKNUM(#REF!)</f>
        <v>#REF!</v>
      </c>
      <c r="V785" t="e">
        <f>IF(ISNA(VLOOKUP(#REF!&amp;" N°1",Feuil2!D:E,2,FALSE)),"",VLOOKUP(#REF!&amp;" N°1",Feuil2!D:E,2,FALSE))</f>
        <v>#REF!</v>
      </c>
      <c r="W785" t="e">
        <f>IF(ISNA(VLOOKUP(#REF!&amp;" N°2",Feuil2!D:E,2,FALSE)),"",VLOOKUP(#REF!&amp;" N°2",Feuil2!D:E,2,FALSE))</f>
        <v>#REF!</v>
      </c>
      <c r="X785" t="e">
        <f>IF(ISNA(VLOOKUP(#REF!&amp;" N°3",Feuil2!D:E,2,FALSE)),"",VLOOKUP(#REF!&amp;" N°3",Feuil2!D:E,2,FALSE))</f>
        <v>#REF!</v>
      </c>
      <c r="Y785" t="e">
        <f>IF(ISNA(VLOOKUP(#REF!&amp;" N°3",Feuil2!D:E,2,FALSE)),"",VLOOKUP(#REF!&amp;" N°3",Feuil2!D:E,2,FALSE))</f>
        <v>#REF!</v>
      </c>
      <c r="Z785" t="e">
        <f>IF(ISNA(VLOOKUP(#REF!&amp;" N°4",Feuil2!D:E,2,FALSE)),"",VLOOKUP(#REF!&amp;" N°4",Feuil2!D:E,2,FALSE))</f>
        <v>#REF!</v>
      </c>
      <c r="AA785" t="e">
        <f>IF(ISNA(VLOOKUP(#REF!&amp;" N°6",Feuil2!D:E,2,FALSE)),"",VLOOKUP(#REF!&amp;" N°6",Feuil2!D:E,2,FALSE))</f>
        <v>#REF!</v>
      </c>
      <c r="AB785" t="e">
        <f>IF(ISNA(VLOOKUP(#REF!&amp;" N°7",Feuil2!D:E,2,FALSE)),"",VLOOKUP(#REF!&amp;" N°7",Feuil2!D:E,2,FALSE))</f>
        <v>#REF!</v>
      </c>
    </row>
    <row r="786" spans="14:28" x14ac:dyDescent="0.3">
      <c r="N786" t="e">
        <f>IF(OR(VLOOKUP(M786,Feuil2!E:F,2,FALSE)&gt;1,VLOOKUP(Feuil1!M786,Feuil2!E:I,4,)+7&lt;Tableau_Lancer_la_requête_à_partir_de_CEGID[[#This Row],[wop_dateacc]]),Feuil1!M786,"")</f>
        <v>#N/A</v>
      </c>
      <c r="U786" t="e">
        <f>_xlfn.ISOWEEKNUM(#REF!)</f>
        <v>#REF!</v>
      </c>
      <c r="V786" t="e">
        <f>IF(ISNA(VLOOKUP(#REF!&amp;" N°1",Feuil2!D:E,2,FALSE)),"",VLOOKUP(#REF!&amp;" N°1",Feuil2!D:E,2,FALSE))</f>
        <v>#REF!</v>
      </c>
      <c r="W786" t="e">
        <f>IF(ISNA(VLOOKUP(#REF!&amp;" N°2",Feuil2!D:E,2,FALSE)),"",VLOOKUP(#REF!&amp;" N°2",Feuil2!D:E,2,FALSE))</f>
        <v>#REF!</v>
      </c>
      <c r="X786" t="e">
        <f>IF(ISNA(VLOOKUP(#REF!&amp;" N°3",Feuil2!D:E,2,FALSE)),"",VLOOKUP(#REF!&amp;" N°3",Feuil2!D:E,2,FALSE))</f>
        <v>#REF!</v>
      </c>
      <c r="Y786" t="e">
        <f>IF(ISNA(VLOOKUP(#REF!&amp;" N°3",Feuil2!D:E,2,FALSE)),"",VLOOKUP(#REF!&amp;" N°3",Feuil2!D:E,2,FALSE))</f>
        <v>#REF!</v>
      </c>
      <c r="Z786" t="e">
        <f>IF(ISNA(VLOOKUP(#REF!&amp;" N°4",Feuil2!D:E,2,FALSE)),"",VLOOKUP(#REF!&amp;" N°4",Feuil2!D:E,2,FALSE))</f>
        <v>#REF!</v>
      </c>
      <c r="AA786" t="e">
        <f>IF(ISNA(VLOOKUP(#REF!&amp;" N°6",Feuil2!D:E,2,FALSE)),"",VLOOKUP(#REF!&amp;" N°6",Feuil2!D:E,2,FALSE))</f>
        <v>#REF!</v>
      </c>
      <c r="AB786" t="e">
        <f>IF(ISNA(VLOOKUP(#REF!&amp;" N°7",Feuil2!D:E,2,FALSE)),"",VLOOKUP(#REF!&amp;" N°7",Feuil2!D:E,2,FALSE))</f>
        <v>#REF!</v>
      </c>
    </row>
    <row r="787" spans="14:28" x14ac:dyDescent="0.3">
      <c r="N787" t="e">
        <f>IF(OR(VLOOKUP(M787,Feuil2!E:F,2,FALSE)&gt;1,VLOOKUP(Feuil1!M787,Feuil2!E:I,4,)+7&lt;Tableau_Lancer_la_requête_à_partir_de_CEGID[[#This Row],[wop_dateacc]]),Feuil1!M787,"")</f>
        <v>#N/A</v>
      </c>
      <c r="U787" t="e">
        <f>_xlfn.ISOWEEKNUM(#REF!)</f>
        <v>#REF!</v>
      </c>
      <c r="V787" t="e">
        <f>IF(ISNA(VLOOKUP(#REF!&amp;" N°1",Feuil2!D:E,2,FALSE)),"",VLOOKUP(#REF!&amp;" N°1",Feuil2!D:E,2,FALSE))</f>
        <v>#REF!</v>
      </c>
      <c r="W787" t="e">
        <f>IF(ISNA(VLOOKUP(#REF!&amp;" N°2",Feuil2!D:E,2,FALSE)),"",VLOOKUP(#REF!&amp;" N°2",Feuil2!D:E,2,FALSE))</f>
        <v>#REF!</v>
      </c>
      <c r="X787" t="e">
        <f>IF(ISNA(VLOOKUP(#REF!&amp;" N°3",Feuil2!D:E,2,FALSE)),"",VLOOKUP(#REF!&amp;" N°3",Feuil2!D:E,2,FALSE))</f>
        <v>#REF!</v>
      </c>
      <c r="Y787" t="e">
        <f>IF(ISNA(VLOOKUP(#REF!&amp;" N°3",Feuil2!D:E,2,FALSE)),"",VLOOKUP(#REF!&amp;" N°3",Feuil2!D:E,2,FALSE))</f>
        <v>#REF!</v>
      </c>
      <c r="Z787" t="e">
        <f>IF(ISNA(VLOOKUP(#REF!&amp;" N°4",Feuil2!D:E,2,FALSE)),"",VLOOKUP(#REF!&amp;" N°4",Feuil2!D:E,2,FALSE))</f>
        <v>#REF!</v>
      </c>
      <c r="AA787" t="e">
        <f>IF(ISNA(VLOOKUP(#REF!&amp;" N°6",Feuil2!D:E,2,FALSE)),"",VLOOKUP(#REF!&amp;" N°6",Feuil2!D:E,2,FALSE))</f>
        <v>#REF!</v>
      </c>
      <c r="AB787" t="e">
        <f>IF(ISNA(VLOOKUP(#REF!&amp;" N°7",Feuil2!D:E,2,FALSE)),"",VLOOKUP(#REF!&amp;" N°7",Feuil2!D:E,2,FALSE))</f>
        <v>#REF!</v>
      </c>
    </row>
    <row r="788" spans="14:28" x14ac:dyDescent="0.3">
      <c r="N788" t="e">
        <f>IF(OR(VLOOKUP(M788,Feuil2!E:F,2,FALSE)&gt;1,VLOOKUP(Feuil1!M788,Feuil2!E:I,4,)+7&lt;Tableau_Lancer_la_requête_à_partir_de_CEGID[[#This Row],[wop_dateacc]]),Feuil1!M788,"")</f>
        <v>#N/A</v>
      </c>
      <c r="U788" t="e">
        <f>_xlfn.ISOWEEKNUM(#REF!)</f>
        <v>#REF!</v>
      </c>
      <c r="V788" t="e">
        <f>IF(ISNA(VLOOKUP(#REF!&amp;" N°1",Feuil2!D:E,2,FALSE)),"",VLOOKUP(#REF!&amp;" N°1",Feuil2!D:E,2,FALSE))</f>
        <v>#REF!</v>
      </c>
      <c r="W788" t="e">
        <f>IF(ISNA(VLOOKUP(#REF!&amp;" N°2",Feuil2!D:E,2,FALSE)),"",VLOOKUP(#REF!&amp;" N°2",Feuil2!D:E,2,FALSE))</f>
        <v>#REF!</v>
      </c>
      <c r="X788" t="e">
        <f>IF(ISNA(VLOOKUP(#REF!&amp;" N°3",Feuil2!D:E,2,FALSE)),"",VLOOKUP(#REF!&amp;" N°3",Feuil2!D:E,2,FALSE))</f>
        <v>#REF!</v>
      </c>
      <c r="Y788" t="e">
        <f>IF(ISNA(VLOOKUP(#REF!&amp;" N°3",Feuil2!D:E,2,FALSE)),"",VLOOKUP(#REF!&amp;" N°3",Feuil2!D:E,2,FALSE))</f>
        <v>#REF!</v>
      </c>
      <c r="Z788" t="e">
        <f>IF(ISNA(VLOOKUP(#REF!&amp;" N°4",Feuil2!D:E,2,FALSE)),"",VLOOKUP(#REF!&amp;" N°4",Feuil2!D:E,2,FALSE))</f>
        <v>#REF!</v>
      </c>
      <c r="AA788" t="e">
        <f>IF(ISNA(VLOOKUP(#REF!&amp;" N°6",Feuil2!D:E,2,FALSE)),"",VLOOKUP(#REF!&amp;" N°6",Feuil2!D:E,2,FALSE))</f>
        <v>#REF!</v>
      </c>
      <c r="AB788" t="e">
        <f>IF(ISNA(VLOOKUP(#REF!&amp;" N°7",Feuil2!D:E,2,FALSE)),"",VLOOKUP(#REF!&amp;" N°7",Feuil2!D:E,2,FALSE))</f>
        <v>#REF!</v>
      </c>
    </row>
    <row r="789" spans="14:28" x14ac:dyDescent="0.3">
      <c r="N789" t="e">
        <f>IF(OR(VLOOKUP(M789,Feuil2!E:F,2,FALSE)&gt;1,VLOOKUP(Feuil1!M789,Feuil2!E:I,4,)+7&lt;Tableau_Lancer_la_requête_à_partir_de_CEGID[[#This Row],[wop_dateacc]]),Feuil1!M789,"")</f>
        <v>#N/A</v>
      </c>
      <c r="U789" t="e">
        <f>_xlfn.ISOWEEKNUM(#REF!)</f>
        <v>#REF!</v>
      </c>
      <c r="V789" t="e">
        <f>IF(ISNA(VLOOKUP(#REF!&amp;" N°1",Feuil2!D:E,2,FALSE)),"",VLOOKUP(#REF!&amp;" N°1",Feuil2!D:E,2,FALSE))</f>
        <v>#REF!</v>
      </c>
      <c r="W789" t="e">
        <f>IF(ISNA(VLOOKUP(#REF!&amp;" N°2",Feuil2!D:E,2,FALSE)),"",VLOOKUP(#REF!&amp;" N°2",Feuil2!D:E,2,FALSE))</f>
        <v>#REF!</v>
      </c>
      <c r="X789" t="e">
        <f>IF(ISNA(VLOOKUP(#REF!&amp;" N°3",Feuil2!D:E,2,FALSE)),"",VLOOKUP(#REF!&amp;" N°3",Feuil2!D:E,2,FALSE))</f>
        <v>#REF!</v>
      </c>
      <c r="Y789" t="e">
        <f>IF(ISNA(VLOOKUP(#REF!&amp;" N°3",Feuil2!D:E,2,FALSE)),"",VLOOKUP(#REF!&amp;" N°3",Feuil2!D:E,2,FALSE))</f>
        <v>#REF!</v>
      </c>
      <c r="Z789" t="e">
        <f>IF(ISNA(VLOOKUP(#REF!&amp;" N°4",Feuil2!D:E,2,FALSE)),"",VLOOKUP(#REF!&amp;" N°4",Feuil2!D:E,2,FALSE))</f>
        <v>#REF!</v>
      </c>
      <c r="AA789" t="e">
        <f>IF(ISNA(VLOOKUP(#REF!&amp;" N°6",Feuil2!D:E,2,FALSE)),"",VLOOKUP(#REF!&amp;" N°6",Feuil2!D:E,2,FALSE))</f>
        <v>#REF!</v>
      </c>
      <c r="AB789" t="e">
        <f>IF(ISNA(VLOOKUP(#REF!&amp;" N°7",Feuil2!D:E,2,FALSE)),"",VLOOKUP(#REF!&amp;" N°7",Feuil2!D:E,2,FALSE))</f>
        <v>#REF!</v>
      </c>
    </row>
    <row r="790" spans="14:28" x14ac:dyDescent="0.3">
      <c r="N790" t="e">
        <f>IF(OR(VLOOKUP(M790,Feuil2!E:F,2,FALSE)&gt;1,VLOOKUP(Feuil1!M790,Feuil2!E:I,4,)+7&lt;Tableau_Lancer_la_requête_à_partir_de_CEGID[[#This Row],[wop_dateacc]]),Feuil1!M790,"")</f>
        <v>#N/A</v>
      </c>
      <c r="U790" t="e">
        <f>_xlfn.ISOWEEKNUM(#REF!)</f>
        <v>#REF!</v>
      </c>
      <c r="V790" t="e">
        <f>IF(ISNA(VLOOKUP(#REF!&amp;" N°1",Feuil2!D:E,2,FALSE)),"",VLOOKUP(#REF!&amp;" N°1",Feuil2!D:E,2,FALSE))</f>
        <v>#REF!</v>
      </c>
      <c r="W790" t="e">
        <f>IF(ISNA(VLOOKUP(#REF!&amp;" N°2",Feuil2!D:E,2,FALSE)),"",VLOOKUP(#REF!&amp;" N°2",Feuil2!D:E,2,FALSE))</f>
        <v>#REF!</v>
      </c>
      <c r="X790" t="e">
        <f>IF(ISNA(VLOOKUP(#REF!&amp;" N°3",Feuil2!D:E,2,FALSE)),"",VLOOKUP(#REF!&amp;" N°3",Feuil2!D:E,2,FALSE))</f>
        <v>#REF!</v>
      </c>
      <c r="Y790" t="e">
        <f>IF(ISNA(VLOOKUP(#REF!&amp;" N°3",Feuil2!D:E,2,FALSE)),"",VLOOKUP(#REF!&amp;" N°3",Feuil2!D:E,2,FALSE))</f>
        <v>#REF!</v>
      </c>
      <c r="Z790" t="e">
        <f>IF(ISNA(VLOOKUP(#REF!&amp;" N°4",Feuil2!D:E,2,FALSE)),"",VLOOKUP(#REF!&amp;" N°4",Feuil2!D:E,2,FALSE))</f>
        <v>#REF!</v>
      </c>
      <c r="AA790" t="e">
        <f>IF(ISNA(VLOOKUP(#REF!&amp;" N°6",Feuil2!D:E,2,FALSE)),"",VLOOKUP(#REF!&amp;" N°6",Feuil2!D:E,2,FALSE))</f>
        <v>#REF!</v>
      </c>
      <c r="AB790" t="e">
        <f>IF(ISNA(VLOOKUP(#REF!&amp;" N°7",Feuil2!D:E,2,FALSE)),"",VLOOKUP(#REF!&amp;" N°7",Feuil2!D:E,2,FALSE))</f>
        <v>#REF!</v>
      </c>
    </row>
    <row r="791" spans="14:28" x14ac:dyDescent="0.3">
      <c r="N791" t="e">
        <f>IF(OR(VLOOKUP(M791,Feuil2!E:F,2,FALSE)&gt;1,VLOOKUP(Feuil1!M791,Feuil2!E:I,4,)+7&lt;Tableau_Lancer_la_requête_à_partir_de_CEGID[[#This Row],[wop_dateacc]]),Feuil1!M791,"")</f>
        <v>#N/A</v>
      </c>
      <c r="U791" t="e">
        <f>_xlfn.ISOWEEKNUM(#REF!)</f>
        <v>#REF!</v>
      </c>
      <c r="V791" t="e">
        <f>IF(ISNA(VLOOKUP(#REF!&amp;" N°1",Feuil2!D:E,2,FALSE)),"",VLOOKUP(#REF!&amp;" N°1",Feuil2!D:E,2,FALSE))</f>
        <v>#REF!</v>
      </c>
      <c r="W791" t="e">
        <f>IF(ISNA(VLOOKUP(#REF!&amp;" N°2",Feuil2!D:E,2,FALSE)),"",VLOOKUP(#REF!&amp;" N°2",Feuil2!D:E,2,FALSE))</f>
        <v>#REF!</v>
      </c>
      <c r="X791" t="e">
        <f>IF(ISNA(VLOOKUP(#REF!&amp;" N°3",Feuil2!D:E,2,FALSE)),"",VLOOKUP(#REF!&amp;" N°3",Feuil2!D:E,2,FALSE))</f>
        <v>#REF!</v>
      </c>
      <c r="Y791" t="e">
        <f>IF(ISNA(VLOOKUP(#REF!&amp;" N°3",Feuil2!D:E,2,FALSE)),"",VLOOKUP(#REF!&amp;" N°3",Feuil2!D:E,2,FALSE))</f>
        <v>#REF!</v>
      </c>
      <c r="Z791" t="e">
        <f>IF(ISNA(VLOOKUP(#REF!&amp;" N°4",Feuil2!D:E,2,FALSE)),"",VLOOKUP(#REF!&amp;" N°4",Feuil2!D:E,2,FALSE))</f>
        <v>#REF!</v>
      </c>
      <c r="AA791" t="e">
        <f>IF(ISNA(VLOOKUP(#REF!&amp;" N°6",Feuil2!D:E,2,FALSE)),"",VLOOKUP(#REF!&amp;" N°6",Feuil2!D:E,2,FALSE))</f>
        <v>#REF!</v>
      </c>
      <c r="AB791" t="e">
        <f>IF(ISNA(VLOOKUP(#REF!&amp;" N°7",Feuil2!D:E,2,FALSE)),"",VLOOKUP(#REF!&amp;" N°7",Feuil2!D:E,2,FALSE))</f>
        <v>#REF!</v>
      </c>
    </row>
    <row r="792" spans="14:28" x14ac:dyDescent="0.3">
      <c r="N792" t="e">
        <f>IF(OR(VLOOKUP(M792,Feuil2!E:F,2,FALSE)&gt;1,VLOOKUP(Feuil1!M792,Feuil2!E:I,4,)+7&lt;Tableau_Lancer_la_requête_à_partir_de_CEGID[[#This Row],[wop_dateacc]]),Feuil1!M792,"")</f>
        <v>#N/A</v>
      </c>
      <c r="U792" t="e">
        <f>_xlfn.ISOWEEKNUM(#REF!)</f>
        <v>#REF!</v>
      </c>
      <c r="V792" t="e">
        <f>IF(ISNA(VLOOKUP(#REF!&amp;" N°1",Feuil2!D:E,2,FALSE)),"",VLOOKUP(#REF!&amp;" N°1",Feuil2!D:E,2,FALSE))</f>
        <v>#REF!</v>
      </c>
      <c r="W792" t="e">
        <f>IF(ISNA(VLOOKUP(#REF!&amp;" N°2",Feuil2!D:E,2,FALSE)),"",VLOOKUP(#REF!&amp;" N°2",Feuil2!D:E,2,FALSE))</f>
        <v>#REF!</v>
      </c>
      <c r="X792" t="e">
        <f>IF(ISNA(VLOOKUP(#REF!&amp;" N°3",Feuil2!D:E,2,FALSE)),"",VLOOKUP(#REF!&amp;" N°3",Feuil2!D:E,2,FALSE))</f>
        <v>#REF!</v>
      </c>
      <c r="Y792" t="e">
        <f>IF(ISNA(VLOOKUP(#REF!&amp;" N°3",Feuil2!D:E,2,FALSE)),"",VLOOKUP(#REF!&amp;" N°3",Feuil2!D:E,2,FALSE))</f>
        <v>#REF!</v>
      </c>
      <c r="Z792" t="e">
        <f>IF(ISNA(VLOOKUP(#REF!&amp;" N°4",Feuil2!D:E,2,FALSE)),"",VLOOKUP(#REF!&amp;" N°4",Feuil2!D:E,2,FALSE))</f>
        <v>#REF!</v>
      </c>
      <c r="AA792" t="e">
        <f>IF(ISNA(VLOOKUP(#REF!&amp;" N°6",Feuil2!D:E,2,FALSE)),"",VLOOKUP(#REF!&amp;" N°6",Feuil2!D:E,2,FALSE))</f>
        <v>#REF!</v>
      </c>
      <c r="AB792" t="e">
        <f>IF(ISNA(VLOOKUP(#REF!&amp;" N°7",Feuil2!D:E,2,FALSE)),"",VLOOKUP(#REF!&amp;" N°7",Feuil2!D:E,2,FALSE))</f>
        <v>#REF!</v>
      </c>
    </row>
    <row r="793" spans="14:28" x14ac:dyDescent="0.3">
      <c r="N793" t="e">
        <f>IF(OR(VLOOKUP(M793,Feuil2!E:F,2,FALSE)&gt;1,VLOOKUP(Feuil1!M793,Feuil2!E:I,4,)+7&lt;Tableau_Lancer_la_requête_à_partir_de_CEGID[[#This Row],[wop_dateacc]]),Feuil1!M793,"")</f>
        <v>#N/A</v>
      </c>
      <c r="U793" t="e">
        <f>_xlfn.ISOWEEKNUM(#REF!)</f>
        <v>#REF!</v>
      </c>
      <c r="V793" t="e">
        <f>IF(ISNA(VLOOKUP(#REF!&amp;" N°1",Feuil2!D:E,2,FALSE)),"",VLOOKUP(#REF!&amp;" N°1",Feuil2!D:E,2,FALSE))</f>
        <v>#REF!</v>
      </c>
      <c r="W793" t="e">
        <f>IF(ISNA(VLOOKUP(#REF!&amp;" N°2",Feuil2!D:E,2,FALSE)),"",VLOOKUP(#REF!&amp;" N°2",Feuil2!D:E,2,FALSE))</f>
        <v>#REF!</v>
      </c>
      <c r="X793" t="e">
        <f>IF(ISNA(VLOOKUP(#REF!&amp;" N°3",Feuil2!D:E,2,FALSE)),"",VLOOKUP(#REF!&amp;" N°3",Feuil2!D:E,2,FALSE))</f>
        <v>#REF!</v>
      </c>
      <c r="Y793" t="e">
        <f>IF(ISNA(VLOOKUP(#REF!&amp;" N°3",Feuil2!D:E,2,FALSE)),"",VLOOKUP(#REF!&amp;" N°3",Feuil2!D:E,2,FALSE))</f>
        <v>#REF!</v>
      </c>
      <c r="Z793" t="e">
        <f>IF(ISNA(VLOOKUP(#REF!&amp;" N°4",Feuil2!D:E,2,FALSE)),"",VLOOKUP(#REF!&amp;" N°4",Feuil2!D:E,2,FALSE))</f>
        <v>#REF!</v>
      </c>
      <c r="AA793" t="e">
        <f>IF(ISNA(VLOOKUP(#REF!&amp;" N°6",Feuil2!D:E,2,FALSE)),"",VLOOKUP(#REF!&amp;" N°6",Feuil2!D:E,2,FALSE))</f>
        <v>#REF!</v>
      </c>
      <c r="AB793" t="e">
        <f>IF(ISNA(VLOOKUP(#REF!&amp;" N°7",Feuil2!D:E,2,FALSE)),"",VLOOKUP(#REF!&amp;" N°7",Feuil2!D:E,2,FALSE))</f>
        <v>#REF!</v>
      </c>
    </row>
    <row r="794" spans="14:28" x14ac:dyDescent="0.3">
      <c r="N794" t="e">
        <f>IF(OR(VLOOKUP(M794,Feuil2!E:F,2,FALSE)&gt;1,VLOOKUP(Feuil1!M794,Feuil2!E:I,4,)+7&lt;Tableau_Lancer_la_requête_à_partir_de_CEGID[[#This Row],[wop_dateacc]]),Feuil1!M794,"")</f>
        <v>#N/A</v>
      </c>
      <c r="U794" t="e">
        <f>_xlfn.ISOWEEKNUM(#REF!)</f>
        <v>#REF!</v>
      </c>
      <c r="V794" t="e">
        <f>IF(ISNA(VLOOKUP(#REF!&amp;" N°1",Feuil2!D:E,2,FALSE)),"",VLOOKUP(#REF!&amp;" N°1",Feuil2!D:E,2,FALSE))</f>
        <v>#REF!</v>
      </c>
      <c r="W794" t="e">
        <f>IF(ISNA(VLOOKUP(#REF!&amp;" N°2",Feuil2!D:E,2,FALSE)),"",VLOOKUP(#REF!&amp;" N°2",Feuil2!D:E,2,FALSE))</f>
        <v>#REF!</v>
      </c>
      <c r="X794" t="e">
        <f>IF(ISNA(VLOOKUP(#REF!&amp;" N°3",Feuil2!D:E,2,FALSE)),"",VLOOKUP(#REF!&amp;" N°3",Feuil2!D:E,2,FALSE))</f>
        <v>#REF!</v>
      </c>
      <c r="Y794" t="e">
        <f>IF(ISNA(VLOOKUP(#REF!&amp;" N°3",Feuil2!D:E,2,FALSE)),"",VLOOKUP(#REF!&amp;" N°3",Feuil2!D:E,2,FALSE))</f>
        <v>#REF!</v>
      </c>
      <c r="Z794" t="e">
        <f>IF(ISNA(VLOOKUP(#REF!&amp;" N°4",Feuil2!D:E,2,FALSE)),"",VLOOKUP(#REF!&amp;" N°4",Feuil2!D:E,2,FALSE))</f>
        <v>#REF!</v>
      </c>
      <c r="AA794" t="e">
        <f>IF(ISNA(VLOOKUP(#REF!&amp;" N°6",Feuil2!D:E,2,FALSE)),"",VLOOKUP(#REF!&amp;" N°6",Feuil2!D:E,2,FALSE))</f>
        <v>#REF!</v>
      </c>
      <c r="AB794" t="e">
        <f>IF(ISNA(VLOOKUP(#REF!&amp;" N°7",Feuil2!D:E,2,FALSE)),"",VLOOKUP(#REF!&amp;" N°7",Feuil2!D:E,2,FALSE))</f>
        <v>#REF!</v>
      </c>
    </row>
    <row r="795" spans="14:28" x14ac:dyDescent="0.3">
      <c r="N795" t="e">
        <f>IF(OR(VLOOKUP(M795,Feuil2!E:F,2,FALSE)&gt;1,VLOOKUP(Feuil1!M795,Feuil2!E:I,4,)+7&lt;Tableau_Lancer_la_requête_à_partir_de_CEGID[[#This Row],[wop_dateacc]]),Feuil1!M795,"")</f>
        <v>#N/A</v>
      </c>
      <c r="U795" t="e">
        <f>_xlfn.ISOWEEKNUM(#REF!)</f>
        <v>#REF!</v>
      </c>
      <c r="V795" t="e">
        <f>IF(ISNA(VLOOKUP(#REF!&amp;" N°1",Feuil2!D:E,2,FALSE)),"",VLOOKUP(#REF!&amp;" N°1",Feuil2!D:E,2,FALSE))</f>
        <v>#REF!</v>
      </c>
      <c r="W795" t="e">
        <f>IF(ISNA(VLOOKUP(#REF!&amp;" N°2",Feuil2!D:E,2,FALSE)),"",VLOOKUP(#REF!&amp;" N°2",Feuil2!D:E,2,FALSE))</f>
        <v>#REF!</v>
      </c>
      <c r="X795" t="e">
        <f>IF(ISNA(VLOOKUP(#REF!&amp;" N°3",Feuil2!D:E,2,FALSE)),"",VLOOKUP(#REF!&amp;" N°3",Feuil2!D:E,2,FALSE))</f>
        <v>#REF!</v>
      </c>
      <c r="Y795" t="e">
        <f>IF(ISNA(VLOOKUP(#REF!&amp;" N°3",Feuil2!D:E,2,FALSE)),"",VLOOKUP(#REF!&amp;" N°3",Feuil2!D:E,2,FALSE))</f>
        <v>#REF!</v>
      </c>
      <c r="Z795" t="e">
        <f>IF(ISNA(VLOOKUP(#REF!&amp;" N°4",Feuil2!D:E,2,FALSE)),"",VLOOKUP(#REF!&amp;" N°4",Feuil2!D:E,2,FALSE))</f>
        <v>#REF!</v>
      </c>
      <c r="AA795" t="e">
        <f>IF(ISNA(VLOOKUP(#REF!&amp;" N°6",Feuil2!D:E,2,FALSE)),"",VLOOKUP(#REF!&amp;" N°6",Feuil2!D:E,2,FALSE))</f>
        <v>#REF!</v>
      </c>
      <c r="AB795" t="e">
        <f>IF(ISNA(VLOOKUP(#REF!&amp;" N°7",Feuil2!D:E,2,FALSE)),"",VLOOKUP(#REF!&amp;" N°7",Feuil2!D:E,2,FALSE))</f>
        <v>#REF!</v>
      </c>
    </row>
    <row r="796" spans="14:28" x14ac:dyDescent="0.3">
      <c r="N796" t="e">
        <f>IF(OR(VLOOKUP(M796,Feuil2!E:F,2,FALSE)&gt;1,VLOOKUP(Feuil1!M796,Feuil2!E:I,4,)+7&lt;Tableau_Lancer_la_requête_à_partir_de_CEGID[[#This Row],[wop_dateacc]]),Feuil1!M796,"")</f>
        <v>#N/A</v>
      </c>
      <c r="U796" t="e">
        <f>_xlfn.ISOWEEKNUM(#REF!)</f>
        <v>#REF!</v>
      </c>
      <c r="V796" t="e">
        <f>IF(ISNA(VLOOKUP(#REF!&amp;" N°1",Feuil2!D:E,2,FALSE)),"",VLOOKUP(#REF!&amp;" N°1",Feuil2!D:E,2,FALSE))</f>
        <v>#REF!</v>
      </c>
      <c r="W796" t="e">
        <f>IF(ISNA(VLOOKUP(#REF!&amp;" N°2",Feuil2!D:E,2,FALSE)),"",VLOOKUP(#REF!&amp;" N°2",Feuil2!D:E,2,FALSE))</f>
        <v>#REF!</v>
      </c>
      <c r="X796" t="e">
        <f>IF(ISNA(VLOOKUP(#REF!&amp;" N°3",Feuil2!D:E,2,FALSE)),"",VLOOKUP(#REF!&amp;" N°3",Feuil2!D:E,2,FALSE))</f>
        <v>#REF!</v>
      </c>
      <c r="Y796" t="e">
        <f>IF(ISNA(VLOOKUP(#REF!&amp;" N°3",Feuil2!D:E,2,FALSE)),"",VLOOKUP(#REF!&amp;" N°3",Feuil2!D:E,2,FALSE))</f>
        <v>#REF!</v>
      </c>
      <c r="Z796" t="e">
        <f>IF(ISNA(VLOOKUP(#REF!&amp;" N°4",Feuil2!D:E,2,FALSE)),"",VLOOKUP(#REF!&amp;" N°4",Feuil2!D:E,2,FALSE))</f>
        <v>#REF!</v>
      </c>
      <c r="AA796" t="e">
        <f>IF(ISNA(VLOOKUP(#REF!&amp;" N°6",Feuil2!D:E,2,FALSE)),"",VLOOKUP(#REF!&amp;" N°6",Feuil2!D:E,2,FALSE))</f>
        <v>#REF!</v>
      </c>
      <c r="AB796" t="e">
        <f>IF(ISNA(VLOOKUP(#REF!&amp;" N°7",Feuil2!D:E,2,FALSE)),"",VLOOKUP(#REF!&amp;" N°7",Feuil2!D:E,2,FALSE))</f>
        <v>#REF!</v>
      </c>
    </row>
    <row r="797" spans="14:28" x14ac:dyDescent="0.3">
      <c r="N797" t="e">
        <f>IF(OR(VLOOKUP(M797,Feuil2!E:F,2,FALSE)&gt;1,VLOOKUP(Feuil1!M797,Feuil2!E:I,4,)+7&lt;Tableau_Lancer_la_requête_à_partir_de_CEGID[[#This Row],[wop_dateacc]]),Feuil1!M797,"")</f>
        <v>#N/A</v>
      </c>
      <c r="U797" t="e">
        <f>_xlfn.ISOWEEKNUM(#REF!)</f>
        <v>#REF!</v>
      </c>
      <c r="V797" t="e">
        <f>IF(ISNA(VLOOKUP(#REF!&amp;" N°1",Feuil2!D:E,2,FALSE)),"",VLOOKUP(#REF!&amp;" N°1",Feuil2!D:E,2,FALSE))</f>
        <v>#REF!</v>
      </c>
      <c r="W797" t="e">
        <f>IF(ISNA(VLOOKUP(#REF!&amp;" N°2",Feuil2!D:E,2,FALSE)),"",VLOOKUP(#REF!&amp;" N°2",Feuil2!D:E,2,FALSE))</f>
        <v>#REF!</v>
      </c>
      <c r="X797" t="e">
        <f>IF(ISNA(VLOOKUP(#REF!&amp;" N°3",Feuil2!D:E,2,FALSE)),"",VLOOKUP(#REF!&amp;" N°3",Feuil2!D:E,2,FALSE))</f>
        <v>#REF!</v>
      </c>
      <c r="Y797" t="e">
        <f>IF(ISNA(VLOOKUP(#REF!&amp;" N°3",Feuil2!D:E,2,FALSE)),"",VLOOKUP(#REF!&amp;" N°3",Feuil2!D:E,2,FALSE))</f>
        <v>#REF!</v>
      </c>
      <c r="Z797" t="e">
        <f>IF(ISNA(VLOOKUP(#REF!&amp;" N°4",Feuil2!D:E,2,FALSE)),"",VLOOKUP(#REF!&amp;" N°4",Feuil2!D:E,2,FALSE))</f>
        <v>#REF!</v>
      </c>
      <c r="AA797" t="e">
        <f>IF(ISNA(VLOOKUP(#REF!&amp;" N°6",Feuil2!D:E,2,FALSE)),"",VLOOKUP(#REF!&amp;" N°6",Feuil2!D:E,2,FALSE))</f>
        <v>#REF!</v>
      </c>
      <c r="AB797" t="e">
        <f>IF(ISNA(VLOOKUP(#REF!&amp;" N°7",Feuil2!D:E,2,FALSE)),"",VLOOKUP(#REF!&amp;" N°7",Feuil2!D:E,2,FALSE))</f>
        <v>#REF!</v>
      </c>
    </row>
    <row r="798" spans="14:28" x14ac:dyDescent="0.3">
      <c r="N798" t="e">
        <f>IF(OR(VLOOKUP(M798,Feuil2!E:F,2,FALSE)&gt;1,VLOOKUP(Feuil1!M798,Feuil2!E:I,4,)+7&lt;Tableau_Lancer_la_requête_à_partir_de_CEGID[[#This Row],[wop_dateacc]]),Feuil1!M798,"")</f>
        <v>#N/A</v>
      </c>
      <c r="U798" t="e">
        <f>_xlfn.ISOWEEKNUM(#REF!)</f>
        <v>#REF!</v>
      </c>
      <c r="V798" t="e">
        <f>IF(ISNA(VLOOKUP(#REF!&amp;" N°1",Feuil2!D:E,2,FALSE)),"",VLOOKUP(#REF!&amp;" N°1",Feuil2!D:E,2,FALSE))</f>
        <v>#REF!</v>
      </c>
      <c r="W798" t="e">
        <f>IF(ISNA(VLOOKUP(#REF!&amp;" N°2",Feuil2!D:E,2,FALSE)),"",VLOOKUP(#REF!&amp;" N°2",Feuil2!D:E,2,FALSE))</f>
        <v>#REF!</v>
      </c>
      <c r="X798" t="e">
        <f>IF(ISNA(VLOOKUP(#REF!&amp;" N°3",Feuil2!D:E,2,FALSE)),"",VLOOKUP(#REF!&amp;" N°3",Feuil2!D:E,2,FALSE))</f>
        <v>#REF!</v>
      </c>
      <c r="Y798" t="e">
        <f>IF(ISNA(VLOOKUP(#REF!&amp;" N°3",Feuil2!D:E,2,FALSE)),"",VLOOKUP(#REF!&amp;" N°3",Feuil2!D:E,2,FALSE))</f>
        <v>#REF!</v>
      </c>
      <c r="Z798" t="e">
        <f>IF(ISNA(VLOOKUP(#REF!&amp;" N°4",Feuil2!D:E,2,FALSE)),"",VLOOKUP(#REF!&amp;" N°4",Feuil2!D:E,2,FALSE))</f>
        <v>#REF!</v>
      </c>
      <c r="AA798" t="e">
        <f>IF(ISNA(VLOOKUP(#REF!&amp;" N°6",Feuil2!D:E,2,FALSE)),"",VLOOKUP(#REF!&amp;" N°6",Feuil2!D:E,2,FALSE))</f>
        <v>#REF!</v>
      </c>
      <c r="AB798" t="e">
        <f>IF(ISNA(VLOOKUP(#REF!&amp;" N°7",Feuil2!D:E,2,FALSE)),"",VLOOKUP(#REF!&amp;" N°7",Feuil2!D:E,2,FALSE))</f>
        <v>#REF!</v>
      </c>
    </row>
    <row r="799" spans="14:28" x14ac:dyDescent="0.3">
      <c r="N799" t="e">
        <f>IF(OR(VLOOKUP(M799,Feuil2!E:F,2,FALSE)&gt;1,VLOOKUP(Feuil1!M799,Feuil2!E:I,4,)+7&lt;Tableau_Lancer_la_requête_à_partir_de_CEGID[[#This Row],[wop_dateacc]]),Feuil1!M799,"")</f>
        <v>#N/A</v>
      </c>
      <c r="U799" t="e">
        <f>_xlfn.ISOWEEKNUM(#REF!)</f>
        <v>#REF!</v>
      </c>
      <c r="V799" t="e">
        <f>IF(ISNA(VLOOKUP(#REF!&amp;" N°1",Feuil2!D:E,2,FALSE)),"",VLOOKUP(#REF!&amp;" N°1",Feuil2!D:E,2,FALSE))</f>
        <v>#REF!</v>
      </c>
      <c r="W799" t="e">
        <f>IF(ISNA(VLOOKUP(#REF!&amp;" N°2",Feuil2!D:E,2,FALSE)),"",VLOOKUP(#REF!&amp;" N°2",Feuil2!D:E,2,FALSE))</f>
        <v>#REF!</v>
      </c>
      <c r="X799" t="e">
        <f>IF(ISNA(VLOOKUP(#REF!&amp;" N°3",Feuil2!D:E,2,FALSE)),"",VLOOKUP(#REF!&amp;" N°3",Feuil2!D:E,2,FALSE))</f>
        <v>#REF!</v>
      </c>
      <c r="Y799" t="e">
        <f>IF(ISNA(VLOOKUP(#REF!&amp;" N°3",Feuil2!D:E,2,FALSE)),"",VLOOKUP(#REF!&amp;" N°3",Feuil2!D:E,2,FALSE))</f>
        <v>#REF!</v>
      </c>
      <c r="Z799" t="e">
        <f>IF(ISNA(VLOOKUP(#REF!&amp;" N°4",Feuil2!D:E,2,FALSE)),"",VLOOKUP(#REF!&amp;" N°4",Feuil2!D:E,2,FALSE))</f>
        <v>#REF!</v>
      </c>
      <c r="AA799" t="e">
        <f>IF(ISNA(VLOOKUP(#REF!&amp;" N°6",Feuil2!D:E,2,FALSE)),"",VLOOKUP(#REF!&amp;" N°6",Feuil2!D:E,2,FALSE))</f>
        <v>#REF!</v>
      </c>
      <c r="AB799" t="e">
        <f>IF(ISNA(VLOOKUP(#REF!&amp;" N°7",Feuil2!D:E,2,FALSE)),"",VLOOKUP(#REF!&amp;" N°7",Feuil2!D:E,2,FALSE))</f>
        <v>#REF!</v>
      </c>
    </row>
    <row r="800" spans="14:28" x14ac:dyDescent="0.3">
      <c r="N800" t="e">
        <f>IF(OR(VLOOKUP(M800,Feuil2!E:F,2,FALSE)&gt;1,VLOOKUP(Feuil1!M800,Feuil2!E:I,4,)+7&lt;Tableau_Lancer_la_requête_à_partir_de_CEGID[[#This Row],[wop_dateacc]]),Feuil1!M800,"")</f>
        <v>#N/A</v>
      </c>
      <c r="U800" t="e">
        <f>_xlfn.ISOWEEKNUM(#REF!)</f>
        <v>#REF!</v>
      </c>
      <c r="V800" t="e">
        <f>IF(ISNA(VLOOKUP(#REF!&amp;" N°1",Feuil2!D:E,2,FALSE)),"",VLOOKUP(#REF!&amp;" N°1",Feuil2!D:E,2,FALSE))</f>
        <v>#REF!</v>
      </c>
      <c r="W800" t="e">
        <f>IF(ISNA(VLOOKUP(#REF!&amp;" N°2",Feuil2!D:E,2,FALSE)),"",VLOOKUP(#REF!&amp;" N°2",Feuil2!D:E,2,FALSE))</f>
        <v>#REF!</v>
      </c>
      <c r="X800" t="e">
        <f>IF(ISNA(VLOOKUP(#REF!&amp;" N°3",Feuil2!D:E,2,FALSE)),"",VLOOKUP(#REF!&amp;" N°3",Feuil2!D:E,2,FALSE))</f>
        <v>#REF!</v>
      </c>
      <c r="Y800" t="e">
        <f>IF(ISNA(VLOOKUP(#REF!&amp;" N°3",Feuil2!D:E,2,FALSE)),"",VLOOKUP(#REF!&amp;" N°3",Feuil2!D:E,2,FALSE))</f>
        <v>#REF!</v>
      </c>
      <c r="Z800" t="e">
        <f>IF(ISNA(VLOOKUP(#REF!&amp;" N°4",Feuil2!D:E,2,FALSE)),"",VLOOKUP(#REF!&amp;" N°4",Feuil2!D:E,2,FALSE))</f>
        <v>#REF!</v>
      </c>
      <c r="AA800" t="e">
        <f>IF(ISNA(VLOOKUP(#REF!&amp;" N°6",Feuil2!D:E,2,FALSE)),"",VLOOKUP(#REF!&amp;" N°6",Feuil2!D:E,2,FALSE))</f>
        <v>#REF!</v>
      </c>
      <c r="AB800" t="e">
        <f>IF(ISNA(VLOOKUP(#REF!&amp;" N°7",Feuil2!D:E,2,FALSE)),"",VLOOKUP(#REF!&amp;" N°7",Feuil2!D:E,2,FALSE))</f>
        <v>#REF!</v>
      </c>
    </row>
    <row r="801" spans="14:28" x14ac:dyDescent="0.3">
      <c r="N801" t="e">
        <f>IF(OR(VLOOKUP(M801,Feuil2!E:F,2,FALSE)&gt;1,VLOOKUP(Feuil1!M801,Feuil2!E:I,4,)+7&lt;Tableau_Lancer_la_requête_à_partir_de_CEGID[[#This Row],[wop_dateacc]]),Feuil1!M801,"")</f>
        <v>#N/A</v>
      </c>
      <c r="U801" t="e">
        <f>_xlfn.ISOWEEKNUM(#REF!)</f>
        <v>#REF!</v>
      </c>
      <c r="V801" t="e">
        <f>IF(ISNA(VLOOKUP(#REF!&amp;" N°1",Feuil2!D:E,2,FALSE)),"",VLOOKUP(#REF!&amp;" N°1",Feuil2!D:E,2,FALSE))</f>
        <v>#REF!</v>
      </c>
      <c r="W801" t="e">
        <f>IF(ISNA(VLOOKUP(#REF!&amp;" N°2",Feuil2!D:E,2,FALSE)),"",VLOOKUP(#REF!&amp;" N°2",Feuil2!D:E,2,FALSE))</f>
        <v>#REF!</v>
      </c>
      <c r="X801" t="e">
        <f>IF(ISNA(VLOOKUP(#REF!&amp;" N°3",Feuil2!D:E,2,FALSE)),"",VLOOKUP(#REF!&amp;" N°3",Feuil2!D:E,2,FALSE))</f>
        <v>#REF!</v>
      </c>
      <c r="Y801" t="e">
        <f>IF(ISNA(VLOOKUP(#REF!&amp;" N°3",Feuil2!D:E,2,FALSE)),"",VLOOKUP(#REF!&amp;" N°3",Feuil2!D:E,2,FALSE))</f>
        <v>#REF!</v>
      </c>
      <c r="Z801" t="e">
        <f>IF(ISNA(VLOOKUP(#REF!&amp;" N°4",Feuil2!D:E,2,FALSE)),"",VLOOKUP(#REF!&amp;" N°4",Feuil2!D:E,2,FALSE))</f>
        <v>#REF!</v>
      </c>
      <c r="AA801" t="e">
        <f>IF(ISNA(VLOOKUP(#REF!&amp;" N°6",Feuil2!D:E,2,FALSE)),"",VLOOKUP(#REF!&amp;" N°6",Feuil2!D:E,2,FALSE))</f>
        <v>#REF!</v>
      </c>
      <c r="AB801" t="e">
        <f>IF(ISNA(VLOOKUP(#REF!&amp;" N°7",Feuil2!D:E,2,FALSE)),"",VLOOKUP(#REF!&amp;" N°7",Feuil2!D:E,2,FALSE))</f>
        <v>#REF!</v>
      </c>
    </row>
    <row r="802" spans="14:28" x14ac:dyDescent="0.3">
      <c r="N802" t="e">
        <f>IF(OR(VLOOKUP(M802,Feuil2!E:F,2,FALSE)&gt;1,VLOOKUP(Feuil1!M802,Feuil2!E:I,4,)+7&lt;Tableau_Lancer_la_requête_à_partir_de_CEGID[[#This Row],[wop_dateacc]]),Feuil1!M802,"")</f>
        <v>#N/A</v>
      </c>
      <c r="U802" t="e">
        <f>_xlfn.ISOWEEKNUM(#REF!)</f>
        <v>#REF!</v>
      </c>
      <c r="V802" t="e">
        <f>IF(ISNA(VLOOKUP(#REF!&amp;" N°1",Feuil2!D:E,2,FALSE)),"",VLOOKUP(#REF!&amp;" N°1",Feuil2!D:E,2,FALSE))</f>
        <v>#REF!</v>
      </c>
      <c r="W802" t="e">
        <f>IF(ISNA(VLOOKUP(#REF!&amp;" N°2",Feuil2!D:E,2,FALSE)),"",VLOOKUP(#REF!&amp;" N°2",Feuil2!D:E,2,FALSE))</f>
        <v>#REF!</v>
      </c>
      <c r="X802" t="e">
        <f>IF(ISNA(VLOOKUP(#REF!&amp;" N°3",Feuil2!D:E,2,FALSE)),"",VLOOKUP(#REF!&amp;" N°3",Feuil2!D:E,2,FALSE))</f>
        <v>#REF!</v>
      </c>
      <c r="Y802" t="e">
        <f>IF(ISNA(VLOOKUP(#REF!&amp;" N°3",Feuil2!D:E,2,FALSE)),"",VLOOKUP(#REF!&amp;" N°3",Feuil2!D:E,2,FALSE))</f>
        <v>#REF!</v>
      </c>
      <c r="Z802" t="e">
        <f>IF(ISNA(VLOOKUP(#REF!&amp;" N°4",Feuil2!D:E,2,FALSE)),"",VLOOKUP(#REF!&amp;" N°4",Feuil2!D:E,2,FALSE))</f>
        <v>#REF!</v>
      </c>
      <c r="AA802" t="e">
        <f>IF(ISNA(VLOOKUP(#REF!&amp;" N°6",Feuil2!D:E,2,FALSE)),"",VLOOKUP(#REF!&amp;" N°6",Feuil2!D:E,2,FALSE))</f>
        <v>#REF!</v>
      </c>
      <c r="AB802" t="e">
        <f>IF(ISNA(VLOOKUP(#REF!&amp;" N°7",Feuil2!D:E,2,FALSE)),"",VLOOKUP(#REF!&amp;" N°7",Feuil2!D:E,2,FALSE))</f>
        <v>#REF!</v>
      </c>
    </row>
    <row r="803" spans="14:28" x14ac:dyDescent="0.3">
      <c r="N803" t="e">
        <f>IF(OR(VLOOKUP(M803,Feuil2!E:F,2,FALSE)&gt;1,VLOOKUP(Feuil1!M803,Feuil2!E:I,4,)+7&lt;Tableau_Lancer_la_requête_à_partir_de_CEGID[[#This Row],[wop_dateacc]]),Feuil1!M803,"")</f>
        <v>#N/A</v>
      </c>
      <c r="U803" t="e">
        <f>_xlfn.ISOWEEKNUM(#REF!)</f>
        <v>#REF!</v>
      </c>
      <c r="V803" t="e">
        <f>IF(ISNA(VLOOKUP(#REF!&amp;" N°1",Feuil2!D:E,2,FALSE)),"",VLOOKUP(#REF!&amp;" N°1",Feuil2!D:E,2,FALSE))</f>
        <v>#REF!</v>
      </c>
      <c r="W803" t="e">
        <f>IF(ISNA(VLOOKUP(#REF!&amp;" N°2",Feuil2!D:E,2,FALSE)),"",VLOOKUP(#REF!&amp;" N°2",Feuil2!D:E,2,FALSE))</f>
        <v>#REF!</v>
      </c>
      <c r="X803" t="e">
        <f>IF(ISNA(VLOOKUP(#REF!&amp;" N°3",Feuil2!D:E,2,FALSE)),"",VLOOKUP(#REF!&amp;" N°3",Feuil2!D:E,2,FALSE))</f>
        <v>#REF!</v>
      </c>
      <c r="Y803" t="e">
        <f>IF(ISNA(VLOOKUP(#REF!&amp;" N°3",Feuil2!D:E,2,FALSE)),"",VLOOKUP(#REF!&amp;" N°3",Feuil2!D:E,2,FALSE))</f>
        <v>#REF!</v>
      </c>
      <c r="Z803" t="e">
        <f>IF(ISNA(VLOOKUP(#REF!&amp;" N°4",Feuil2!D:E,2,FALSE)),"",VLOOKUP(#REF!&amp;" N°4",Feuil2!D:E,2,FALSE))</f>
        <v>#REF!</v>
      </c>
      <c r="AA803" t="e">
        <f>IF(ISNA(VLOOKUP(#REF!&amp;" N°6",Feuil2!D:E,2,FALSE)),"",VLOOKUP(#REF!&amp;" N°6",Feuil2!D:E,2,FALSE))</f>
        <v>#REF!</v>
      </c>
      <c r="AB803" t="e">
        <f>IF(ISNA(VLOOKUP(#REF!&amp;" N°7",Feuil2!D:E,2,FALSE)),"",VLOOKUP(#REF!&amp;" N°7",Feuil2!D:E,2,FALSE))</f>
        <v>#REF!</v>
      </c>
    </row>
    <row r="804" spans="14:28" x14ac:dyDescent="0.3">
      <c r="N804" t="e">
        <f>IF(OR(VLOOKUP(M804,Feuil2!E:F,2,FALSE)&gt;1,VLOOKUP(Feuil1!M804,Feuil2!E:I,4,)+7&lt;Tableau_Lancer_la_requête_à_partir_de_CEGID[[#This Row],[wop_dateacc]]),Feuil1!M804,"")</f>
        <v>#N/A</v>
      </c>
      <c r="U804" t="e">
        <f>_xlfn.ISOWEEKNUM(#REF!)</f>
        <v>#REF!</v>
      </c>
      <c r="V804" t="e">
        <f>IF(ISNA(VLOOKUP(#REF!&amp;" N°1",Feuil2!D:E,2,FALSE)),"",VLOOKUP(#REF!&amp;" N°1",Feuil2!D:E,2,FALSE))</f>
        <v>#REF!</v>
      </c>
      <c r="W804" t="e">
        <f>IF(ISNA(VLOOKUP(#REF!&amp;" N°2",Feuil2!D:E,2,FALSE)),"",VLOOKUP(#REF!&amp;" N°2",Feuil2!D:E,2,FALSE))</f>
        <v>#REF!</v>
      </c>
      <c r="X804" t="e">
        <f>IF(ISNA(VLOOKUP(#REF!&amp;" N°3",Feuil2!D:E,2,FALSE)),"",VLOOKUP(#REF!&amp;" N°3",Feuil2!D:E,2,FALSE))</f>
        <v>#REF!</v>
      </c>
      <c r="Y804" t="e">
        <f>IF(ISNA(VLOOKUP(#REF!&amp;" N°3",Feuil2!D:E,2,FALSE)),"",VLOOKUP(#REF!&amp;" N°3",Feuil2!D:E,2,FALSE))</f>
        <v>#REF!</v>
      </c>
      <c r="Z804" t="e">
        <f>IF(ISNA(VLOOKUP(#REF!&amp;" N°4",Feuil2!D:E,2,FALSE)),"",VLOOKUP(#REF!&amp;" N°4",Feuil2!D:E,2,FALSE))</f>
        <v>#REF!</v>
      </c>
      <c r="AA804" t="e">
        <f>IF(ISNA(VLOOKUP(#REF!&amp;" N°6",Feuil2!D:E,2,FALSE)),"",VLOOKUP(#REF!&amp;" N°6",Feuil2!D:E,2,FALSE))</f>
        <v>#REF!</v>
      </c>
      <c r="AB804" t="e">
        <f>IF(ISNA(VLOOKUP(#REF!&amp;" N°7",Feuil2!D:E,2,FALSE)),"",VLOOKUP(#REF!&amp;" N°7",Feuil2!D:E,2,FALSE))</f>
        <v>#REF!</v>
      </c>
    </row>
    <row r="805" spans="14:28" x14ac:dyDescent="0.3">
      <c r="N805" t="e">
        <f>IF(OR(VLOOKUP(M805,Feuil2!E:F,2,FALSE)&gt;1,VLOOKUP(Feuil1!M805,Feuil2!E:I,4,)+7&lt;Tableau_Lancer_la_requête_à_partir_de_CEGID[[#This Row],[wop_dateacc]]),Feuil1!M805,"")</f>
        <v>#N/A</v>
      </c>
      <c r="U805" t="e">
        <f>_xlfn.ISOWEEKNUM(#REF!)</f>
        <v>#REF!</v>
      </c>
      <c r="V805" t="e">
        <f>IF(ISNA(VLOOKUP(#REF!&amp;" N°1",Feuil2!D:E,2,FALSE)),"",VLOOKUP(#REF!&amp;" N°1",Feuil2!D:E,2,FALSE))</f>
        <v>#REF!</v>
      </c>
      <c r="W805" t="e">
        <f>IF(ISNA(VLOOKUP(#REF!&amp;" N°2",Feuil2!D:E,2,FALSE)),"",VLOOKUP(#REF!&amp;" N°2",Feuil2!D:E,2,FALSE))</f>
        <v>#REF!</v>
      </c>
      <c r="X805" t="e">
        <f>IF(ISNA(VLOOKUP(#REF!&amp;" N°3",Feuil2!D:E,2,FALSE)),"",VLOOKUP(#REF!&amp;" N°3",Feuil2!D:E,2,FALSE))</f>
        <v>#REF!</v>
      </c>
      <c r="Y805" t="e">
        <f>IF(ISNA(VLOOKUP(#REF!&amp;" N°3",Feuil2!D:E,2,FALSE)),"",VLOOKUP(#REF!&amp;" N°3",Feuil2!D:E,2,FALSE))</f>
        <v>#REF!</v>
      </c>
      <c r="Z805" t="e">
        <f>IF(ISNA(VLOOKUP(#REF!&amp;" N°4",Feuil2!D:E,2,FALSE)),"",VLOOKUP(#REF!&amp;" N°4",Feuil2!D:E,2,FALSE))</f>
        <v>#REF!</v>
      </c>
      <c r="AA805" t="e">
        <f>IF(ISNA(VLOOKUP(#REF!&amp;" N°6",Feuil2!D:E,2,FALSE)),"",VLOOKUP(#REF!&amp;" N°6",Feuil2!D:E,2,FALSE))</f>
        <v>#REF!</v>
      </c>
      <c r="AB805" t="e">
        <f>IF(ISNA(VLOOKUP(#REF!&amp;" N°7",Feuil2!D:E,2,FALSE)),"",VLOOKUP(#REF!&amp;" N°7",Feuil2!D:E,2,FALSE))</f>
        <v>#REF!</v>
      </c>
    </row>
    <row r="806" spans="14:28" x14ac:dyDescent="0.3">
      <c r="N806" t="e">
        <f>IF(OR(VLOOKUP(M806,Feuil2!E:F,2,FALSE)&gt;1,VLOOKUP(Feuil1!M806,Feuil2!E:I,4,)+7&lt;Tableau_Lancer_la_requête_à_partir_de_CEGID[[#This Row],[wop_dateacc]]),Feuil1!M806,"")</f>
        <v>#N/A</v>
      </c>
      <c r="U806" t="e">
        <f>_xlfn.ISOWEEKNUM(#REF!)</f>
        <v>#REF!</v>
      </c>
      <c r="V806" t="e">
        <f>IF(ISNA(VLOOKUP(#REF!&amp;" N°1",Feuil2!D:E,2,FALSE)),"",VLOOKUP(#REF!&amp;" N°1",Feuil2!D:E,2,FALSE))</f>
        <v>#REF!</v>
      </c>
      <c r="W806" t="e">
        <f>IF(ISNA(VLOOKUP(#REF!&amp;" N°2",Feuil2!D:E,2,FALSE)),"",VLOOKUP(#REF!&amp;" N°2",Feuil2!D:E,2,FALSE))</f>
        <v>#REF!</v>
      </c>
      <c r="X806" t="e">
        <f>IF(ISNA(VLOOKUP(#REF!&amp;" N°3",Feuil2!D:E,2,FALSE)),"",VLOOKUP(#REF!&amp;" N°3",Feuil2!D:E,2,FALSE))</f>
        <v>#REF!</v>
      </c>
      <c r="Y806" t="e">
        <f>IF(ISNA(VLOOKUP(#REF!&amp;" N°3",Feuil2!D:E,2,FALSE)),"",VLOOKUP(#REF!&amp;" N°3",Feuil2!D:E,2,FALSE))</f>
        <v>#REF!</v>
      </c>
      <c r="Z806" t="e">
        <f>IF(ISNA(VLOOKUP(#REF!&amp;" N°4",Feuil2!D:E,2,FALSE)),"",VLOOKUP(#REF!&amp;" N°4",Feuil2!D:E,2,FALSE))</f>
        <v>#REF!</v>
      </c>
      <c r="AA806" t="e">
        <f>IF(ISNA(VLOOKUP(#REF!&amp;" N°6",Feuil2!D:E,2,FALSE)),"",VLOOKUP(#REF!&amp;" N°6",Feuil2!D:E,2,FALSE))</f>
        <v>#REF!</v>
      </c>
      <c r="AB806" t="e">
        <f>IF(ISNA(VLOOKUP(#REF!&amp;" N°7",Feuil2!D:E,2,FALSE)),"",VLOOKUP(#REF!&amp;" N°7",Feuil2!D:E,2,FALSE))</f>
        <v>#REF!</v>
      </c>
    </row>
    <row r="807" spans="14:28" x14ac:dyDescent="0.3">
      <c r="N807" t="e">
        <f>IF(OR(VLOOKUP(M807,Feuil2!E:F,2,FALSE)&gt;1,VLOOKUP(Feuil1!M807,Feuil2!E:I,4,)+7&lt;Tableau_Lancer_la_requête_à_partir_de_CEGID[[#This Row],[wop_dateacc]]),Feuil1!M807,"")</f>
        <v>#N/A</v>
      </c>
      <c r="U807" t="e">
        <f>_xlfn.ISOWEEKNUM(#REF!)</f>
        <v>#REF!</v>
      </c>
      <c r="V807" t="e">
        <f>IF(ISNA(VLOOKUP(#REF!&amp;" N°1",Feuil2!D:E,2,FALSE)),"",VLOOKUP(#REF!&amp;" N°1",Feuil2!D:E,2,FALSE))</f>
        <v>#REF!</v>
      </c>
      <c r="W807" t="e">
        <f>IF(ISNA(VLOOKUP(#REF!&amp;" N°2",Feuil2!D:E,2,FALSE)),"",VLOOKUP(#REF!&amp;" N°2",Feuil2!D:E,2,FALSE))</f>
        <v>#REF!</v>
      </c>
      <c r="X807" t="e">
        <f>IF(ISNA(VLOOKUP(#REF!&amp;" N°3",Feuil2!D:E,2,FALSE)),"",VLOOKUP(#REF!&amp;" N°3",Feuil2!D:E,2,FALSE))</f>
        <v>#REF!</v>
      </c>
      <c r="Y807" t="e">
        <f>IF(ISNA(VLOOKUP(#REF!&amp;" N°3",Feuil2!D:E,2,FALSE)),"",VLOOKUP(#REF!&amp;" N°3",Feuil2!D:E,2,FALSE))</f>
        <v>#REF!</v>
      </c>
      <c r="Z807" t="e">
        <f>IF(ISNA(VLOOKUP(#REF!&amp;" N°4",Feuil2!D:E,2,FALSE)),"",VLOOKUP(#REF!&amp;" N°4",Feuil2!D:E,2,FALSE))</f>
        <v>#REF!</v>
      </c>
      <c r="AA807" t="e">
        <f>IF(ISNA(VLOOKUP(#REF!&amp;" N°6",Feuil2!D:E,2,FALSE)),"",VLOOKUP(#REF!&amp;" N°6",Feuil2!D:E,2,FALSE))</f>
        <v>#REF!</v>
      </c>
      <c r="AB807" t="e">
        <f>IF(ISNA(VLOOKUP(#REF!&amp;" N°7",Feuil2!D:E,2,FALSE)),"",VLOOKUP(#REF!&amp;" N°7",Feuil2!D:E,2,FALSE))</f>
        <v>#REF!</v>
      </c>
    </row>
    <row r="808" spans="14:28" x14ac:dyDescent="0.3">
      <c r="N808" t="e">
        <f>IF(OR(VLOOKUP(M808,Feuil2!E:F,2,FALSE)&gt;1,VLOOKUP(Feuil1!M808,Feuil2!E:I,4,)+7&lt;Tableau_Lancer_la_requête_à_partir_de_CEGID[[#This Row],[wop_dateacc]]),Feuil1!M808,"")</f>
        <v>#N/A</v>
      </c>
      <c r="U808" t="e">
        <f>_xlfn.ISOWEEKNUM(#REF!)</f>
        <v>#REF!</v>
      </c>
      <c r="V808" t="e">
        <f>IF(ISNA(VLOOKUP(#REF!&amp;" N°1",Feuil2!D:E,2,FALSE)),"",VLOOKUP(#REF!&amp;" N°1",Feuil2!D:E,2,FALSE))</f>
        <v>#REF!</v>
      </c>
      <c r="W808" t="e">
        <f>IF(ISNA(VLOOKUP(#REF!&amp;" N°2",Feuil2!D:E,2,FALSE)),"",VLOOKUP(#REF!&amp;" N°2",Feuil2!D:E,2,FALSE))</f>
        <v>#REF!</v>
      </c>
      <c r="X808" t="e">
        <f>IF(ISNA(VLOOKUP(#REF!&amp;" N°3",Feuil2!D:E,2,FALSE)),"",VLOOKUP(#REF!&amp;" N°3",Feuil2!D:E,2,FALSE))</f>
        <v>#REF!</v>
      </c>
      <c r="Y808" t="e">
        <f>IF(ISNA(VLOOKUP(#REF!&amp;" N°3",Feuil2!D:E,2,FALSE)),"",VLOOKUP(#REF!&amp;" N°3",Feuil2!D:E,2,FALSE))</f>
        <v>#REF!</v>
      </c>
      <c r="Z808" t="e">
        <f>IF(ISNA(VLOOKUP(#REF!&amp;" N°4",Feuil2!D:E,2,FALSE)),"",VLOOKUP(#REF!&amp;" N°4",Feuil2!D:E,2,FALSE))</f>
        <v>#REF!</v>
      </c>
      <c r="AA808" t="e">
        <f>IF(ISNA(VLOOKUP(#REF!&amp;" N°6",Feuil2!D:E,2,FALSE)),"",VLOOKUP(#REF!&amp;" N°6",Feuil2!D:E,2,FALSE))</f>
        <v>#REF!</v>
      </c>
      <c r="AB808" t="e">
        <f>IF(ISNA(VLOOKUP(#REF!&amp;" N°7",Feuil2!D:E,2,FALSE)),"",VLOOKUP(#REF!&amp;" N°7",Feuil2!D:E,2,FALSE))</f>
        <v>#REF!</v>
      </c>
    </row>
    <row r="809" spans="14:28" x14ac:dyDescent="0.3">
      <c r="N809" t="e">
        <f>IF(OR(VLOOKUP(M809,Feuil2!E:F,2,FALSE)&gt;1,VLOOKUP(Feuil1!M809,Feuil2!E:I,4,)+7&lt;Tableau_Lancer_la_requête_à_partir_de_CEGID[[#This Row],[wop_dateacc]]),Feuil1!M809,"")</f>
        <v>#N/A</v>
      </c>
      <c r="U809" t="e">
        <f>_xlfn.ISOWEEKNUM(#REF!)</f>
        <v>#REF!</v>
      </c>
      <c r="V809" t="e">
        <f>IF(ISNA(VLOOKUP(#REF!&amp;" N°1",Feuil2!D:E,2,FALSE)),"",VLOOKUP(#REF!&amp;" N°1",Feuil2!D:E,2,FALSE))</f>
        <v>#REF!</v>
      </c>
      <c r="W809" t="e">
        <f>IF(ISNA(VLOOKUP(#REF!&amp;" N°2",Feuil2!D:E,2,FALSE)),"",VLOOKUP(#REF!&amp;" N°2",Feuil2!D:E,2,FALSE))</f>
        <v>#REF!</v>
      </c>
      <c r="X809" t="e">
        <f>IF(ISNA(VLOOKUP(#REF!&amp;" N°3",Feuil2!D:E,2,FALSE)),"",VLOOKUP(#REF!&amp;" N°3",Feuil2!D:E,2,FALSE))</f>
        <v>#REF!</v>
      </c>
      <c r="Y809" t="e">
        <f>IF(ISNA(VLOOKUP(#REF!&amp;" N°3",Feuil2!D:E,2,FALSE)),"",VLOOKUP(#REF!&amp;" N°3",Feuil2!D:E,2,FALSE))</f>
        <v>#REF!</v>
      </c>
      <c r="Z809" t="e">
        <f>IF(ISNA(VLOOKUP(#REF!&amp;" N°4",Feuil2!D:E,2,FALSE)),"",VLOOKUP(#REF!&amp;" N°4",Feuil2!D:E,2,FALSE))</f>
        <v>#REF!</v>
      </c>
      <c r="AA809" t="e">
        <f>IF(ISNA(VLOOKUP(#REF!&amp;" N°6",Feuil2!D:E,2,FALSE)),"",VLOOKUP(#REF!&amp;" N°6",Feuil2!D:E,2,FALSE))</f>
        <v>#REF!</v>
      </c>
      <c r="AB809" t="e">
        <f>IF(ISNA(VLOOKUP(#REF!&amp;" N°7",Feuil2!D:E,2,FALSE)),"",VLOOKUP(#REF!&amp;" N°7",Feuil2!D:E,2,FALSE))</f>
        <v>#REF!</v>
      </c>
    </row>
    <row r="810" spans="14:28" x14ac:dyDescent="0.3">
      <c r="N810" t="e">
        <f>IF(OR(VLOOKUP(M810,Feuil2!E:F,2,FALSE)&gt;1,VLOOKUP(Feuil1!M810,Feuil2!E:I,4,)+7&lt;Tableau_Lancer_la_requête_à_partir_de_CEGID[[#This Row],[wop_dateacc]]),Feuil1!M810,"")</f>
        <v>#N/A</v>
      </c>
      <c r="U810" t="e">
        <f>_xlfn.ISOWEEKNUM(#REF!)</f>
        <v>#REF!</v>
      </c>
      <c r="V810" t="e">
        <f>IF(ISNA(VLOOKUP(#REF!&amp;" N°1",Feuil2!D:E,2,FALSE)),"",VLOOKUP(#REF!&amp;" N°1",Feuil2!D:E,2,FALSE))</f>
        <v>#REF!</v>
      </c>
      <c r="W810" t="e">
        <f>IF(ISNA(VLOOKUP(#REF!&amp;" N°2",Feuil2!D:E,2,FALSE)),"",VLOOKUP(#REF!&amp;" N°2",Feuil2!D:E,2,FALSE))</f>
        <v>#REF!</v>
      </c>
      <c r="X810" t="e">
        <f>IF(ISNA(VLOOKUP(#REF!&amp;" N°3",Feuil2!D:E,2,FALSE)),"",VLOOKUP(#REF!&amp;" N°3",Feuil2!D:E,2,FALSE))</f>
        <v>#REF!</v>
      </c>
      <c r="Y810" t="e">
        <f>IF(ISNA(VLOOKUP(#REF!&amp;" N°3",Feuil2!D:E,2,FALSE)),"",VLOOKUP(#REF!&amp;" N°3",Feuil2!D:E,2,FALSE))</f>
        <v>#REF!</v>
      </c>
      <c r="Z810" t="e">
        <f>IF(ISNA(VLOOKUP(#REF!&amp;" N°4",Feuil2!D:E,2,FALSE)),"",VLOOKUP(#REF!&amp;" N°4",Feuil2!D:E,2,FALSE))</f>
        <v>#REF!</v>
      </c>
      <c r="AA810" t="e">
        <f>IF(ISNA(VLOOKUP(#REF!&amp;" N°6",Feuil2!D:E,2,FALSE)),"",VLOOKUP(#REF!&amp;" N°6",Feuil2!D:E,2,FALSE))</f>
        <v>#REF!</v>
      </c>
      <c r="AB810" t="e">
        <f>IF(ISNA(VLOOKUP(#REF!&amp;" N°7",Feuil2!D:E,2,FALSE)),"",VLOOKUP(#REF!&amp;" N°7",Feuil2!D:E,2,FALSE))</f>
        <v>#REF!</v>
      </c>
    </row>
    <row r="811" spans="14:28" x14ac:dyDescent="0.3">
      <c r="N811" t="e">
        <f>IF(OR(VLOOKUP(M811,Feuil2!E:F,2,FALSE)&gt;1,VLOOKUP(Feuil1!M811,Feuil2!E:I,4,)+7&lt;Tableau_Lancer_la_requête_à_partir_de_CEGID[[#This Row],[wop_dateacc]]),Feuil1!M811,"")</f>
        <v>#N/A</v>
      </c>
      <c r="U811" t="e">
        <f>_xlfn.ISOWEEKNUM(#REF!)</f>
        <v>#REF!</v>
      </c>
      <c r="V811" t="e">
        <f>IF(ISNA(VLOOKUP(#REF!&amp;" N°1",Feuil2!D:E,2,FALSE)),"",VLOOKUP(#REF!&amp;" N°1",Feuil2!D:E,2,FALSE))</f>
        <v>#REF!</v>
      </c>
      <c r="W811" t="e">
        <f>IF(ISNA(VLOOKUP(#REF!&amp;" N°2",Feuil2!D:E,2,FALSE)),"",VLOOKUP(#REF!&amp;" N°2",Feuil2!D:E,2,FALSE))</f>
        <v>#REF!</v>
      </c>
      <c r="X811" t="e">
        <f>IF(ISNA(VLOOKUP(#REF!&amp;" N°3",Feuil2!D:E,2,FALSE)),"",VLOOKUP(#REF!&amp;" N°3",Feuil2!D:E,2,FALSE))</f>
        <v>#REF!</v>
      </c>
      <c r="Y811" t="e">
        <f>IF(ISNA(VLOOKUP(#REF!&amp;" N°3",Feuil2!D:E,2,FALSE)),"",VLOOKUP(#REF!&amp;" N°3",Feuil2!D:E,2,FALSE))</f>
        <v>#REF!</v>
      </c>
      <c r="Z811" t="e">
        <f>IF(ISNA(VLOOKUP(#REF!&amp;" N°4",Feuil2!D:E,2,FALSE)),"",VLOOKUP(#REF!&amp;" N°4",Feuil2!D:E,2,FALSE))</f>
        <v>#REF!</v>
      </c>
      <c r="AA811" t="e">
        <f>IF(ISNA(VLOOKUP(#REF!&amp;" N°6",Feuil2!D:E,2,FALSE)),"",VLOOKUP(#REF!&amp;" N°6",Feuil2!D:E,2,FALSE))</f>
        <v>#REF!</v>
      </c>
      <c r="AB811" t="e">
        <f>IF(ISNA(VLOOKUP(#REF!&amp;" N°7",Feuil2!D:E,2,FALSE)),"",VLOOKUP(#REF!&amp;" N°7",Feuil2!D:E,2,FALSE))</f>
        <v>#REF!</v>
      </c>
    </row>
    <row r="812" spans="14:28" x14ac:dyDescent="0.3">
      <c r="N812" t="e">
        <f>IF(OR(VLOOKUP(M812,Feuil2!E:F,2,FALSE)&gt;1,VLOOKUP(Feuil1!M812,Feuil2!E:I,4,)+7&lt;Tableau_Lancer_la_requête_à_partir_de_CEGID[[#This Row],[wop_dateacc]]),Feuil1!M812,"")</f>
        <v>#N/A</v>
      </c>
      <c r="U812" t="e">
        <f>_xlfn.ISOWEEKNUM(#REF!)</f>
        <v>#REF!</v>
      </c>
      <c r="V812" t="e">
        <f>IF(ISNA(VLOOKUP(#REF!&amp;" N°1",Feuil2!D:E,2,FALSE)),"",VLOOKUP(#REF!&amp;" N°1",Feuil2!D:E,2,FALSE))</f>
        <v>#REF!</v>
      </c>
      <c r="W812" t="e">
        <f>IF(ISNA(VLOOKUP(#REF!&amp;" N°2",Feuil2!D:E,2,FALSE)),"",VLOOKUP(#REF!&amp;" N°2",Feuil2!D:E,2,FALSE))</f>
        <v>#REF!</v>
      </c>
      <c r="X812" t="e">
        <f>IF(ISNA(VLOOKUP(#REF!&amp;" N°3",Feuil2!D:E,2,FALSE)),"",VLOOKUP(#REF!&amp;" N°3",Feuil2!D:E,2,FALSE))</f>
        <v>#REF!</v>
      </c>
      <c r="Y812" t="e">
        <f>IF(ISNA(VLOOKUP(#REF!&amp;" N°3",Feuil2!D:E,2,FALSE)),"",VLOOKUP(#REF!&amp;" N°3",Feuil2!D:E,2,FALSE))</f>
        <v>#REF!</v>
      </c>
      <c r="Z812" t="e">
        <f>IF(ISNA(VLOOKUP(#REF!&amp;" N°4",Feuil2!D:E,2,FALSE)),"",VLOOKUP(#REF!&amp;" N°4",Feuil2!D:E,2,FALSE))</f>
        <v>#REF!</v>
      </c>
      <c r="AA812" t="e">
        <f>IF(ISNA(VLOOKUP(#REF!&amp;" N°6",Feuil2!D:E,2,FALSE)),"",VLOOKUP(#REF!&amp;" N°6",Feuil2!D:E,2,FALSE))</f>
        <v>#REF!</v>
      </c>
      <c r="AB812" t="e">
        <f>IF(ISNA(VLOOKUP(#REF!&amp;" N°7",Feuil2!D:E,2,FALSE)),"",VLOOKUP(#REF!&amp;" N°7",Feuil2!D:E,2,FALSE))</f>
        <v>#REF!</v>
      </c>
    </row>
    <row r="813" spans="14:28" x14ac:dyDescent="0.3">
      <c r="N813" t="e">
        <f>IF(OR(VLOOKUP(M813,Feuil2!E:F,2,FALSE)&gt;1,VLOOKUP(Feuil1!M813,Feuil2!E:I,4,)+7&lt;Tableau_Lancer_la_requête_à_partir_de_CEGID[[#This Row],[wop_dateacc]]),Feuil1!M813,"")</f>
        <v>#N/A</v>
      </c>
      <c r="U813" t="e">
        <f>_xlfn.ISOWEEKNUM(#REF!)</f>
        <v>#REF!</v>
      </c>
      <c r="V813" t="e">
        <f>IF(ISNA(VLOOKUP(#REF!&amp;" N°1",Feuil2!D:E,2,FALSE)),"",VLOOKUP(#REF!&amp;" N°1",Feuil2!D:E,2,FALSE))</f>
        <v>#REF!</v>
      </c>
      <c r="W813" t="e">
        <f>IF(ISNA(VLOOKUP(#REF!&amp;" N°2",Feuil2!D:E,2,FALSE)),"",VLOOKUP(#REF!&amp;" N°2",Feuil2!D:E,2,FALSE))</f>
        <v>#REF!</v>
      </c>
      <c r="X813" t="e">
        <f>IF(ISNA(VLOOKUP(#REF!&amp;" N°3",Feuil2!D:E,2,FALSE)),"",VLOOKUP(#REF!&amp;" N°3",Feuil2!D:E,2,FALSE))</f>
        <v>#REF!</v>
      </c>
      <c r="Y813" t="e">
        <f>IF(ISNA(VLOOKUP(#REF!&amp;" N°3",Feuil2!D:E,2,FALSE)),"",VLOOKUP(#REF!&amp;" N°3",Feuil2!D:E,2,FALSE))</f>
        <v>#REF!</v>
      </c>
      <c r="Z813" t="e">
        <f>IF(ISNA(VLOOKUP(#REF!&amp;" N°4",Feuil2!D:E,2,FALSE)),"",VLOOKUP(#REF!&amp;" N°4",Feuil2!D:E,2,FALSE))</f>
        <v>#REF!</v>
      </c>
      <c r="AA813" t="e">
        <f>IF(ISNA(VLOOKUP(#REF!&amp;" N°6",Feuil2!D:E,2,FALSE)),"",VLOOKUP(#REF!&amp;" N°6",Feuil2!D:E,2,FALSE))</f>
        <v>#REF!</v>
      </c>
      <c r="AB813" t="e">
        <f>IF(ISNA(VLOOKUP(#REF!&amp;" N°7",Feuil2!D:E,2,FALSE)),"",VLOOKUP(#REF!&amp;" N°7",Feuil2!D:E,2,FALSE))</f>
        <v>#REF!</v>
      </c>
    </row>
    <row r="814" spans="14:28" x14ac:dyDescent="0.3">
      <c r="N814" t="e">
        <f>IF(OR(VLOOKUP(M814,Feuil2!E:F,2,FALSE)&gt;1,VLOOKUP(Feuil1!M814,Feuil2!E:I,4,)+7&lt;Tableau_Lancer_la_requête_à_partir_de_CEGID[[#This Row],[wop_dateacc]]),Feuil1!M814,"")</f>
        <v>#N/A</v>
      </c>
      <c r="U814" t="e">
        <f>_xlfn.ISOWEEKNUM(#REF!)</f>
        <v>#REF!</v>
      </c>
      <c r="V814" t="e">
        <f>IF(ISNA(VLOOKUP(#REF!&amp;" N°1",Feuil2!D:E,2,FALSE)),"",VLOOKUP(#REF!&amp;" N°1",Feuil2!D:E,2,FALSE))</f>
        <v>#REF!</v>
      </c>
      <c r="W814" t="e">
        <f>IF(ISNA(VLOOKUP(#REF!&amp;" N°2",Feuil2!D:E,2,FALSE)),"",VLOOKUP(#REF!&amp;" N°2",Feuil2!D:E,2,FALSE))</f>
        <v>#REF!</v>
      </c>
      <c r="X814" t="e">
        <f>IF(ISNA(VLOOKUP(#REF!&amp;" N°3",Feuil2!D:E,2,FALSE)),"",VLOOKUP(#REF!&amp;" N°3",Feuil2!D:E,2,FALSE))</f>
        <v>#REF!</v>
      </c>
      <c r="Y814" t="e">
        <f>IF(ISNA(VLOOKUP(#REF!&amp;" N°3",Feuil2!D:E,2,FALSE)),"",VLOOKUP(#REF!&amp;" N°3",Feuil2!D:E,2,FALSE))</f>
        <v>#REF!</v>
      </c>
      <c r="Z814" t="e">
        <f>IF(ISNA(VLOOKUP(#REF!&amp;" N°4",Feuil2!D:E,2,FALSE)),"",VLOOKUP(#REF!&amp;" N°4",Feuil2!D:E,2,FALSE))</f>
        <v>#REF!</v>
      </c>
      <c r="AA814" t="e">
        <f>IF(ISNA(VLOOKUP(#REF!&amp;" N°6",Feuil2!D:E,2,FALSE)),"",VLOOKUP(#REF!&amp;" N°6",Feuil2!D:E,2,FALSE))</f>
        <v>#REF!</v>
      </c>
      <c r="AB814" t="e">
        <f>IF(ISNA(VLOOKUP(#REF!&amp;" N°7",Feuil2!D:E,2,FALSE)),"",VLOOKUP(#REF!&amp;" N°7",Feuil2!D:E,2,FALSE))</f>
        <v>#REF!</v>
      </c>
    </row>
    <row r="815" spans="14:28" x14ac:dyDescent="0.3">
      <c r="N815" t="e">
        <f>IF(OR(VLOOKUP(M815,Feuil2!E:F,2,FALSE)&gt;1,VLOOKUP(Feuil1!M815,Feuil2!E:I,4,)+7&lt;Tableau_Lancer_la_requête_à_partir_de_CEGID[[#This Row],[wop_dateacc]]),Feuil1!M815,"")</f>
        <v>#N/A</v>
      </c>
      <c r="U815" t="e">
        <f>_xlfn.ISOWEEKNUM(#REF!)</f>
        <v>#REF!</v>
      </c>
      <c r="V815" t="e">
        <f>IF(ISNA(VLOOKUP(#REF!&amp;" N°1",Feuil2!D:E,2,FALSE)),"",VLOOKUP(#REF!&amp;" N°1",Feuil2!D:E,2,FALSE))</f>
        <v>#REF!</v>
      </c>
      <c r="W815" t="e">
        <f>IF(ISNA(VLOOKUP(#REF!&amp;" N°2",Feuil2!D:E,2,FALSE)),"",VLOOKUP(#REF!&amp;" N°2",Feuil2!D:E,2,FALSE))</f>
        <v>#REF!</v>
      </c>
      <c r="X815" t="e">
        <f>IF(ISNA(VLOOKUP(#REF!&amp;" N°3",Feuil2!D:E,2,FALSE)),"",VLOOKUP(#REF!&amp;" N°3",Feuil2!D:E,2,FALSE))</f>
        <v>#REF!</v>
      </c>
      <c r="Y815" t="e">
        <f>IF(ISNA(VLOOKUP(#REF!&amp;" N°3",Feuil2!D:E,2,FALSE)),"",VLOOKUP(#REF!&amp;" N°3",Feuil2!D:E,2,FALSE))</f>
        <v>#REF!</v>
      </c>
      <c r="Z815" t="e">
        <f>IF(ISNA(VLOOKUP(#REF!&amp;" N°4",Feuil2!D:E,2,FALSE)),"",VLOOKUP(#REF!&amp;" N°4",Feuil2!D:E,2,FALSE))</f>
        <v>#REF!</v>
      </c>
      <c r="AA815" t="e">
        <f>IF(ISNA(VLOOKUP(#REF!&amp;" N°6",Feuil2!D:E,2,FALSE)),"",VLOOKUP(#REF!&amp;" N°6",Feuil2!D:E,2,FALSE))</f>
        <v>#REF!</v>
      </c>
      <c r="AB815" t="e">
        <f>IF(ISNA(VLOOKUP(#REF!&amp;" N°7",Feuil2!D:E,2,FALSE)),"",VLOOKUP(#REF!&amp;" N°7",Feuil2!D:E,2,FALSE))</f>
        <v>#REF!</v>
      </c>
    </row>
    <row r="816" spans="14:28" x14ac:dyDescent="0.3">
      <c r="N816" t="e">
        <f>IF(OR(VLOOKUP(M816,Feuil2!E:F,2,FALSE)&gt;1,VLOOKUP(Feuil1!M816,Feuil2!E:I,4,)+7&lt;Tableau_Lancer_la_requête_à_partir_de_CEGID[[#This Row],[wop_dateacc]]),Feuil1!M816,"")</f>
        <v>#N/A</v>
      </c>
      <c r="U816" t="e">
        <f>_xlfn.ISOWEEKNUM(#REF!)</f>
        <v>#REF!</v>
      </c>
      <c r="V816" t="e">
        <f>IF(ISNA(VLOOKUP(#REF!&amp;" N°1",Feuil2!D:E,2,FALSE)),"",VLOOKUP(#REF!&amp;" N°1",Feuil2!D:E,2,FALSE))</f>
        <v>#REF!</v>
      </c>
      <c r="W816" t="e">
        <f>IF(ISNA(VLOOKUP(#REF!&amp;" N°2",Feuil2!D:E,2,FALSE)),"",VLOOKUP(#REF!&amp;" N°2",Feuil2!D:E,2,FALSE))</f>
        <v>#REF!</v>
      </c>
      <c r="X816" t="e">
        <f>IF(ISNA(VLOOKUP(#REF!&amp;" N°3",Feuil2!D:E,2,FALSE)),"",VLOOKUP(#REF!&amp;" N°3",Feuil2!D:E,2,FALSE))</f>
        <v>#REF!</v>
      </c>
      <c r="Y816" t="e">
        <f>IF(ISNA(VLOOKUP(#REF!&amp;" N°3",Feuil2!D:E,2,FALSE)),"",VLOOKUP(#REF!&amp;" N°3",Feuil2!D:E,2,FALSE))</f>
        <v>#REF!</v>
      </c>
      <c r="Z816" t="e">
        <f>IF(ISNA(VLOOKUP(#REF!&amp;" N°4",Feuil2!D:E,2,FALSE)),"",VLOOKUP(#REF!&amp;" N°4",Feuil2!D:E,2,FALSE))</f>
        <v>#REF!</v>
      </c>
      <c r="AA816" t="e">
        <f>IF(ISNA(VLOOKUP(#REF!&amp;" N°6",Feuil2!D:E,2,FALSE)),"",VLOOKUP(#REF!&amp;" N°6",Feuil2!D:E,2,FALSE))</f>
        <v>#REF!</v>
      </c>
      <c r="AB816" t="e">
        <f>IF(ISNA(VLOOKUP(#REF!&amp;" N°7",Feuil2!D:E,2,FALSE)),"",VLOOKUP(#REF!&amp;" N°7",Feuil2!D:E,2,FALSE))</f>
        <v>#REF!</v>
      </c>
    </row>
    <row r="817" spans="14:28" x14ac:dyDescent="0.3">
      <c r="N817" t="e">
        <f>IF(OR(VLOOKUP(M817,Feuil2!E:F,2,FALSE)&gt;1,VLOOKUP(Feuil1!M817,Feuil2!E:I,4,)+7&lt;Tableau_Lancer_la_requête_à_partir_de_CEGID[[#This Row],[wop_dateacc]]),Feuil1!M817,"")</f>
        <v>#N/A</v>
      </c>
      <c r="U817" t="e">
        <f>_xlfn.ISOWEEKNUM(#REF!)</f>
        <v>#REF!</v>
      </c>
      <c r="V817" t="e">
        <f>IF(ISNA(VLOOKUP(#REF!&amp;" N°1",Feuil2!D:E,2,FALSE)),"",VLOOKUP(#REF!&amp;" N°1",Feuil2!D:E,2,FALSE))</f>
        <v>#REF!</v>
      </c>
      <c r="W817" t="e">
        <f>IF(ISNA(VLOOKUP(#REF!&amp;" N°2",Feuil2!D:E,2,FALSE)),"",VLOOKUP(#REF!&amp;" N°2",Feuil2!D:E,2,FALSE))</f>
        <v>#REF!</v>
      </c>
      <c r="X817" t="e">
        <f>IF(ISNA(VLOOKUP(#REF!&amp;" N°3",Feuil2!D:E,2,FALSE)),"",VLOOKUP(#REF!&amp;" N°3",Feuil2!D:E,2,FALSE))</f>
        <v>#REF!</v>
      </c>
      <c r="Y817" t="e">
        <f>IF(ISNA(VLOOKUP(#REF!&amp;" N°3",Feuil2!D:E,2,FALSE)),"",VLOOKUP(#REF!&amp;" N°3",Feuil2!D:E,2,FALSE))</f>
        <v>#REF!</v>
      </c>
      <c r="Z817" t="e">
        <f>IF(ISNA(VLOOKUP(#REF!&amp;" N°4",Feuil2!D:E,2,FALSE)),"",VLOOKUP(#REF!&amp;" N°4",Feuil2!D:E,2,FALSE))</f>
        <v>#REF!</v>
      </c>
      <c r="AA817" t="e">
        <f>IF(ISNA(VLOOKUP(#REF!&amp;" N°6",Feuil2!D:E,2,FALSE)),"",VLOOKUP(#REF!&amp;" N°6",Feuil2!D:E,2,FALSE))</f>
        <v>#REF!</v>
      </c>
      <c r="AB817" t="e">
        <f>IF(ISNA(VLOOKUP(#REF!&amp;" N°7",Feuil2!D:E,2,FALSE)),"",VLOOKUP(#REF!&amp;" N°7",Feuil2!D:E,2,FALSE))</f>
        <v>#REF!</v>
      </c>
    </row>
    <row r="818" spans="14:28" x14ac:dyDescent="0.3">
      <c r="N818" t="e">
        <f>IF(OR(VLOOKUP(M818,Feuil2!E:F,2,FALSE)&gt;1,VLOOKUP(Feuil1!M818,Feuil2!E:I,4,)+7&lt;Tableau_Lancer_la_requête_à_partir_de_CEGID[[#This Row],[wop_dateacc]]),Feuil1!M818,"")</f>
        <v>#N/A</v>
      </c>
      <c r="U818" t="e">
        <f>_xlfn.ISOWEEKNUM(#REF!)</f>
        <v>#REF!</v>
      </c>
      <c r="V818" t="e">
        <f>IF(ISNA(VLOOKUP(#REF!&amp;" N°1",Feuil2!D:E,2,FALSE)),"",VLOOKUP(#REF!&amp;" N°1",Feuil2!D:E,2,FALSE))</f>
        <v>#REF!</v>
      </c>
      <c r="W818" t="e">
        <f>IF(ISNA(VLOOKUP(#REF!&amp;" N°2",Feuil2!D:E,2,FALSE)),"",VLOOKUP(#REF!&amp;" N°2",Feuil2!D:E,2,FALSE))</f>
        <v>#REF!</v>
      </c>
      <c r="X818" t="e">
        <f>IF(ISNA(VLOOKUP(#REF!&amp;" N°3",Feuil2!D:E,2,FALSE)),"",VLOOKUP(#REF!&amp;" N°3",Feuil2!D:E,2,FALSE))</f>
        <v>#REF!</v>
      </c>
      <c r="Y818" t="e">
        <f>IF(ISNA(VLOOKUP(#REF!&amp;" N°3",Feuil2!D:E,2,FALSE)),"",VLOOKUP(#REF!&amp;" N°3",Feuil2!D:E,2,FALSE))</f>
        <v>#REF!</v>
      </c>
      <c r="Z818" t="e">
        <f>IF(ISNA(VLOOKUP(#REF!&amp;" N°4",Feuil2!D:E,2,FALSE)),"",VLOOKUP(#REF!&amp;" N°4",Feuil2!D:E,2,FALSE))</f>
        <v>#REF!</v>
      </c>
      <c r="AA818" t="e">
        <f>IF(ISNA(VLOOKUP(#REF!&amp;" N°6",Feuil2!D:E,2,FALSE)),"",VLOOKUP(#REF!&amp;" N°6",Feuil2!D:E,2,FALSE))</f>
        <v>#REF!</v>
      </c>
      <c r="AB818" t="e">
        <f>IF(ISNA(VLOOKUP(#REF!&amp;" N°7",Feuil2!D:E,2,FALSE)),"",VLOOKUP(#REF!&amp;" N°7",Feuil2!D:E,2,FALSE))</f>
        <v>#REF!</v>
      </c>
    </row>
    <row r="819" spans="14:28" x14ac:dyDescent="0.3">
      <c r="N819" t="e">
        <f>IF(OR(VLOOKUP(M819,Feuil2!E:F,2,FALSE)&gt;1,VLOOKUP(Feuil1!M819,Feuil2!E:I,4,)+7&lt;Tableau_Lancer_la_requête_à_partir_de_CEGID[[#This Row],[wop_dateacc]]),Feuil1!M819,"")</f>
        <v>#N/A</v>
      </c>
      <c r="U819" t="e">
        <f>_xlfn.ISOWEEKNUM(#REF!)</f>
        <v>#REF!</v>
      </c>
      <c r="V819" t="e">
        <f>IF(ISNA(VLOOKUP(#REF!&amp;" N°1",Feuil2!D:E,2,FALSE)),"",VLOOKUP(#REF!&amp;" N°1",Feuil2!D:E,2,FALSE))</f>
        <v>#REF!</v>
      </c>
      <c r="W819" t="e">
        <f>IF(ISNA(VLOOKUP(#REF!&amp;" N°2",Feuil2!D:E,2,FALSE)),"",VLOOKUP(#REF!&amp;" N°2",Feuil2!D:E,2,FALSE))</f>
        <v>#REF!</v>
      </c>
      <c r="X819" t="e">
        <f>IF(ISNA(VLOOKUP(#REF!&amp;" N°3",Feuil2!D:E,2,FALSE)),"",VLOOKUP(#REF!&amp;" N°3",Feuil2!D:E,2,FALSE))</f>
        <v>#REF!</v>
      </c>
      <c r="Y819" t="e">
        <f>IF(ISNA(VLOOKUP(#REF!&amp;" N°3",Feuil2!D:E,2,FALSE)),"",VLOOKUP(#REF!&amp;" N°3",Feuil2!D:E,2,FALSE))</f>
        <v>#REF!</v>
      </c>
      <c r="Z819" t="e">
        <f>IF(ISNA(VLOOKUP(#REF!&amp;" N°4",Feuil2!D:E,2,FALSE)),"",VLOOKUP(#REF!&amp;" N°4",Feuil2!D:E,2,FALSE))</f>
        <v>#REF!</v>
      </c>
      <c r="AA819" t="e">
        <f>IF(ISNA(VLOOKUP(#REF!&amp;" N°6",Feuil2!D:E,2,FALSE)),"",VLOOKUP(#REF!&amp;" N°6",Feuil2!D:E,2,FALSE))</f>
        <v>#REF!</v>
      </c>
      <c r="AB819" t="e">
        <f>IF(ISNA(VLOOKUP(#REF!&amp;" N°7",Feuil2!D:E,2,FALSE)),"",VLOOKUP(#REF!&amp;" N°7",Feuil2!D:E,2,FALSE))</f>
        <v>#REF!</v>
      </c>
    </row>
    <row r="820" spans="14:28" x14ac:dyDescent="0.3">
      <c r="N820" t="e">
        <f>IF(OR(VLOOKUP(M820,Feuil2!E:F,2,FALSE)&gt;1,VLOOKUP(Feuil1!M820,Feuil2!E:I,4,)+7&lt;Tableau_Lancer_la_requête_à_partir_de_CEGID[[#This Row],[wop_dateacc]]),Feuil1!M820,"")</f>
        <v>#N/A</v>
      </c>
      <c r="U820" t="e">
        <f>_xlfn.ISOWEEKNUM(#REF!)</f>
        <v>#REF!</v>
      </c>
      <c r="V820" t="e">
        <f>IF(ISNA(VLOOKUP(#REF!&amp;" N°1",Feuil2!D:E,2,FALSE)),"",VLOOKUP(#REF!&amp;" N°1",Feuil2!D:E,2,FALSE))</f>
        <v>#REF!</v>
      </c>
      <c r="W820" t="e">
        <f>IF(ISNA(VLOOKUP(#REF!&amp;" N°2",Feuil2!D:E,2,FALSE)),"",VLOOKUP(#REF!&amp;" N°2",Feuil2!D:E,2,FALSE))</f>
        <v>#REF!</v>
      </c>
      <c r="X820" t="e">
        <f>IF(ISNA(VLOOKUP(#REF!&amp;" N°3",Feuil2!D:E,2,FALSE)),"",VLOOKUP(#REF!&amp;" N°3",Feuil2!D:E,2,FALSE))</f>
        <v>#REF!</v>
      </c>
      <c r="Y820" t="e">
        <f>IF(ISNA(VLOOKUP(#REF!&amp;" N°3",Feuil2!D:E,2,FALSE)),"",VLOOKUP(#REF!&amp;" N°3",Feuil2!D:E,2,FALSE))</f>
        <v>#REF!</v>
      </c>
      <c r="Z820" t="e">
        <f>IF(ISNA(VLOOKUP(#REF!&amp;" N°4",Feuil2!D:E,2,FALSE)),"",VLOOKUP(#REF!&amp;" N°4",Feuil2!D:E,2,FALSE))</f>
        <v>#REF!</v>
      </c>
      <c r="AA820" t="e">
        <f>IF(ISNA(VLOOKUP(#REF!&amp;" N°6",Feuil2!D:E,2,FALSE)),"",VLOOKUP(#REF!&amp;" N°6",Feuil2!D:E,2,FALSE))</f>
        <v>#REF!</v>
      </c>
      <c r="AB820" t="e">
        <f>IF(ISNA(VLOOKUP(#REF!&amp;" N°7",Feuil2!D:E,2,FALSE)),"",VLOOKUP(#REF!&amp;" N°7",Feuil2!D:E,2,FALSE))</f>
        <v>#REF!</v>
      </c>
    </row>
    <row r="821" spans="14:28" x14ac:dyDescent="0.3">
      <c r="N821" t="e">
        <f>IF(OR(VLOOKUP(M821,Feuil2!E:F,2,FALSE)&gt;1,VLOOKUP(Feuil1!M821,Feuil2!E:I,4,)+7&lt;Tableau_Lancer_la_requête_à_partir_de_CEGID[[#This Row],[wop_dateacc]]),Feuil1!M821,"")</f>
        <v>#N/A</v>
      </c>
      <c r="U821" t="e">
        <f>_xlfn.ISOWEEKNUM(#REF!)</f>
        <v>#REF!</v>
      </c>
      <c r="V821" t="e">
        <f>IF(ISNA(VLOOKUP(#REF!&amp;" N°1",Feuil2!D:E,2,FALSE)),"",VLOOKUP(#REF!&amp;" N°1",Feuil2!D:E,2,FALSE))</f>
        <v>#REF!</v>
      </c>
      <c r="W821" t="e">
        <f>IF(ISNA(VLOOKUP(#REF!&amp;" N°2",Feuil2!D:E,2,FALSE)),"",VLOOKUP(#REF!&amp;" N°2",Feuil2!D:E,2,FALSE))</f>
        <v>#REF!</v>
      </c>
      <c r="X821" t="e">
        <f>IF(ISNA(VLOOKUP(#REF!&amp;" N°3",Feuil2!D:E,2,FALSE)),"",VLOOKUP(#REF!&amp;" N°3",Feuil2!D:E,2,FALSE))</f>
        <v>#REF!</v>
      </c>
      <c r="Y821" t="e">
        <f>IF(ISNA(VLOOKUP(#REF!&amp;" N°3",Feuil2!D:E,2,FALSE)),"",VLOOKUP(#REF!&amp;" N°3",Feuil2!D:E,2,FALSE))</f>
        <v>#REF!</v>
      </c>
      <c r="Z821" t="e">
        <f>IF(ISNA(VLOOKUP(#REF!&amp;" N°4",Feuil2!D:E,2,FALSE)),"",VLOOKUP(#REF!&amp;" N°4",Feuil2!D:E,2,FALSE))</f>
        <v>#REF!</v>
      </c>
      <c r="AA821" t="e">
        <f>IF(ISNA(VLOOKUP(#REF!&amp;" N°6",Feuil2!D:E,2,FALSE)),"",VLOOKUP(#REF!&amp;" N°6",Feuil2!D:E,2,FALSE))</f>
        <v>#REF!</v>
      </c>
      <c r="AB821" t="e">
        <f>IF(ISNA(VLOOKUP(#REF!&amp;" N°7",Feuil2!D:E,2,FALSE)),"",VLOOKUP(#REF!&amp;" N°7",Feuil2!D:E,2,FALSE))</f>
        <v>#REF!</v>
      </c>
    </row>
    <row r="822" spans="14:28" x14ac:dyDescent="0.3">
      <c r="N822" t="e">
        <f>IF(OR(VLOOKUP(M822,Feuil2!E:F,2,FALSE)&gt;1,VLOOKUP(Feuil1!M822,Feuil2!E:I,4,)+7&lt;Tableau_Lancer_la_requête_à_partir_de_CEGID[[#This Row],[wop_dateacc]]),Feuil1!M822,"")</f>
        <v>#N/A</v>
      </c>
      <c r="U822" t="e">
        <f>_xlfn.ISOWEEKNUM(#REF!)</f>
        <v>#REF!</v>
      </c>
      <c r="V822" t="e">
        <f>IF(ISNA(VLOOKUP(#REF!&amp;" N°1",Feuil2!D:E,2,FALSE)),"",VLOOKUP(#REF!&amp;" N°1",Feuil2!D:E,2,FALSE))</f>
        <v>#REF!</v>
      </c>
      <c r="W822" t="e">
        <f>IF(ISNA(VLOOKUP(#REF!&amp;" N°2",Feuil2!D:E,2,FALSE)),"",VLOOKUP(#REF!&amp;" N°2",Feuil2!D:E,2,FALSE))</f>
        <v>#REF!</v>
      </c>
      <c r="X822" t="e">
        <f>IF(ISNA(VLOOKUP(#REF!&amp;" N°3",Feuil2!D:E,2,FALSE)),"",VLOOKUP(#REF!&amp;" N°3",Feuil2!D:E,2,FALSE))</f>
        <v>#REF!</v>
      </c>
      <c r="Y822" t="e">
        <f>IF(ISNA(VLOOKUP(#REF!&amp;" N°3",Feuil2!D:E,2,FALSE)),"",VLOOKUP(#REF!&amp;" N°3",Feuil2!D:E,2,FALSE))</f>
        <v>#REF!</v>
      </c>
      <c r="Z822" t="e">
        <f>IF(ISNA(VLOOKUP(#REF!&amp;" N°4",Feuil2!D:E,2,FALSE)),"",VLOOKUP(#REF!&amp;" N°4",Feuil2!D:E,2,FALSE))</f>
        <v>#REF!</v>
      </c>
      <c r="AA822" t="e">
        <f>IF(ISNA(VLOOKUP(#REF!&amp;" N°6",Feuil2!D:E,2,FALSE)),"",VLOOKUP(#REF!&amp;" N°6",Feuil2!D:E,2,FALSE))</f>
        <v>#REF!</v>
      </c>
      <c r="AB822" t="e">
        <f>IF(ISNA(VLOOKUP(#REF!&amp;" N°7",Feuil2!D:E,2,FALSE)),"",VLOOKUP(#REF!&amp;" N°7",Feuil2!D:E,2,FALSE))</f>
        <v>#REF!</v>
      </c>
    </row>
    <row r="823" spans="14:28" x14ac:dyDescent="0.3">
      <c r="N823" t="e">
        <f>IF(OR(VLOOKUP(M823,Feuil2!E:F,2,FALSE)&gt;1,VLOOKUP(Feuil1!M823,Feuil2!E:I,4,)+7&lt;Tableau_Lancer_la_requête_à_partir_de_CEGID[[#This Row],[wop_dateacc]]),Feuil1!M823,"")</f>
        <v>#N/A</v>
      </c>
      <c r="U823" t="e">
        <f>_xlfn.ISOWEEKNUM(#REF!)</f>
        <v>#REF!</v>
      </c>
      <c r="V823" t="e">
        <f>IF(ISNA(VLOOKUP(#REF!&amp;" N°1",Feuil2!D:E,2,FALSE)),"",VLOOKUP(#REF!&amp;" N°1",Feuil2!D:E,2,FALSE))</f>
        <v>#REF!</v>
      </c>
      <c r="W823" t="e">
        <f>IF(ISNA(VLOOKUP(#REF!&amp;" N°2",Feuil2!D:E,2,FALSE)),"",VLOOKUP(#REF!&amp;" N°2",Feuil2!D:E,2,FALSE))</f>
        <v>#REF!</v>
      </c>
      <c r="X823" t="e">
        <f>IF(ISNA(VLOOKUP(#REF!&amp;" N°3",Feuil2!D:E,2,FALSE)),"",VLOOKUP(#REF!&amp;" N°3",Feuil2!D:E,2,FALSE))</f>
        <v>#REF!</v>
      </c>
      <c r="Y823" t="e">
        <f>IF(ISNA(VLOOKUP(#REF!&amp;" N°3",Feuil2!D:E,2,FALSE)),"",VLOOKUP(#REF!&amp;" N°3",Feuil2!D:E,2,FALSE))</f>
        <v>#REF!</v>
      </c>
      <c r="Z823" t="e">
        <f>IF(ISNA(VLOOKUP(#REF!&amp;" N°4",Feuil2!D:E,2,FALSE)),"",VLOOKUP(#REF!&amp;" N°4",Feuil2!D:E,2,FALSE))</f>
        <v>#REF!</v>
      </c>
      <c r="AA823" t="e">
        <f>IF(ISNA(VLOOKUP(#REF!&amp;" N°6",Feuil2!D:E,2,FALSE)),"",VLOOKUP(#REF!&amp;" N°6",Feuil2!D:E,2,FALSE))</f>
        <v>#REF!</v>
      </c>
      <c r="AB823" t="e">
        <f>IF(ISNA(VLOOKUP(#REF!&amp;" N°7",Feuil2!D:E,2,FALSE)),"",VLOOKUP(#REF!&amp;" N°7",Feuil2!D:E,2,FALSE))</f>
        <v>#REF!</v>
      </c>
    </row>
    <row r="824" spans="14:28" x14ac:dyDescent="0.3">
      <c r="N824" t="e">
        <f>IF(OR(VLOOKUP(M824,Feuil2!E:F,2,FALSE)&gt;1,VLOOKUP(Feuil1!M824,Feuil2!E:I,4,)+7&lt;Tableau_Lancer_la_requête_à_partir_de_CEGID[[#This Row],[wop_dateacc]]),Feuil1!M824,"")</f>
        <v>#N/A</v>
      </c>
      <c r="U824" t="e">
        <f>_xlfn.ISOWEEKNUM(#REF!)</f>
        <v>#REF!</v>
      </c>
      <c r="V824" t="e">
        <f>IF(ISNA(VLOOKUP(#REF!&amp;" N°1",Feuil2!D:E,2,FALSE)),"",VLOOKUP(#REF!&amp;" N°1",Feuil2!D:E,2,FALSE))</f>
        <v>#REF!</v>
      </c>
      <c r="W824" t="e">
        <f>IF(ISNA(VLOOKUP(#REF!&amp;" N°2",Feuil2!D:E,2,FALSE)),"",VLOOKUP(#REF!&amp;" N°2",Feuil2!D:E,2,FALSE))</f>
        <v>#REF!</v>
      </c>
      <c r="X824" t="e">
        <f>IF(ISNA(VLOOKUP(#REF!&amp;" N°3",Feuil2!D:E,2,FALSE)),"",VLOOKUP(#REF!&amp;" N°3",Feuil2!D:E,2,FALSE))</f>
        <v>#REF!</v>
      </c>
      <c r="Y824" t="e">
        <f>IF(ISNA(VLOOKUP(#REF!&amp;" N°3",Feuil2!D:E,2,FALSE)),"",VLOOKUP(#REF!&amp;" N°3",Feuil2!D:E,2,FALSE))</f>
        <v>#REF!</v>
      </c>
      <c r="Z824" t="e">
        <f>IF(ISNA(VLOOKUP(#REF!&amp;" N°4",Feuil2!D:E,2,FALSE)),"",VLOOKUP(#REF!&amp;" N°4",Feuil2!D:E,2,FALSE))</f>
        <v>#REF!</v>
      </c>
      <c r="AA824" t="e">
        <f>IF(ISNA(VLOOKUP(#REF!&amp;" N°6",Feuil2!D:E,2,FALSE)),"",VLOOKUP(#REF!&amp;" N°6",Feuil2!D:E,2,FALSE))</f>
        <v>#REF!</v>
      </c>
      <c r="AB824" t="e">
        <f>IF(ISNA(VLOOKUP(#REF!&amp;" N°7",Feuil2!D:E,2,FALSE)),"",VLOOKUP(#REF!&amp;" N°7",Feuil2!D:E,2,FALSE))</f>
        <v>#REF!</v>
      </c>
    </row>
    <row r="825" spans="14:28" x14ac:dyDescent="0.3">
      <c r="N825" t="e">
        <f>IF(OR(VLOOKUP(M825,Feuil2!E:F,2,FALSE)&gt;1,VLOOKUP(Feuil1!M825,Feuil2!E:I,4,)+7&lt;Tableau_Lancer_la_requête_à_partir_de_CEGID[[#This Row],[wop_dateacc]]),Feuil1!M825,"")</f>
        <v>#N/A</v>
      </c>
      <c r="U825" t="e">
        <f>_xlfn.ISOWEEKNUM(#REF!)</f>
        <v>#REF!</v>
      </c>
      <c r="V825" t="e">
        <f>IF(ISNA(VLOOKUP(#REF!&amp;" N°1",Feuil2!D:E,2,FALSE)),"",VLOOKUP(#REF!&amp;" N°1",Feuil2!D:E,2,FALSE))</f>
        <v>#REF!</v>
      </c>
      <c r="W825" t="e">
        <f>IF(ISNA(VLOOKUP(#REF!&amp;" N°2",Feuil2!D:E,2,FALSE)),"",VLOOKUP(#REF!&amp;" N°2",Feuil2!D:E,2,FALSE))</f>
        <v>#REF!</v>
      </c>
      <c r="X825" t="e">
        <f>IF(ISNA(VLOOKUP(#REF!&amp;" N°3",Feuil2!D:E,2,FALSE)),"",VLOOKUP(#REF!&amp;" N°3",Feuil2!D:E,2,FALSE))</f>
        <v>#REF!</v>
      </c>
      <c r="Y825" t="e">
        <f>IF(ISNA(VLOOKUP(#REF!&amp;" N°3",Feuil2!D:E,2,FALSE)),"",VLOOKUP(#REF!&amp;" N°3",Feuil2!D:E,2,FALSE))</f>
        <v>#REF!</v>
      </c>
      <c r="Z825" t="e">
        <f>IF(ISNA(VLOOKUP(#REF!&amp;" N°4",Feuil2!D:E,2,FALSE)),"",VLOOKUP(#REF!&amp;" N°4",Feuil2!D:E,2,FALSE))</f>
        <v>#REF!</v>
      </c>
      <c r="AA825" t="e">
        <f>IF(ISNA(VLOOKUP(#REF!&amp;" N°6",Feuil2!D:E,2,FALSE)),"",VLOOKUP(#REF!&amp;" N°6",Feuil2!D:E,2,FALSE))</f>
        <v>#REF!</v>
      </c>
      <c r="AB825" t="e">
        <f>IF(ISNA(VLOOKUP(#REF!&amp;" N°7",Feuil2!D:E,2,FALSE)),"",VLOOKUP(#REF!&amp;" N°7",Feuil2!D:E,2,FALSE))</f>
        <v>#REF!</v>
      </c>
    </row>
    <row r="826" spans="14:28" x14ac:dyDescent="0.3">
      <c r="N826" t="e">
        <f>IF(OR(VLOOKUP(M826,Feuil2!E:F,2,FALSE)&gt;1,VLOOKUP(Feuil1!M826,Feuil2!E:I,4,)+7&lt;Tableau_Lancer_la_requête_à_partir_de_CEGID[[#This Row],[wop_dateacc]]),Feuil1!M826,"")</f>
        <v>#N/A</v>
      </c>
      <c r="U826" t="e">
        <f>_xlfn.ISOWEEKNUM(#REF!)</f>
        <v>#REF!</v>
      </c>
      <c r="V826" t="e">
        <f>IF(ISNA(VLOOKUP(#REF!&amp;" N°1",Feuil2!D:E,2,FALSE)),"",VLOOKUP(#REF!&amp;" N°1",Feuil2!D:E,2,FALSE))</f>
        <v>#REF!</v>
      </c>
      <c r="W826" t="e">
        <f>IF(ISNA(VLOOKUP(#REF!&amp;" N°2",Feuil2!D:E,2,FALSE)),"",VLOOKUP(#REF!&amp;" N°2",Feuil2!D:E,2,FALSE))</f>
        <v>#REF!</v>
      </c>
      <c r="X826" t="e">
        <f>IF(ISNA(VLOOKUP(#REF!&amp;" N°3",Feuil2!D:E,2,FALSE)),"",VLOOKUP(#REF!&amp;" N°3",Feuil2!D:E,2,FALSE))</f>
        <v>#REF!</v>
      </c>
      <c r="Y826" t="e">
        <f>IF(ISNA(VLOOKUP(#REF!&amp;" N°3",Feuil2!D:E,2,FALSE)),"",VLOOKUP(#REF!&amp;" N°3",Feuil2!D:E,2,FALSE))</f>
        <v>#REF!</v>
      </c>
      <c r="Z826" t="e">
        <f>IF(ISNA(VLOOKUP(#REF!&amp;" N°4",Feuil2!D:E,2,FALSE)),"",VLOOKUP(#REF!&amp;" N°4",Feuil2!D:E,2,FALSE))</f>
        <v>#REF!</v>
      </c>
      <c r="AA826" t="e">
        <f>IF(ISNA(VLOOKUP(#REF!&amp;" N°6",Feuil2!D:E,2,FALSE)),"",VLOOKUP(#REF!&amp;" N°6",Feuil2!D:E,2,FALSE))</f>
        <v>#REF!</v>
      </c>
      <c r="AB826" t="e">
        <f>IF(ISNA(VLOOKUP(#REF!&amp;" N°7",Feuil2!D:E,2,FALSE)),"",VLOOKUP(#REF!&amp;" N°7",Feuil2!D:E,2,FALSE))</f>
        <v>#REF!</v>
      </c>
    </row>
    <row r="827" spans="14:28" x14ac:dyDescent="0.3">
      <c r="N827" t="e">
        <f>IF(OR(VLOOKUP(M827,Feuil2!E:F,2,FALSE)&gt;1,VLOOKUP(Feuil1!M827,Feuil2!E:I,4,)+7&lt;Tableau_Lancer_la_requête_à_partir_de_CEGID[[#This Row],[wop_dateacc]]),Feuil1!M827,"")</f>
        <v>#N/A</v>
      </c>
      <c r="U827" t="e">
        <f>_xlfn.ISOWEEKNUM(#REF!)</f>
        <v>#REF!</v>
      </c>
      <c r="V827" t="e">
        <f>IF(ISNA(VLOOKUP(#REF!&amp;" N°1",Feuil2!D:E,2,FALSE)),"",VLOOKUP(#REF!&amp;" N°1",Feuil2!D:E,2,FALSE))</f>
        <v>#REF!</v>
      </c>
      <c r="W827" t="e">
        <f>IF(ISNA(VLOOKUP(#REF!&amp;" N°2",Feuil2!D:E,2,FALSE)),"",VLOOKUP(#REF!&amp;" N°2",Feuil2!D:E,2,FALSE))</f>
        <v>#REF!</v>
      </c>
      <c r="X827" t="e">
        <f>IF(ISNA(VLOOKUP(#REF!&amp;" N°3",Feuil2!D:E,2,FALSE)),"",VLOOKUP(#REF!&amp;" N°3",Feuil2!D:E,2,FALSE))</f>
        <v>#REF!</v>
      </c>
      <c r="Y827" t="e">
        <f>IF(ISNA(VLOOKUP(#REF!&amp;" N°3",Feuil2!D:E,2,FALSE)),"",VLOOKUP(#REF!&amp;" N°3",Feuil2!D:E,2,FALSE))</f>
        <v>#REF!</v>
      </c>
      <c r="Z827" t="e">
        <f>IF(ISNA(VLOOKUP(#REF!&amp;" N°4",Feuil2!D:E,2,FALSE)),"",VLOOKUP(#REF!&amp;" N°4",Feuil2!D:E,2,FALSE))</f>
        <v>#REF!</v>
      </c>
      <c r="AA827" t="e">
        <f>IF(ISNA(VLOOKUP(#REF!&amp;" N°6",Feuil2!D:E,2,FALSE)),"",VLOOKUP(#REF!&amp;" N°6",Feuil2!D:E,2,FALSE))</f>
        <v>#REF!</v>
      </c>
      <c r="AB827" t="e">
        <f>IF(ISNA(VLOOKUP(#REF!&amp;" N°7",Feuil2!D:E,2,FALSE)),"",VLOOKUP(#REF!&amp;" N°7",Feuil2!D:E,2,FALSE))</f>
        <v>#REF!</v>
      </c>
    </row>
    <row r="828" spans="14:28" x14ac:dyDescent="0.3">
      <c r="N828" t="e">
        <f>IF(OR(VLOOKUP(M828,Feuil2!E:F,2,FALSE)&gt;1,VLOOKUP(Feuil1!M828,Feuil2!E:I,4,)+7&lt;Tableau_Lancer_la_requête_à_partir_de_CEGID[[#This Row],[wop_dateacc]]),Feuil1!M828,"")</f>
        <v>#N/A</v>
      </c>
      <c r="U828" t="e">
        <f>_xlfn.ISOWEEKNUM(#REF!)</f>
        <v>#REF!</v>
      </c>
      <c r="V828" t="e">
        <f>IF(ISNA(VLOOKUP(#REF!&amp;" N°1",Feuil2!D:E,2,FALSE)),"",VLOOKUP(#REF!&amp;" N°1",Feuil2!D:E,2,FALSE))</f>
        <v>#REF!</v>
      </c>
      <c r="W828" t="e">
        <f>IF(ISNA(VLOOKUP(#REF!&amp;" N°2",Feuil2!D:E,2,FALSE)),"",VLOOKUP(#REF!&amp;" N°2",Feuil2!D:E,2,FALSE))</f>
        <v>#REF!</v>
      </c>
      <c r="X828" t="e">
        <f>IF(ISNA(VLOOKUP(#REF!&amp;" N°3",Feuil2!D:E,2,FALSE)),"",VLOOKUP(#REF!&amp;" N°3",Feuil2!D:E,2,FALSE))</f>
        <v>#REF!</v>
      </c>
      <c r="Y828" t="e">
        <f>IF(ISNA(VLOOKUP(#REF!&amp;" N°3",Feuil2!D:E,2,FALSE)),"",VLOOKUP(#REF!&amp;" N°3",Feuil2!D:E,2,FALSE))</f>
        <v>#REF!</v>
      </c>
      <c r="Z828" t="e">
        <f>IF(ISNA(VLOOKUP(#REF!&amp;" N°4",Feuil2!D:E,2,FALSE)),"",VLOOKUP(#REF!&amp;" N°4",Feuil2!D:E,2,FALSE))</f>
        <v>#REF!</v>
      </c>
      <c r="AA828" t="e">
        <f>IF(ISNA(VLOOKUP(#REF!&amp;" N°6",Feuil2!D:E,2,FALSE)),"",VLOOKUP(#REF!&amp;" N°6",Feuil2!D:E,2,FALSE))</f>
        <v>#REF!</v>
      </c>
      <c r="AB828" t="e">
        <f>IF(ISNA(VLOOKUP(#REF!&amp;" N°7",Feuil2!D:E,2,FALSE)),"",VLOOKUP(#REF!&amp;" N°7",Feuil2!D:E,2,FALSE))</f>
        <v>#REF!</v>
      </c>
    </row>
    <row r="829" spans="14:28" x14ac:dyDescent="0.3">
      <c r="N829" t="e">
        <f>IF(OR(VLOOKUP(M829,Feuil2!E:F,2,FALSE)&gt;1,VLOOKUP(Feuil1!M829,Feuil2!E:I,4,)+7&lt;Tableau_Lancer_la_requête_à_partir_de_CEGID[[#This Row],[wop_dateacc]]),Feuil1!M829,"")</f>
        <v>#N/A</v>
      </c>
      <c r="U829" t="e">
        <f>_xlfn.ISOWEEKNUM(#REF!)</f>
        <v>#REF!</v>
      </c>
      <c r="V829" t="e">
        <f>IF(ISNA(VLOOKUP(#REF!&amp;" N°1",Feuil2!D:E,2,FALSE)),"",VLOOKUP(#REF!&amp;" N°1",Feuil2!D:E,2,FALSE))</f>
        <v>#REF!</v>
      </c>
      <c r="W829" t="e">
        <f>IF(ISNA(VLOOKUP(#REF!&amp;" N°2",Feuil2!D:E,2,FALSE)),"",VLOOKUP(#REF!&amp;" N°2",Feuil2!D:E,2,FALSE))</f>
        <v>#REF!</v>
      </c>
      <c r="X829" t="e">
        <f>IF(ISNA(VLOOKUP(#REF!&amp;" N°3",Feuil2!D:E,2,FALSE)),"",VLOOKUP(#REF!&amp;" N°3",Feuil2!D:E,2,FALSE))</f>
        <v>#REF!</v>
      </c>
      <c r="Y829" t="e">
        <f>IF(ISNA(VLOOKUP(#REF!&amp;" N°3",Feuil2!D:E,2,FALSE)),"",VLOOKUP(#REF!&amp;" N°3",Feuil2!D:E,2,FALSE))</f>
        <v>#REF!</v>
      </c>
      <c r="Z829" t="e">
        <f>IF(ISNA(VLOOKUP(#REF!&amp;" N°4",Feuil2!D:E,2,FALSE)),"",VLOOKUP(#REF!&amp;" N°4",Feuil2!D:E,2,FALSE))</f>
        <v>#REF!</v>
      </c>
      <c r="AA829" t="e">
        <f>IF(ISNA(VLOOKUP(#REF!&amp;" N°6",Feuil2!D:E,2,FALSE)),"",VLOOKUP(#REF!&amp;" N°6",Feuil2!D:E,2,FALSE))</f>
        <v>#REF!</v>
      </c>
      <c r="AB829" t="e">
        <f>IF(ISNA(VLOOKUP(#REF!&amp;" N°7",Feuil2!D:E,2,FALSE)),"",VLOOKUP(#REF!&amp;" N°7",Feuil2!D:E,2,FALSE))</f>
        <v>#REF!</v>
      </c>
    </row>
    <row r="830" spans="14:28" x14ac:dyDescent="0.3">
      <c r="N830" t="e">
        <f>IF(OR(VLOOKUP(M830,Feuil2!E:F,2,FALSE)&gt;1,VLOOKUP(Feuil1!M830,Feuil2!E:I,4,)+7&lt;Tableau_Lancer_la_requête_à_partir_de_CEGID[[#This Row],[wop_dateacc]]),Feuil1!M830,"")</f>
        <v>#N/A</v>
      </c>
      <c r="U830" t="e">
        <f>_xlfn.ISOWEEKNUM(#REF!)</f>
        <v>#REF!</v>
      </c>
      <c r="V830" t="e">
        <f>IF(ISNA(VLOOKUP(#REF!&amp;" N°1",Feuil2!D:E,2,FALSE)),"",VLOOKUP(#REF!&amp;" N°1",Feuil2!D:E,2,FALSE))</f>
        <v>#REF!</v>
      </c>
      <c r="W830" t="e">
        <f>IF(ISNA(VLOOKUP(#REF!&amp;" N°2",Feuil2!D:E,2,FALSE)),"",VLOOKUP(#REF!&amp;" N°2",Feuil2!D:E,2,FALSE))</f>
        <v>#REF!</v>
      </c>
      <c r="X830" t="e">
        <f>IF(ISNA(VLOOKUP(#REF!&amp;" N°3",Feuil2!D:E,2,FALSE)),"",VLOOKUP(#REF!&amp;" N°3",Feuil2!D:E,2,FALSE))</f>
        <v>#REF!</v>
      </c>
      <c r="Y830" t="e">
        <f>IF(ISNA(VLOOKUP(#REF!&amp;" N°3",Feuil2!D:E,2,FALSE)),"",VLOOKUP(#REF!&amp;" N°3",Feuil2!D:E,2,FALSE))</f>
        <v>#REF!</v>
      </c>
      <c r="Z830" t="e">
        <f>IF(ISNA(VLOOKUP(#REF!&amp;" N°4",Feuil2!D:E,2,FALSE)),"",VLOOKUP(#REF!&amp;" N°4",Feuil2!D:E,2,FALSE))</f>
        <v>#REF!</v>
      </c>
      <c r="AA830" t="e">
        <f>IF(ISNA(VLOOKUP(#REF!&amp;" N°6",Feuil2!D:E,2,FALSE)),"",VLOOKUP(#REF!&amp;" N°6",Feuil2!D:E,2,FALSE))</f>
        <v>#REF!</v>
      </c>
      <c r="AB830" t="e">
        <f>IF(ISNA(VLOOKUP(#REF!&amp;" N°7",Feuil2!D:E,2,FALSE)),"",VLOOKUP(#REF!&amp;" N°7",Feuil2!D:E,2,FALSE))</f>
        <v>#REF!</v>
      </c>
    </row>
    <row r="831" spans="14:28" x14ac:dyDescent="0.3">
      <c r="N831" t="e">
        <f>IF(OR(VLOOKUP(M831,Feuil2!E:F,2,FALSE)&gt;1,VLOOKUP(Feuil1!M831,Feuil2!E:I,4,)+7&lt;Tableau_Lancer_la_requête_à_partir_de_CEGID[[#This Row],[wop_dateacc]]),Feuil1!M831,"")</f>
        <v>#N/A</v>
      </c>
      <c r="U831" t="e">
        <f>_xlfn.ISOWEEKNUM(#REF!)</f>
        <v>#REF!</v>
      </c>
      <c r="V831" t="e">
        <f>IF(ISNA(VLOOKUP(#REF!&amp;" N°1",Feuil2!D:E,2,FALSE)),"",VLOOKUP(#REF!&amp;" N°1",Feuil2!D:E,2,FALSE))</f>
        <v>#REF!</v>
      </c>
      <c r="W831" t="e">
        <f>IF(ISNA(VLOOKUP(#REF!&amp;" N°2",Feuil2!D:E,2,FALSE)),"",VLOOKUP(#REF!&amp;" N°2",Feuil2!D:E,2,FALSE))</f>
        <v>#REF!</v>
      </c>
      <c r="X831" t="e">
        <f>IF(ISNA(VLOOKUP(#REF!&amp;" N°3",Feuil2!D:E,2,FALSE)),"",VLOOKUP(#REF!&amp;" N°3",Feuil2!D:E,2,FALSE))</f>
        <v>#REF!</v>
      </c>
      <c r="Y831" t="e">
        <f>IF(ISNA(VLOOKUP(#REF!&amp;" N°3",Feuil2!D:E,2,FALSE)),"",VLOOKUP(#REF!&amp;" N°3",Feuil2!D:E,2,FALSE))</f>
        <v>#REF!</v>
      </c>
      <c r="Z831" t="e">
        <f>IF(ISNA(VLOOKUP(#REF!&amp;" N°4",Feuil2!D:E,2,FALSE)),"",VLOOKUP(#REF!&amp;" N°4",Feuil2!D:E,2,FALSE))</f>
        <v>#REF!</v>
      </c>
      <c r="AA831" t="e">
        <f>IF(ISNA(VLOOKUP(#REF!&amp;" N°6",Feuil2!D:E,2,FALSE)),"",VLOOKUP(#REF!&amp;" N°6",Feuil2!D:E,2,FALSE))</f>
        <v>#REF!</v>
      </c>
      <c r="AB831" t="e">
        <f>IF(ISNA(VLOOKUP(#REF!&amp;" N°7",Feuil2!D:E,2,FALSE)),"",VLOOKUP(#REF!&amp;" N°7",Feuil2!D:E,2,FALSE))</f>
        <v>#REF!</v>
      </c>
    </row>
    <row r="832" spans="14:28" x14ac:dyDescent="0.3">
      <c r="N832" t="e">
        <f>IF(OR(VLOOKUP(M832,Feuil2!E:F,2,FALSE)&gt;1,VLOOKUP(Feuil1!M832,Feuil2!E:I,4,)+7&lt;Tableau_Lancer_la_requête_à_partir_de_CEGID[[#This Row],[wop_dateacc]]),Feuil1!M832,"")</f>
        <v>#N/A</v>
      </c>
      <c r="U832" t="e">
        <f>_xlfn.ISOWEEKNUM(#REF!)</f>
        <v>#REF!</v>
      </c>
      <c r="V832" t="e">
        <f>IF(ISNA(VLOOKUP(#REF!&amp;" N°1",Feuil2!D:E,2,FALSE)),"",VLOOKUP(#REF!&amp;" N°1",Feuil2!D:E,2,FALSE))</f>
        <v>#REF!</v>
      </c>
      <c r="W832" t="e">
        <f>IF(ISNA(VLOOKUP(#REF!&amp;" N°2",Feuil2!D:E,2,FALSE)),"",VLOOKUP(#REF!&amp;" N°2",Feuil2!D:E,2,FALSE))</f>
        <v>#REF!</v>
      </c>
      <c r="X832" t="e">
        <f>IF(ISNA(VLOOKUP(#REF!&amp;" N°3",Feuil2!D:E,2,FALSE)),"",VLOOKUP(#REF!&amp;" N°3",Feuil2!D:E,2,FALSE))</f>
        <v>#REF!</v>
      </c>
      <c r="Y832" t="e">
        <f>IF(ISNA(VLOOKUP(#REF!&amp;" N°3",Feuil2!D:E,2,FALSE)),"",VLOOKUP(#REF!&amp;" N°3",Feuil2!D:E,2,FALSE))</f>
        <v>#REF!</v>
      </c>
      <c r="Z832" t="e">
        <f>IF(ISNA(VLOOKUP(#REF!&amp;" N°4",Feuil2!D:E,2,FALSE)),"",VLOOKUP(#REF!&amp;" N°4",Feuil2!D:E,2,FALSE))</f>
        <v>#REF!</v>
      </c>
      <c r="AA832" t="e">
        <f>IF(ISNA(VLOOKUP(#REF!&amp;" N°6",Feuil2!D:E,2,FALSE)),"",VLOOKUP(#REF!&amp;" N°6",Feuil2!D:E,2,FALSE))</f>
        <v>#REF!</v>
      </c>
      <c r="AB832" t="e">
        <f>IF(ISNA(VLOOKUP(#REF!&amp;" N°7",Feuil2!D:E,2,FALSE)),"",VLOOKUP(#REF!&amp;" N°7",Feuil2!D:E,2,FALSE))</f>
        <v>#REF!</v>
      </c>
    </row>
    <row r="833" spans="14:28" x14ac:dyDescent="0.3">
      <c r="N833" t="e">
        <f>IF(OR(VLOOKUP(M833,Feuil2!E:F,2,FALSE)&gt;1,VLOOKUP(Feuil1!M833,Feuil2!E:I,4,)+7&lt;Tableau_Lancer_la_requête_à_partir_de_CEGID[[#This Row],[wop_dateacc]]),Feuil1!M833,"")</f>
        <v>#N/A</v>
      </c>
      <c r="U833" t="e">
        <f>_xlfn.ISOWEEKNUM(#REF!)</f>
        <v>#REF!</v>
      </c>
      <c r="V833" t="e">
        <f>IF(ISNA(VLOOKUP(#REF!&amp;" N°1",Feuil2!D:E,2,FALSE)),"",VLOOKUP(#REF!&amp;" N°1",Feuil2!D:E,2,FALSE))</f>
        <v>#REF!</v>
      </c>
      <c r="W833" t="e">
        <f>IF(ISNA(VLOOKUP(#REF!&amp;" N°2",Feuil2!D:E,2,FALSE)),"",VLOOKUP(#REF!&amp;" N°2",Feuil2!D:E,2,FALSE))</f>
        <v>#REF!</v>
      </c>
      <c r="X833" t="e">
        <f>IF(ISNA(VLOOKUP(#REF!&amp;" N°3",Feuil2!D:E,2,FALSE)),"",VLOOKUP(#REF!&amp;" N°3",Feuil2!D:E,2,FALSE))</f>
        <v>#REF!</v>
      </c>
      <c r="Y833" t="e">
        <f>IF(ISNA(VLOOKUP(#REF!&amp;" N°3",Feuil2!D:E,2,FALSE)),"",VLOOKUP(#REF!&amp;" N°3",Feuil2!D:E,2,FALSE))</f>
        <v>#REF!</v>
      </c>
      <c r="Z833" t="e">
        <f>IF(ISNA(VLOOKUP(#REF!&amp;" N°4",Feuil2!D:E,2,FALSE)),"",VLOOKUP(#REF!&amp;" N°4",Feuil2!D:E,2,FALSE))</f>
        <v>#REF!</v>
      </c>
      <c r="AA833" t="e">
        <f>IF(ISNA(VLOOKUP(#REF!&amp;" N°6",Feuil2!D:E,2,FALSE)),"",VLOOKUP(#REF!&amp;" N°6",Feuil2!D:E,2,FALSE))</f>
        <v>#REF!</v>
      </c>
      <c r="AB833" t="e">
        <f>IF(ISNA(VLOOKUP(#REF!&amp;" N°7",Feuil2!D:E,2,FALSE)),"",VLOOKUP(#REF!&amp;" N°7",Feuil2!D:E,2,FALSE))</f>
        <v>#REF!</v>
      </c>
    </row>
    <row r="834" spans="14:28" x14ac:dyDescent="0.3">
      <c r="N834" t="e">
        <f>IF(OR(VLOOKUP(M834,Feuil2!E:F,2,FALSE)&gt;1,VLOOKUP(Feuil1!M834,Feuil2!E:I,4,)+7&lt;Tableau_Lancer_la_requête_à_partir_de_CEGID[[#This Row],[wop_dateacc]]),Feuil1!M834,"")</f>
        <v>#N/A</v>
      </c>
      <c r="U834" t="e">
        <f>_xlfn.ISOWEEKNUM(#REF!)</f>
        <v>#REF!</v>
      </c>
      <c r="V834" t="e">
        <f>IF(ISNA(VLOOKUP(#REF!&amp;" N°1",Feuil2!D:E,2,FALSE)),"",VLOOKUP(#REF!&amp;" N°1",Feuil2!D:E,2,FALSE))</f>
        <v>#REF!</v>
      </c>
      <c r="W834" t="e">
        <f>IF(ISNA(VLOOKUP(#REF!&amp;" N°2",Feuil2!D:E,2,FALSE)),"",VLOOKUP(#REF!&amp;" N°2",Feuil2!D:E,2,FALSE))</f>
        <v>#REF!</v>
      </c>
      <c r="X834" t="e">
        <f>IF(ISNA(VLOOKUP(#REF!&amp;" N°3",Feuil2!D:E,2,FALSE)),"",VLOOKUP(#REF!&amp;" N°3",Feuil2!D:E,2,FALSE))</f>
        <v>#REF!</v>
      </c>
      <c r="Y834" t="e">
        <f>IF(ISNA(VLOOKUP(#REF!&amp;" N°3",Feuil2!D:E,2,FALSE)),"",VLOOKUP(#REF!&amp;" N°3",Feuil2!D:E,2,FALSE))</f>
        <v>#REF!</v>
      </c>
      <c r="Z834" t="e">
        <f>IF(ISNA(VLOOKUP(#REF!&amp;" N°4",Feuil2!D:E,2,FALSE)),"",VLOOKUP(#REF!&amp;" N°4",Feuil2!D:E,2,FALSE))</f>
        <v>#REF!</v>
      </c>
      <c r="AA834" t="e">
        <f>IF(ISNA(VLOOKUP(#REF!&amp;" N°6",Feuil2!D:E,2,FALSE)),"",VLOOKUP(#REF!&amp;" N°6",Feuil2!D:E,2,FALSE))</f>
        <v>#REF!</v>
      </c>
      <c r="AB834" t="e">
        <f>IF(ISNA(VLOOKUP(#REF!&amp;" N°7",Feuil2!D:E,2,FALSE)),"",VLOOKUP(#REF!&amp;" N°7",Feuil2!D:E,2,FALSE))</f>
        <v>#REF!</v>
      </c>
    </row>
    <row r="835" spans="14:28" x14ac:dyDescent="0.3">
      <c r="N835" t="e">
        <f>IF(OR(VLOOKUP(M835,Feuil2!E:F,2,FALSE)&gt;1,VLOOKUP(Feuil1!M835,Feuil2!E:I,4,)+7&lt;Tableau_Lancer_la_requête_à_partir_de_CEGID[[#This Row],[wop_dateacc]]),Feuil1!M835,"")</f>
        <v>#N/A</v>
      </c>
      <c r="U835" t="e">
        <f>_xlfn.ISOWEEKNUM(#REF!)</f>
        <v>#REF!</v>
      </c>
      <c r="V835" t="e">
        <f>IF(ISNA(VLOOKUP(#REF!&amp;" N°1",Feuil2!D:E,2,FALSE)),"",VLOOKUP(#REF!&amp;" N°1",Feuil2!D:E,2,FALSE))</f>
        <v>#REF!</v>
      </c>
      <c r="W835" t="e">
        <f>IF(ISNA(VLOOKUP(#REF!&amp;" N°2",Feuil2!D:E,2,FALSE)),"",VLOOKUP(#REF!&amp;" N°2",Feuil2!D:E,2,FALSE))</f>
        <v>#REF!</v>
      </c>
      <c r="X835" t="e">
        <f>IF(ISNA(VLOOKUP(#REF!&amp;" N°3",Feuil2!D:E,2,FALSE)),"",VLOOKUP(#REF!&amp;" N°3",Feuil2!D:E,2,FALSE))</f>
        <v>#REF!</v>
      </c>
      <c r="Y835" t="e">
        <f>IF(ISNA(VLOOKUP(#REF!&amp;" N°3",Feuil2!D:E,2,FALSE)),"",VLOOKUP(#REF!&amp;" N°3",Feuil2!D:E,2,FALSE))</f>
        <v>#REF!</v>
      </c>
      <c r="Z835" t="e">
        <f>IF(ISNA(VLOOKUP(#REF!&amp;" N°4",Feuil2!D:E,2,FALSE)),"",VLOOKUP(#REF!&amp;" N°4",Feuil2!D:E,2,FALSE))</f>
        <v>#REF!</v>
      </c>
      <c r="AA835" t="e">
        <f>IF(ISNA(VLOOKUP(#REF!&amp;" N°6",Feuil2!D:E,2,FALSE)),"",VLOOKUP(#REF!&amp;" N°6",Feuil2!D:E,2,FALSE))</f>
        <v>#REF!</v>
      </c>
      <c r="AB835" t="e">
        <f>IF(ISNA(VLOOKUP(#REF!&amp;" N°7",Feuil2!D:E,2,FALSE)),"",VLOOKUP(#REF!&amp;" N°7",Feuil2!D:E,2,FALSE))</f>
        <v>#REF!</v>
      </c>
    </row>
    <row r="836" spans="14:28" x14ac:dyDescent="0.3">
      <c r="N836" t="e">
        <f>IF(OR(VLOOKUP(M836,Feuil2!E:F,2,FALSE)&gt;1,VLOOKUP(Feuil1!M836,Feuil2!E:I,4,)+7&lt;Tableau_Lancer_la_requête_à_partir_de_CEGID[[#This Row],[wop_dateacc]]),Feuil1!M836,"")</f>
        <v>#N/A</v>
      </c>
      <c r="U836" t="e">
        <f>_xlfn.ISOWEEKNUM(#REF!)</f>
        <v>#REF!</v>
      </c>
      <c r="V836" t="e">
        <f>IF(ISNA(VLOOKUP(#REF!&amp;" N°1",Feuil2!D:E,2,FALSE)),"",VLOOKUP(#REF!&amp;" N°1",Feuil2!D:E,2,FALSE))</f>
        <v>#REF!</v>
      </c>
      <c r="W836" t="e">
        <f>IF(ISNA(VLOOKUP(#REF!&amp;" N°2",Feuil2!D:E,2,FALSE)),"",VLOOKUP(#REF!&amp;" N°2",Feuil2!D:E,2,FALSE))</f>
        <v>#REF!</v>
      </c>
      <c r="X836" t="e">
        <f>IF(ISNA(VLOOKUP(#REF!&amp;" N°3",Feuil2!D:E,2,FALSE)),"",VLOOKUP(#REF!&amp;" N°3",Feuil2!D:E,2,FALSE))</f>
        <v>#REF!</v>
      </c>
      <c r="Y836" t="e">
        <f>IF(ISNA(VLOOKUP(#REF!&amp;" N°3",Feuil2!D:E,2,FALSE)),"",VLOOKUP(#REF!&amp;" N°3",Feuil2!D:E,2,FALSE))</f>
        <v>#REF!</v>
      </c>
      <c r="Z836" t="e">
        <f>IF(ISNA(VLOOKUP(#REF!&amp;" N°4",Feuil2!D:E,2,FALSE)),"",VLOOKUP(#REF!&amp;" N°4",Feuil2!D:E,2,FALSE))</f>
        <v>#REF!</v>
      </c>
      <c r="AA836" t="e">
        <f>IF(ISNA(VLOOKUP(#REF!&amp;" N°6",Feuil2!D:E,2,FALSE)),"",VLOOKUP(#REF!&amp;" N°6",Feuil2!D:E,2,FALSE))</f>
        <v>#REF!</v>
      </c>
      <c r="AB836" t="e">
        <f>IF(ISNA(VLOOKUP(#REF!&amp;" N°7",Feuil2!D:E,2,FALSE)),"",VLOOKUP(#REF!&amp;" N°7",Feuil2!D:E,2,FALSE))</f>
        <v>#REF!</v>
      </c>
    </row>
    <row r="837" spans="14:28" x14ac:dyDescent="0.3">
      <c r="N837" t="e">
        <f>IF(OR(VLOOKUP(M837,Feuil2!E:F,2,FALSE)&gt;1,VLOOKUP(Feuil1!M837,Feuil2!E:I,4,)+7&lt;Tableau_Lancer_la_requête_à_partir_de_CEGID[[#This Row],[wop_dateacc]]),Feuil1!M837,"")</f>
        <v>#N/A</v>
      </c>
      <c r="U837" t="e">
        <f>_xlfn.ISOWEEKNUM(#REF!)</f>
        <v>#REF!</v>
      </c>
      <c r="V837" t="e">
        <f>IF(ISNA(VLOOKUP(#REF!&amp;" N°1",Feuil2!D:E,2,FALSE)),"",VLOOKUP(#REF!&amp;" N°1",Feuil2!D:E,2,FALSE))</f>
        <v>#REF!</v>
      </c>
      <c r="W837" t="e">
        <f>IF(ISNA(VLOOKUP(#REF!&amp;" N°2",Feuil2!D:E,2,FALSE)),"",VLOOKUP(#REF!&amp;" N°2",Feuil2!D:E,2,FALSE))</f>
        <v>#REF!</v>
      </c>
      <c r="X837" t="e">
        <f>IF(ISNA(VLOOKUP(#REF!&amp;" N°3",Feuil2!D:E,2,FALSE)),"",VLOOKUP(#REF!&amp;" N°3",Feuil2!D:E,2,FALSE))</f>
        <v>#REF!</v>
      </c>
      <c r="Y837" t="e">
        <f>IF(ISNA(VLOOKUP(#REF!&amp;" N°3",Feuil2!D:E,2,FALSE)),"",VLOOKUP(#REF!&amp;" N°3",Feuil2!D:E,2,FALSE))</f>
        <v>#REF!</v>
      </c>
      <c r="Z837" t="e">
        <f>IF(ISNA(VLOOKUP(#REF!&amp;" N°4",Feuil2!D:E,2,FALSE)),"",VLOOKUP(#REF!&amp;" N°4",Feuil2!D:E,2,FALSE))</f>
        <v>#REF!</v>
      </c>
      <c r="AA837" t="e">
        <f>IF(ISNA(VLOOKUP(#REF!&amp;" N°6",Feuil2!D:E,2,FALSE)),"",VLOOKUP(#REF!&amp;" N°6",Feuil2!D:E,2,FALSE))</f>
        <v>#REF!</v>
      </c>
      <c r="AB837" t="e">
        <f>IF(ISNA(VLOOKUP(#REF!&amp;" N°7",Feuil2!D:E,2,FALSE)),"",VLOOKUP(#REF!&amp;" N°7",Feuil2!D:E,2,FALSE))</f>
        <v>#REF!</v>
      </c>
    </row>
    <row r="838" spans="14:28" x14ac:dyDescent="0.3">
      <c r="N838" t="e">
        <f>IF(OR(VLOOKUP(M838,Feuil2!E:F,2,FALSE)&gt;1,VLOOKUP(Feuil1!M838,Feuil2!E:I,4,)+7&lt;Tableau_Lancer_la_requête_à_partir_de_CEGID[[#This Row],[wop_dateacc]]),Feuil1!M838,"")</f>
        <v>#N/A</v>
      </c>
      <c r="U838" t="e">
        <f>_xlfn.ISOWEEKNUM(#REF!)</f>
        <v>#REF!</v>
      </c>
      <c r="V838" t="e">
        <f>IF(ISNA(VLOOKUP(#REF!&amp;" N°1",Feuil2!D:E,2,FALSE)),"",VLOOKUP(#REF!&amp;" N°1",Feuil2!D:E,2,FALSE))</f>
        <v>#REF!</v>
      </c>
      <c r="W838" t="e">
        <f>IF(ISNA(VLOOKUP(#REF!&amp;" N°2",Feuil2!D:E,2,FALSE)),"",VLOOKUP(#REF!&amp;" N°2",Feuil2!D:E,2,FALSE))</f>
        <v>#REF!</v>
      </c>
      <c r="X838" t="e">
        <f>IF(ISNA(VLOOKUP(#REF!&amp;" N°3",Feuil2!D:E,2,FALSE)),"",VLOOKUP(#REF!&amp;" N°3",Feuil2!D:E,2,FALSE))</f>
        <v>#REF!</v>
      </c>
      <c r="Y838" t="e">
        <f>IF(ISNA(VLOOKUP(#REF!&amp;" N°3",Feuil2!D:E,2,FALSE)),"",VLOOKUP(#REF!&amp;" N°3",Feuil2!D:E,2,FALSE))</f>
        <v>#REF!</v>
      </c>
      <c r="Z838" t="e">
        <f>IF(ISNA(VLOOKUP(#REF!&amp;" N°4",Feuil2!D:E,2,FALSE)),"",VLOOKUP(#REF!&amp;" N°4",Feuil2!D:E,2,FALSE))</f>
        <v>#REF!</v>
      </c>
      <c r="AA838" t="e">
        <f>IF(ISNA(VLOOKUP(#REF!&amp;" N°6",Feuil2!D:E,2,FALSE)),"",VLOOKUP(#REF!&amp;" N°6",Feuil2!D:E,2,FALSE))</f>
        <v>#REF!</v>
      </c>
      <c r="AB838" t="e">
        <f>IF(ISNA(VLOOKUP(#REF!&amp;" N°7",Feuil2!D:E,2,FALSE)),"",VLOOKUP(#REF!&amp;" N°7",Feuil2!D:E,2,FALSE))</f>
        <v>#REF!</v>
      </c>
    </row>
    <row r="839" spans="14:28" x14ac:dyDescent="0.3">
      <c r="N839" t="e">
        <f>IF(OR(VLOOKUP(M839,Feuil2!E:F,2,FALSE)&gt;1,VLOOKUP(Feuil1!M839,Feuil2!E:I,4,)+7&lt;Tableau_Lancer_la_requête_à_partir_de_CEGID[[#This Row],[wop_dateacc]]),Feuil1!M839,"")</f>
        <v>#N/A</v>
      </c>
      <c r="U839" t="e">
        <f>_xlfn.ISOWEEKNUM(#REF!)</f>
        <v>#REF!</v>
      </c>
      <c r="V839" t="e">
        <f>IF(ISNA(VLOOKUP(#REF!&amp;" N°1",Feuil2!D:E,2,FALSE)),"",VLOOKUP(#REF!&amp;" N°1",Feuil2!D:E,2,FALSE))</f>
        <v>#REF!</v>
      </c>
      <c r="W839" t="e">
        <f>IF(ISNA(VLOOKUP(#REF!&amp;" N°2",Feuil2!D:E,2,FALSE)),"",VLOOKUP(#REF!&amp;" N°2",Feuil2!D:E,2,FALSE))</f>
        <v>#REF!</v>
      </c>
      <c r="X839" t="e">
        <f>IF(ISNA(VLOOKUP(#REF!&amp;" N°3",Feuil2!D:E,2,FALSE)),"",VLOOKUP(#REF!&amp;" N°3",Feuil2!D:E,2,FALSE))</f>
        <v>#REF!</v>
      </c>
      <c r="Y839" t="e">
        <f>IF(ISNA(VLOOKUP(#REF!&amp;" N°3",Feuil2!D:E,2,FALSE)),"",VLOOKUP(#REF!&amp;" N°3",Feuil2!D:E,2,FALSE))</f>
        <v>#REF!</v>
      </c>
      <c r="Z839" t="e">
        <f>IF(ISNA(VLOOKUP(#REF!&amp;" N°4",Feuil2!D:E,2,FALSE)),"",VLOOKUP(#REF!&amp;" N°4",Feuil2!D:E,2,FALSE))</f>
        <v>#REF!</v>
      </c>
      <c r="AA839" t="e">
        <f>IF(ISNA(VLOOKUP(#REF!&amp;" N°6",Feuil2!D:E,2,FALSE)),"",VLOOKUP(#REF!&amp;" N°6",Feuil2!D:E,2,FALSE))</f>
        <v>#REF!</v>
      </c>
      <c r="AB839" t="e">
        <f>IF(ISNA(VLOOKUP(#REF!&amp;" N°7",Feuil2!D:E,2,FALSE)),"",VLOOKUP(#REF!&amp;" N°7",Feuil2!D:E,2,FALSE))</f>
        <v>#REF!</v>
      </c>
    </row>
    <row r="840" spans="14:28" x14ac:dyDescent="0.3">
      <c r="N840" t="e">
        <f>IF(OR(VLOOKUP(M840,Feuil2!E:F,2,FALSE)&gt;1,VLOOKUP(Feuil1!M840,Feuil2!E:I,4,)+7&lt;Tableau_Lancer_la_requête_à_partir_de_CEGID[[#This Row],[wop_dateacc]]),Feuil1!M840,"")</f>
        <v>#N/A</v>
      </c>
      <c r="U840" t="e">
        <f>_xlfn.ISOWEEKNUM(#REF!)</f>
        <v>#REF!</v>
      </c>
      <c r="V840" t="e">
        <f>IF(ISNA(VLOOKUP(#REF!&amp;" N°1",Feuil2!D:E,2,FALSE)),"",VLOOKUP(#REF!&amp;" N°1",Feuil2!D:E,2,FALSE))</f>
        <v>#REF!</v>
      </c>
      <c r="W840" t="e">
        <f>IF(ISNA(VLOOKUP(#REF!&amp;" N°2",Feuil2!D:E,2,FALSE)),"",VLOOKUP(#REF!&amp;" N°2",Feuil2!D:E,2,FALSE))</f>
        <v>#REF!</v>
      </c>
      <c r="X840" t="e">
        <f>IF(ISNA(VLOOKUP(#REF!&amp;" N°3",Feuil2!D:E,2,FALSE)),"",VLOOKUP(#REF!&amp;" N°3",Feuil2!D:E,2,FALSE))</f>
        <v>#REF!</v>
      </c>
      <c r="Y840" t="e">
        <f>IF(ISNA(VLOOKUP(#REF!&amp;" N°3",Feuil2!D:E,2,FALSE)),"",VLOOKUP(#REF!&amp;" N°3",Feuil2!D:E,2,FALSE))</f>
        <v>#REF!</v>
      </c>
      <c r="Z840" t="e">
        <f>IF(ISNA(VLOOKUP(#REF!&amp;" N°4",Feuil2!D:E,2,FALSE)),"",VLOOKUP(#REF!&amp;" N°4",Feuil2!D:E,2,FALSE))</f>
        <v>#REF!</v>
      </c>
      <c r="AA840" t="e">
        <f>IF(ISNA(VLOOKUP(#REF!&amp;" N°6",Feuil2!D:E,2,FALSE)),"",VLOOKUP(#REF!&amp;" N°6",Feuil2!D:E,2,FALSE))</f>
        <v>#REF!</v>
      </c>
      <c r="AB840" t="e">
        <f>IF(ISNA(VLOOKUP(#REF!&amp;" N°7",Feuil2!D:E,2,FALSE)),"",VLOOKUP(#REF!&amp;" N°7",Feuil2!D:E,2,FALSE))</f>
        <v>#REF!</v>
      </c>
    </row>
    <row r="841" spans="14:28" x14ac:dyDescent="0.3">
      <c r="N841" t="e">
        <f>IF(OR(VLOOKUP(M841,Feuil2!E:F,2,FALSE)&gt;1,VLOOKUP(Feuil1!M841,Feuil2!E:I,4,)+7&lt;Tableau_Lancer_la_requête_à_partir_de_CEGID[[#This Row],[wop_dateacc]]),Feuil1!M841,"")</f>
        <v>#N/A</v>
      </c>
      <c r="U841" t="e">
        <f>_xlfn.ISOWEEKNUM(#REF!)</f>
        <v>#REF!</v>
      </c>
      <c r="V841" t="e">
        <f>IF(ISNA(VLOOKUP(#REF!&amp;" N°1",Feuil2!D:E,2,FALSE)),"",VLOOKUP(#REF!&amp;" N°1",Feuil2!D:E,2,FALSE))</f>
        <v>#REF!</v>
      </c>
      <c r="W841" t="e">
        <f>IF(ISNA(VLOOKUP(#REF!&amp;" N°2",Feuil2!D:E,2,FALSE)),"",VLOOKUP(#REF!&amp;" N°2",Feuil2!D:E,2,FALSE))</f>
        <v>#REF!</v>
      </c>
      <c r="X841" t="e">
        <f>IF(ISNA(VLOOKUP(#REF!&amp;" N°3",Feuil2!D:E,2,FALSE)),"",VLOOKUP(#REF!&amp;" N°3",Feuil2!D:E,2,FALSE))</f>
        <v>#REF!</v>
      </c>
      <c r="Y841" t="e">
        <f>IF(ISNA(VLOOKUP(#REF!&amp;" N°3",Feuil2!D:E,2,FALSE)),"",VLOOKUP(#REF!&amp;" N°3",Feuil2!D:E,2,FALSE))</f>
        <v>#REF!</v>
      </c>
      <c r="Z841" t="e">
        <f>IF(ISNA(VLOOKUP(#REF!&amp;" N°4",Feuil2!D:E,2,FALSE)),"",VLOOKUP(#REF!&amp;" N°4",Feuil2!D:E,2,FALSE))</f>
        <v>#REF!</v>
      </c>
      <c r="AA841" t="e">
        <f>IF(ISNA(VLOOKUP(#REF!&amp;" N°6",Feuil2!D:E,2,FALSE)),"",VLOOKUP(#REF!&amp;" N°6",Feuil2!D:E,2,FALSE))</f>
        <v>#REF!</v>
      </c>
      <c r="AB841" t="e">
        <f>IF(ISNA(VLOOKUP(#REF!&amp;" N°7",Feuil2!D:E,2,FALSE)),"",VLOOKUP(#REF!&amp;" N°7",Feuil2!D:E,2,FALSE))</f>
        <v>#REF!</v>
      </c>
    </row>
    <row r="842" spans="14:28" x14ac:dyDescent="0.3">
      <c r="N842" t="e">
        <f>IF(OR(VLOOKUP(M842,Feuil2!E:F,2,FALSE)&gt;1,VLOOKUP(Feuil1!M842,Feuil2!E:I,4,)+7&lt;Tableau_Lancer_la_requête_à_partir_de_CEGID[[#This Row],[wop_dateacc]]),Feuil1!M842,"")</f>
        <v>#N/A</v>
      </c>
      <c r="U842" t="e">
        <f>_xlfn.ISOWEEKNUM(#REF!)</f>
        <v>#REF!</v>
      </c>
      <c r="V842" t="e">
        <f>IF(ISNA(VLOOKUP(#REF!&amp;" N°1",Feuil2!D:E,2,FALSE)),"",VLOOKUP(#REF!&amp;" N°1",Feuil2!D:E,2,FALSE))</f>
        <v>#REF!</v>
      </c>
      <c r="W842" t="e">
        <f>IF(ISNA(VLOOKUP(#REF!&amp;" N°2",Feuil2!D:E,2,FALSE)),"",VLOOKUP(#REF!&amp;" N°2",Feuil2!D:E,2,FALSE))</f>
        <v>#REF!</v>
      </c>
      <c r="X842" t="e">
        <f>IF(ISNA(VLOOKUP(#REF!&amp;" N°3",Feuil2!D:E,2,FALSE)),"",VLOOKUP(#REF!&amp;" N°3",Feuil2!D:E,2,FALSE))</f>
        <v>#REF!</v>
      </c>
      <c r="Y842" t="e">
        <f>IF(ISNA(VLOOKUP(#REF!&amp;" N°3",Feuil2!D:E,2,FALSE)),"",VLOOKUP(#REF!&amp;" N°3",Feuil2!D:E,2,FALSE))</f>
        <v>#REF!</v>
      </c>
      <c r="Z842" t="e">
        <f>IF(ISNA(VLOOKUP(#REF!&amp;" N°4",Feuil2!D:E,2,FALSE)),"",VLOOKUP(#REF!&amp;" N°4",Feuil2!D:E,2,FALSE))</f>
        <v>#REF!</v>
      </c>
      <c r="AA842" t="e">
        <f>IF(ISNA(VLOOKUP(#REF!&amp;" N°6",Feuil2!D:E,2,FALSE)),"",VLOOKUP(#REF!&amp;" N°6",Feuil2!D:E,2,FALSE))</f>
        <v>#REF!</v>
      </c>
      <c r="AB842" t="e">
        <f>IF(ISNA(VLOOKUP(#REF!&amp;" N°7",Feuil2!D:E,2,FALSE)),"",VLOOKUP(#REF!&amp;" N°7",Feuil2!D:E,2,FALSE))</f>
        <v>#REF!</v>
      </c>
    </row>
    <row r="843" spans="14:28" x14ac:dyDescent="0.3">
      <c r="N843" t="e">
        <f>IF(OR(VLOOKUP(M843,Feuil2!E:F,2,FALSE)&gt;1,VLOOKUP(Feuil1!M843,Feuil2!E:I,4,)+7&lt;Tableau_Lancer_la_requête_à_partir_de_CEGID[[#This Row],[wop_dateacc]]),Feuil1!M843,"")</f>
        <v>#N/A</v>
      </c>
      <c r="U843" t="e">
        <f>_xlfn.ISOWEEKNUM(#REF!)</f>
        <v>#REF!</v>
      </c>
      <c r="V843" t="e">
        <f>IF(ISNA(VLOOKUP(#REF!&amp;" N°1",Feuil2!D:E,2,FALSE)),"",VLOOKUP(#REF!&amp;" N°1",Feuil2!D:E,2,FALSE))</f>
        <v>#REF!</v>
      </c>
      <c r="W843" t="e">
        <f>IF(ISNA(VLOOKUP(#REF!&amp;" N°2",Feuil2!D:E,2,FALSE)),"",VLOOKUP(#REF!&amp;" N°2",Feuil2!D:E,2,FALSE))</f>
        <v>#REF!</v>
      </c>
      <c r="X843" t="e">
        <f>IF(ISNA(VLOOKUP(#REF!&amp;" N°3",Feuil2!D:E,2,FALSE)),"",VLOOKUP(#REF!&amp;" N°3",Feuil2!D:E,2,FALSE))</f>
        <v>#REF!</v>
      </c>
      <c r="Y843" t="e">
        <f>IF(ISNA(VLOOKUP(#REF!&amp;" N°3",Feuil2!D:E,2,FALSE)),"",VLOOKUP(#REF!&amp;" N°3",Feuil2!D:E,2,FALSE))</f>
        <v>#REF!</v>
      </c>
      <c r="Z843" t="e">
        <f>IF(ISNA(VLOOKUP(#REF!&amp;" N°4",Feuil2!D:E,2,FALSE)),"",VLOOKUP(#REF!&amp;" N°4",Feuil2!D:E,2,FALSE))</f>
        <v>#REF!</v>
      </c>
      <c r="AA843" t="e">
        <f>IF(ISNA(VLOOKUP(#REF!&amp;" N°6",Feuil2!D:E,2,FALSE)),"",VLOOKUP(#REF!&amp;" N°6",Feuil2!D:E,2,FALSE))</f>
        <v>#REF!</v>
      </c>
      <c r="AB843" t="e">
        <f>IF(ISNA(VLOOKUP(#REF!&amp;" N°7",Feuil2!D:E,2,FALSE)),"",VLOOKUP(#REF!&amp;" N°7",Feuil2!D:E,2,FALSE))</f>
        <v>#REF!</v>
      </c>
    </row>
    <row r="844" spans="14:28" x14ac:dyDescent="0.3">
      <c r="N844" t="e">
        <f>IF(OR(VLOOKUP(M844,Feuil2!E:F,2,FALSE)&gt;1,VLOOKUP(Feuil1!M844,Feuil2!E:I,4,)+7&lt;Tableau_Lancer_la_requête_à_partir_de_CEGID[[#This Row],[wop_dateacc]]),Feuil1!M844,"")</f>
        <v>#N/A</v>
      </c>
      <c r="U844" t="e">
        <f>_xlfn.ISOWEEKNUM(#REF!)</f>
        <v>#REF!</v>
      </c>
      <c r="V844" t="e">
        <f>IF(ISNA(VLOOKUP(#REF!&amp;" N°1",Feuil2!D:E,2,FALSE)),"",VLOOKUP(#REF!&amp;" N°1",Feuil2!D:E,2,FALSE))</f>
        <v>#REF!</v>
      </c>
      <c r="W844" t="e">
        <f>IF(ISNA(VLOOKUP(#REF!&amp;" N°2",Feuil2!D:E,2,FALSE)),"",VLOOKUP(#REF!&amp;" N°2",Feuil2!D:E,2,FALSE))</f>
        <v>#REF!</v>
      </c>
      <c r="X844" t="e">
        <f>IF(ISNA(VLOOKUP(#REF!&amp;" N°3",Feuil2!D:E,2,FALSE)),"",VLOOKUP(#REF!&amp;" N°3",Feuil2!D:E,2,FALSE))</f>
        <v>#REF!</v>
      </c>
      <c r="Y844" t="e">
        <f>IF(ISNA(VLOOKUP(#REF!&amp;" N°3",Feuil2!D:E,2,FALSE)),"",VLOOKUP(#REF!&amp;" N°3",Feuil2!D:E,2,FALSE))</f>
        <v>#REF!</v>
      </c>
      <c r="Z844" t="e">
        <f>IF(ISNA(VLOOKUP(#REF!&amp;" N°4",Feuil2!D:E,2,FALSE)),"",VLOOKUP(#REF!&amp;" N°4",Feuil2!D:E,2,FALSE))</f>
        <v>#REF!</v>
      </c>
      <c r="AA844" t="e">
        <f>IF(ISNA(VLOOKUP(#REF!&amp;" N°6",Feuil2!D:E,2,FALSE)),"",VLOOKUP(#REF!&amp;" N°6",Feuil2!D:E,2,FALSE))</f>
        <v>#REF!</v>
      </c>
      <c r="AB844" t="e">
        <f>IF(ISNA(VLOOKUP(#REF!&amp;" N°7",Feuil2!D:E,2,FALSE)),"",VLOOKUP(#REF!&amp;" N°7",Feuil2!D:E,2,FALSE))</f>
        <v>#REF!</v>
      </c>
    </row>
    <row r="845" spans="14:28" x14ac:dyDescent="0.3">
      <c r="N845" t="e">
        <f>IF(OR(VLOOKUP(M845,Feuil2!E:F,2,FALSE)&gt;1,VLOOKUP(Feuil1!M845,Feuil2!E:I,4,)+7&lt;Tableau_Lancer_la_requête_à_partir_de_CEGID[[#This Row],[wop_dateacc]]),Feuil1!M845,"")</f>
        <v>#N/A</v>
      </c>
      <c r="U845" t="e">
        <f>_xlfn.ISOWEEKNUM(#REF!)</f>
        <v>#REF!</v>
      </c>
      <c r="V845" t="e">
        <f>IF(ISNA(VLOOKUP(#REF!&amp;" N°1",Feuil2!D:E,2,FALSE)),"",VLOOKUP(#REF!&amp;" N°1",Feuil2!D:E,2,FALSE))</f>
        <v>#REF!</v>
      </c>
      <c r="W845" t="e">
        <f>IF(ISNA(VLOOKUP(#REF!&amp;" N°2",Feuil2!D:E,2,FALSE)),"",VLOOKUP(#REF!&amp;" N°2",Feuil2!D:E,2,FALSE))</f>
        <v>#REF!</v>
      </c>
      <c r="X845" t="e">
        <f>IF(ISNA(VLOOKUP(#REF!&amp;" N°3",Feuil2!D:E,2,FALSE)),"",VLOOKUP(#REF!&amp;" N°3",Feuil2!D:E,2,FALSE))</f>
        <v>#REF!</v>
      </c>
      <c r="Y845" t="e">
        <f>IF(ISNA(VLOOKUP(#REF!&amp;" N°3",Feuil2!D:E,2,FALSE)),"",VLOOKUP(#REF!&amp;" N°3",Feuil2!D:E,2,FALSE))</f>
        <v>#REF!</v>
      </c>
      <c r="Z845" t="e">
        <f>IF(ISNA(VLOOKUP(#REF!&amp;" N°4",Feuil2!D:E,2,FALSE)),"",VLOOKUP(#REF!&amp;" N°4",Feuil2!D:E,2,FALSE))</f>
        <v>#REF!</v>
      </c>
      <c r="AA845" t="e">
        <f>IF(ISNA(VLOOKUP(#REF!&amp;" N°6",Feuil2!D:E,2,FALSE)),"",VLOOKUP(#REF!&amp;" N°6",Feuil2!D:E,2,FALSE))</f>
        <v>#REF!</v>
      </c>
      <c r="AB845" t="e">
        <f>IF(ISNA(VLOOKUP(#REF!&amp;" N°7",Feuil2!D:E,2,FALSE)),"",VLOOKUP(#REF!&amp;" N°7",Feuil2!D:E,2,FALSE))</f>
        <v>#REF!</v>
      </c>
    </row>
    <row r="846" spans="14:28" x14ac:dyDescent="0.3">
      <c r="N846" t="e">
        <f>IF(OR(VLOOKUP(M846,Feuil2!E:F,2,FALSE)&gt;1,VLOOKUP(Feuil1!M846,Feuil2!E:I,4,)+7&lt;Tableau_Lancer_la_requête_à_partir_de_CEGID[[#This Row],[wop_dateacc]]),Feuil1!M846,"")</f>
        <v>#N/A</v>
      </c>
      <c r="U846" t="e">
        <f>_xlfn.ISOWEEKNUM(#REF!)</f>
        <v>#REF!</v>
      </c>
      <c r="V846" t="e">
        <f>IF(ISNA(VLOOKUP(#REF!&amp;" N°1",Feuil2!D:E,2,FALSE)),"",VLOOKUP(#REF!&amp;" N°1",Feuil2!D:E,2,FALSE))</f>
        <v>#REF!</v>
      </c>
      <c r="W846" t="e">
        <f>IF(ISNA(VLOOKUP(#REF!&amp;" N°2",Feuil2!D:E,2,FALSE)),"",VLOOKUP(#REF!&amp;" N°2",Feuil2!D:E,2,FALSE))</f>
        <v>#REF!</v>
      </c>
      <c r="X846" t="e">
        <f>IF(ISNA(VLOOKUP(#REF!&amp;" N°3",Feuil2!D:E,2,FALSE)),"",VLOOKUP(#REF!&amp;" N°3",Feuil2!D:E,2,FALSE))</f>
        <v>#REF!</v>
      </c>
      <c r="Y846" t="e">
        <f>IF(ISNA(VLOOKUP(#REF!&amp;" N°3",Feuil2!D:E,2,FALSE)),"",VLOOKUP(#REF!&amp;" N°3",Feuil2!D:E,2,FALSE))</f>
        <v>#REF!</v>
      </c>
      <c r="Z846" t="e">
        <f>IF(ISNA(VLOOKUP(#REF!&amp;" N°4",Feuil2!D:E,2,FALSE)),"",VLOOKUP(#REF!&amp;" N°4",Feuil2!D:E,2,FALSE))</f>
        <v>#REF!</v>
      </c>
      <c r="AA846" t="e">
        <f>IF(ISNA(VLOOKUP(#REF!&amp;" N°6",Feuil2!D:E,2,FALSE)),"",VLOOKUP(#REF!&amp;" N°6",Feuil2!D:E,2,FALSE))</f>
        <v>#REF!</v>
      </c>
      <c r="AB846" t="e">
        <f>IF(ISNA(VLOOKUP(#REF!&amp;" N°7",Feuil2!D:E,2,FALSE)),"",VLOOKUP(#REF!&amp;" N°7",Feuil2!D:E,2,FALSE))</f>
        <v>#REF!</v>
      </c>
    </row>
    <row r="847" spans="14:28" x14ac:dyDescent="0.3">
      <c r="N847" t="e">
        <f>IF(OR(VLOOKUP(M847,Feuil2!E:F,2,FALSE)&gt;1,VLOOKUP(Feuil1!M847,Feuil2!E:I,4,)+7&lt;Tableau_Lancer_la_requête_à_partir_de_CEGID[[#This Row],[wop_dateacc]]),Feuil1!M847,"")</f>
        <v>#N/A</v>
      </c>
      <c r="U847" t="e">
        <f>_xlfn.ISOWEEKNUM(#REF!)</f>
        <v>#REF!</v>
      </c>
      <c r="V847" t="e">
        <f>IF(ISNA(VLOOKUP(#REF!&amp;" N°1",Feuil2!D:E,2,FALSE)),"",VLOOKUP(#REF!&amp;" N°1",Feuil2!D:E,2,FALSE))</f>
        <v>#REF!</v>
      </c>
      <c r="W847" t="e">
        <f>IF(ISNA(VLOOKUP(#REF!&amp;" N°2",Feuil2!D:E,2,FALSE)),"",VLOOKUP(#REF!&amp;" N°2",Feuil2!D:E,2,FALSE))</f>
        <v>#REF!</v>
      </c>
      <c r="X847" t="e">
        <f>IF(ISNA(VLOOKUP(#REF!&amp;" N°3",Feuil2!D:E,2,FALSE)),"",VLOOKUP(#REF!&amp;" N°3",Feuil2!D:E,2,FALSE))</f>
        <v>#REF!</v>
      </c>
      <c r="Y847" t="e">
        <f>IF(ISNA(VLOOKUP(#REF!&amp;" N°3",Feuil2!D:E,2,FALSE)),"",VLOOKUP(#REF!&amp;" N°3",Feuil2!D:E,2,FALSE))</f>
        <v>#REF!</v>
      </c>
      <c r="Z847" t="e">
        <f>IF(ISNA(VLOOKUP(#REF!&amp;" N°4",Feuil2!D:E,2,FALSE)),"",VLOOKUP(#REF!&amp;" N°4",Feuil2!D:E,2,FALSE))</f>
        <v>#REF!</v>
      </c>
      <c r="AA847" t="e">
        <f>IF(ISNA(VLOOKUP(#REF!&amp;" N°6",Feuil2!D:E,2,FALSE)),"",VLOOKUP(#REF!&amp;" N°6",Feuil2!D:E,2,FALSE))</f>
        <v>#REF!</v>
      </c>
      <c r="AB847" t="e">
        <f>IF(ISNA(VLOOKUP(#REF!&amp;" N°7",Feuil2!D:E,2,FALSE)),"",VLOOKUP(#REF!&amp;" N°7",Feuil2!D:E,2,FALSE))</f>
        <v>#REF!</v>
      </c>
    </row>
    <row r="848" spans="14:28" x14ac:dyDescent="0.3">
      <c r="N848" t="e">
        <f>IF(OR(VLOOKUP(M848,Feuil2!E:F,2,FALSE)&gt;1,VLOOKUP(Feuil1!M848,Feuil2!E:I,4,)+7&lt;Tableau_Lancer_la_requête_à_partir_de_CEGID[[#This Row],[wop_dateacc]]),Feuil1!M848,"")</f>
        <v>#N/A</v>
      </c>
      <c r="U848" t="e">
        <f>_xlfn.ISOWEEKNUM(#REF!)</f>
        <v>#REF!</v>
      </c>
      <c r="V848" t="e">
        <f>IF(ISNA(VLOOKUP(#REF!&amp;" N°1",Feuil2!D:E,2,FALSE)),"",VLOOKUP(#REF!&amp;" N°1",Feuil2!D:E,2,FALSE))</f>
        <v>#REF!</v>
      </c>
      <c r="W848" t="e">
        <f>IF(ISNA(VLOOKUP(#REF!&amp;" N°2",Feuil2!D:E,2,FALSE)),"",VLOOKUP(#REF!&amp;" N°2",Feuil2!D:E,2,FALSE))</f>
        <v>#REF!</v>
      </c>
      <c r="X848" t="e">
        <f>IF(ISNA(VLOOKUP(#REF!&amp;" N°3",Feuil2!D:E,2,FALSE)),"",VLOOKUP(#REF!&amp;" N°3",Feuil2!D:E,2,FALSE))</f>
        <v>#REF!</v>
      </c>
      <c r="Y848" t="e">
        <f>IF(ISNA(VLOOKUP(#REF!&amp;" N°3",Feuil2!D:E,2,FALSE)),"",VLOOKUP(#REF!&amp;" N°3",Feuil2!D:E,2,FALSE))</f>
        <v>#REF!</v>
      </c>
      <c r="Z848" t="e">
        <f>IF(ISNA(VLOOKUP(#REF!&amp;" N°4",Feuil2!D:E,2,FALSE)),"",VLOOKUP(#REF!&amp;" N°4",Feuil2!D:E,2,FALSE))</f>
        <v>#REF!</v>
      </c>
      <c r="AA848" t="e">
        <f>IF(ISNA(VLOOKUP(#REF!&amp;" N°6",Feuil2!D:E,2,FALSE)),"",VLOOKUP(#REF!&amp;" N°6",Feuil2!D:E,2,FALSE))</f>
        <v>#REF!</v>
      </c>
      <c r="AB848" t="e">
        <f>IF(ISNA(VLOOKUP(#REF!&amp;" N°7",Feuil2!D:E,2,FALSE)),"",VLOOKUP(#REF!&amp;" N°7",Feuil2!D:E,2,FALSE))</f>
        <v>#REF!</v>
      </c>
    </row>
    <row r="849" spans="14:28" x14ac:dyDescent="0.3">
      <c r="N849" t="e">
        <f>IF(OR(VLOOKUP(M849,Feuil2!E:F,2,FALSE)&gt;1,VLOOKUP(Feuil1!M849,Feuil2!E:I,4,)+7&lt;Tableau_Lancer_la_requête_à_partir_de_CEGID[[#This Row],[wop_dateacc]]),Feuil1!M849,"")</f>
        <v>#N/A</v>
      </c>
      <c r="U849" t="e">
        <f>_xlfn.ISOWEEKNUM(#REF!)</f>
        <v>#REF!</v>
      </c>
      <c r="V849" t="e">
        <f>IF(ISNA(VLOOKUP(#REF!&amp;" N°1",Feuil2!D:E,2,FALSE)),"",VLOOKUP(#REF!&amp;" N°1",Feuil2!D:E,2,FALSE))</f>
        <v>#REF!</v>
      </c>
      <c r="W849" t="e">
        <f>IF(ISNA(VLOOKUP(#REF!&amp;" N°2",Feuil2!D:E,2,FALSE)),"",VLOOKUP(#REF!&amp;" N°2",Feuil2!D:E,2,FALSE))</f>
        <v>#REF!</v>
      </c>
      <c r="X849" t="e">
        <f>IF(ISNA(VLOOKUP(#REF!&amp;" N°3",Feuil2!D:E,2,FALSE)),"",VLOOKUP(#REF!&amp;" N°3",Feuil2!D:E,2,FALSE))</f>
        <v>#REF!</v>
      </c>
      <c r="Y849" t="e">
        <f>IF(ISNA(VLOOKUP(#REF!&amp;" N°3",Feuil2!D:E,2,FALSE)),"",VLOOKUP(#REF!&amp;" N°3",Feuil2!D:E,2,FALSE))</f>
        <v>#REF!</v>
      </c>
      <c r="Z849" t="e">
        <f>IF(ISNA(VLOOKUP(#REF!&amp;" N°4",Feuil2!D:E,2,FALSE)),"",VLOOKUP(#REF!&amp;" N°4",Feuil2!D:E,2,FALSE))</f>
        <v>#REF!</v>
      </c>
      <c r="AA849" t="e">
        <f>IF(ISNA(VLOOKUP(#REF!&amp;" N°6",Feuil2!D:E,2,FALSE)),"",VLOOKUP(#REF!&amp;" N°6",Feuil2!D:E,2,FALSE))</f>
        <v>#REF!</v>
      </c>
      <c r="AB849" t="e">
        <f>IF(ISNA(VLOOKUP(#REF!&amp;" N°7",Feuil2!D:E,2,FALSE)),"",VLOOKUP(#REF!&amp;" N°7",Feuil2!D:E,2,FALSE))</f>
        <v>#REF!</v>
      </c>
    </row>
    <row r="850" spans="14:28" x14ac:dyDescent="0.3">
      <c r="N850" t="e">
        <f>IF(OR(VLOOKUP(M850,Feuil2!E:F,2,FALSE)&gt;1,VLOOKUP(Feuil1!M850,Feuil2!E:I,4,)+7&lt;Tableau_Lancer_la_requête_à_partir_de_CEGID[[#This Row],[wop_dateacc]]),Feuil1!M850,"")</f>
        <v>#N/A</v>
      </c>
      <c r="U850" t="e">
        <f>_xlfn.ISOWEEKNUM(#REF!)</f>
        <v>#REF!</v>
      </c>
      <c r="V850" t="e">
        <f>IF(ISNA(VLOOKUP(#REF!&amp;" N°1",Feuil2!D:E,2,FALSE)),"",VLOOKUP(#REF!&amp;" N°1",Feuil2!D:E,2,FALSE))</f>
        <v>#REF!</v>
      </c>
      <c r="W850" t="e">
        <f>IF(ISNA(VLOOKUP(#REF!&amp;" N°2",Feuil2!D:E,2,FALSE)),"",VLOOKUP(#REF!&amp;" N°2",Feuil2!D:E,2,FALSE))</f>
        <v>#REF!</v>
      </c>
      <c r="X850" t="e">
        <f>IF(ISNA(VLOOKUP(#REF!&amp;" N°3",Feuil2!D:E,2,FALSE)),"",VLOOKUP(#REF!&amp;" N°3",Feuil2!D:E,2,FALSE))</f>
        <v>#REF!</v>
      </c>
      <c r="Y850" t="e">
        <f>IF(ISNA(VLOOKUP(#REF!&amp;" N°3",Feuil2!D:E,2,FALSE)),"",VLOOKUP(#REF!&amp;" N°3",Feuil2!D:E,2,FALSE))</f>
        <v>#REF!</v>
      </c>
      <c r="Z850" t="e">
        <f>IF(ISNA(VLOOKUP(#REF!&amp;" N°4",Feuil2!D:E,2,FALSE)),"",VLOOKUP(#REF!&amp;" N°4",Feuil2!D:E,2,FALSE))</f>
        <v>#REF!</v>
      </c>
      <c r="AA850" t="e">
        <f>IF(ISNA(VLOOKUP(#REF!&amp;" N°6",Feuil2!D:E,2,FALSE)),"",VLOOKUP(#REF!&amp;" N°6",Feuil2!D:E,2,FALSE))</f>
        <v>#REF!</v>
      </c>
      <c r="AB850" t="e">
        <f>IF(ISNA(VLOOKUP(#REF!&amp;" N°7",Feuil2!D:E,2,FALSE)),"",VLOOKUP(#REF!&amp;" N°7",Feuil2!D:E,2,FALSE))</f>
        <v>#REF!</v>
      </c>
    </row>
    <row r="851" spans="14:28" x14ac:dyDescent="0.3">
      <c r="N851" t="e">
        <f>IF(OR(VLOOKUP(M851,Feuil2!E:F,2,FALSE)&gt;1,VLOOKUP(Feuil1!M851,Feuil2!E:I,4,)+7&lt;Tableau_Lancer_la_requête_à_partir_de_CEGID[[#This Row],[wop_dateacc]]),Feuil1!M851,"")</f>
        <v>#N/A</v>
      </c>
      <c r="U851" t="e">
        <f>_xlfn.ISOWEEKNUM(#REF!)</f>
        <v>#REF!</v>
      </c>
      <c r="V851" t="e">
        <f>IF(ISNA(VLOOKUP(#REF!&amp;" N°1",Feuil2!D:E,2,FALSE)),"",VLOOKUP(#REF!&amp;" N°1",Feuil2!D:E,2,FALSE))</f>
        <v>#REF!</v>
      </c>
      <c r="W851" t="e">
        <f>IF(ISNA(VLOOKUP(#REF!&amp;" N°2",Feuil2!D:E,2,FALSE)),"",VLOOKUP(#REF!&amp;" N°2",Feuil2!D:E,2,FALSE))</f>
        <v>#REF!</v>
      </c>
      <c r="X851" t="e">
        <f>IF(ISNA(VLOOKUP(#REF!&amp;" N°3",Feuil2!D:E,2,FALSE)),"",VLOOKUP(#REF!&amp;" N°3",Feuil2!D:E,2,FALSE))</f>
        <v>#REF!</v>
      </c>
      <c r="Y851" t="e">
        <f>IF(ISNA(VLOOKUP(#REF!&amp;" N°3",Feuil2!D:E,2,FALSE)),"",VLOOKUP(#REF!&amp;" N°3",Feuil2!D:E,2,FALSE))</f>
        <v>#REF!</v>
      </c>
      <c r="Z851" t="e">
        <f>IF(ISNA(VLOOKUP(#REF!&amp;" N°4",Feuil2!D:E,2,FALSE)),"",VLOOKUP(#REF!&amp;" N°4",Feuil2!D:E,2,FALSE))</f>
        <v>#REF!</v>
      </c>
      <c r="AA851" t="e">
        <f>IF(ISNA(VLOOKUP(#REF!&amp;" N°6",Feuil2!D:E,2,FALSE)),"",VLOOKUP(#REF!&amp;" N°6",Feuil2!D:E,2,FALSE))</f>
        <v>#REF!</v>
      </c>
      <c r="AB851" t="e">
        <f>IF(ISNA(VLOOKUP(#REF!&amp;" N°7",Feuil2!D:E,2,FALSE)),"",VLOOKUP(#REF!&amp;" N°7",Feuil2!D:E,2,FALSE))</f>
        <v>#REF!</v>
      </c>
    </row>
    <row r="852" spans="14:28" x14ac:dyDescent="0.3">
      <c r="N852" t="e">
        <f>IF(OR(VLOOKUP(M852,Feuil2!E:F,2,FALSE)&gt;1,VLOOKUP(Feuil1!M852,Feuil2!E:I,4,)+7&lt;Tableau_Lancer_la_requête_à_partir_de_CEGID[[#This Row],[wop_dateacc]]),Feuil1!M852,"")</f>
        <v>#N/A</v>
      </c>
      <c r="U852" t="e">
        <f>_xlfn.ISOWEEKNUM(#REF!)</f>
        <v>#REF!</v>
      </c>
      <c r="V852" t="e">
        <f>IF(ISNA(VLOOKUP(#REF!&amp;" N°1",Feuil2!D:E,2,FALSE)),"",VLOOKUP(#REF!&amp;" N°1",Feuil2!D:E,2,FALSE))</f>
        <v>#REF!</v>
      </c>
      <c r="W852" t="e">
        <f>IF(ISNA(VLOOKUP(#REF!&amp;" N°2",Feuil2!D:E,2,FALSE)),"",VLOOKUP(#REF!&amp;" N°2",Feuil2!D:E,2,FALSE))</f>
        <v>#REF!</v>
      </c>
      <c r="X852" t="e">
        <f>IF(ISNA(VLOOKUP(#REF!&amp;" N°3",Feuil2!D:E,2,FALSE)),"",VLOOKUP(#REF!&amp;" N°3",Feuil2!D:E,2,FALSE))</f>
        <v>#REF!</v>
      </c>
      <c r="Y852" t="e">
        <f>IF(ISNA(VLOOKUP(#REF!&amp;" N°3",Feuil2!D:E,2,FALSE)),"",VLOOKUP(#REF!&amp;" N°3",Feuil2!D:E,2,FALSE))</f>
        <v>#REF!</v>
      </c>
      <c r="Z852" t="e">
        <f>IF(ISNA(VLOOKUP(#REF!&amp;" N°4",Feuil2!D:E,2,FALSE)),"",VLOOKUP(#REF!&amp;" N°4",Feuil2!D:E,2,FALSE))</f>
        <v>#REF!</v>
      </c>
      <c r="AA852" t="e">
        <f>IF(ISNA(VLOOKUP(#REF!&amp;" N°6",Feuil2!D:E,2,FALSE)),"",VLOOKUP(#REF!&amp;" N°6",Feuil2!D:E,2,FALSE))</f>
        <v>#REF!</v>
      </c>
      <c r="AB852" t="e">
        <f>IF(ISNA(VLOOKUP(#REF!&amp;" N°7",Feuil2!D:E,2,FALSE)),"",VLOOKUP(#REF!&amp;" N°7",Feuil2!D:E,2,FALSE))</f>
        <v>#REF!</v>
      </c>
    </row>
    <row r="853" spans="14:28" x14ac:dyDescent="0.3">
      <c r="N853" t="e">
        <f>IF(OR(VLOOKUP(M853,Feuil2!E:F,2,FALSE)&gt;1,VLOOKUP(Feuil1!M853,Feuil2!E:I,4,)+7&lt;Tableau_Lancer_la_requête_à_partir_de_CEGID[[#This Row],[wop_dateacc]]),Feuil1!M853,"")</f>
        <v>#N/A</v>
      </c>
      <c r="U853" t="e">
        <f>_xlfn.ISOWEEKNUM(#REF!)</f>
        <v>#REF!</v>
      </c>
      <c r="V853" t="e">
        <f>IF(ISNA(VLOOKUP(#REF!&amp;" N°1",Feuil2!D:E,2,FALSE)),"",VLOOKUP(#REF!&amp;" N°1",Feuil2!D:E,2,FALSE))</f>
        <v>#REF!</v>
      </c>
      <c r="W853" t="e">
        <f>IF(ISNA(VLOOKUP(#REF!&amp;" N°2",Feuil2!D:E,2,FALSE)),"",VLOOKUP(#REF!&amp;" N°2",Feuil2!D:E,2,FALSE))</f>
        <v>#REF!</v>
      </c>
      <c r="X853" t="e">
        <f>IF(ISNA(VLOOKUP(#REF!&amp;" N°3",Feuil2!D:E,2,FALSE)),"",VLOOKUP(#REF!&amp;" N°3",Feuil2!D:E,2,FALSE))</f>
        <v>#REF!</v>
      </c>
      <c r="Y853" t="e">
        <f>IF(ISNA(VLOOKUP(#REF!&amp;" N°3",Feuil2!D:E,2,FALSE)),"",VLOOKUP(#REF!&amp;" N°3",Feuil2!D:E,2,FALSE))</f>
        <v>#REF!</v>
      </c>
      <c r="Z853" t="e">
        <f>IF(ISNA(VLOOKUP(#REF!&amp;" N°4",Feuil2!D:E,2,FALSE)),"",VLOOKUP(#REF!&amp;" N°4",Feuil2!D:E,2,FALSE))</f>
        <v>#REF!</v>
      </c>
      <c r="AA853" t="e">
        <f>IF(ISNA(VLOOKUP(#REF!&amp;" N°6",Feuil2!D:E,2,FALSE)),"",VLOOKUP(#REF!&amp;" N°6",Feuil2!D:E,2,FALSE))</f>
        <v>#REF!</v>
      </c>
      <c r="AB853" t="e">
        <f>IF(ISNA(VLOOKUP(#REF!&amp;" N°7",Feuil2!D:E,2,FALSE)),"",VLOOKUP(#REF!&amp;" N°7",Feuil2!D:E,2,FALSE))</f>
        <v>#REF!</v>
      </c>
    </row>
    <row r="854" spans="14:28" x14ac:dyDescent="0.3">
      <c r="N854" t="e">
        <f>IF(OR(VLOOKUP(M854,Feuil2!E:F,2,FALSE)&gt;1,VLOOKUP(Feuil1!M854,Feuil2!E:I,4,)+7&lt;Tableau_Lancer_la_requête_à_partir_de_CEGID[[#This Row],[wop_dateacc]]),Feuil1!M854,"")</f>
        <v>#N/A</v>
      </c>
      <c r="U854" t="e">
        <f>_xlfn.ISOWEEKNUM(#REF!)</f>
        <v>#REF!</v>
      </c>
      <c r="V854" t="e">
        <f>IF(ISNA(VLOOKUP(#REF!&amp;" N°1",Feuil2!D:E,2,FALSE)),"",VLOOKUP(#REF!&amp;" N°1",Feuil2!D:E,2,FALSE))</f>
        <v>#REF!</v>
      </c>
      <c r="W854" t="e">
        <f>IF(ISNA(VLOOKUP(#REF!&amp;" N°2",Feuil2!D:E,2,FALSE)),"",VLOOKUP(#REF!&amp;" N°2",Feuil2!D:E,2,FALSE))</f>
        <v>#REF!</v>
      </c>
      <c r="X854" t="e">
        <f>IF(ISNA(VLOOKUP(#REF!&amp;" N°3",Feuil2!D:E,2,FALSE)),"",VLOOKUP(#REF!&amp;" N°3",Feuil2!D:E,2,FALSE))</f>
        <v>#REF!</v>
      </c>
      <c r="Y854" t="e">
        <f>IF(ISNA(VLOOKUP(#REF!&amp;" N°3",Feuil2!D:E,2,FALSE)),"",VLOOKUP(#REF!&amp;" N°3",Feuil2!D:E,2,FALSE))</f>
        <v>#REF!</v>
      </c>
      <c r="Z854" t="e">
        <f>IF(ISNA(VLOOKUP(#REF!&amp;" N°4",Feuil2!D:E,2,FALSE)),"",VLOOKUP(#REF!&amp;" N°4",Feuil2!D:E,2,FALSE))</f>
        <v>#REF!</v>
      </c>
      <c r="AA854" t="e">
        <f>IF(ISNA(VLOOKUP(#REF!&amp;" N°6",Feuil2!D:E,2,FALSE)),"",VLOOKUP(#REF!&amp;" N°6",Feuil2!D:E,2,FALSE))</f>
        <v>#REF!</v>
      </c>
      <c r="AB854" t="e">
        <f>IF(ISNA(VLOOKUP(#REF!&amp;" N°7",Feuil2!D:E,2,FALSE)),"",VLOOKUP(#REF!&amp;" N°7",Feuil2!D:E,2,FALSE))</f>
        <v>#REF!</v>
      </c>
    </row>
    <row r="855" spans="14:28" x14ac:dyDescent="0.3">
      <c r="N855" t="e">
        <f>IF(OR(VLOOKUP(M855,Feuil2!E:F,2,FALSE)&gt;1,VLOOKUP(Feuil1!M855,Feuil2!E:I,4,)+7&lt;Tableau_Lancer_la_requête_à_partir_de_CEGID[[#This Row],[wop_dateacc]]),Feuil1!M855,"")</f>
        <v>#N/A</v>
      </c>
      <c r="U855" t="e">
        <f>_xlfn.ISOWEEKNUM(#REF!)</f>
        <v>#REF!</v>
      </c>
      <c r="V855" t="e">
        <f>IF(ISNA(VLOOKUP(#REF!&amp;" N°1",Feuil2!D:E,2,FALSE)),"",VLOOKUP(#REF!&amp;" N°1",Feuil2!D:E,2,FALSE))</f>
        <v>#REF!</v>
      </c>
      <c r="W855" t="e">
        <f>IF(ISNA(VLOOKUP(#REF!&amp;" N°2",Feuil2!D:E,2,FALSE)),"",VLOOKUP(#REF!&amp;" N°2",Feuil2!D:E,2,FALSE))</f>
        <v>#REF!</v>
      </c>
      <c r="X855" t="e">
        <f>IF(ISNA(VLOOKUP(#REF!&amp;" N°3",Feuil2!D:E,2,FALSE)),"",VLOOKUP(#REF!&amp;" N°3",Feuil2!D:E,2,FALSE))</f>
        <v>#REF!</v>
      </c>
      <c r="Y855" t="e">
        <f>IF(ISNA(VLOOKUP(#REF!&amp;" N°3",Feuil2!D:E,2,FALSE)),"",VLOOKUP(#REF!&amp;" N°3",Feuil2!D:E,2,FALSE))</f>
        <v>#REF!</v>
      </c>
      <c r="Z855" t="e">
        <f>IF(ISNA(VLOOKUP(#REF!&amp;" N°4",Feuil2!D:E,2,FALSE)),"",VLOOKUP(#REF!&amp;" N°4",Feuil2!D:E,2,FALSE))</f>
        <v>#REF!</v>
      </c>
      <c r="AA855" t="e">
        <f>IF(ISNA(VLOOKUP(#REF!&amp;" N°6",Feuil2!D:E,2,FALSE)),"",VLOOKUP(#REF!&amp;" N°6",Feuil2!D:E,2,FALSE))</f>
        <v>#REF!</v>
      </c>
      <c r="AB855" t="e">
        <f>IF(ISNA(VLOOKUP(#REF!&amp;" N°7",Feuil2!D:E,2,FALSE)),"",VLOOKUP(#REF!&amp;" N°7",Feuil2!D:E,2,FALSE))</f>
        <v>#REF!</v>
      </c>
    </row>
    <row r="856" spans="14:28" x14ac:dyDescent="0.3">
      <c r="N856" t="e">
        <f>IF(OR(VLOOKUP(M856,Feuil2!E:F,2,FALSE)&gt;1,VLOOKUP(Feuil1!M856,Feuil2!E:I,4,)+7&lt;Tableau_Lancer_la_requête_à_partir_de_CEGID[[#This Row],[wop_dateacc]]),Feuil1!M856,"")</f>
        <v>#N/A</v>
      </c>
      <c r="U856" t="e">
        <f>_xlfn.ISOWEEKNUM(#REF!)</f>
        <v>#REF!</v>
      </c>
      <c r="V856" t="e">
        <f>IF(ISNA(VLOOKUP(#REF!&amp;" N°1",Feuil2!D:E,2,FALSE)),"",VLOOKUP(#REF!&amp;" N°1",Feuil2!D:E,2,FALSE))</f>
        <v>#REF!</v>
      </c>
      <c r="W856" t="e">
        <f>IF(ISNA(VLOOKUP(#REF!&amp;" N°2",Feuil2!D:E,2,FALSE)),"",VLOOKUP(#REF!&amp;" N°2",Feuil2!D:E,2,FALSE))</f>
        <v>#REF!</v>
      </c>
      <c r="X856" t="e">
        <f>IF(ISNA(VLOOKUP(#REF!&amp;" N°3",Feuil2!D:E,2,FALSE)),"",VLOOKUP(#REF!&amp;" N°3",Feuil2!D:E,2,FALSE))</f>
        <v>#REF!</v>
      </c>
      <c r="Y856" t="e">
        <f>IF(ISNA(VLOOKUP(#REF!&amp;" N°3",Feuil2!D:E,2,FALSE)),"",VLOOKUP(#REF!&amp;" N°3",Feuil2!D:E,2,FALSE))</f>
        <v>#REF!</v>
      </c>
      <c r="Z856" t="e">
        <f>IF(ISNA(VLOOKUP(#REF!&amp;" N°4",Feuil2!D:E,2,FALSE)),"",VLOOKUP(#REF!&amp;" N°4",Feuil2!D:E,2,FALSE))</f>
        <v>#REF!</v>
      </c>
      <c r="AA856" t="e">
        <f>IF(ISNA(VLOOKUP(#REF!&amp;" N°6",Feuil2!D:E,2,FALSE)),"",VLOOKUP(#REF!&amp;" N°6",Feuil2!D:E,2,FALSE))</f>
        <v>#REF!</v>
      </c>
      <c r="AB856" t="e">
        <f>IF(ISNA(VLOOKUP(#REF!&amp;" N°7",Feuil2!D:E,2,FALSE)),"",VLOOKUP(#REF!&amp;" N°7",Feuil2!D:E,2,FALSE))</f>
        <v>#REF!</v>
      </c>
    </row>
    <row r="857" spans="14:28" x14ac:dyDescent="0.3">
      <c r="N857" t="e">
        <f>IF(OR(VLOOKUP(M857,Feuil2!E:F,2,FALSE)&gt;1,VLOOKUP(Feuil1!M857,Feuil2!E:I,4,)+7&lt;Tableau_Lancer_la_requête_à_partir_de_CEGID[[#This Row],[wop_dateacc]]),Feuil1!M857,"")</f>
        <v>#N/A</v>
      </c>
      <c r="U857" t="e">
        <f>_xlfn.ISOWEEKNUM(#REF!)</f>
        <v>#REF!</v>
      </c>
      <c r="V857" t="e">
        <f>IF(ISNA(VLOOKUP(#REF!&amp;" N°1",Feuil2!D:E,2,FALSE)),"",VLOOKUP(#REF!&amp;" N°1",Feuil2!D:E,2,FALSE))</f>
        <v>#REF!</v>
      </c>
      <c r="W857" t="e">
        <f>IF(ISNA(VLOOKUP(#REF!&amp;" N°2",Feuil2!D:E,2,FALSE)),"",VLOOKUP(#REF!&amp;" N°2",Feuil2!D:E,2,FALSE))</f>
        <v>#REF!</v>
      </c>
      <c r="X857" t="e">
        <f>IF(ISNA(VLOOKUP(#REF!&amp;" N°3",Feuil2!D:E,2,FALSE)),"",VLOOKUP(#REF!&amp;" N°3",Feuil2!D:E,2,FALSE))</f>
        <v>#REF!</v>
      </c>
      <c r="Y857" t="e">
        <f>IF(ISNA(VLOOKUP(#REF!&amp;" N°3",Feuil2!D:E,2,FALSE)),"",VLOOKUP(#REF!&amp;" N°3",Feuil2!D:E,2,FALSE))</f>
        <v>#REF!</v>
      </c>
      <c r="Z857" t="e">
        <f>IF(ISNA(VLOOKUP(#REF!&amp;" N°4",Feuil2!D:E,2,FALSE)),"",VLOOKUP(#REF!&amp;" N°4",Feuil2!D:E,2,FALSE))</f>
        <v>#REF!</v>
      </c>
      <c r="AA857" t="e">
        <f>IF(ISNA(VLOOKUP(#REF!&amp;" N°6",Feuil2!D:E,2,FALSE)),"",VLOOKUP(#REF!&amp;" N°6",Feuil2!D:E,2,FALSE))</f>
        <v>#REF!</v>
      </c>
      <c r="AB857" t="e">
        <f>IF(ISNA(VLOOKUP(#REF!&amp;" N°7",Feuil2!D:E,2,FALSE)),"",VLOOKUP(#REF!&amp;" N°7",Feuil2!D:E,2,FALSE))</f>
        <v>#REF!</v>
      </c>
    </row>
    <row r="858" spans="14:28" x14ac:dyDescent="0.3">
      <c r="N858" t="e">
        <f>IF(OR(VLOOKUP(M858,Feuil2!E:F,2,FALSE)&gt;1,VLOOKUP(Feuil1!M858,Feuil2!E:I,4,)+7&lt;Tableau_Lancer_la_requête_à_partir_de_CEGID[[#This Row],[wop_dateacc]]),Feuil1!M858,"")</f>
        <v>#N/A</v>
      </c>
      <c r="U858" t="e">
        <f>_xlfn.ISOWEEKNUM(#REF!)</f>
        <v>#REF!</v>
      </c>
      <c r="V858" t="e">
        <f>IF(ISNA(VLOOKUP(#REF!&amp;" N°1",Feuil2!D:E,2,FALSE)),"",VLOOKUP(#REF!&amp;" N°1",Feuil2!D:E,2,FALSE))</f>
        <v>#REF!</v>
      </c>
      <c r="W858" t="e">
        <f>IF(ISNA(VLOOKUP(#REF!&amp;" N°2",Feuil2!D:E,2,FALSE)),"",VLOOKUP(#REF!&amp;" N°2",Feuil2!D:E,2,FALSE))</f>
        <v>#REF!</v>
      </c>
      <c r="X858" t="e">
        <f>IF(ISNA(VLOOKUP(#REF!&amp;" N°3",Feuil2!D:E,2,FALSE)),"",VLOOKUP(#REF!&amp;" N°3",Feuil2!D:E,2,FALSE))</f>
        <v>#REF!</v>
      </c>
      <c r="Y858" t="e">
        <f>IF(ISNA(VLOOKUP(#REF!&amp;" N°3",Feuil2!D:E,2,FALSE)),"",VLOOKUP(#REF!&amp;" N°3",Feuil2!D:E,2,FALSE))</f>
        <v>#REF!</v>
      </c>
      <c r="Z858" t="e">
        <f>IF(ISNA(VLOOKUP(#REF!&amp;" N°4",Feuil2!D:E,2,FALSE)),"",VLOOKUP(#REF!&amp;" N°4",Feuil2!D:E,2,FALSE))</f>
        <v>#REF!</v>
      </c>
      <c r="AA858" t="e">
        <f>IF(ISNA(VLOOKUP(#REF!&amp;" N°6",Feuil2!D:E,2,FALSE)),"",VLOOKUP(#REF!&amp;" N°6",Feuil2!D:E,2,FALSE))</f>
        <v>#REF!</v>
      </c>
      <c r="AB858" t="e">
        <f>IF(ISNA(VLOOKUP(#REF!&amp;" N°7",Feuil2!D:E,2,FALSE)),"",VLOOKUP(#REF!&amp;" N°7",Feuil2!D:E,2,FALSE))</f>
        <v>#REF!</v>
      </c>
    </row>
    <row r="859" spans="14:28" x14ac:dyDescent="0.3">
      <c r="N859" t="e">
        <f>IF(OR(VLOOKUP(M859,Feuil2!E:F,2,FALSE)&gt;1,VLOOKUP(Feuil1!M859,Feuil2!E:I,4,)+7&lt;Tableau_Lancer_la_requête_à_partir_de_CEGID[[#This Row],[wop_dateacc]]),Feuil1!M859,"")</f>
        <v>#N/A</v>
      </c>
      <c r="U859" t="e">
        <f>_xlfn.ISOWEEKNUM(#REF!)</f>
        <v>#REF!</v>
      </c>
      <c r="V859" t="e">
        <f>IF(ISNA(VLOOKUP(#REF!&amp;" N°1",Feuil2!D:E,2,FALSE)),"",VLOOKUP(#REF!&amp;" N°1",Feuil2!D:E,2,FALSE))</f>
        <v>#REF!</v>
      </c>
      <c r="W859" t="e">
        <f>IF(ISNA(VLOOKUP(#REF!&amp;" N°2",Feuil2!D:E,2,FALSE)),"",VLOOKUP(#REF!&amp;" N°2",Feuil2!D:E,2,FALSE))</f>
        <v>#REF!</v>
      </c>
      <c r="X859" t="e">
        <f>IF(ISNA(VLOOKUP(#REF!&amp;" N°3",Feuil2!D:E,2,FALSE)),"",VLOOKUP(#REF!&amp;" N°3",Feuil2!D:E,2,FALSE))</f>
        <v>#REF!</v>
      </c>
      <c r="Y859" t="e">
        <f>IF(ISNA(VLOOKUP(#REF!&amp;" N°3",Feuil2!D:E,2,FALSE)),"",VLOOKUP(#REF!&amp;" N°3",Feuil2!D:E,2,FALSE))</f>
        <v>#REF!</v>
      </c>
      <c r="Z859" t="e">
        <f>IF(ISNA(VLOOKUP(#REF!&amp;" N°4",Feuil2!D:E,2,FALSE)),"",VLOOKUP(#REF!&amp;" N°4",Feuil2!D:E,2,FALSE))</f>
        <v>#REF!</v>
      </c>
      <c r="AA859" t="e">
        <f>IF(ISNA(VLOOKUP(#REF!&amp;" N°6",Feuil2!D:E,2,FALSE)),"",VLOOKUP(#REF!&amp;" N°6",Feuil2!D:E,2,FALSE))</f>
        <v>#REF!</v>
      </c>
      <c r="AB859" t="e">
        <f>IF(ISNA(VLOOKUP(#REF!&amp;" N°7",Feuil2!D:E,2,FALSE)),"",VLOOKUP(#REF!&amp;" N°7",Feuil2!D:E,2,FALSE))</f>
        <v>#REF!</v>
      </c>
    </row>
    <row r="860" spans="14:28" x14ac:dyDescent="0.3">
      <c r="N860" t="e">
        <f>IF(OR(VLOOKUP(M860,Feuil2!E:F,2,FALSE)&gt;1,VLOOKUP(Feuil1!M860,Feuil2!E:I,4,)+7&lt;Tableau_Lancer_la_requête_à_partir_de_CEGID[[#This Row],[wop_dateacc]]),Feuil1!M860,"")</f>
        <v>#N/A</v>
      </c>
      <c r="U860" t="e">
        <f>_xlfn.ISOWEEKNUM(#REF!)</f>
        <v>#REF!</v>
      </c>
      <c r="V860" t="e">
        <f>IF(ISNA(VLOOKUP(#REF!&amp;" N°1",Feuil2!D:E,2,FALSE)),"",VLOOKUP(#REF!&amp;" N°1",Feuil2!D:E,2,FALSE))</f>
        <v>#REF!</v>
      </c>
      <c r="W860" t="e">
        <f>IF(ISNA(VLOOKUP(#REF!&amp;" N°2",Feuil2!D:E,2,FALSE)),"",VLOOKUP(#REF!&amp;" N°2",Feuil2!D:E,2,FALSE))</f>
        <v>#REF!</v>
      </c>
      <c r="X860" t="e">
        <f>IF(ISNA(VLOOKUP(#REF!&amp;" N°3",Feuil2!D:E,2,FALSE)),"",VLOOKUP(#REF!&amp;" N°3",Feuil2!D:E,2,FALSE))</f>
        <v>#REF!</v>
      </c>
      <c r="Y860" t="e">
        <f>IF(ISNA(VLOOKUP(#REF!&amp;" N°3",Feuil2!D:E,2,FALSE)),"",VLOOKUP(#REF!&amp;" N°3",Feuil2!D:E,2,FALSE))</f>
        <v>#REF!</v>
      </c>
      <c r="Z860" t="e">
        <f>IF(ISNA(VLOOKUP(#REF!&amp;" N°4",Feuil2!D:E,2,FALSE)),"",VLOOKUP(#REF!&amp;" N°4",Feuil2!D:E,2,FALSE))</f>
        <v>#REF!</v>
      </c>
      <c r="AA860" t="e">
        <f>IF(ISNA(VLOOKUP(#REF!&amp;" N°6",Feuil2!D:E,2,FALSE)),"",VLOOKUP(#REF!&amp;" N°6",Feuil2!D:E,2,FALSE))</f>
        <v>#REF!</v>
      </c>
      <c r="AB860" t="e">
        <f>IF(ISNA(VLOOKUP(#REF!&amp;" N°7",Feuil2!D:E,2,FALSE)),"",VLOOKUP(#REF!&amp;" N°7",Feuil2!D:E,2,FALSE))</f>
        <v>#REF!</v>
      </c>
    </row>
    <row r="861" spans="14:28" x14ac:dyDescent="0.3">
      <c r="N861" t="e">
        <f>IF(OR(VLOOKUP(M861,Feuil2!E:F,2,FALSE)&gt;1,VLOOKUP(Feuil1!M861,Feuil2!E:I,4,)+7&lt;Tableau_Lancer_la_requête_à_partir_de_CEGID[[#This Row],[wop_dateacc]]),Feuil1!M861,"")</f>
        <v>#N/A</v>
      </c>
      <c r="U861" t="e">
        <f>_xlfn.ISOWEEKNUM(#REF!)</f>
        <v>#REF!</v>
      </c>
      <c r="V861" t="e">
        <f>IF(ISNA(VLOOKUP(#REF!&amp;" N°1",Feuil2!D:E,2,FALSE)),"",VLOOKUP(#REF!&amp;" N°1",Feuil2!D:E,2,FALSE))</f>
        <v>#REF!</v>
      </c>
      <c r="W861" t="e">
        <f>IF(ISNA(VLOOKUP(#REF!&amp;" N°2",Feuil2!D:E,2,FALSE)),"",VLOOKUP(#REF!&amp;" N°2",Feuil2!D:E,2,FALSE))</f>
        <v>#REF!</v>
      </c>
      <c r="X861" t="e">
        <f>IF(ISNA(VLOOKUP(#REF!&amp;" N°3",Feuil2!D:E,2,FALSE)),"",VLOOKUP(#REF!&amp;" N°3",Feuil2!D:E,2,FALSE))</f>
        <v>#REF!</v>
      </c>
      <c r="Y861" t="e">
        <f>IF(ISNA(VLOOKUP(#REF!&amp;" N°3",Feuil2!D:E,2,FALSE)),"",VLOOKUP(#REF!&amp;" N°3",Feuil2!D:E,2,FALSE))</f>
        <v>#REF!</v>
      </c>
      <c r="Z861" t="e">
        <f>IF(ISNA(VLOOKUP(#REF!&amp;" N°4",Feuil2!D:E,2,FALSE)),"",VLOOKUP(#REF!&amp;" N°4",Feuil2!D:E,2,FALSE))</f>
        <v>#REF!</v>
      </c>
      <c r="AA861" t="e">
        <f>IF(ISNA(VLOOKUP(#REF!&amp;" N°6",Feuil2!D:E,2,FALSE)),"",VLOOKUP(#REF!&amp;" N°6",Feuil2!D:E,2,FALSE))</f>
        <v>#REF!</v>
      </c>
      <c r="AB861" t="e">
        <f>IF(ISNA(VLOOKUP(#REF!&amp;" N°7",Feuil2!D:E,2,FALSE)),"",VLOOKUP(#REF!&amp;" N°7",Feuil2!D:E,2,FALSE))</f>
        <v>#REF!</v>
      </c>
    </row>
    <row r="862" spans="14:28" x14ac:dyDescent="0.3">
      <c r="N862" t="e">
        <f>IF(OR(VLOOKUP(M862,Feuil2!E:F,2,FALSE)&gt;1,VLOOKUP(Feuil1!M862,Feuil2!E:I,4,)+7&lt;Tableau_Lancer_la_requête_à_partir_de_CEGID[[#This Row],[wop_dateacc]]),Feuil1!M862,"")</f>
        <v>#N/A</v>
      </c>
      <c r="U862" t="e">
        <f>_xlfn.ISOWEEKNUM(#REF!)</f>
        <v>#REF!</v>
      </c>
      <c r="V862" t="e">
        <f>IF(ISNA(VLOOKUP(#REF!&amp;" N°1",Feuil2!D:E,2,FALSE)),"",VLOOKUP(#REF!&amp;" N°1",Feuil2!D:E,2,FALSE))</f>
        <v>#REF!</v>
      </c>
      <c r="W862" t="e">
        <f>IF(ISNA(VLOOKUP(#REF!&amp;" N°2",Feuil2!D:E,2,FALSE)),"",VLOOKUP(#REF!&amp;" N°2",Feuil2!D:E,2,FALSE))</f>
        <v>#REF!</v>
      </c>
      <c r="X862" t="e">
        <f>IF(ISNA(VLOOKUP(#REF!&amp;" N°3",Feuil2!D:E,2,FALSE)),"",VLOOKUP(#REF!&amp;" N°3",Feuil2!D:E,2,FALSE))</f>
        <v>#REF!</v>
      </c>
      <c r="Y862" t="e">
        <f>IF(ISNA(VLOOKUP(#REF!&amp;" N°3",Feuil2!D:E,2,FALSE)),"",VLOOKUP(#REF!&amp;" N°3",Feuil2!D:E,2,FALSE))</f>
        <v>#REF!</v>
      </c>
      <c r="Z862" t="e">
        <f>IF(ISNA(VLOOKUP(#REF!&amp;" N°4",Feuil2!D:E,2,FALSE)),"",VLOOKUP(#REF!&amp;" N°4",Feuil2!D:E,2,FALSE))</f>
        <v>#REF!</v>
      </c>
      <c r="AA862" t="e">
        <f>IF(ISNA(VLOOKUP(#REF!&amp;" N°6",Feuil2!D:E,2,FALSE)),"",VLOOKUP(#REF!&amp;" N°6",Feuil2!D:E,2,FALSE))</f>
        <v>#REF!</v>
      </c>
      <c r="AB862" t="e">
        <f>IF(ISNA(VLOOKUP(#REF!&amp;" N°7",Feuil2!D:E,2,FALSE)),"",VLOOKUP(#REF!&amp;" N°7",Feuil2!D:E,2,FALSE))</f>
        <v>#REF!</v>
      </c>
    </row>
    <row r="863" spans="14:28" x14ac:dyDescent="0.3">
      <c r="N863" t="e">
        <f>IF(OR(VLOOKUP(M863,Feuil2!E:F,2,FALSE)&gt;1,VLOOKUP(Feuil1!M863,Feuil2!E:I,4,)+7&lt;Tableau_Lancer_la_requête_à_partir_de_CEGID[[#This Row],[wop_dateacc]]),Feuil1!M863,"")</f>
        <v>#N/A</v>
      </c>
      <c r="U863" t="e">
        <f>_xlfn.ISOWEEKNUM(#REF!)</f>
        <v>#REF!</v>
      </c>
      <c r="V863" t="e">
        <f>IF(ISNA(VLOOKUP(#REF!&amp;" N°1",Feuil2!D:E,2,FALSE)),"",VLOOKUP(#REF!&amp;" N°1",Feuil2!D:E,2,FALSE))</f>
        <v>#REF!</v>
      </c>
      <c r="W863" t="e">
        <f>IF(ISNA(VLOOKUP(#REF!&amp;" N°2",Feuil2!D:E,2,FALSE)),"",VLOOKUP(#REF!&amp;" N°2",Feuil2!D:E,2,FALSE))</f>
        <v>#REF!</v>
      </c>
      <c r="X863" t="e">
        <f>IF(ISNA(VLOOKUP(#REF!&amp;" N°3",Feuil2!D:E,2,FALSE)),"",VLOOKUP(#REF!&amp;" N°3",Feuil2!D:E,2,FALSE))</f>
        <v>#REF!</v>
      </c>
      <c r="Y863" t="e">
        <f>IF(ISNA(VLOOKUP(#REF!&amp;" N°3",Feuil2!D:E,2,FALSE)),"",VLOOKUP(#REF!&amp;" N°3",Feuil2!D:E,2,FALSE))</f>
        <v>#REF!</v>
      </c>
      <c r="Z863" t="e">
        <f>IF(ISNA(VLOOKUP(#REF!&amp;" N°4",Feuil2!D:E,2,FALSE)),"",VLOOKUP(#REF!&amp;" N°4",Feuil2!D:E,2,FALSE))</f>
        <v>#REF!</v>
      </c>
      <c r="AA863" t="e">
        <f>IF(ISNA(VLOOKUP(#REF!&amp;" N°6",Feuil2!D:E,2,FALSE)),"",VLOOKUP(#REF!&amp;" N°6",Feuil2!D:E,2,FALSE))</f>
        <v>#REF!</v>
      </c>
      <c r="AB863" t="e">
        <f>IF(ISNA(VLOOKUP(#REF!&amp;" N°7",Feuil2!D:E,2,FALSE)),"",VLOOKUP(#REF!&amp;" N°7",Feuil2!D:E,2,FALSE))</f>
        <v>#REF!</v>
      </c>
    </row>
    <row r="864" spans="14:28" x14ac:dyDescent="0.3">
      <c r="N864" t="e">
        <f>IF(OR(VLOOKUP(M864,Feuil2!E:F,2,FALSE)&gt;1,VLOOKUP(Feuil1!M864,Feuil2!E:I,4,)+7&lt;Tableau_Lancer_la_requête_à_partir_de_CEGID[[#This Row],[wop_dateacc]]),Feuil1!M864,"")</f>
        <v>#N/A</v>
      </c>
      <c r="U864" t="e">
        <f>_xlfn.ISOWEEKNUM(#REF!)</f>
        <v>#REF!</v>
      </c>
      <c r="V864" t="e">
        <f>IF(ISNA(VLOOKUP(#REF!&amp;" N°1",Feuil2!D:E,2,FALSE)),"",VLOOKUP(#REF!&amp;" N°1",Feuil2!D:E,2,FALSE))</f>
        <v>#REF!</v>
      </c>
      <c r="W864" t="e">
        <f>IF(ISNA(VLOOKUP(#REF!&amp;" N°2",Feuil2!D:E,2,FALSE)),"",VLOOKUP(#REF!&amp;" N°2",Feuil2!D:E,2,FALSE))</f>
        <v>#REF!</v>
      </c>
      <c r="X864" t="e">
        <f>IF(ISNA(VLOOKUP(#REF!&amp;" N°3",Feuil2!D:E,2,FALSE)),"",VLOOKUP(#REF!&amp;" N°3",Feuil2!D:E,2,FALSE))</f>
        <v>#REF!</v>
      </c>
      <c r="Y864" t="e">
        <f>IF(ISNA(VLOOKUP(#REF!&amp;" N°3",Feuil2!D:E,2,FALSE)),"",VLOOKUP(#REF!&amp;" N°3",Feuil2!D:E,2,FALSE))</f>
        <v>#REF!</v>
      </c>
      <c r="Z864" t="e">
        <f>IF(ISNA(VLOOKUP(#REF!&amp;" N°4",Feuil2!D:E,2,FALSE)),"",VLOOKUP(#REF!&amp;" N°4",Feuil2!D:E,2,FALSE))</f>
        <v>#REF!</v>
      </c>
      <c r="AA864" t="e">
        <f>IF(ISNA(VLOOKUP(#REF!&amp;" N°6",Feuil2!D:E,2,FALSE)),"",VLOOKUP(#REF!&amp;" N°6",Feuil2!D:E,2,FALSE))</f>
        <v>#REF!</v>
      </c>
      <c r="AB864" t="e">
        <f>IF(ISNA(VLOOKUP(#REF!&amp;" N°7",Feuil2!D:E,2,FALSE)),"",VLOOKUP(#REF!&amp;" N°7",Feuil2!D:E,2,FALSE))</f>
        <v>#REF!</v>
      </c>
    </row>
    <row r="865" spans="14:28" x14ac:dyDescent="0.3">
      <c r="N865" t="e">
        <f>IF(OR(VLOOKUP(M865,Feuil2!E:F,2,FALSE)&gt;1,VLOOKUP(Feuil1!M865,Feuil2!E:I,4,)+7&lt;Tableau_Lancer_la_requête_à_partir_de_CEGID[[#This Row],[wop_dateacc]]),Feuil1!M865,"")</f>
        <v>#N/A</v>
      </c>
      <c r="U865" t="e">
        <f>_xlfn.ISOWEEKNUM(#REF!)</f>
        <v>#REF!</v>
      </c>
      <c r="V865" t="e">
        <f>IF(ISNA(VLOOKUP(#REF!&amp;" N°1",Feuil2!D:E,2,FALSE)),"",VLOOKUP(#REF!&amp;" N°1",Feuil2!D:E,2,FALSE))</f>
        <v>#REF!</v>
      </c>
      <c r="W865" t="e">
        <f>IF(ISNA(VLOOKUP(#REF!&amp;" N°2",Feuil2!D:E,2,FALSE)),"",VLOOKUP(#REF!&amp;" N°2",Feuil2!D:E,2,FALSE))</f>
        <v>#REF!</v>
      </c>
      <c r="X865" t="e">
        <f>IF(ISNA(VLOOKUP(#REF!&amp;" N°3",Feuil2!D:E,2,FALSE)),"",VLOOKUP(#REF!&amp;" N°3",Feuil2!D:E,2,FALSE))</f>
        <v>#REF!</v>
      </c>
      <c r="Y865" t="e">
        <f>IF(ISNA(VLOOKUP(#REF!&amp;" N°3",Feuil2!D:E,2,FALSE)),"",VLOOKUP(#REF!&amp;" N°3",Feuil2!D:E,2,FALSE))</f>
        <v>#REF!</v>
      </c>
      <c r="Z865" t="e">
        <f>IF(ISNA(VLOOKUP(#REF!&amp;" N°4",Feuil2!D:E,2,FALSE)),"",VLOOKUP(#REF!&amp;" N°4",Feuil2!D:E,2,FALSE))</f>
        <v>#REF!</v>
      </c>
      <c r="AA865" t="e">
        <f>IF(ISNA(VLOOKUP(#REF!&amp;" N°6",Feuil2!D:E,2,FALSE)),"",VLOOKUP(#REF!&amp;" N°6",Feuil2!D:E,2,FALSE))</f>
        <v>#REF!</v>
      </c>
      <c r="AB865" t="e">
        <f>IF(ISNA(VLOOKUP(#REF!&amp;" N°7",Feuil2!D:E,2,FALSE)),"",VLOOKUP(#REF!&amp;" N°7",Feuil2!D:E,2,FALSE))</f>
        <v>#REF!</v>
      </c>
    </row>
    <row r="866" spans="14:28" x14ac:dyDescent="0.3">
      <c r="N866" t="e">
        <f>IF(OR(VLOOKUP(M866,Feuil2!E:F,2,FALSE)&gt;1,VLOOKUP(Feuil1!M866,Feuil2!E:I,4,)+7&lt;Tableau_Lancer_la_requête_à_partir_de_CEGID[[#This Row],[wop_dateacc]]),Feuil1!M866,"")</f>
        <v>#N/A</v>
      </c>
      <c r="U866" t="e">
        <f>_xlfn.ISOWEEKNUM(#REF!)</f>
        <v>#REF!</v>
      </c>
      <c r="V866" t="e">
        <f>IF(ISNA(VLOOKUP(#REF!&amp;" N°1",Feuil2!D:E,2,FALSE)),"",VLOOKUP(#REF!&amp;" N°1",Feuil2!D:E,2,FALSE))</f>
        <v>#REF!</v>
      </c>
      <c r="W866" t="e">
        <f>IF(ISNA(VLOOKUP(#REF!&amp;" N°2",Feuil2!D:E,2,FALSE)),"",VLOOKUP(#REF!&amp;" N°2",Feuil2!D:E,2,FALSE))</f>
        <v>#REF!</v>
      </c>
      <c r="X866" t="e">
        <f>IF(ISNA(VLOOKUP(#REF!&amp;" N°3",Feuil2!D:E,2,FALSE)),"",VLOOKUP(#REF!&amp;" N°3",Feuil2!D:E,2,FALSE))</f>
        <v>#REF!</v>
      </c>
      <c r="Y866" t="e">
        <f>IF(ISNA(VLOOKUP(#REF!&amp;" N°3",Feuil2!D:E,2,FALSE)),"",VLOOKUP(#REF!&amp;" N°3",Feuil2!D:E,2,FALSE))</f>
        <v>#REF!</v>
      </c>
      <c r="Z866" t="e">
        <f>IF(ISNA(VLOOKUP(#REF!&amp;" N°4",Feuil2!D:E,2,FALSE)),"",VLOOKUP(#REF!&amp;" N°4",Feuil2!D:E,2,FALSE))</f>
        <v>#REF!</v>
      </c>
      <c r="AA866" t="e">
        <f>IF(ISNA(VLOOKUP(#REF!&amp;" N°6",Feuil2!D:E,2,FALSE)),"",VLOOKUP(#REF!&amp;" N°6",Feuil2!D:E,2,FALSE))</f>
        <v>#REF!</v>
      </c>
      <c r="AB866" t="e">
        <f>IF(ISNA(VLOOKUP(#REF!&amp;" N°7",Feuil2!D:E,2,FALSE)),"",VLOOKUP(#REF!&amp;" N°7",Feuil2!D:E,2,FALSE))</f>
        <v>#REF!</v>
      </c>
    </row>
    <row r="867" spans="14:28" x14ac:dyDescent="0.3">
      <c r="N867" t="e">
        <f>IF(OR(VLOOKUP(M867,Feuil2!E:F,2,FALSE)&gt;1,VLOOKUP(Feuil1!M867,Feuil2!E:I,4,)+7&lt;Tableau_Lancer_la_requête_à_partir_de_CEGID[[#This Row],[wop_dateacc]]),Feuil1!M867,"")</f>
        <v>#N/A</v>
      </c>
      <c r="U867" t="e">
        <f>_xlfn.ISOWEEKNUM(#REF!)</f>
        <v>#REF!</v>
      </c>
      <c r="V867" t="e">
        <f>IF(ISNA(VLOOKUP(#REF!&amp;" N°1",Feuil2!D:E,2,FALSE)),"",VLOOKUP(#REF!&amp;" N°1",Feuil2!D:E,2,FALSE))</f>
        <v>#REF!</v>
      </c>
      <c r="W867" t="e">
        <f>IF(ISNA(VLOOKUP(#REF!&amp;" N°2",Feuil2!D:E,2,FALSE)),"",VLOOKUP(#REF!&amp;" N°2",Feuil2!D:E,2,FALSE))</f>
        <v>#REF!</v>
      </c>
      <c r="X867" t="e">
        <f>IF(ISNA(VLOOKUP(#REF!&amp;" N°3",Feuil2!D:E,2,FALSE)),"",VLOOKUP(#REF!&amp;" N°3",Feuil2!D:E,2,FALSE))</f>
        <v>#REF!</v>
      </c>
      <c r="Y867" t="e">
        <f>IF(ISNA(VLOOKUP(#REF!&amp;" N°3",Feuil2!D:E,2,FALSE)),"",VLOOKUP(#REF!&amp;" N°3",Feuil2!D:E,2,FALSE))</f>
        <v>#REF!</v>
      </c>
      <c r="Z867" t="e">
        <f>IF(ISNA(VLOOKUP(#REF!&amp;" N°4",Feuil2!D:E,2,FALSE)),"",VLOOKUP(#REF!&amp;" N°4",Feuil2!D:E,2,FALSE))</f>
        <v>#REF!</v>
      </c>
      <c r="AA867" t="e">
        <f>IF(ISNA(VLOOKUP(#REF!&amp;" N°6",Feuil2!D:E,2,FALSE)),"",VLOOKUP(#REF!&amp;" N°6",Feuil2!D:E,2,FALSE))</f>
        <v>#REF!</v>
      </c>
      <c r="AB867" t="e">
        <f>IF(ISNA(VLOOKUP(#REF!&amp;" N°7",Feuil2!D:E,2,FALSE)),"",VLOOKUP(#REF!&amp;" N°7",Feuil2!D:E,2,FALSE))</f>
        <v>#REF!</v>
      </c>
    </row>
    <row r="868" spans="14:28" x14ac:dyDescent="0.3">
      <c r="N868" t="e">
        <f>IF(OR(VLOOKUP(M868,Feuil2!E:F,2,FALSE)&gt;1,VLOOKUP(Feuil1!M868,Feuil2!E:I,4,)+7&lt;Tableau_Lancer_la_requête_à_partir_de_CEGID[[#This Row],[wop_dateacc]]),Feuil1!M868,"")</f>
        <v>#N/A</v>
      </c>
      <c r="U868" t="e">
        <f>_xlfn.ISOWEEKNUM(#REF!)</f>
        <v>#REF!</v>
      </c>
      <c r="V868" t="e">
        <f>IF(ISNA(VLOOKUP(#REF!&amp;" N°1",Feuil2!D:E,2,FALSE)),"",VLOOKUP(#REF!&amp;" N°1",Feuil2!D:E,2,FALSE))</f>
        <v>#REF!</v>
      </c>
      <c r="W868" t="e">
        <f>IF(ISNA(VLOOKUP(#REF!&amp;" N°2",Feuil2!D:E,2,FALSE)),"",VLOOKUP(#REF!&amp;" N°2",Feuil2!D:E,2,FALSE))</f>
        <v>#REF!</v>
      </c>
      <c r="X868" t="e">
        <f>IF(ISNA(VLOOKUP(#REF!&amp;" N°3",Feuil2!D:E,2,FALSE)),"",VLOOKUP(#REF!&amp;" N°3",Feuil2!D:E,2,FALSE))</f>
        <v>#REF!</v>
      </c>
      <c r="Y868" t="e">
        <f>IF(ISNA(VLOOKUP(#REF!&amp;" N°3",Feuil2!D:E,2,FALSE)),"",VLOOKUP(#REF!&amp;" N°3",Feuil2!D:E,2,FALSE))</f>
        <v>#REF!</v>
      </c>
      <c r="Z868" t="e">
        <f>IF(ISNA(VLOOKUP(#REF!&amp;" N°4",Feuil2!D:E,2,FALSE)),"",VLOOKUP(#REF!&amp;" N°4",Feuil2!D:E,2,FALSE))</f>
        <v>#REF!</v>
      </c>
      <c r="AA868" t="e">
        <f>IF(ISNA(VLOOKUP(#REF!&amp;" N°6",Feuil2!D:E,2,FALSE)),"",VLOOKUP(#REF!&amp;" N°6",Feuil2!D:E,2,FALSE))</f>
        <v>#REF!</v>
      </c>
      <c r="AB868" t="e">
        <f>IF(ISNA(VLOOKUP(#REF!&amp;" N°7",Feuil2!D:E,2,FALSE)),"",VLOOKUP(#REF!&amp;" N°7",Feuil2!D:E,2,FALSE))</f>
        <v>#REF!</v>
      </c>
    </row>
    <row r="869" spans="14:28" x14ac:dyDescent="0.3">
      <c r="N869" t="e">
        <f>IF(OR(VLOOKUP(M869,Feuil2!E:F,2,FALSE)&gt;1,VLOOKUP(Feuil1!M869,Feuil2!E:I,4,)+7&lt;Tableau_Lancer_la_requête_à_partir_de_CEGID[[#This Row],[wop_dateacc]]),Feuil1!M869,"")</f>
        <v>#N/A</v>
      </c>
      <c r="U869" t="e">
        <f>_xlfn.ISOWEEKNUM(#REF!)</f>
        <v>#REF!</v>
      </c>
      <c r="V869" t="e">
        <f>IF(ISNA(VLOOKUP(#REF!&amp;" N°1",Feuil2!D:E,2,FALSE)),"",VLOOKUP(#REF!&amp;" N°1",Feuil2!D:E,2,FALSE))</f>
        <v>#REF!</v>
      </c>
      <c r="W869" t="e">
        <f>IF(ISNA(VLOOKUP(#REF!&amp;" N°2",Feuil2!D:E,2,FALSE)),"",VLOOKUP(#REF!&amp;" N°2",Feuil2!D:E,2,FALSE))</f>
        <v>#REF!</v>
      </c>
      <c r="X869" t="e">
        <f>IF(ISNA(VLOOKUP(#REF!&amp;" N°3",Feuil2!D:E,2,FALSE)),"",VLOOKUP(#REF!&amp;" N°3",Feuil2!D:E,2,FALSE))</f>
        <v>#REF!</v>
      </c>
      <c r="Y869" t="e">
        <f>IF(ISNA(VLOOKUP(#REF!&amp;" N°3",Feuil2!D:E,2,FALSE)),"",VLOOKUP(#REF!&amp;" N°3",Feuil2!D:E,2,FALSE))</f>
        <v>#REF!</v>
      </c>
      <c r="Z869" t="e">
        <f>IF(ISNA(VLOOKUP(#REF!&amp;" N°4",Feuil2!D:E,2,FALSE)),"",VLOOKUP(#REF!&amp;" N°4",Feuil2!D:E,2,FALSE))</f>
        <v>#REF!</v>
      </c>
      <c r="AA869" t="e">
        <f>IF(ISNA(VLOOKUP(#REF!&amp;" N°6",Feuil2!D:E,2,FALSE)),"",VLOOKUP(#REF!&amp;" N°6",Feuil2!D:E,2,FALSE))</f>
        <v>#REF!</v>
      </c>
      <c r="AB869" t="e">
        <f>IF(ISNA(VLOOKUP(#REF!&amp;" N°7",Feuil2!D:E,2,FALSE)),"",VLOOKUP(#REF!&amp;" N°7",Feuil2!D:E,2,FALSE))</f>
        <v>#REF!</v>
      </c>
    </row>
    <row r="870" spans="14:28" x14ac:dyDescent="0.3">
      <c r="N870" t="e">
        <f>IF(OR(VLOOKUP(M870,Feuil2!E:F,2,FALSE)&gt;1,VLOOKUP(Feuil1!M870,Feuil2!E:I,4,)+7&lt;Tableau_Lancer_la_requête_à_partir_de_CEGID[[#This Row],[wop_dateacc]]),Feuil1!M870,"")</f>
        <v>#N/A</v>
      </c>
      <c r="U870" t="e">
        <f>_xlfn.ISOWEEKNUM(#REF!)</f>
        <v>#REF!</v>
      </c>
      <c r="V870" t="e">
        <f>IF(ISNA(VLOOKUP(#REF!&amp;" N°1",Feuil2!D:E,2,FALSE)),"",VLOOKUP(#REF!&amp;" N°1",Feuil2!D:E,2,FALSE))</f>
        <v>#REF!</v>
      </c>
      <c r="W870" t="e">
        <f>IF(ISNA(VLOOKUP(#REF!&amp;" N°2",Feuil2!D:E,2,FALSE)),"",VLOOKUP(#REF!&amp;" N°2",Feuil2!D:E,2,FALSE))</f>
        <v>#REF!</v>
      </c>
      <c r="X870" t="e">
        <f>IF(ISNA(VLOOKUP(#REF!&amp;" N°3",Feuil2!D:E,2,FALSE)),"",VLOOKUP(#REF!&amp;" N°3",Feuil2!D:E,2,FALSE))</f>
        <v>#REF!</v>
      </c>
      <c r="Y870" t="e">
        <f>IF(ISNA(VLOOKUP(#REF!&amp;" N°3",Feuil2!D:E,2,FALSE)),"",VLOOKUP(#REF!&amp;" N°3",Feuil2!D:E,2,FALSE))</f>
        <v>#REF!</v>
      </c>
      <c r="Z870" t="e">
        <f>IF(ISNA(VLOOKUP(#REF!&amp;" N°4",Feuil2!D:E,2,FALSE)),"",VLOOKUP(#REF!&amp;" N°4",Feuil2!D:E,2,FALSE))</f>
        <v>#REF!</v>
      </c>
      <c r="AA870" t="e">
        <f>IF(ISNA(VLOOKUP(#REF!&amp;" N°6",Feuil2!D:E,2,FALSE)),"",VLOOKUP(#REF!&amp;" N°6",Feuil2!D:E,2,FALSE))</f>
        <v>#REF!</v>
      </c>
      <c r="AB870" t="e">
        <f>IF(ISNA(VLOOKUP(#REF!&amp;" N°7",Feuil2!D:E,2,FALSE)),"",VLOOKUP(#REF!&amp;" N°7",Feuil2!D:E,2,FALSE))</f>
        <v>#REF!</v>
      </c>
    </row>
    <row r="871" spans="14:28" x14ac:dyDescent="0.3">
      <c r="N871" t="e">
        <f>IF(OR(VLOOKUP(M871,Feuil2!E:F,2,FALSE)&gt;1,VLOOKUP(Feuil1!M871,Feuil2!E:I,4,)+7&lt;Tableau_Lancer_la_requête_à_partir_de_CEGID[[#This Row],[wop_dateacc]]),Feuil1!M871,"")</f>
        <v>#N/A</v>
      </c>
      <c r="U871" t="e">
        <f>_xlfn.ISOWEEKNUM(#REF!)</f>
        <v>#REF!</v>
      </c>
      <c r="V871" t="e">
        <f>IF(ISNA(VLOOKUP(#REF!&amp;" N°1",Feuil2!D:E,2,FALSE)),"",VLOOKUP(#REF!&amp;" N°1",Feuil2!D:E,2,FALSE))</f>
        <v>#REF!</v>
      </c>
      <c r="W871" t="e">
        <f>IF(ISNA(VLOOKUP(#REF!&amp;" N°2",Feuil2!D:E,2,FALSE)),"",VLOOKUP(#REF!&amp;" N°2",Feuil2!D:E,2,FALSE))</f>
        <v>#REF!</v>
      </c>
      <c r="X871" t="e">
        <f>IF(ISNA(VLOOKUP(#REF!&amp;" N°3",Feuil2!D:E,2,FALSE)),"",VLOOKUP(#REF!&amp;" N°3",Feuil2!D:E,2,FALSE))</f>
        <v>#REF!</v>
      </c>
      <c r="Y871" t="e">
        <f>IF(ISNA(VLOOKUP(#REF!&amp;" N°3",Feuil2!D:E,2,FALSE)),"",VLOOKUP(#REF!&amp;" N°3",Feuil2!D:E,2,FALSE))</f>
        <v>#REF!</v>
      </c>
      <c r="Z871" t="e">
        <f>IF(ISNA(VLOOKUP(#REF!&amp;" N°4",Feuil2!D:E,2,FALSE)),"",VLOOKUP(#REF!&amp;" N°4",Feuil2!D:E,2,FALSE))</f>
        <v>#REF!</v>
      </c>
      <c r="AA871" t="e">
        <f>IF(ISNA(VLOOKUP(#REF!&amp;" N°6",Feuil2!D:E,2,FALSE)),"",VLOOKUP(#REF!&amp;" N°6",Feuil2!D:E,2,FALSE))</f>
        <v>#REF!</v>
      </c>
      <c r="AB871" t="e">
        <f>IF(ISNA(VLOOKUP(#REF!&amp;" N°7",Feuil2!D:E,2,FALSE)),"",VLOOKUP(#REF!&amp;" N°7",Feuil2!D:E,2,FALSE))</f>
        <v>#REF!</v>
      </c>
    </row>
    <row r="872" spans="14:28" x14ac:dyDescent="0.3">
      <c r="N872" t="e">
        <f>IF(OR(VLOOKUP(M872,Feuil2!E:F,2,FALSE)&gt;1,VLOOKUP(Feuil1!M872,Feuil2!E:I,4,)+7&lt;Tableau_Lancer_la_requête_à_partir_de_CEGID[[#This Row],[wop_dateacc]]),Feuil1!M872,"")</f>
        <v>#N/A</v>
      </c>
      <c r="U872" t="e">
        <f>_xlfn.ISOWEEKNUM(#REF!)</f>
        <v>#REF!</v>
      </c>
      <c r="V872" t="e">
        <f>IF(ISNA(VLOOKUP(#REF!&amp;" N°1",Feuil2!D:E,2,FALSE)),"",VLOOKUP(#REF!&amp;" N°1",Feuil2!D:E,2,FALSE))</f>
        <v>#REF!</v>
      </c>
      <c r="W872" t="e">
        <f>IF(ISNA(VLOOKUP(#REF!&amp;" N°2",Feuil2!D:E,2,FALSE)),"",VLOOKUP(#REF!&amp;" N°2",Feuil2!D:E,2,FALSE))</f>
        <v>#REF!</v>
      </c>
      <c r="X872" t="e">
        <f>IF(ISNA(VLOOKUP(#REF!&amp;" N°3",Feuil2!D:E,2,FALSE)),"",VLOOKUP(#REF!&amp;" N°3",Feuil2!D:E,2,FALSE))</f>
        <v>#REF!</v>
      </c>
      <c r="Y872" t="e">
        <f>IF(ISNA(VLOOKUP(#REF!&amp;" N°3",Feuil2!D:E,2,FALSE)),"",VLOOKUP(#REF!&amp;" N°3",Feuil2!D:E,2,FALSE))</f>
        <v>#REF!</v>
      </c>
      <c r="Z872" t="e">
        <f>IF(ISNA(VLOOKUP(#REF!&amp;" N°4",Feuil2!D:E,2,FALSE)),"",VLOOKUP(#REF!&amp;" N°4",Feuil2!D:E,2,FALSE))</f>
        <v>#REF!</v>
      </c>
      <c r="AA872" t="e">
        <f>IF(ISNA(VLOOKUP(#REF!&amp;" N°6",Feuil2!D:E,2,FALSE)),"",VLOOKUP(#REF!&amp;" N°6",Feuil2!D:E,2,FALSE))</f>
        <v>#REF!</v>
      </c>
      <c r="AB872" t="e">
        <f>IF(ISNA(VLOOKUP(#REF!&amp;" N°7",Feuil2!D:E,2,FALSE)),"",VLOOKUP(#REF!&amp;" N°7",Feuil2!D:E,2,FALSE))</f>
        <v>#REF!</v>
      </c>
    </row>
    <row r="873" spans="14:28" x14ac:dyDescent="0.3">
      <c r="N873" t="e">
        <f>IF(OR(VLOOKUP(M873,Feuil2!E:F,2,FALSE)&gt;1,VLOOKUP(Feuil1!M873,Feuil2!E:I,4,)+7&lt;Tableau_Lancer_la_requête_à_partir_de_CEGID[[#This Row],[wop_dateacc]]),Feuil1!M873,"")</f>
        <v>#N/A</v>
      </c>
      <c r="U873" t="e">
        <f>_xlfn.ISOWEEKNUM(#REF!)</f>
        <v>#REF!</v>
      </c>
      <c r="V873" t="e">
        <f>IF(ISNA(VLOOKUP(#REF!&amp;" N°1",Feuil2!D:E,2,FALSE)),"",VLOOKUP(#REF!&amp;" N°1",Feuil2!D:E,2,FALSE))</f>
        <v>#REF!</v>
      </c>
      <c r="W873" t="e">
        <f>IF(ISNA(VLOOKUP(#REF!&amp;" N°2",Feuil2!D:E,2,FALSE)),"",VLOOKUP(#REF!&amp;" N°2",Feuil2!D:E,2,FALSE))</f>
        <v>#REF!</v>
      </c>
      <c r="X873" t="e">
        <f>IF(ISNA(VLOOKUP(#REF!&amp;" N°3",Feuil2!D:E,2,FALSE)),"",VLOOKUP(#REF!&amp;" N°3",Feuil2!D:E,2,FALSE))</f>
        <v>#REF!</v>
      </c>
      <c r="Y873" t="e">
        <f>IF(ISNA(VLOOKUP(#REF!&amp;" N°3",Feuil2!D:E,2,FALSE)),"",VLOOKUP(#REF!&amp;" N°3",Feuil2!D:E,2,FALSE))</f>
        <v>#REF!</v>
      </c>
      <c r="Z873" t="e">
        <f>IF(ISNA(VLOOKUP(#REF!&amp;" N°4",Feuil2!D:E,2,FALSE)),"",VLOOKUP(#REF!&amp;" N°4",Feuil2!D:E,2,FALSE))</f>
        <v>#REF!</v>
      </c>
      <c r="AA873" t="e">
        <f>IF(ISNA(VLOOKUP(#REF!&amp;" N°6",Feuil2!D:E,2,FALSE)),"",VLOOKUP(#REF!&amp;" N°6",Feuil2!D:E,2,FALSE))</f>
        <v>#REF!</v>
      </c>
      <c r="AB873" t="e">
        <f>IF(ISNA(VLOOKUP(#REF!&amp;" N°7",Feuil2!D:E,2,FALSE)),"",VLOOKUP(#REF!&amp;" N°7",Feuil2!D:E,2,FALSE))</f>
        <v>#REF!</v>
      </c>
    </row>
    <row r="874" spans="14:28" x14ac:dyDescent="0.3">
      <c r="N874" t="e">
        <f>IF(OR(VLOOKUP(M874,Feuil2!E:F,2,FALSE)&gt;1,VLOOKUP(Feuil1!M874,Feuil2!E:I,4,)+7&lt;Tableau_Lancer_la_requête_à_partir_de_CEGID[[#This Row],[wop_dateacc]]),Feuil1!M874,"")</f>
        <v>#N/A</v>
      </c>
      <c r="U874" t="e">
        <f>_xlfn.ISOWEEKNUM(#REF!)</f>
        <v>#REF!</v>
      </c>
      <c r="V874" t="e">
        <f>IF(ISNA(VLOOKUP(#REF!&amp;" N°1",Feuil2!D:E,2,FALSE)),"",VLOOKUP(#REF!&amp;" N°1",Feuil2!D:E,2,FALSE))</f>
        <v>#REF!</v>
      </c>
      <c r="W874" t="e">
        <f>IF(ISNA(VLOOKUP(#REF!&amp;" N°2",Feuil2!D:E,2,FALSE)),"",VLOOKUP(#REF!&amp;" N°2",Feuil2!D:E,2,FALSE))</f>
        <v>#REF!</v>
      </c>
      <c r="X874" t="e">
        <f>IF(ISNA(VLOOKUP(#REF!&amp;" N°3",Feuil2!D:E,2,FALSE)),"",VLOOKUP(#REF!&amp;" N°3",Feuil2!D:E,2,FALSE))</f>
        <v>#REF!</v>
      </c>
      <c r="Y874" t="e">
        <f>IF(ISNA(VLOOKUP(#REF!&amp;" N°3",Feuil2!D:E,2,FALSE)),"",VLOOKUP(#REF!&amp;" N°3",Feuil2!D:E,2,FALSE))</f>
        <v>#REF!</v>
      </c>
      <c r="Z874" t="e">
        <f>IF(ISNA(VLOOKUP(#REF!&amp;" N°4",Feuil2!D:E,2,FALSE)),"",VLOOKUP(#REF!&amp;" N°4",Feuil2!D:E,2,FALSE))</f>
        <v>#REF!</v>
      </c>
      <c r="AA874" t="e">
        <f>IF(ISNA(VLOOKUP(#REF!&amp;" N°6",Feuil2!D:E,2,FALSE)),"",VLOOKUP(#REF!&amp;" N°6",Feuil2!D:E,2,FALSE))</f>
        <v>#REF!</v>
      </c>
      <c r="AB874" t="e">
        <f>IF(ISNA(VLOOKUP(#REF!&amp;" N°7",Feuil2!D:E,2,FALSE)),"",VLOOKUP(#REF!&amp;" N°7",Feuil2!D:E,2,FALSE))</f>
        <v>#REF!</v>
      </c>
    </row>
    <row r="875" spans="14:28" x14ac:dyDescent="0.3">
      <c r="N875" t="e">
        <f>IF(OR(VLOOKUP(M875,Feuil2!E:F,2,FALSE)&gt;1,VLOOKUP(Feuil1!M875,Feuil2!E:I,4,)+7&lt;Tableau_Lancer_la_requête_à_partir_de_CEGID[[#This Row],[wop_dateacc]]),Feuil1!M875,"")</f>
        <v>#N/A</v>
      </c>
      <c r="U875" t="e">
        <f>_xlfn.ISOWEEKNUM(#REF!)</f>
        <v>#REF!</v>
      </c>
      <c r="V875" t="e">
        <f>IF(ISNA(VLOOKUP(#REF!&amp;" N°1",Feuil2!D:E,2,FALSE)),"",VLOOKUP(#REF!&amp;" N°1",Feuil2!D:E,2,FALSE))</f>
        <v>#REF!</v>
      </c>
      <c r="W875" t="e">
        <f>IF(ISNA(VLOOKUP(#REF!&amp;" N°2",Feuil2!D:E,2,FALSE)),"",VLOOKUP(#REF!&amp;" N°2",Feuil2!D:E,2,FALSE))</f>
        <v>#REF!</v>
      </c>
      <c r="X875" t="e">
        <f>IF(ISNA(VLOOKUP(#REF!&amp;" N°3",Feuil2!D:E,2,FALSE)),"",VLOOKUP(#REF!&amp;" N°3",Feuil2!D:E,2,FALSE))</f>
        <v>#REF!</v>
      </c>
      <c r="Y875" t="e">
        <f>IF(ISNA(VLOOKUP(#REF!&amp;" N°3",Feuil2!D:E,2,FALSE)),"",VLOOKUP(#REF!&amp;" N°3",Feuil2!D:E,2,FALSE))</f>
        <v>#REF!</v>
      </c>
      <c r="Z875" t="e">
        <f>IF(ISNA(VLOOKUP(#REF!&amp;" N°4",Feuil2!D:E,2,FALSE)),"",VLOOKUP(#REF!&amp;" N°4",Feuil2!D:E,2,FALSE))</f>
        <v>#REF!</v>
      </c>
      <c r="AA875" t="e">
        <f>IF(ISNA(VLOOKUP(#REF!&amp;" N°6",Feuil2!D:E,2,FALSE)),"",VLOOKUP(#REF!&amp;" N°6",Feuil2!D:E,2,FALSE))</f>
        <v>#REF!</v>
      </c>
      <c r="AB875" t="e">
        <f>IF(ISNA(VLOOKUP(#REF!&amp;" N°7",Feuil2!D:E,2,FALSE)),"",VLOOKUP(#REF!&amp;" N°7",Feuil2!D:E,2,FALSE))</f>
        <v>#REF!</v>
      </c>
    </row>
    <row r="876" spans="14:28" x14ac:dyDescent="0.3">
      <c r="N876" t="e">
        <f>IF(OR(VLOOKUP(M876,Feuil2!E:F,2,FALSE)&gt;1,VLOOKUP(Feuil1!M876,Feuil2!E:I,4,)+7&lt;Tableau_Lancer_la_requête_à_partir_de_CEGID[[#This Row],[wop_dateacc]]),Feuil1!M876,"")</f>
        <v>#N/A</v>
      </c>
      <c r="U876" t="e">
        <f>_xlfn.ISOWEEKNUM(#REF!)</f>
        <v>#REF!</v>
      </c>
      <c r="V876" t="e">
        <f>IF(ISNA(VLOOKUP(#REF!&amp;" N°1",Feuil2!D:E,2,FALSE)),"",VLOOKUP(#REF!&amp;" N°1",Feuil2!D:E,2,FALSE))</f>
        <v>#REF!</v>
      </c>
      <c r="W876" t="e">
        <f>IF(ISNA(VLOOKUP(#REF!&amp;" N°2",Feuil2!D:E,2,FALSE)),"",VLOOKUP(#REF!&amp;" N°2",Feuil2!D:E,2,FALSE))</f>
        <v>#REF!</v>
      </c>
      <c r="X876" t="e">
        <f>IF(ISNA(VLOOKUP(#REF!&amp;" N°3",Feuil2!D:E,2,FALSE)),"",VLOOKUP(#REF!&amp;" N°3",Feuil2!D:E,2,FALSE))</f>
        <v>#REF!</v>
      </c>
      <c r="Y876" t="e">
        <f>IF(ISNA(VLOOKUP(#REF!&amp;" N°3",Feuil2!D:E,2,FALSE)),"",VLOOKUP(#REF!&amp;" N°3",Feuil2!D:E,2,FALSE))</f>
        <v>#REF!</v>
      </c>
      <c r="Z876" t="e">
        <f>IF(ISNA(VLOOKUP(#REF!&amp;" N°4",Feuil2!D:E,2,FALSE)),"",VLOOKUP(#REF!&amp;" N°4",Feuil2!D:E,2,FALSE))</f>
        <v>#REF!</v>
      </c>
      <c r="AA876" t="e">
        <f>IF(ISNA(VLOOKUP(#REF!&amp;" N°6",Feuil2!D:E,2,FALSE)),"",VLOOKUP(#REF!&amp;" N°6",Feuil2!D:E,2,FALSE))</f>
        <v>#REF!</v>
      </c>
      <c r="AB876" t="e">
        <f>IF(ISNA(VLOOKUP(#REF!&amp;" N°7",Feuil2!D:E,2,FALSE)),"",VLOOKUP(#REF!&amp;" N°7",Feuil2!D:E,2,FALSE))</f>
        <v>#REF!</v>
      </c>
    </row>
    <row r="877" spans="14:28" x14ac:dyDescent="0.3">
      <c r="N877" t="e">
        <f>IF(OR(VLOOKUP(M877,Feuil2!E:F,2,FALSE)&gt;1,VLOOKUP(Feuil1!M877,Feuil2!E:I,4,)+7&lt;Tableau_Lancer_la_requête_à_partir_de_CEGID[[#This Row],[wop_dateacc]]),Feuil1!M877,"")</f>
        <v>#N/A</v>
      </c>
      <c r="U877" t="e">
        <f>_xlfn.ISOWEEKNUM(#REF!)</f>
        <v>#REF!</v>
      </c>
      <c r="V877" t="e">
        <f>IF(ISNA(VLOOKUP(#REF!&amp;" N°1",Feuil2!D:E,2,FALSE)),"",VLOOKUP(#REF!&amp;" N°1",Feuil2!D:E,2,FALSE))</f>
        <v>#REF!</v>
      </c>
      <c r="W877" t="e">
        <f>IF(ISNA(VLOOKUP(#REF!&amp;" N°2",Feuil2!D:E,2,FALSE)),"",VLOOKUP(#REF!&amp;" N°2",Feuil2!D:E,2,FALSE))</f>
        <v>#REF!</v>
      </c>
      <c r="X877" t="e">
        <f>IF(ISNA(VLOOKUP(#REF!&amp;" N°3",Feuil2!D:E,2,FALSE)),"",VLOOKUP(#REF!&amp;" N°3",Feuil2!D:E,2,FALSE))</f>
        <v>#REF!</v>
      </c>
      <c r="Y877" t="e">
        <f>IF(ISNA(VLOOKUP(#REF!&amp;" N°3",Feuil2!D:E,2,FALSE)),"",VLOOKUP(#REF!&amp;" N°3",Feuil2!D:E,2,FALSE))</f>
        <v>#REF!</v>
      </c>
      <c r="Z877" t="e">
        <f>IF(ISNA(VLOOKUP(#REF!&amp;" N°4",Feuil2!D:E,2,FALSE)),"",VLOOKUP(#REF!&amp;" N°4",Feuil2!D:E,2,FALSE))</f>
        <v>#REF!</v>
      </c>
      <c r="AA877" t="e">
        <f>IF(ISNA(VLOOKUP(#REF!&amp;" N°6",Feuil2!D:E,2,FALSE)),"",VLOOKUP(#REF!&amp;" N°6",Feuil2!D:E,2,FALSE))</f>
        <v>#REF!</v>
      </c>
      <c r="AB877" t="e">
        <f>IF(ISNA(VLOOKUP(#REF!&amp;" N°7",Feuil2!D:E,2,FALSE)),"",VLOOKUP(#REF!&amp;" N°7",Feuil2!D:E,2,FALSE))</f>
        <v>#REF!</v>
      </c>
    </row>
    <row r="878" spans="14:28" x14ac:dyDescent="0.3">
      <c r="N878" t="e">
        <f>IF(OR(VLOOKUP(M878,Feuil2!E:F,2,FALSE)&gt;1,VLOOKUP(Feuil1!M878,Feuil2!E:I,4,)+7&lt;Tableau_Lancer_la_requête_à_partir_de_CEGID[[#This Row],[wop_dateacc]]),Feuil1!M878,"")</f>
        <v>#N/A</v>
      </c>
      <c r="U878" t="e">
        <f>_xlfn.ISOWEEKNUM(#REF!)</f>
        <v>#REF!</v>
      </c>
      <c r="V878" t="e">
        <f>IF(ISNA(VLOOKUP(#REF!&amp;" N°1",Feuil2!D:E,2,FALSE)),"",VLOOKUP(#REF!&amp;" N°1",Feuil2!D:E,2,FALSE))</f>
        <v>#REF!</v>
      </c>
      <c r="W878" t="e">
        <f>IF(ISNA(VLOOKUP(#REF!&amp;" N°2",Feuil2!D:E,2,FALSE)),"",VLOOKUP(#REF!&amp;" N°2",Feuil2!D:E,2,FALSE))</f>
        <v>#REF!</v>
      </c>
      <c r="X878" t="e">
        <f>IF(ISNA(VLOOKUP(#REF!&amp;" N°3",Feuil2!D:E,2,FALSE)),"",VLOOKUP(#REF!&amp;" N°3",Feuil2!D:E,2,FALSE))</f>
        <v>#REF!</v>
      </c>
      <c r="Y878" t="e">
        <f>IF(ISNA(VLOOKUP(#REF!&amp;" N°3",Feuil2!D:E,2,FALSE)),"",VLOOKUP(#REF!&amp;" N°3",Feuil2!D:E,2,FALSE))</f>
        <v>#REF!</v>
      </c>
      <c r="Z878" t="e">
        <f>IF(ISNA(VLOOKUP(#REF!&amp;" N°4",Feuil2!D:E,2,FALSE)),"",VLOOKUP(#REF!&amp;" N°4",Feuil2!D:E,2,FALSE))</f>
        <v>#REF!</v>
      </c>
      <c r="AA878" t="e">
        <f>IF(ISNA(VLOOKUP(#REF!&amp;" N°6",Feuil2!D:E,2,FALSE)),"",VLOOKUP(#REF!&amp;" N°6",Feuil2!D:E,2,FALSE))</f>
        <v>#REF!</v>
      </c>
      <c r="AB878" t="e">
        <f>IF(ISNA(VLOOKUP(#REF!&amp;" N°7",Feuil2!D:E,2,FALSE)),"",VLOOKUP(#REF!&amp;" N°7",Feuil2!D:E,2,FALSE))</f>
        <v>#REF!</v>
      </c>
    </row>
    <row r="879" spans="14:28" x14ac:dyDescent="0.3">
      <c r="N879" t="e">
        <f>IF(OR(VLOOKUP(M879,Feuil2!E:F,2,FALSE)&gt;1,VLOOKUP(Feuil1!M879,Feuil2!E:I,4,)+7&lt;Tableau_Lancer_la_requête_à_partir_de_CEGID[[#This Row],[wop_dateacc]]),Feuil1!M879,"")</f>
        <v>#N/A</v>
      </c>
      <c r="U879" t="e">
        <f>_xlfn.ISOWEEKNUM(#REF!)</f>
        <v>#REF!</v>
      </c>
      <c r="V879" t="e">
        <f>IF(ISNA(VLOOKUP(#REF!&amp;" N°1",Feuil2!D:E,2,FALSE)),"",VLOOKUP(#REF!&amp;" N°1",Feuil2!D:E,2,FALSE))</f>
        <v>#REF!</v>
      </c>
      <c r="W879" t="e">
        <f>IF(ISNA(VLOOKUP(#REF!&amp;" N°2",Feuil2!D:E,2,FALSE)),"",VLOOKUP(#REF!&amp;" N°2",Feuil2!D:E,2,FALSE))</f>
        <v>#REF!</v>
      </c>
      <c r="X879" t="e">
        <f>IF(ISNA(VLOOKUP(#REF!&amp;" N°3",Feuil2!D:E,2,FALSE)),"",VLOOKUP(#REF!&amp;" N°3",Feuil2!D:E,2,FALSE))</f>
        <v>#REF!</v>
      </c>
      <c r="Y879" t="e">
        <f>IF(ISNA(VLOOKUP(#REF!&amp;" N°3",Feuil2!D:E,2,FALSE)),"",VLOOKUP(#REF!&amp;" N°3",Feuil2!D:E,2,FALSE))</f>
        <v>#REF!</v>
      </c>
      <c r="Z879" t="e">
        <f>IF(ISNA(VLOOKUP(#REF!&amp;" N°4",Feuil2!D:E,2,FALSE)),"",VLOOKUP(#REF!&amp;" N°4",Feuil2!D:E,2,FALSE))</f>
        <v>#REF!</v>
      </c>
      <c r="AA879" t="e">
        <f>IF(ISNA(VLOOKUP(#REF!&amp;" N°6",Feuil2!D:E,2,FALSE)),"",VLOOKUP(#REF!&amp;" N°6",Feuil2!D:E,2,FALSE))</f>
        <v>#REF!</v>
      </c>
      <c r="AB879" t="e">
        <f>IF(ISNA(VLOOKUP(#REF!&amp;" N°7",Feuil2!D:E,2,FALSE)),"",VLOOKUP(#REF!&amp;" N°7",Feuil2!D:E,2,FALSE))</f>
        <v>#REF!</v>
      </c>
    </row>
    <row r="880" spans="14:28" x14ac:dyDescent="0.3">
      <c r="N880" t="e">
        <f>IF(OR(VLOOKUP(M880,Feuil2!E:F,2,FALSE)&gt;1,VLOOKUP(Feuil1!M880,Feuil2!E:I,4,)+7&lt;Tableau_Lancer_la_requête_à_partir_de_CEGID[[#This Row],[wop_dateacc]]),Feuil1!M880,"")</f>
        <v>#N/A</v>
      </c>
      <c r="U880" t="e">
        <f>_xlfn.ISOWEEKNUM(#REF!)</f>
        <v>#REF!</v>
      </c>
      <c r="V880" t="e">
        <f>IF(ISNA(VLOOKUP(#REF!&amp;" N°1",Feuil2!D:E,2,FALSE)),"",VLOOKUP(#REF!&amp;" N°1",Feuil2!D:E,2,FALSE))</f>
        <v>#REF!</v>
      </c>
      <c r="W880" t="e">
        <f>IF(ISNA(VLOOKUP(#REF!&amp;" N°2",Feuil2!D:E,2,FALSE)),"",VLOOKUP(#REF!&amp;" N°2",Feuil2!D:E,2,FALSE))</f>
        <v>#REF!</v>
      </c>
      <c r="X880" t="e">
        <f>IF(ISNA(VLOOKUP(#REF!&amp;" N°3",Feuil2!D:E,2,FALSE)),"",VLOOKUP(#REF!&amp;" N°3",Feuil2!D:E,2,FALSE))</f>
        <v>#REF!</v>
      </c>
      <c r="Y880" t="e">
        <f>IF(ISNA(VLOOKUP(#REF!&amp;" N°3",Feuil2!D:E,2,FALSE)),"",VLOOKUP(#REF!&amp;" N°3",Feuil2!D:E,2,FALSE))</f>
        <v>#REF!</v>
      </c>
      <c r="Z880" t="e">
        <f>IF(ISNA(VLOOKUP(#REF!&amp;" N°4",Feuil2!D:E,2,FALSE)),"",VLOOKUP(#REF!&amp;" N°4",Feuil2!D:E,2,FALSE))</f>
        <v>#REF!</v>
      </c>
      <c r="AA880" t="e">
        <f>IF(ISNA(VLOOKUP(#REF!&amp;" N°6",Feuil2!D:E,2,FALSE)),"",VLOOKUP(#REF!&amp;" N°6",Feuil2!D:E,2,FALSE))</f>
        <v>#REF!</v>
      </c>
      <c r="AB880" t="e">
        <f>IF(ISNA(VLOOKUP(#REF!&amp;" N°7",Feuil2!D:E,2,FALSE)),"",VLOOKUP(#REF!&amp;" N°7",Feuil2!D:E,2,FALSE))</f>
        <v>#REF!</v>
      </c>
    </row>
    <row r="881" spans="14:28" x14ac:dyDescent="0.3">
      <c r="N881" t="e">
        <f>IF(OR(VLOOKUP(M881,Feuil2!E:F,2,FALSE)&gt;1,VLOOKUP(Feuil1!M881,Feuil2!E:I,4,)+7&lt;Tableau_Lancer_la_requête_à_partir_de_CEGID[[#This Row],[wop_dateacc]]),Feuil1!M881,"")</f>
        <v>#N/A</v>
      </c>
      <c r="U881" t="e">
        <f>_xlfn.ISOWEEKNUM(#REF!)</f>
        <v>#REF!</v>
      </c>
      <c r="V881" t="e">
        <f>IF(ISNA(VLOOKUP(#REF!&amp;" N°1",Feuil2!D:E,2,FALSE)),"",VLOOKUP(#REF!&amp;" N°1",Feuil2!D:E,2,FALSE))</f>
        <v>#REF!</v>
      </c>
      <c r="W881" t="e">
        <f>IF(ISNA(VLOOKUP(#REF!&amp;" N°2",Feuil2!D:E,2,FALSE)),"",VLOOKUP(#REF!&amp;" N°2",Feuil2!D:E,2,FALSE))</f>
        <v>#REF!</v>
      </c>
      <c r="X881" t="e">
        <f>IF(ISNA(VLOOKUP(#REF!&amp;" N°3",Feuil2!D:E,2,FALSE)),"",VLOOKUP(#REF!&amp;" N°3",Feuil2!D:E,2,FALSE))</f>
        <v>#REF!</v>
      </c>
      <c r="Y881" t="e">
        <f>IF(ISNA(VLOOKUP(#REF!&amp;" N°3",Feuil2!D:E,2,FALSE)),"",VLOOKUP(#REF!&amp;" N°3",Feuil2!D:E,2,FALSE))</f>
        <v>#REF!</v>
      </c>
      <c r="Z881" t="e">
        <f>IF(ISNA(VLOOKUP(#REF!&amp;" N°4",Feuil2!D:E,2,FALSE)),"",VLOOKUP(#REF!&amp;" N°4",Feuil2!D:E,2,FALSE))</f>
        <v>#REF!</v>
      </c>
      <c r="AA881" t="e">
        <f>IF(ISNA(VLOOKUP(#REF!&amp;" N°6",Feuil2!D:E,2,FALSE)),"",VLOOKUP(#REF!&amp;" N°6",Feuil2!D:E,2,FALSE))</f>
        <v>#REF!</v>
      </c>
      <c r="AB881" t="e">
        <f>IF(ISNA(VLOOKUP(#REF!&amp;" N°7",Feuil2!D:E,2,FALSE)),"",VLOOKUP(#REF!&amp;" N°7",Feuil2!D:E,2,FALSE))</f>
        <v>#REF!</v>
      </c>
    </row>
    <row r="882" spans="14:28" x14ac:dyDescent="0.3">
      <c r="N882" t="e">
        <f>IF(OR(VLOOKUP(M882,Feuil2!E:F,2,FALSE)&gt;1,VLOOKUP(Feuil1!M882,Feuil2!E:I,4,)+7&lt;Tableau_Lancer_la_requête_à_partir_de_CEGID[[#This Row],[wop_dateacc]]),Feuil1!M882,"")</f>
        <v>#N/A</v>
      </c>
      <c r="U882" t="e">
        <f>_xlfn.ISOWEEKNUM(#REF!)</f>
        <v>#REF!</v>
      </c>
      <c r="V882" t="e">
        <f>IF(ISNA(VLOOKUP(#REF!&amp;" N°1",Feuil2!D:E,2,FALSE)),"",VLOOKUP(#REF!&amp;" N°1",Feuil2!D:E,2,FALSE))</f>
        <v>#REF!</v>
      </c>
      <c r="W882" t="e">
        <f>IF(ISNA(VLOOKUP(#REF!&amp;" N°2",Feuil2!D:E,2,FALSE)),"",VLOOKUP(#REF!&amp;" N°2",Feuil2!D:E,2,FALSE))</f>
        <v>#REF!</v>
      </c>
      <c r="X882" t="e">
        <f>IF(ISNA(VLOOKUP(#REF!&amp;" N°3",Feuil2!D:E,2,FALSE)),"",VLOOKUP(#REF!&amp;" N°3",Feuil2!D:E,2,FALSE))</f>
        <v>#REF!</v>
      </c>
      <c r="Y882" t="e">
        <f>IF(ISNA(VLOOKUP(#REF!&amp;" N°3",Feuil2!D:E,2,FALSE)),"",VLOOKUP(#REF!&amp;" N°3",Feuil2!D:E,2,FALSE))</f>
        <v>#REF!</v>
      </c>
      <c r="Z882" t="e">
        <f>IF(ISNA(VLOOKUP(#REF!&amp;" N°4",Feuil2!D:E,2,FALSE)),"",VLOOKUP(#REF!&amp;" N°4",Feuil2!D:E,2,FALSE))</f>
        <v>#REF!</v>
      </c>
      <c r="AA882" t="e">
        <f>IF(ISNA(VLOOKUP(#REF!&amp;" N°6",Feuil2!D:E,2,FALSE)),"",VLOOKUP(#REF!&amp;" N°6",Feuil2!D:E,2,FALSE))</f>
        <v>#REF!</v>
      </c>
      <c r="AB882" t="e">
        <f>IF(ISNA(VLOOKUP(#REF!&amp;" N°7",Feuil2!D:E,2,FALSE)),"",VLOOKUP(#REF!&amp;" N°7",Feuil2!D:E,2,FALSE))</f>
        <v>#REF!</v>
      </c>
    </row>
    <row r="883" spans="14:28" x14ac:dyDescent="0.3">
      <c r="N883" t="e">
        <f>IF(OR(VLOOKUP(M883,Feuil2!E:F,2,FALSE)&gt;1,VLOOKUP(Feuil1!M883,Feuil2!E:I,4,)+7&lt;Tableau_Lancer_la_requête_à_partir_de_CEGID[[#This Row],[wop_dateacc]]),Feuil1!M883,"")</f>
        <v>#N/A</v>
      </c>
      <c r="U883" t="e">
        <f>_xlfn.ISOWEEKNUM(#REF!)</f>
        <v>#REF!</v>
      </c>
      <c r="V883" t="e">
        <f>IF(ISNA(VLOOKUP(#REF!&amp;" N°1",Feuil2!D:E,2,FALSE)),"",VLOOKUP(#REF!&amp;" N°1",Feuil2!D:E,2,FALSE))</f>
        <v>#REF!</v>
      </c>
      <c r="W883" t="e">
        <f>IF(ISNA(VLOOKUP(#REF!&amp;" N°2",Feuil2!D:E,2,FALSE)),"",VLOOKUP(#REF!&amp;" N°2",Feuil2!D:E,2,FALSE))</f>
        <v>#REF!</v>
      </c>
      <c r="X883" t="e">
        <f>IF(ISNA(VLOOKUP(#REF!&amp;" N°3",Feuil2!D:E,2,FALSE)),"",VLOOKUP(#REF!&amp;" N°3",Feuil2!D:E,2,FALSE))</f>
        <v>#REF!</v>
      </c>
      <c r="Y883" t="e">
        <f>IF(ISNA(VLOOKUP(#REF!&amp;" N°3",Feuil2!D:E,2,FALSE)),"",VLOOKUP(#REF!&amp;" N°3",Feuil2!D:E,2,FALSE))</f>
        <v>#REF!</v>
      </c>
      <c r="Z883" t="e">
        <f>IF(ISNA(VLOOKUP(#REF!&amp;" N°4",Feuil2!D:E,2,FALSE)),"",VLOOKUP(#REF!&amp;" N°4",Feuil2!D:E,2,FALSE))</f>
        <v>#REF!</v>
      </c>
      <c r="AA883" t="e">
        <f>IF(ISNA(VLOOKUP(#REF!&amp;" N°6",Feuil2!D:E,2,FALSE)),"",VLOOKUP(#REF!&amp;" N°6",Feuil2!D:E,2,FALSE))</f>
        <v>#REF!</v>
      </c>
      <c r="AB883" t="e">
        <f>IF(ISNA(VLOOKUP(#REF!&amp;" N°7",Feuil2!D:E,2,FALSE)),"",VLOOKUP(#REF!&amp;" N°7",Feuil2!D:E,2,FALSE))</f>
        <v>#REF!</v>
      </c>
    </row>
    <row r="884" spans="14:28" x14ac:dyDescent="0.3">
      <c r="N884" t="e">
        <f>IF(OR(VLOOKUP(M884,Feuil2!E:F,2,FALSE)&gt;1,VLOOKUP(Feuil1!M884,Feuil2!E:I,4,)+7&lt;Tableau_Lancer_la_requête_à_partir_de_CEGID[[#This Row],[wop_dateacc]]),Feuil1!M884,"")</f>
        <v>#N/A</v>
      </c>
      <c r="U884" t="e">
        <f>_xlfn.ISOWEEKNUM(#REF!)</f>
        <v>#REF!</v>
      </c>
      <c r="V884" t="e">
        <f>IF(ISNA(VLOOKUP(#REF!&amp;" N°1",Feuil2!D:E,2,FALSE)),"",VLOOKUP(#REF!&amp;" N°1",Feuil2!D:E,2,FALSE))</f>
        <v>#REF!</v>
      </c>
      <c r="W884" t="e">
        <f>IF(ISNA(VLOOKUP(#REF!&amp;" N°2",Feuil2!D:E,2,FALSE)),"",VLOOKUP(#REF!&amp;" N°2",Feuil2!D:E,2,FALSE))</f>
        <v>#REF!</v>
      </c>
      <c r="X884" t="e">
        <f>IF(ISNA(VLOOKUP(#REF!&amp;" N°3",Feuil2!D:E,2,FALSE)),"",VLOOKUP(#REF!&amp;" N°3",Feuil2!D:E,2,FALSE))</f>
        <v>#REF!</v>
      </c>
      <c r="Y884" t="e">
        <f>IF(ISNA(VLOOKUP(#REF!&amp;" N°3",Feuil2!D:E,2,FALSE)),"",VLOOKUP(#REF!&amp;" N°3",Feuil2!D:E,2,FALSE))</f>
        <v>#REF!</v>
      </c>
      <c r="Z884" t="e">
        <f>IF(ISNA(VLOOKUP(#REF!&amp;" N°4",Feuil2!D:E,2,FALSE)),"",VLOOKUP(#REF!&amp;" N°4",Feuil2!D:E,2,FALSE))</f>
        <v>#REF!</v>
      </c>
      <c r="AA884" t="e">
        <f>IF(ISNA(VLOOKUP(#REF!&amp;" N°6",Feuil2!D:E,2,FALSE)),"",VLOOKUP(#REF!&amp;" N°6",Feuil2!D:E,2,FALSE))</f>
        <v>#REF!</v>
      </c>
      <c r="AB884" t="e">
        <f>IF(ISNA(VLOOKUP(#REF!&amp;" N°7",Feuil2!D:E,2,FALSE)),"",VLOOKUP(#REF!&amp;" N°7",Feuil2!D:E,2,FALSE))</f>
        <v>#REF!</v>
      </c>
    </row>
    <row r="885" spans="14:28" x14ac:dyDescent="0.3">
      <c r="N885" t="e">
        <f>IF(OR(VLOOKUP(M885,Feuil2!E:F,2,FALSE)&gt;1,VLOOKUP(Feuil1!M885,Feuil2!E:I,4,)+7&lt;Tableau_Lancer_la_requête_à_partir_de_CEGID[[#This Row],[wop_dateacc]]),Feuil1!M885,"")</f>
        <v>#N/A</v>
      </c>
      <c r="U885" t="e">
        <f>_xlfn.ISOWEEKNUM(#REF!)</f>
        <v>#REF!</v>
      </c>
      <c r="V885" t="e">
        <f>IF(ISNA(VLOOKUP(#REF!&amp;" N°1",Feuil2!D:E,2,FALSE)),"",VLOOKUP(#REF!&amp;" N°1",Feuil2!D:E,2,FALSE))</f>
        <v>#REF!</v>
      </c>
      <c r="W885" t="e">
        <f>IF(ISNA(VLOOKUP(#REF!&amp;" N°2",Feuil2!D:E,2,FALSE)),"",VLOOKUP(#REF!&amp;" N°2",Feuil2!D:E,2,FALSE))</f>
        <v>#REF!</v>
      </c>
      <c r="X885" t="e">
        <f>IF(ISNA(VLOOKUP(#REF!&amp;" N°3",Feuil2!D:E,2,FALSE)),"",VLOOKUP(#REF!&amp;" N°3",Feuil2!D:E,2,FALSE))</f>
        <v>#REF!</v>
      </c>
      <c r="Y885" t="e">
        <f>IF(ISNA(VLOOKUP(#REF!&amp;" N°3",Feuil2!D:E,2,FALSE)),"",VLOOKUP(#REF!&amp;" N°3",Feuil2!D:E,2,FALSE))</f>
        <v>#REF!</v>
      </c>
      <c r="Z885" t="e">
        <f>IF(ISNA(VLOOKUP(#REF!&amp;" N°4",Feuil2!D:E,2,FALSE)),"",VLOOKUP(#REF!&amp;" N°4",Feuil2!D:E,2,FALSE))</f>
        <v>#REF!</v>
      </c>
      <c r="AA885" t="e">
        <f>IF(ISNA(VLOOKUP(#REF!&amp;" N°6",Feuil2!D:E,2,FALSE)),"",VLOOKUP(#REF!&amp;" N°6",Feuil2!D:E,2,FALSE))</f>
        <v>#REF!</v>
      </c>
      <c r="AB885" t="e">
        <f>IF(ISNA(VLOOKUP(#REF!&amp;" N°7",Feuil2!D:E,2,FALSE)),"",VLOOKUP(#REF!&amp;" N°7",Feuil2!D:E,2,FALSE))</f>
        <v>#REF!</v>
      </c>
    </row>
    <row r="886" spans="14:28" x14ac:dyDescent="0.3">
      <c r="N886" t="e">
        <f>IF(OR(VLOOKUP(M886,Feuil2!E:F,2,FALSE)&gt;1,VLOOKUP(Feuil1!M886,Feuil2!E:I,4,)+7&lt;Tableau_Lancer_la_requête_à_partir_de_CEGID[[#This Row],[wop_dateacc]]),Feuil1!M886,"")</f>
        <v>#N/A</v>
      </c>
      <c r="U886" t="e">
        <f>_xlfn.ISOWEEKNUM(#REF!)</f>
        <v>#REF!</v>
      </c>
      <c r="V886" t="e">
        <f>IF(ISNA(VLOOKUP(#REF!&amp;" N°1",Feuil2!D:E,2,FALSE)),"",VLOOKUP(#REF!&amp;" N°1",Feuil2!D:E,2,FALSE))</f>
        <v>#REF!</v>
      </c>
      <c r="W886" t="e">
        <f>IF(ISNA(VLOOKUP(#REF!&amp;" N°2",Feuil2!D:E,2,FALSE)),"",VLOOKUP(#REF!&amp;" N°2",Feuil2!D:E,2,FALSE))</f>
        <v>#REF!</v>
      </c>
      <c r="X886" t="e">
        <f>IF(ISNA(VLOOKUP(#REF!&amp;" N°3",Feuil2!D:E,2,FALSE)),"",VLOOKUP(#REF!&amp;" N°3",Feuil2!D:E,2,FALSE))</f>
        <v>#REF!</v>
      </c>
      <c r="Y886" t="e">
        <f>IF(ISNA(VLOOKUP(#REF!&amp;" N°3",Feuil2!D:E,2,FALSE)),"",VLOOKUP(#REF!&amp;" N°3",Feuil2!D:E,2,FALSE))</f>
        <v>#REF!</v>
      </c>
      <c r="Z886" t="e">
        <f>IF(ISNA(VLOOKUP(#REF!&amp;" N°4",Feuil2!D:E,2,FALSE)),"",VLOOKUP(#REF!&amp;" N°4",Feuil2!D:E,2,FALSE))</f>
        <v>#REF!</v>
      </c>
      <c r="AA886" t="e">
        <f>IF(ISNA(VLOOKUP(#REF!&amp;" N°6",Feuil2!D:E,2,FALSE)),"",VLOOKUP(#REF!&amp;" N°6",Feuil2!D:E,2,FALSE))</f>
        <v>#REF!</v>
      </c>
      <c r="AB886" t="e">
        <f>IF(ISNA(VLOOKUP(#REF!&amp;" N°7",Feuil2!D:E,2,FALSE)),"",VLOOKUP(#REF!&amp;" N°7",Feuil2!D:E,2,FALSE))</f>
        <v>#REF!</v>
      </c>
    </row>
    <row r="887" spans="14:28" x14ac:dyDescent="0.3">
      <c r="N887" t="e">
        <f>IF(OR(VLOOKUP(M887,Feuil2!E:F,2,FALSE)&gt;1,VLOOKUP(Feuil1!M887,Feuil2!E:I,4,)+7&lt;Tableau_Lancer_la_requête_à_partir_de_CEGID[[#This Row],[wop_dateacc]]),Feuil1!M887,"")</f>
        <v>#N/A</v>
      </c>
      <c r="U887" t="e">
        <f>_xlfn.ISOWEEKNUM(#REF!)</f>
        <v>#REF!</v>
      </c>
      <c r="V887" t="e">
        <f>IF(ISNA(VLOOKUP(#REF!&amp;" N°1",Feuil2!D:E,2,FALSE)),"",VLOOKUP(#REF!&amp;" N°1",Feuil2!D:E,2,FALSE))</f>
        <v>#REF!</v>
      </c>
      <c r="W887" t="e">
        <f>IF(ISNA(VLOOKUP(#REF!&amp;" N°2",Feuil2!D:E,2,FALSE)),"",VLOOKUP(#REF!&amp;" N°2",Feuil2!D:E,2,FALSE))</f>
        <v>#REF!</v>
      </c>
      <c r="X887" t="e">
        <f>IF(ISNA(VLOOKUP(#REF!&amp;" N°3",Feuil2!D:E,2,FALSE)),"",VLOOKUP(#REF!&amp;" N°3",Feuil2!D:E,2,FALSE))</f>
        <v>#REF!</v>
      </c>
      <c r="Y887" t="e">
        <f>IF(ISNA(VLOOKUP(#REF!&amp;" N°3",Feuil2!D:E,2,FALSE)),"",VLOOKUP(#REF!&amp;" N°3",Feuil2!D:E,2,FALSE))</f>
        <v>#REF!</v>
      </c>
      <c r="Z887" t="e">
        <f>IF(ISNA(VLOOKUP(#REF!&amp;" N°4",Feuil2!D:E,2,FALSE)),"",VLOOKUP(#REF!&amp;" N°4",Feuil2!D:E,2,FALSE))</f>
        <v>#REF!</v>
      </c>
      <c r="AA887" t="e">
        <f>IF(ISNA(VLOOKUP(#REF!&amp;" N°6",Feuil2!D:E,2,FALSE)),"",VLOOKUP(#REF!&amp;" N°6",Feuil2!D:E,2,FALSE))</f>
        <v>#REF!</v>
      </c>
      <c r="AB887" t="e">
        <f>IF(ISNA(VLOOKUP(#REF!&amp;" N°7",Feuil2!D:E,2,FALSE)),"",VLOOKUP(#REF!&amp;" N°7",Feuil2!D:E,2,FALSE))</f>
        <v>#REF!</v>
      </c>
    </row>
    <row r="888" spans="14:28" x14ac:dyDescent="0.3">
      <c r="N888" t="e">
        <f>IF(OR(VLOOKUP(M888,Feuil2!E:F,2,FALSE)&gt;1,VLOOKUP(Feuil1!M888,Feuil2!E:I,4,)+7&lt;Tableau_Lancer_la_requête_à_partir_de_CEGID[[#This Row],[wop_dateacc]]),Feuil1!M888,"")</f>
        <v>#N/A</v>
      </c>
      <c r="U888" t="e">
        <f>_xlfn.ISOWEEKNUM(#REF!)</f>
        <v>#REF!</v>
      </c>
      <c r="V888" t="e">
        <f>IF(ISNA(VLOOKUP(#REF!&amp;" N°1",Feuil2!D:E,2,FALSE)),"",VLOOKUP(#REF!&amp;" N°1",Feuil2!D:E,2,FALSE))</f>
        <v>#REF!</v>
      </c>
      <c r="W888" t="e">
        <f>IF(ISNA(VLOOKUP(#REF!&amp;" N°2",Feuil2!D:E,2,FALSE)),"",VLOOKUP(#REF!&amp;" N°2",Feuil2!D:E,2,FALSE))</f>
        <v>#REF!</v>
      </c>
      <c r="X888" t="e">
        <f>IF(ISNA(VLOOKUP(#REF!&amp;" N°3",Feuil2!D:E,2,FALSE)),"",VLOOKUP(#REF!&amp;" N°3",Feuil2!D:E,2,FALSE))</f>
        <v>#REF!</v>
      </c>
      <c r="Y888" t="e">
        <f>IF(ISNA(VLOOKUP(#REF!&amp;" N°3",Feuil2!D:E,2,FALSE)),"",VLOOKUP(#REF!&amp;" N°3",Feuil2!D:E,2,FALSE))</f>
        <v>#REF!</v>
      </c>
      <c r="Z888" t="e">
        <f>IF(ISNA(VLOOKUP(#REF!&amp;" N°4",Feuil2!D:E,2,FALSE)),"",VLOOKUP(#REF!&amp;" N°4",Feuil2!D:E,2,FALSE))</f>
        <v>#REF!</v>
      </c>
      <c r="AA888" t="e">
        <f>IF(ISNA(VLOOKUP(#REF!&amp;" N°6",Feuil2!D:E,2,FALSE)),"",VLOOKUP(#REF!&amp;" N°6",Feuil2!D:E,2,FALSE))</f>
        <v>#REF!</v>
      </c>
      <c r="AB888" t="e">
        <f>IF(ISNA(VLOOKUP(#REF!&amp;" N°7",Feuil2!D:E,2,FALSE)),"",VLOOKUP(#REF!&amp;" N°7",Feuil2!D:E,2,FALSE))</f>
        <v>#REF!</v>
      </c>
    </row>
    <row r="889" spans="14:28" x14ac:dyDescent="0.3">
      <c r="N889" t="e">
        <f>IF(OR(VLOOKUP(M889,Feuil2!E:F,2,FALSE)&gt;1,VLOOKUP(Feuil1!M889,Feuil2!E:I,4,)+7&lt;Tableau_Lancer_la_requête_à_partir_de_CEGID[[#This Row],[wop_dateacc]]),Feuil1!M889,"")</f>
        <v>#N/A</v>
      </c>
      <c r="U889" t="e">
        <f>_xlfn.ISOWEEKNUM(#REF!)</f>
        <v>#REF!</v>
      </c>
      <c r="V889" t="e">
        <f>IF(ISNA(VLOOKUP(#REF!&amp;" N°1",Feuil2!D:E,2,FALSE)),"",VLOOKUP(#REF!&amp;" N°1",Feuil2!D:E,2,FALSE))</f>
        <v>#REF!</v>
      </c>
      <c r="W889" t="e">
        <f>IF(ISNA(VLOOKUP(#REF!&amp;" N°2",Feuil2!D:E,2,FALSE)),"",VLOOKUP(#REF!&amp;" N°2",Feuil2!D:E,2,FALSE))</f>
        <v>#REF!</v>
      </c>
      <c r="X889" t="e">
        <f>IF(ISNA(VLOOKUP(#REF!&amp;" N°3",Feuil2!D:E,2,FALSE)),"",VLOOKUP(#REF!&amp;" N°3",Feuil2!D:E,2,FALSE))</f>
        <v>#REF!</v>
      </c>
      <c r="Y889" t="e">
        <f>IF(ISNA(VLOOKUP(#REF!&amp;" N°3",Feuil2!D:E,2,FALSE)),"",VLOOKUP(#REF!&amp;" N°3",Feuil2!D:E,2,FALSE))</f>
        <v>#REF!</v>
      </c>
      <c r="Z889" t="e">
        <f>IF(ISNA(VLOOKUP(#REF!&amp;" N°4",Feuil2!D:E,2,FALSE)),"",VLOOKUP(#REF!&amp;" N°4",Feuil2!D:E,2,FALSE))</f>
        <v>#REF!</v>
      </c>
      <c r="AA889" t="e">
        <f>IF(ISNA(VLOOKUP(#REF!&amp;" N°6",Feuil2!D:E,2,FALSE)),"",VLOOKUP(#REF!&amp;" N°6",Feuil2!D:E,2,FALSE))</f>
        <v>#REF!</v>
      </c>
      <c r="AB889" t="e">
        <f>IF(ISNA(VLOOKUP(#REF!&amp;" N°7",Feuil2!D:E,2,FALSE)),"",VLOOKUP(#REF!&amp;" N°7",Feuil2!D:E,2,FALSE))</f>
        <v>#REF!</v>
      </c>
    </row>
    <row r="890" spans="14:28" x14ac:dyDescent="0.3">
      <c r="N890" t="e">
        <f>IF(OR(VLOOKUP(M890,Feuil2!E:F,2,FALSE)&gt;1,VLOOKUP(Feuil1!M890,Feuil2!E:I,4,)+7&lt;Tableau_Lancer_la_requête_à_partir_de_CEGID[[#This Row],[wop_dateacc]]),Feuil1!M890,"")</f>
        <v>#N/A</v>
      </c>
      <c r="U890" t="e">
        <f>_xlfn.ISOWEEKNUM(#REF!)</f>
        <v>#REF!</v>
      </c>
      <c r="V890" t="e">
        <f>IF(ISNA(VLOOKUP(#REF!&amp;" N°1",Feuil2!D:E,2,FALSE)),"",VLOOKUP(#REF!&amp;" N°1",Feuil2!D:E,2,FALSE))</f>
        <v>#REF!</v>
      </c>
      <c r="W890" t="e">
        <f>IF(ISNA(VLOOKUP(#REF!&amp;" N°2",Feuil2!D:E,2,FALSE)),"",VLOOKUP(#REF!&amp;" N°2",Feuil2!D:E,2,FALSE))</f>
        <v>#REF!</v>
      </c>
      <c r="X890" t="e">
        <f>IF(ISNA(VLOOKUP(#REF!&amp;" N°3",Feuil2!D:E,2,FALSE)),"",VLOOKUP(#REF!&amp;" N°3",Feuil2!D:E,2,FALSE))</f>
        <v>#REF!</v>
      </c>
      <c r="Y890" t="e">
        <f>IF(ISNA(VLOOKUP(#REF!&amp;" N°3",Feuil2!D:E,2,FALSE)),"",VLOOKUP(#REF!&amp;" N°3",Feuil2!D:E,2,FALSE))</f>
        <v>#REF!</v>
      </c>
      <c r="Z890" t="e">
        <f>IF(ISNA(VLOOKUP(#REF!&amp;" N°4",Feuil2!D:E,2,FALSE)),"",VLOOKUP(#REF!&amp;" N°4",Feuil2!D:E,2,FALSE))</f>
        <v>#REF!</v>
      </c>
      <c r="AA890" t="e">
        <f>IF(ISNA(VLOOKUP(#REF!&amp;" N°6",Feuil2!D:E,2,FALSE)),"",VLOOKUP(#REF!&amp;" N°6",Feuil2!D:E,2,FALSE))</f>
        <v>#REF!</v>
      </c>
      <c r="AB890" t="e">
        <f>IF(ISNA(VLOOKUP(#REF!&amp;" N°7",Feuil2!D:E,2,FALSE)),"",VLOOKUP(#REF!&amp;" N°7",Feuil2!D:E,2,FALSE))</f>
        <v>#REF!</v>
      </c>
    </row>
    <row r="891" spans="14:28" x14ac:dyDescent="0.3">
      <c r="N891" t="e">
        <f>IF(OR(VLOOKUP(M891,Feuil2!E:F,2,FALSE)&gt;1,VLOOKUP(Feuil1!M891,Feuil2!E:I,4,)+7&lt;Tableau_Lancer_la_requête_à_partir_de_CEGID[[#This Row],[wop_dateacc]]),Feuil1!M891,"")</f>
        <v>#N/A</v>
      </c>
      <c r="U891" t="e">
        <f>_xlfn.ISOWEEKNUM(#REF!)</f>
        <v>#REF!</v>
      </c>
      <c r="V891" t="e">
        <f>IF(ISNA(VLOOKUP(#REF!&amp;" N°1",Feuil2!D:E,2,FALSE)),"",VLOOKUP(#REF!&amp;" N°1",Feuil2!D:E,2,FALSE))</f>
        <v>#REF!</v>
      </c>
      <c r="W891" t="e">
        <f>IF(ISNA(VLOOKUP(#REF!&amp;" N°2",Feuil2!D:E,2,FALSE)),"",VLOOKUP(#REF!&amp;" N°2",Feuil2!D:E,2,FALSE))</f>
        <v>#REF!</v>
      </c>
      <c r="X891" t="e">
        <f>IF(ISNA(VLOOKUP(#REF!&amp;" N°3",Feuil2!D:E,2,FALSE)),"",VLOOKUP(#REF!&amp;" N°3",Feuil2!D:E,2,FALSE))</f>
        <v>#REF!</v>
      </c>
      <c r="Y891" t="e">
        <f>IF(ISNA(VLOOKUP(#REF!&amp;" N°3",Feuil2!D:E,2,FALSE)),"",VLOOKUP(#REF!&amp;" N°3",Feuil2!D:E,2,FALSE))</f>
        <v>#REF!</v>
      </c>
      <c r="Z891" t="e">
        <f>IF(ISNA(VLOOKUP(#REF!&amp;" N°4",Feuil2!D:E,2,FALSE)),"",VLOOKUP(#REF!&amp;" N°4",Feuil2!D:E,2,FALSE))</f>
        <v>#REF!</v>
      </c>
      <c r="AA891" t="e">
        <f>IF(ISNA(VLOOKUP(#REF!&amp;" N°6",Feuil2!D:E,2,FALSE)),"",VLOOKUP(#REF!&amp;" N°6",Feuil2!D:E,2,FALSE))</f>
        <v>#REF!</v>
      </c>
      <c r="AB891" t="e">
        <f>IF(ISNA(VLOOKUP(#REF!&amp;" N°7",Feuil2!D:E,2,FALSE)),"",VLOOKUP(#REF!&amp;" N°7",Feuil2!D:E,2,FALSE))</f>
        <v>#REF!</v>
      </c>
    </row>
    <row r="892" spans="14:28" x14ac:dyDescent="0.3">
      <c r="N892" t="e">
        <f>IF(OR(VLOOKUP(M892,Feuil2!E:F,2,FALSE)&gt;1,VLOOKUP(Feuil1!M892,Feuil2!E:I,4,)+7&lt;Tableau_Lancer_la_requête_à_partir_de_CEGID[[#This Row],[wop_dateacc]]),Feuil1!M892,"")</f>
        <v>#N/A</v>
      </c>
      <c r="U892" t="e">
        <f>_xlfn.ISOWEEKNUM(#REF!)</f>
        <v>#REF!</v>
      </c>
      <c r="V892" t="e">
        <f>IF(ISNA(VLOOKUP(#REF!&amp;" N°1",Feuil2!D:E,2,FALSE)),"",VLOOKUP(#REF!&amp;" N°1",Feuil2!D:E,2,FALSE))</f>
        <v>#REF!</v>
      </c>
      <c r="W892" t="e">
        <f>IF(ISNA(VLOOKUP(#REF!&amp;" N°2",Feuil2!D:E,2,FALSE)),"",VLOOKUP(#REF!&amp;" N°2",Feuil2!D:E,2,FALSE))</f>
        <v>#REF!</v>
      </c>
      <c r="X892" t="e">
        <f>IF(ISNA(VLOOKUP(#REF!&amp;" N°3",Feuil2!D:E,2,FALSE)),"",VLOOKUP(#REF!&amp;" N°3",Feuil2!D:E,2,FALSE))</f>
        <v>#REF!</v>
      </c>
      <c r="Y892" t="e">
        <f>IF(ISNA(VLOOKUP(#REF!&amp;" N°3",Feuil2!D:E,2,FALSE)),"",VLOOKUP(#REF!&amp;" N°3",Feuil2!D:E,2,FALSE))</f>
        <v>#REF!</v>
      </c>
      <c r="Z892" t="e">
        <f>IF(ISNA(VLOOKUP(#REF!&amp;" N°4",Feuil2!D:E,2,FALSE)),"",VLOOKUP(#REF!&amp;" N°4",Feuil2!D:E,2,FALSE))</f>
        <v>#REF!</v>
      </c>
      <c r="AA892" t="e">
        <f>IF(ISNA(VLOOKUP(#REF!&amp;" N°6",Feuil2!D:E,2,FALSE)),"",VLOOKUP(#REF!&amp;" N°6",Feuil2!D:E,2,FALSE))</f>
        <v>#REF!</v>
      </c>
      <c r="AB892" t="e">
        <f>IF(ISNA(VLOOKUP(#REF!&amp;" N°7",Feuil2!D:E,2,FALSE)),"",VLOOKUP(#REF!&amp;" N°7",Feuil2!D:E,2,FALSE))</f>
        <v>#REF!</v>
      </c>
    </row>
    <row r="893" spans="14:28" x14ac:dyDescent="0.3">
      <c r="N893" t="e">
        <f>IF(OR(VLOOKUP(M893,Feuil2!E:F,2,FALSE)&gt;1,VLOOKUP(Feuil1!M893,Feuil2!E:I,4,)+7&lt;Tableau_Lancer_la_requête_à_partir_de_CEGID[[#This Row],[wop_dateacc]]),Feuil1!M893,"")</f>
        <v>#N/A</v>
      </c>
      <c r="U893" t="e">
        <f>_xlfn.ISOWEEKNUM(#REF!)</f>
        <v>#REF!</v>
      </c>
      <c r="V893" t="e">
        <f>IF(ISNA(VLOOKUP(#REF!&amp;" N°1",Feuil2!D:E,2,FALSE)),"",VLOOKUP(#REF!&amp;" N°1",Feuil2!D:E,2,FALSE))</f>
        <v>#REF!</v>
      </c>
      <c r="W893" t="e">
        <f>IF(ISNA(VLOOKUP(#REF!&amp;" N°2",Feuil2!D:E,2,FALSE)),"",VLOOKUP(#REF!&amp;" N°2",Feuil2!D:E,2,FALSE))</f>
        <v>#REF!</v>
      </c>
      <c r="X893" t="e">
        <f>IF(ISNA(VLOOKUP(#REF!&amp;" N°3",Feuil2!D:E,2,FALSE)),"",VLOOKUP(#REF!&amp;" N°3",Feuil2!D:E,2,FALSE))</f>
        <v>#REF!</v>
      </c>
      <c r="Y893" t="e">
        <f>IF(ISNA(VLOOKUP(#REF!&amp;" N°3",Feuil2!D:E,2,FALSE)),"",VLOOKUP(#REF!&amp;" N°3",Feuil2!D:E,2,FALSE))</f>
        <v>#REF!</v>
      </c>
      <c r="Z893" t="e">
        <f>IF(ISNA(VLOOKUP(#REF!&amp;" N°4",Feuil2!D:E,2,FALSE)),"",VLOOKUP(#REF!&amp;" N°4",Feuil2!D:E,2,FALSE))</f>
        <v>#REF!</v>
      </c>
      <c r="AA893" t="e">
        <f>IF(ISNA(VLOOKUP(#REF!&amp;" N°6",Feuil2!D:E,2,FALSE)),"",VLOOKUP(#REF!&amp;" N°6",Feuil2!D:E,2,FALSE))</f>
        <v>#REF!</v>
      </c>
      <c r="AB893" t="e">
        <f>IF(ISNA(VLOOKUP(#REF!&amp;" N°7",Feuil2!D:E,2,FALSE)),"",VLOOKUP(#REF!&amp;" N°7",Feuil2!D:E,2,FALSE))</f>
        <v>#REF!</v>
      </c>
    </row>
    <row r="894" spans="14:28" x14ac:dyDescent="0.3">
      <c r="N894" t="e">
        <f>IF(OR(VLOOKUP(M894,Feuil2!E:F,2,FALSE)&gt;1,VLOOKUP(Feuil1!M894,Feuil2!E:I,4,)+7&lt;Tableau_Lancer_la_requête_à_partir_de_CEGID[[#This Row],[wop_dateacc]]),Feuil1!M894,"")</f>
        <v>#N/A</v>
      </c>
      <c r="U894" t="e">
        <f>_xlfn.ISOWEEKNUM(#REF!)</f>
        <v>#REF!</v>
      </c>
      <c r="V894" t="e">
        <f>IF(ISNA(VLOOKUP(#REF!&amp;" N°1",Feuil2!D:E,2,FALSE)),"",VLOOKUP(#REF!&amp;" N°1",Feuil2!D:E,2,FALSE))</f>
        <v>#REF!</v>
      </c>
      <c r="W894" t="e">
        <f>IF(ISNA(VLOOKUP(#REF!&amp;" N°2",Feuil2!D:E,2,FALSE)),"",VLOOKUP(#REF!&amp;" N°2",Feuil2!D:E,2,FALSE))</f>
        <v>#REF!</v>
      </c>
      <c r="X894" t="e">
        <f>IF(ISNA(VLOOKUP(#REF!&amp;" N°3",Feuil2!D:E,2,FALSE)),"",VLOOKUP(#REF!&amp;" N°3",Feuil2!D:E,2,FALSE))</f>
        <v>#REF!</v>
      </c>
      <c r="Y894" t="e">
        <f>IF(ISNA(VLOOKUP(#REF!&amp;" N°3",Feuil2!D:E,2,FALSE)),"",VLOOKUP(#REF!&amp;" N°3",Feuil2!D:E,2,FALSE))</f>
        <v>#REF!</v>
      </c>
      <c r="Z894" t="e">
        <f>IF(ISNA(VLOOKUP(#REF!&amp;" N°4",Feuil2!D:E,2,FALSE)),"",VLOOKUP(#REF!&amp;" N°4",Feuil2!D:E,2,FALSE))</f>
        <v>#REF!</v>
      </c>
      <c r="AA894" t="e">
        <f>IF(ISNA(VLOOKUP(#REF!&amp;" N°6",Feuil2!D:E,2,FALSE)),"",VLOOKUP(#REF!&amp;" N°6",Feuil2!D:E,2,FALSE))</f>
        <v>#REF!</v>
      </c>
      <c r="AB894" t="e">
        <f>IF(ISNA(VLOOKUP(#REF!&amp;" N°7",Feuil2!D:E,2,FALSE)),"",VLOOKUP(#REF!&amp;" N°7",Feuil2!D:E,2,FALSE))</f>
        <v>#REF!</v>
      </c>
    </row>
    <row r="895" spans="14:28" x14ac:dyDescent="0.3">
      <c r="N895" t="e">
        <f>IF(OR(VLOOKUP(M895,Feuil2!E:F,2,FALSE)&gt;1,VLOOKUP(Feuil1!M895,Feuil2!E:I,4,)+7&lt;Tableau_Lancer_la_requête_à_partir_de_CEGID[[#This Row],[wop_dateacc]]),Feuil1!M895,"")</f>
        <v>#N/A</v>
      </c>
      <c r="U895" t="e">
        <f>_xlfn.ISOWEEKNUM(#REF!)</f>
        <v>#REF!</v>
      </c>
      <c r="V895" t="e">
        <f>IF(ISNA(VLOOKUP(#REF!&amp;" N°1",Feuil2!D:E,2,FALSE)),"",VLOOKUP(#REF!&amp;" N°1",Feuil2!D:E,2,FALSE))</f>
        <v>#REF!</v>
      </c>
      <c r="W895" t="e">
        <f>IF(ISNA(VLOOKUP(#REF!&amp;" N°2",Feuil2!D:E,2,FALSE)),"",VLOOKUP(#REF!&amp;" N°2",Feuil2!D:E,2,FALSE))</f>
        <v>#REF!</v>
      </c>
      <c r="X895" t="e">
        <f>IF(ISNA(VLOOKUP(#REF!&amp;" N°3",Feuil2!D:E,2,FALSE)),"",VLOOKUP(#REF!&amp;" N°3",Feuil2!D:E,2,FALSE))</f>
        <v>#REF!</v>
      </c>
      <c r="Y895" t="e">
        <f>IF(ISNA(VLOOKUP(#REF!&amp;" N°3",Feuil2!D:E,2,FALSE)),"",VLOOKUP(#REF!&amp;" N°3",Feuil2!D:E,2,FALSE))</f>
        <v>#REF!</v>
      </c>
      <c r="Z895" t="e">
        <f>IF(ISNA(VLOOKUP(#REF!&amp;" N°4",Feuil2!D:E,2,FALSE)),"",VLOOKUP(#REF!&amp;" N°4",Feuil2!D:E,2,FALSE))</f>
        <v>#REF!</v>
      </c>
      <c r="AA895" t="e">
        <f>IF(ISNA(VLOOKUP(#REF!&amp;" N°6",Feuil2!D:E,2,FALSE)),"",VLOOKUP(#REF!&amp;" N°6",Feuil2!D:E,2,FALSE))</f>
        <v>#REF!</v>
      </c>
      <c r="AB895" t="e">
        <f>IF(ISNA(VLOOKUP(#REF!&amp;" N°7",Feuil2!D:E,2,FALSE)),"",VLOOKUP(#REF!&amp;" N°7",Feuil2!D:E,2,FALSE))</f>
        <v>#REF!</v>
      </c>
    </row>
    <row r="896" spans="14:28" x14ac:dyDescent="0.3">
      <c r="N896" t="e">
        <f>IF(OR(VLOOKUP(M896,Feuil2!E:F,2,FALSE)&gt;1,VLOOKUP(Feuil1!M896,Feuil2!E:I,4,)+7&lt;Tableau_Lancer_la_requête_à_partir_de_CEGID[[#This Row],[wop_dateacc]]),Feuil1!M896,"")</f>
        <v>#N/A</v>
      </c>
      <c r="U896" t="e">
        <f>_xlfn.ISOWEEKNUM(#REF!)</f>
        <v>#REF!</v>
      </c>
      <c r="V896" t="e">
        <f>IF(ISNA(VLOOKUP(#REF!&amp;" N°1",Feuil2!D:E,2,FALSE)),"",VLOOKUP(#REF!&amp;" N°1",Feuil2!D:E,2,FALSE))</f>
        <v>#REF!</v>
      </c>
      <c r="W896" t="e">
        <f>IF(ISNA(VLOOKUP(#REF!&amp;" N°2",Feuil2!D:E,2,FALSE)),"",VLOOKUP(#REF!&amp;" N°2",Feuil2!D:E,2,FALSE))</f>
        <v>#REF!</v>
      </c>
      <c r="X896" t="e">
        <f>IF(ISNA(VLOOKUP(#REF!&amp;" N°3",Feuil2!D:E,2,FALSE)),"",VLOOKUP(#REF!&amp;" N°3",Feuil2!D:E,2,FALSE))</f>
        <v>#REF!</v>
      </c>
      <c r="Y896" t="e">
        <f>IF(ISNA(VLOOKUP(#REF!&amp;" N°3",Feuil2!D:E,2,FALSE)),"",VLOOKUP(#REF!&amp;" N°3",Feuil2!D:E,2,FALSE))</f>
        <v>#REF!</v>
      </c>
      <c r="Z896" t="e">
        <f>IF(ISNA(VLOOKUP(#REF!&amp;" N°4",Feuil2!D:E,2,FALSE)),"",VLOOKUP(#REF!&amp;" N°4",Feuil2!D:E,2,FALSE))</f>
        <v>#REF!</v>
      </c>
      <c r="AA896" t="e">
        <f>IF(ISNA(VLOOKUP(#REF!&amp;" N°6",Feuil2!D:E,2,FALSE)),"",VLOOKUP(#REF!&amp;" N°6",Feuil2!D:E,2,FALSE))</f>
        <v>#REF!</v>
      </c>
      <c r="AB896" t="e">
        <f>IF(ISNA(VLOOKUP(#REF!&amp;" N°7",Feuil2!D:E,2,FALSE)),"",VLOOKUP(#REF!&amp;" N°7",Feuil2!D:E,2,FALSE))</f>
        <v>#REF!</v>
      </c>
    </row>
    <row r="897" spans="14:28" x14ac:dyDescent="0.3">
      <c r="N897" t="e">
        <f>IF(OR(VLOOKUP(M897,Feuil2!E:F,2,FALSE)&gt;1,VLOOKUP(Feuil1!M897,Feuil2!E:I,4,)+7&lt;Tableau_Lancer_la_requête_à_partir_de_CEGID[[#This Row],[wop_dateacc]]),Feuil1!M897,"")</f>
        <v>#N/A</v>
      </c>
      <c r="U897" t="e">
        <f>_xlfn.ISOWEEKNUM(#REF!)</f>
        <v>#REF!</v>
      </c>
      <c r="V897" t="e">
        <f>IF(ISNA(VLOOKUP(#REF!&amp;" N°1",Feuil2!D:E,2,FALSE)),"",VLOOKUP(#REF!&amp;" N°1",Feuil2!D:E,2,FALSE))</f>
        <v>#REF!</v>
      </c>
      <c r="W897" t="e">
        <f>IF(ISNA(VLOOKUP(#REF!&amp;" N°2",Feuil2!D:E,2,FALSE)),"",VLOOKUP(#REF!&amp;" N°2",Feuil2!D:E,2,FALSE))</f>
        <v>#REF!</v>
      </c>
      <c r="X897" t="e">
        <f>IF(ISNA(VLOOKUP(#REF!&amp;" N°3",Feuil2!D:E,2,FALSE)),"",VLOOKUP(#REF!&amp;" N°3",Feuil2!D:E,2,FALSE))</f>
        <v>#REF!</v>
      </c>
      <c r="Y897" t="e">
        <f>IF(ISNA(VLOOKUP(#REF!&amp;" N°3",Feuil2!D:E,2,FALSE)),"",VLOOKUP(#REF!&amp;" N°3",Feuil2!D:E,2,FALSE))</f>
        <v>#REF!</v>
      </c>
      <c r="Z897" t="e">
        <f>IF(ISNA(VLOOKUP(#REF!&amp;" N°4",Feuil2!D:E,2,FALSE)),"",VLOOKUP(#REF!&amp;" N°4",Feuil2!D:E,2,FALSE))</f>
        <v>#REF!</v>
      </c>
      <c r="AA897" t="e">
        <f>IF(ISNA(VLOOKUP(#REF!&amp;" N°6",Feuil2!D:E,2,FALSE)),"",VLOOKUP(#REF!&amp;" N°6",Feuil2!D:E,2,FALSE))</f>
        <v>#REF!</v>
      </c>
      <c r="AB897" t="e">
        <f>IF(ISNA(VLOOKUP(#REF!&amp;" N°7",Feuil2!D:E,2,FALSE)),"",VLOOKUP(#REF!&amp;" N°7",Feuil2!D:E,2,FALSE))</f>
        <v>#REF!</v>
      </c>
    </row>
    <row r="898" spans="14:28" x14ac:dyDescent="0.3">
      <c r="N898" t="e">
        <f>IF(OR(VLOOKUP(M898,Feuil2!E:F,2,FALSE)&gt;1,VLOOKUP(Feuil1!M898,Feuil2!E:I,4,)+7&lt;Tableau_Lancer_la_requête_à_partir_de_CEGID[[#This Row],[wop_dateacc]]),Feuil1!M898,"")</f>
        <v>#N/A</v>
      </c>
      <c r="U898" t="e">
        <f>_xlfn.ISOWEEKNUM(#REF!)</f>
        <v>#REF!</v>
      </c>
      <c r="V898" t="e">
        <f>IF(ISNA(VLOOKUP(#REF!&amp;" N°1",Feuil2!D:E,2,FALSE)),"",VLOOKUP(#REF!&amp;" N°1",Feuil2!D:E,2,FALSE))</f>
        <v>#REF!</v>
      </c>
      <c r="W898" t="e">
        <f>IF(ISNA(VLOOKUP(#REF!&amp;" N°2",Feuil2!D:E,2,FALSE)),"",VLOOKUP(#REF!&amp;" N°2",Feuil2!D:E,2,FALSE))</f>
        <v>#REF!</v>
      </c>
      <c r="X898" t="e">
        <f>IF(ISNA(VLOOKUP(#REF!&amp;" N°3",Feuil2!D:E,2,FALSE)),"",VLOOKUP(#REF!&amp;" N°3",Feuil2!D:E,2,FALSE))</f>
        <v>#REF!</v>
      </c>
      <c r="Y898" t="e">
        <f>IF(ISNA(VLOOKUP(#REF!&amp;" N°3",Feuil2!D:E,2,FALSE)),"",VLOOKUP(#REF!&amp;" N°3",Feuil2!D:E,2,FALSE))</f>
        <v>#REF!</v>
      </c>
      <c r="Z898" t="e">
        <f>IF(ISNA(VLOOKUP(#REF!&amp;" N°4",Feuil2!D:E,2,FALSE)),"",VLOOKUP(#REF!&amp;" N°4",Feuil2!D:E,2,FALSE))</f>
        <v>#REF!</v>
      </c>
      <c r="AA898" t="e">
        <f>IF(ISNA(VLOOKUP(#REF!&amp;" N°6",Feuil2!D:E,2,FALSE)),"",VLOOKUP(#REF!&amp;" N°6",Feuil2!D:E,2,FALSE))</f>
        <v>#REF!</v>
      </c>
      <c r="AB898" t="e">
        <f>IF(ISNA(VLOOKUP(#REF!&amp;" N°7",Feuil2!D:E,2,FALSE)),"",VLOOKUP(#REF!&amp;" N°7",Feuil2!D:E,2,FALSE))</f>
        <v>#REF!</v>
      </c>
    </row>
    <row r="899" spans="14:28" x14ac:dyDescent="0.3">
      <c r="N899" t="e">
        <f>IF(OR(VLOOKUP(M899,Feuil2!E:F,2,FALSE)&gt;1,VLOOKUP(Feuil1!M899,Feuil2!E:I,4,)+7&lt;Tableau_Lancer_la_requête_à_partir_de_CEGID[[#This Row],[wop_dateacc]]),Feuil1!M899,"")</f>
        <v>#N/A</v>
      </c>
      <c r="U899" t="e">
        <f>_xlfn.ISOWEEKNUM(#REF!)</f>
        <v>#REF!</v>
      </c>
      <c r="V899" t="e">
        <f>IF(ISNA(VLOOKUP(#REF!&amp;" N°1",Feuil2!D:E,2,FALSE)),"",VLOOKUP(#REF!&amp;" N°1",Feuil2!D:E,2,FALSE))</f>
        <v>#REF!</v>
      </c>
      <c r="W899" t="e">
        <f>IF(ISNA(VLOOKUP(#REF!&amp;" N°2",Feuil2!D:E,2,FALSE)),"",VLOOKUP(#REF!&amp;" N°2",Feuil2!D:E,2,FALSE))</f>
        <v>#REF!</v>
      </c>
      <c r="X899" t="e">
        <f>IF(ISNA(VLOOKUP(#REF!&amp;" N°3",Feuil2!D:E,2,FALSE)),"",VLOOKUP(#REF!&amp;" N°3",Feuil2!D:E,2,FALSE))</f>
        <v>#REF!</v>
      </c>
      <c r="Y899" t="e">
        <f>IF(ISNA(VLOOKUP(#REF!&amp;" N°3",Feuil2!D:E,2,FALSE)),"",VLOOKUP(#REF!&amp;" N°3",Feuil2!D:E,2,FALSE))</f>
        <v>#REF!</v>
      </c>
      <c r="Z899" t="e">
        <f>IF(ISNA(VLOOKUP(#REF!&amp;" N°4",Feuil2!D:E,2,FALSE)),"",VLOOKUP(#REF!&amp;" N°4",Feuil2!D:E,2,FALSE))</f>
        <v>#REF!</v>
      </c>
      <c r="AA899" t="e">
        <f>IF(ISNA(VLOOKUP(#REF!&amp;" N°6",Feuil2!D:E,2,FALSE)),"",VLOOKUP(#REF!&amp;" N°6",Feuil2!D:E,2,FALSE))</f>
        <v>#REF!</v>
      </c>
      <c r="AB899" t="e">
        <f>IF(ISNA(VLOOKUP(#REF!&amp;" N°7",Feuil2!D:E,2,FALSE)),"",VLOOKUP(#REF!&amp;" N°7",Feuil2!D:E,2,FALSE))</f>
        <v>#REF!</v>
      </c>
    </row>
    <row r="900" spans="14:28" x14ac:dyDescent="0.3">
      <c r="N900" t="e">
        <f>IF(OR(VLOOKUP(M900,Feuil2!E:F,2,FALSE)&gt;1,VLOOKUP(Feuil1!M900,Feuil2!E:I,4,)+7&lt;Tableau_Lancer_la_requête_à_partir_de_CEGID[[#This Row],[wop_dateacc]]),Feuil1!M900,"")</f>
        <v>#N/A</v>
      </c>
      <c r="U900" t="e">
        <f>_xlfn.ISOWEEKNUM(#REF!)</f>
        <v>#REF!</v>
      </c>
      <c r="V900" t="e">
        <f>IF(ISNA(VLOOKUP(#REF!&amp;" N°1",Feuil2!D:E,2,FALSE)),"",VLOOKUP(#REF!&amp;" N°1",Feuil2!D:E,2,FALSE))</f>
        <v>#REF!</v>
      </c>
      <c r="W900" t="e">
        <f>IF(ISNA(VLOOKUP(#REF!&amp;" N°2",Feuil2!D:E,2,FALSE)),"",VLOOKUP(#REF!&amp;" N°2",Feuil2!D:E,2,FALSE))</f>
        <v>#REF!</v>
      </c>
      <c r="X900" t="e">
        <f>IF(ISNA(VLOOKUP(#REF!&amp;" N°3",Feuil2!D:E,2,FALSE)),"",VLOOKUP(#REF!&amp;" N°3",Feuil2!D:E,2,FALSE))</f>
        <v>#REF!</v>
      </c>
      <c r="Y900" t="e">
        <f>IF(ISNA(VLOOKUP(#REF!&amp;" N°3",Feuil2!D:E,2,FALSE)),"",VLOOKUP(#REF!&amp;" N°3",Feuil2!D:E,2,FALSE))</f>
        <v>#REF!</v>
      </c>
      <c r="Z900" t="e">
        <f>IF(ISNA(VLOOKUP(#REF!&amp;" N°4",Feuil2!D:E,2,FALSE)),"",VLOOKUP(#REF!&amp;" N°4",Feuil2!D:E,2,FALSE))</f>
        <v>#REF!</v>
      </c>
      <c r="AA900" t="e">
        <f>IF(ISNA(VLOOKUP(#REF!&amp;" N°6",Feuil2!D:E,2,FALSE)),"",VLOOKUP(#REF!&amp;" N°6",Feuil2!D:E,2,FALSE))</f>
        <v>#REF!</v>
      </c>
      <c r="AB900" t="e">
        <f>IF(ISNA(VLOOKUP(#REF!&amp;" N°7",Feuil2!D:E,2,FALSE)),"",VLOOKUP(#REF!&amp;" N°7",Feuil2!D:E,2,FALSE))</f>
        <v>#REF!</v>
      </c>
    </row>
    <row r="901" spans="14:28" x14ac:dyDescent="0.3">
      <c r="N901" t="e">
        <f>IF(OR(VLOOKUP(M901,Feuil2!E:F,2,FALSE)&gt;1,VLOOKUP(Feuil1!M901,Feuil2!E:I,4,)+7&lt;Tableau_Lancer_la_requête_à_partir_de_CEGID[[#This Row],[wop_dateacc]]),Feuil1!M901,"")</f>
        <v>#N/A</v>
      </c>
      <c r="U901" t="e">
        <f>_xlfn.ISOWEEKNUM(#REF!)</f>
        <v>#REF!</v>
      </c>
      <c r="V901" t="e">
        <f>IF(ISNA(VLOOKUP(#REF!&amp;" N°1",Feuil2!D:E,2,FALSE)),"",VLOOKUP(#REF!&amp;" N°1",Feuil2!D:E,2,FALSE))</f>
        <v>#REF!</v>
      </c>
      <c r="W901" t="e">
        <f>IF(ISNA(VLOOKUP(#REF!&amp;" N°2",Feuil2!D:E,2,FALSE)),"",VLOOKUP(#REF!&amp;" N°2",Feuil2!D:E,2,FALSE))</f>
        <v>#REF!</v>
      </c>
      <c r="X901" t="e">
        <f>IF(ISNA(VLOOKUP(#REF!&amp;" N°3",Feuil2!D:E,2,FALSE)),"",VLOOKUP(#REF!&amp;" N°3",Feuil2!D:E,2,FALSE))</f>
        <v>#REF!</v>
      </c>
      <c r="Y901" t="e">
        <f>IF(ISNA(VLOOKUP(#REF!&amp;" N°3",Feuil2!D:E,2,FALSE)),"",VLOOKUP(#REF!&amp;" N°3",Feuil2!D:E,2,FALSE))</f>
        <v>#REF!</v>
      </c>
      <c r="Z901" t="e">
        <f>IF(ISNA(VLOOKUP(#REF!&amp;" N°4",Feuil2!D:E,2,FALSE)),"",VLOOKUP(#REF!&amp;" N°4",Feuil2!D:E,2,FALSE))</f>
        <v>#REF!</v>
      </c>
      <c r="AA901" t="e">
        <f>IF(ISNA(VLOOKUP(#REF!&amp;" N°6",Feuil2!D:E,2,FALSE)),"",VLOOKUP(#REF!&amp;" N°6",Feuil2!D:E,2,FALSE))</f>
        <v>#REF!</v>
      </c>
      <c r="AB901" t="e">
        <f>IF(ISNA(VLOOKUP(#REF!&amp;" N°7",Feuil2!D:E,2,FALSE)),"",VLOOKUP(#REF!&amp;" N°7",Feuil2!D:E,2,FALSE))</f>
        <v>#REF!</v>
      </c>
    </row>
    <row r="902" spans="14:28" x14ac:dyDescent="0.3">
      <c r="N902" t="e">
        <f>IF(OR(VLOOKUP(M902,Feuil2!E:F,2,FALSE)&gt;1,VLOOKUP(Feuil1!M902,Feuil2!E:I,4,)+7&lt;Tableau_Lancer_la_requête_à_partir_de_CEGID[[#This Row],[wop_dateacc]]),Feuil1!M902,"")</f>
        <v>#N/A</v>
      </c>
      <c r="U902" t="e">
        <f>_xlfn.ISOWEEKNUM(#REF!)</f>
        <v>#REF!</v>
      </c>
      <c r="V902" t="e">
        <f>IF(ISNA(VLOOKUP(#REF!&amp;" N°1",Feuil2!D:E,2,FALSE)),"",VLOOKUP(#REF!&amp;" N°1",Feuil2!D:E,2,FALSE))</f>
        <v>#REF!</v>
      </c>
      <c r="W902" t="e">
        <f>IF(ISNA(VLOOKUP(#REF!&amp;" N°2",Feuil2!D:E,2,FALSE)),"",VLOOKUP(#REF!&amp;" N°2",Feuil2!D:E,2,FALSE))</f>
        <v>#REF!</v>
      </c>
      <c r="X902" t="e">
        <f>IF(ISNA(VLOOKUP(#REF!&amp;" N°3",Feuil2!D:E,2,FALSE)),"",VLOOKUP(#REF!&amp;" N°3",Feuil2!D:E,2,FALSE))</f>
        <v>#REF!</v>
      </c>
      <c r="Y902" t="e">
        <f>IF(ISNA(VLOOKUP(#REF!&amp;" N°3",Feuil2!D:E,2,FALSE)),"",VLOOKUP(#REF!&amp;" N°3",Feuil2!D:E,2,FALSE))</f>
        <v>#REF!</v>
      </c>
      <c r="Z902" t="e">
        <f>IF(ISNA(VLOOKUP(#REF!&amp;" N°4",Feuil2!D:E,2,FALSE)),"",VLOOKUP(#REF!&amp;" N°4",Feuil2!D:E,2,FALSE))</f>
        <v>#REF!</v>
      </c>
      <c r="AA902" t="e">
        <f>IF(ISNA(VLOOKUP(#REF!&amp;" N°6",Feuil2!D:E,2,FALSE)),"",VLOOKUP(#REF!&amp;" N°6",Feuil2!D:E,2,FALSE))</f>
        <v>#REF!</v>
      </c>
      <c r="AB902" t="e">
        <f>IF(ISNA(VLOOKUP(#REF!&amp;" N°7",Feuil2!D:E,2,FALSE)),"",VLOOKUP(#REF!&amp;" N°7",Feuil2!D:E,2,FALSE))</f>
        <v>#REF!</v>
      </c>
    </row>
    <row r="903" spans="14:28" x14ac:dyDescent="0.3">
      <c r="N903" t="e">
        <f>IF(OR(VLOOKUP(M903,Feuil2!E:F,2,FALSE)&gt;1,VLOOKUP(Feuil1!M903,Feuil2!E:I,4,)+7&lt;Tableau_Lancer_la_requête_à_partir_de_CEGID[[#This Row],[wop_dateacc]]),Feuil1!M903,"")</f>
        <v>#N/A</v>
      </c>
      <c r="U903" t="e">
        <f>_xlfn.ISOWEEKNUM(#REF!)</f>
        <v>#REF!</v>
      </c>
      <c r="V903" t="e">
        <f>IF(ISNA(VLOOKUP(#REF!&amp;" N°1",Feuil2!D:E,2,FALSE)),"",VLOOKUP(#REF!&amp;" N°1",Feuil2!D:E,2,FALSE))</f>
        <v>#REF!</v>
      </c>
      <c r="W903" t="e">
        <f>IF(ISNA(VLOOKUP(#REF!&amp;" N°2",Feuil2!D:E,2,FALSE)),"",VLOOKUP(#REF!&amp;" N°2",Feuil2!D:E,2,FALSE))</f>
        <v>#REF!</v>
      </c>
      <c r="X903" t="e">
        <f>IF(ISNA(VLOOKUP(#REF!&amp;" N°3",Feuil2!D:E,2,FALSE)),"",VLOOKUP(#REF!&amp;" N°3",Feuil2!D:E,2,FALSE))</f>
        <v>#REF!</v>
      </c>
      <c r="Y903" t="e">
        <f>IF(ISNA(VLOOKUP(#REF!&amp;" N°3",Feuil2!D:E,2,FALSE)),"",VLOOKUP(#REF!&amp;" N°3",Feuil2!D:E,2,FALSE))</f>
        <v>#REF!</v>
      </c>
      <c r="Z903" t="e">
        <f>IF(ISNA(VLOOKUP(#REF!&amp;" N°4",Feuil2!D:E,2,FALSE)),"",VLOOKUP(#REF!&amp;" N°4",Feuil2!D:E,2,FALSE))</f>
        <v>#REF!</v>
      </c>
      <c r="AA903" t="e">
        <f>IF(ISNA(VLOOKUP(#REF!&amp;" N°6",Feuil2!D:E,2,FALSE)),"",VLOOKUP(#REF!&amp;" N°6",Feuil2!D:E,2,FALSE))</f>
        <v>#REF!</v>
      </c>
      <c r="AB903" t="e">
        <f>IF(ISNA(VLOOKUP(#REF!&amp;" N°7",Feuil2!D:E,2,FALSE)),"",VLOOKUP(#REF!&amp;" N°7",Feuil2!D:E,2,FALSE))</f>
        <v>#REF!</v>
      </c>
    </row>
    <row r="904" spans="14:28" x14ac:dyDescent="0.3">
      <c r="N904" t="e">
        <f>IF(OR(VLOOKUP(M904,Feuil2!E:F,2,FALSE)&gt;1,VLOOKUP(Feuil1!M904,Feuil2!E:I,4,)+7&lt;Tableau_Lancer_la_requête_à_partir_de_CEGID[[#This Row],[wop_dateacc]]),Feuil1!M904,"")</f>
        <v>#N/A</v>
      </c>
      <c r="U904" t="e">
        <f>_xlfn.ISOWEEKNUM(#REF!)</f>
        <v>#REF!</v>
      </c>
      <c r="V904" t="e">
        <f>IF(ISNA(VLOOKUP(#REF!&amp;" N°1",Feuil2!D:E,2,FALSE)),"",VLOOKUP(#REF!&amp;" N°1",Feuil2!D:E,2,FALSE))</f>
        <v>#REF!</v>
      </c>
      <c r="W904" t="e">
        <f>IF(ISNA(VLOOKUP(#REF!&amp;" N°2",Feuil2!D:E,2,FALSE)),"",VLOOKUP(#REF!&amp;" N°2",Feuil2!D:E,2,FALSE))</f>
        <v>#REF!</v>
      </c>
      <c r="X904" t="e">
        <f>IF(ISNA(VLOOKUP(#REF!&amp;" N°3",Feuil2!D:E,2,FALSE)),"",VLOOKUP(#REF!&amp;" N°3",Feuil2!D:E,2,FALSE))</f>
        <v>#REF!</v>
      </c>
      <c r="Y904" t="e">
        <f>IF(ISNA(VLOOKUP(#REF!&amp;" N°3",Feuil2!D:E,2,FALSE)),"",VLOOKUP(#REF!&amp;" N°3",Feuil2!D:E,2,FALSE))</f>
        <v>#REF!</v>
      </c>
      <c r="Z904" t="e">
        <f>IF(ISNA(VLOOKUP(#REF!&amp;" N°4",Feuil2!D:E,2,FALSE)),"",VLOOKUP(#REF!&amp;" N°4",Feuil2!D:E,2,FALSE))</f>
        <v>#REF!</v>
      </c>
      <c r="AA904" t="e">
        <f>IF(ISNA(VLOOKUP(#REF!&amp;" N°6",Feuil2!D:E,2,FALSE)),"",VLOOKUP(#REF!&amp;" N°6",Feuil2!D:E,2,FALSE))</f>
        <v>#REF!</v>
      </c>
      <c r="AB904" t="e">
        <f>IF(ISNA(VLOOKUP(#REF!&amp;" N°7",Feuil2!D:E,2,FALSE)),"",VLOOKUP(#REF!&amp;" N°7",Feuil2!D:E,2,FALSE))</f>
        <v>#REF!</v>
      </c>
    </row>
    <row r="905" spans="14:28" x14ac:dyDescent="0.3">
      <c r="N905" t="e">
        <f>IF(OR(VLOOKUP(M905,Feuil2!E:F,2,FALSE)&gt;1,VLOOKUP(Feuil1!M905,Feuil2!E:I,4,)+7&lt;Tableau_Lancer_la_requête_à_partir_de_CEGID[[#This Row],[wop_dateacc]]),Feuil1!M905,"")</f>
        <v>#N/A</v>
      </c>
      <c r="U905" t="e">
        <f>_xlfn.ISOWEEKNUM(#REF!)</f>
        <v>#REF!</v>
      </c>
      <c r="V905" t="e">
        <f>IF(ISNA(VLOOKUP(#REF!&amp;" N°1",Feuil2!D:E,2,FALSE)),"",VLOOKUP(#REF!&amp;" N°1",Feuil2!D:E,2,FALSE))</f>
        <v>#REF!</v>
      </c>
      <c r="W905" t="e">
        <f>IF(ISNA(VLOOKUP(#REF!&amp;" N°2",Feuil2!D:E,2,FALSE)),"",VLOOKUP(#REF!&amp;" N°2",Feuil2!D:E,2,FALSE))</f>
        <v>#REF!</v>
      </c>
      <c r="X905" t="e">
        <f>IF(ISNA(VLOOKUP(#REF!&amp;" N°3",Feuil2!D:E,2,FALSE)),"",VLOOKUP(#REF!&amp;" N°3",Feuil2!D:E,2,FALSE))</f>
        <v>#REF!</v>
      </c>
      <c r="Y905" t="e">
        <f>IF(ISNA(VLOOKUP(#REF!&amp;" N°3",Feuil2!D:E,2,FALSE)),"",VLOOKUP(#REF!&amp;" N°3",Feuil2!D:E,2,FALSE))</f>
        <v>#REF!</v>
      </c>
      <c r="Z905" t="e">
        <f>IF(ISNA(VLOOKUP(#REF!&amp;" N°4",Feuil2!D:E,2,FALSE)),"",VLOOKUP(#REF!&amp;" N°4",Feuil2!D:E,2,FALSE))</f>
        <v>#REF!</v>
      </c>
      <c r="AA905" t="e">
        <f>IF(ISNA(VLOOKUP(#REF!&amp;" N°6",Feuil2!D:E,2,FALSE)),"",VLOOKUP(#REF!&amp;" N°6",Feuil2!D:E,2,FALSE))</f>
        <v>#REF!</v>
      </c>
      <c r="AB905" t="e">
        <f>IF(ISNA(VLOOKUP(#REF!&amp;" N°7",Feuil2!D:E,2,FALSE)),"",VLOOKUP(#REF!&amp;" N°7",Feuil2!D:E,2,FALSE))</f>
        <v>#REF!</v>
      </c>
    </row>
    <row r="906" spans="14:28" x14ac:dyDescent="0.3">
      <c r="N906" t="e">
        <f>IF(OR(VLOOKUP(M906,Feuil2!E:F,2,FALSE)&gt;1,VLOOKUP(Feuil1!M906,Feuil2!E:I,4,)+7&lt;Tableau_Lancer_la_requête_à_partir_de_CEGID[[#This Row],[wop_dateacc]]),Feuil1!M906,"")</f>
        <v>#N/A</v>
      </c>
      <c r="U906" t="e">
        <f>_xlfn.ISOWEEKNUM(#REF!)</f>
        <v>#REF!</v>
      </c>
      <c r="V906" t="e">
        <f>IF(ISNA(VLOOKUP(#REF!&amp;" N°1",Feuil2!D:E,2,FALSE)),"",VLOOKUP(#REF!&amp;" N°1",Feuil2!D:E,2,FALSE))</f>
        <v>#REF!</v>
      </c>
      <c r="W906" t="e">
        <f>IF(ISNA(VLOOKUP(#REF!&amp;" N°2",Feuil2!D:E,2,FALSE)),"",VLOOKUP(#REF!&amp;" N°2",Feuil2!D:E,2,FALSE))</f>
        <v>#REF!</v>
      </c>
      <c r="X906" t="e">
        <f>IF(ISNA(VLOOKUP(#REF!&amp;" N°3",Feuil2!D:E,2,FALSE)),"",VLOOKUP(#REF!&amp;" N°3",Feuil2!D:E,2,FALSE))</f>
        <v>#REF!</v>
      </c>
      <c r="Y906" t="e">
        <f>IF(ISNA(VLOOKUP(#REF!&amp;" N°3",Feuil2!D:E,2,FALSE)),"",VLOOKUP(#REF!&amp;" N°3",Feuil2!D:E,2,FALSE))</f>
        <v>#REF!</v>
      </c>
      <c r="Z906" t="e">
        <f>IF(ISNA(VLOOKUP(#REF!&amp;" N°4",Feuil2!D:E,2,FALSE)),"",VLOOKUP(#REF!&amp;" N°4",Feuil2!D:E,2,FALSE))</f>
        <v>#REF!</v>
      </c>
      <c r="AA906" t="e">
        <f>IF(ISNA(VLOOKUP(#REF!&amp;" N°6",Feuil2!D:E,2,FALSE)),"",VLOOKUP(#REF!&amp;" N°6",Feuil2!D:E,2,FALSE))</f>
        <v>#REF!</v>
      </c>
      <c r="AB906" t="e">
        <f>IF(ISNA(VLOOKUP(#REF!&amp;" N°7",Feuil2!D:E,2,FALSE)),"",VLOOKUP(#REF!&amp;" N°7",Feuil2!D:E,2,FALSE))</f>
        <v>#REF!</v>
      </c>
    </row>
    <row r="907" spans="14:28" x14ac:dyDescent="0.3">
      <c r="N907" t="e">
        <f>IF(OR(VLOOKUP(M907,Feuil2!E:F,2,FALSE)&gt;1,VLOOKUP(Feuil1!M907,Feuil2!E:I,4,)+7&lt;Tableau_Lancer_la_requête_à_partir_de_CEGID[[#This Row],[wop_dateacc]]),Feuil1!M907,"")</f>
        <v>#N/A</v>
      </c>
      <c r="U907" t="e">
        <f>_xlfn.ISOWEEKNUM(#REF!)</f>
        <v>#REF!</v>
      </c>
      <c r="V907" t="e">
        <f>IF(ISNA(VLOOKUP(#REF!&amp;" N°1",Feuil2!D:E,2,FALSE)),"",VLOOKUP(#REF!&amp;" N°1",Feuil2!D:E,2,FALSE))</f>
        <v>#REF!</v>
      </c>
      <c r="W907" t="e">
        <f>IF(ISNA(VLOOKUP(#REF!&amp;" N°2",Feuil2!D:E,2,FALSE)),"",VLOOKUP(#REF!&amp;" N°2",Feuil2!D:E,2,FALSE))</f>
        <v>#REF!</v>
      </c>
      <c r="X907" t="e">
        <f>IF(ISNA(VLOOKUP(#REF!&amp;" N°3",Feuil2!D:E,2,FALSE)),"",VLOOKUP(#REF!&amp;" N°3",Feuil2!D:E,2,FALSE))</f>
        <v>#REF!</v>
      </c>
      <c r="Y907" t="e">
        <f>IF(ISNA(VLOOKUP(#REF!&amp;" N°3",Feuil2!D:E,2,FALSE)),"",VLOOKUP(#REF!&amp;" N°3",Feuil2!D:E,2,FALSE))</f>
        <v>#REF!</v>
      </c>
      <c r="Z907" t="e">
        <f>IF(ISNA(VLOOKUP(#REF!&amp;" N°4",Feuil2!D:E,2,FALSE)),"",VLOOKUP(#REF!&amp;" N°4",Feuil2!D:E,2,FALSE))</f>
        <v>#REF!</v>
      </c>
      <c r="AA907" t="e">
        <f>IF(ISNA(VLOOKUP(#REF!&amp;" N°6",Feuil2!D:E,2,FALSE)),"",VLOOKUP(#REF!&amp;" N°6",Feuil2!D:E,2,FALSE))</f>
        <v>#REF!</v>
      </c>
      <c r="AB907" t="e">
        <f>IF(ISNA(VLOOKUP(#REF!&amp;" N°7",Feuil2!D:E,2,FALSE)),"",VLOOKUP(#REF!&amp;" N°7",Feuil2!D:E,2,FALSE))</f>
        <v>#REF!</v>
      </c>
    </row>
    <row r="908" spans="14:28" x14ac:dyDescent="0.3">
      <c r="N908" t="e">
        <f>IF(OR(VLOOKUP(M908,Feuil2!E:F,2,FALSE)&gt;1,VLOOKUP(Feuil1!M908,Feuil2!E:I,4,)+7&lt;Tableau_Lancer_la_requête_à_partir_de_CEGID[[#This Row],[wop_dateacc]]),Feuil1!M908,"")</f>
        <v>#N/A</v>
      </c>
      <c r="U908" t="e">
        <f>_xlfn.ISOWEEKNUM(#REF!)</f>
        <v>#REF!</v>
      </c>
      <c r="V908" t="e">
        <f>IF(ISNA(VLOOKUP(#REF!&amp;" N°1",Feuil2!D:E,2,FALSE)),"",VLOOKUP(#REF!&amp;" N°1",Feuil2!D:E,2,FALSE))</f>
        <v>#REF!</v>
      </c>
      <c r="W908" t="e">
        <f>IF(ISNA(VLOOKUP(#REF!&amp;" N°2",Feuil2!D:E,2,FALSE)),"",VLOOKUP(#REF!&amp;" N°2",Feuil2!D:E,2,FALSE))</f>
        <v>#REF!</v>
      </c>
      <c r="X908" t="e">
        <f>IF(ISNA(VLOOKUP(#REF!&amp;" N°3",Feuil2!D:E,2,FALSE)),"",VLOOKUP(#REF!&amp;" N°3",Feuil2!D:E,2,FALSE))</f>
        <v>#REF!</v>
      </c>
      <c r="Y908" t="e">
        <f>IF(ISNA(VLOOKUP(#REF!&amp;" N°3",Feuil2!D:E,2,FALSE)),"",VLOOKUP(#REF!&amp;" N°3",Feuil2!D:E,2,FALSE))</f>
        <v>#REF!</v>
      </c>
      <c r="Z908" t="e">
        <f>IF(ISNA(VLOOKUP(#REF!&amp;" N°4",Feuil2!D:E,2,FALSE)),"",VLOOKUP(#REF!&amp;" N°4",Feuil2!D:E,2,FALSE))</f>
        <v>#REF!</v>
      </c>
      <c r="AA908" t="e">
        <f>IF(ISNA(VLOOKUP(#REF!&amp;" N°6",Feuil2!D:E,2,FALSE)),"",VLOOKUP(#REF!&amp;" N°6",Feuil2!D:E,2,FALSE))</f>
        <v>#REF!</v>
      </c>
      <c r="AB908" t="e">
        <f>IF(ISNA(VLOOKUP(#REF!&amp;" N°7",Feuil2!D:E,2,FALSE)),"",VLOOKUP(#REF!&amp;" N°7",Feuil2!D:E,2,FALSE))</f>
        <v>#REF!</v>
      </c>
    </row>
    <row r="909" spans="14:28" x14ac:dyDescent="0.3">
      <c r="N909" t="e">
        <f>IF(OR(VLOOKUP(M909,Feuil2!E:F,2,FALSE)&gt;1,VLOOKUP(Feuil1!M909,Feuil2!E:I,4,)+7&lt;Tableau_Lancer_la_requête_à_partir_de_CEGID[[#This Row],[wop_dateacc]]),Feuil1!M909,"")</f>
        <v>#N/A</v>
      </c>
      <c r="U909" t="e">
        <f>_xlfn.ISOWEEKNUM(#REF!)</f>
        <v>#REF!</v>
      </c>
      <c r="V909" t="e">
        <f>IF(ISNA(VLOOKUP(#REF!&amp;" N°1",Feuil2!D:E,2,FALSE)),"",VLOOKUP(#REF!&amp;" N°1",Feuil2!D:E,2,FALSE))</f>
        <v>#REF!</v>
      </c>
      <c r="W909" t="e">
        <f>IF(ISNA(VLOOKUP(#REF!&amp;" N°2",Feuil2!D:E,2,FALSE)),"",VLOOKUP(#REF!&amp;" N°2",Feuil2!D:E,2,FALSE))</f>
        <v>#REF!</v>
      </c>
      <c r="X909" t="e">
        <f>IF(ISNA(VLOOKUP(#REF!&amp;" N°3",Feuil2!D:E,2,FALSE)),"",VLOOKUP(#REF!&amp;" N°3",Feuil2!D:E,2,FALSE))</f>
        <v>#REF!</v>
      </c>
      <c r="Y909" t="e">
        <f>IF(ISNA(VLOOKUP(#REF!&amp;" N°3",Feuil2!D:E,2,FALSE)),"",VLOOKUP(#REF!&amp;" N°3",Feuil2!D:E,2,FALSE))</f>
        <v>#REF!</v>
      </c>
      <c r="Z909" t="e">
        <f>IF(ISNA(VLOOKUP(#REF!&amp;" N°4",Feuil2!D:E,2,FALSE)),"",VLOOKUP(#REF!&amp;" N°4",Feuil2!D:E,2,FALSE))</f>
        <v>#REF!</v>
      </c>
      <c r="AA909" t="e">
        <f>IF(ISNA(VLOOKUP(#REF!&amp;" N°6",Feuil2!D:E,2,FALSE)),"",VLOOKUP(#REF!&amp;" N°6",Feuil2!D:E,2,FALSE))</f>
        <v>#REF!</v>
      </c>
      <c r="AB909" t="e">
        <f>IF(ISNA(VLOOKUP(#REF!&amp;" N°7",Feuil2!D:E,2,FALSE)),"",VLOOKUP(#REF!&amp;" N°7",Feuil2!D:E,2,FALSE))</f>
        <v>#REF!</v>
      </c>
    </row>
    <row r="910" spans="14:28" x14ac:dyDescent="0.3">
      <c r="N910" t="e">
        <f>IF(OR(VLOOKUP(M910,Feuil2!E:F,2,FALSE)&gt;1,VLOOKUP(Feuil1!M910,Feuil2!E:I,4,)+7&lt;Tableau_Lancer_la_requête_à_partir_de_CEGID[[#This Row],[wop_dateacc]]),Feuil1!M910,"")</f>
        <v>#N/A</v>
      </c>
      <c r="U910" t="e">
        <f>_xlfn.ISOWEEKNUM(#REF!)</f>
        <v>#REF!</v>
      </c>
      <c r="V910" t="e">
        <f>IF(ISNA(VLOOKUP(#REF!&amp;" N°1",Feuil2!D:E,2,FALSE)),"",VLOOKUP(#REF!&amp;" N°1",Feuil2!D:E,2,FALSE))</f>
        <v>#REF!</v>
      </c>
      <c r="W910" t="e">
        <f>IF(ISNA(VLOOKUP(#REF!&amp;" N°2",Feuil2!D:E,2,FALSE)),"",VLOOKUP(#REF!&amp;" N°2",Feuil2!D:E,2,FALSE))</f>
        <v>#REF!</v>
      </c>
      <c r="X910" t="e">
        <f>IF(ISNA(VLOOKUP(#REF!&amp;" N°3",Feuil2!D:E,2,FALSE)),"",VLOOKUP(#REF!&amp;" N°3",Feuil2!D:E,2,FALSE))</f>
        <v>#REF!</v>
      </c>
      <c r="Y910" t="e">
        <f>IF(ISNA(VLOOKUP(#REF!&amp;" N°3",Feuil2!D:E,2,FALSE)),"",VLOOKUP(#REF!&amp;" N°3",Feuil2!D:E,2,FALSE))</f>
        <v>#REF!</v>
      </c>
      <c r="Z910" t="e">
        <f>IF(ISNA(VLOOKUP(#REF!&amp;" N°4",Feuil2!D:E,2,FALSE)),"",VLOOKUP(#REF!&amp;" N°4",Feuil2!D:E,2,FALSE))</f>
        <v>#REF!</v>
      </c>
      <c r="AA910" t="e">
        <f>IF(ISNA(VLOOKUP(#REF!&amp;" N°6",Feuil2!D:E,2,FALSE)),"",VLOOKUP(#REF!&amp;" N°6",Feuil2!D:E,2,FALSE))</f>
        <v>#REF!</v>
      </c>
      <c r="AB910" t="e">
        <f>IF(ISNA(VLOOKUP(#REF!&amp;" N°7",Feuil2!D:E,2,FALSE)),"",VLOOKUP(#REF!&amp;" N°7",Feuil2!D:E,2,FALSE))</f>
        <v>#REF!</v>
      </c>
    </row>
    <row r="911" spans="14:28" x14ac:dyDescent="0.3">
      <c r="N911" t="e">
        <f>IF(OR(VLOOKUP(M911,Feuil2!E:F,2,FALSE)&gt;1,VLOOKUP(Feuil1!M911,Feuil2!E:I,4,)+7&lt;Tableau_Lancer_la_requête_à_partir_de_CEGID[[#This Row],[wop_dateacc]]),Feuil1!M911,"")</f>
        <v>#N/A</v>
      </c>
      <c r="U911" t="e">
        <f>_xlfn.ISOWEEKNUM(#REF!)</f>
        <v>#REF!</v>
      </c>
      <c r="V911" t="e">
        <f>IF(ISNA(VLOOKUP(#REF!&amp;" N°1",Feuil2!D:E,2,FALSE)),"",VLOOKUP(#REF!&amp;" N°1",Feuil2!D:E,2,FALSE))</f>
        <v>#REF!</v>
      </c>
      <c r="W911" t="e">
        <f>IF(ISNA(VLOOKUP(#REF!&amp;" N°2",Feuil2!D:E,2,FALSE)),"",VLOOKUP(#REF!&amp;" N°2",Feuil2!D:E,2,FALSE))</f>
        <v>#REF!</v>
      </c>
      <c r="X911" t="e">
        <f>IF(ISNA(VLOOKUP(#REF!&amp;" N°3",Feuil2!D:E,2,FALSE)),"",VLOOKUP(#REF!&amp;" N°3",Feuil2!D:E,2,FALSE))</f>
        <v>#REF!</v>
      </c>
      <c r="Y911" t="e">
        <f>IF(ISNA(VLOOKUP(#REF!&amp;" N°3",Feuil2!D:E,2,FALSE)),"",VLOOKUP(#REF!&amp;" N°3",Feuil2!D:E,2,FALSE))</f>
        <v>#REF!</v>
      </c>
      <c r="Z911" t="e">
        <f>IF(ISNA(VLOOKUP(#REF!&amp;" N°4",Feuil2!D:E,2,FALSE)),"",VLOOKUP(#REF!&amp;" N°4",Feuil2!D:E,2,FALSE))</f>
        <v>#REF!</v>
      </c>
      <c r="AA911" t="e">
        <f>IF(ISNA(VLOOKUP(#REF!&amp;" N°6",Feuil2!D:E,2,FALSE)),"",VLOOKUP(#REF!&amp;" N°6",Feuil2!D:E,2,FALSE))</f>
        <v>#REF!</v>
      </c>
      <c r="AB911" t="e">
        <f>IF(ISNA(VLOOKUP(#REF!&amp;" N°7",Feuil2!D:E,2,FALSE)),"",VLOOKUP(#REF!&amp;" N°7",Feuil2!D:E,2,FALSE))</f>
        <v>#REF!</v>
      </c>
    </row>
    <row r="912" spans="14:28" x14ac:dyDescent="0.3">
      <c r="N912" t="e">
        <f>IF(OR(VLOOKUP(M912,Feuil2!E:F,2,FALSE)&gt;1,VLOOKUP(Feuil1!M912,Feuil2!E:I,4,)+7&lt;Tableau_Lancer_la_requête_à_partir_de_CEGID[[#This Row],[wop_dateacc]]),Feuil1!M912,"")</f>
        <v>#N/A</v>
      </c>
      <c r="U912" t="e">
        <f>_xlfn.ISOWEEKNUM(#REF!)</f>
        <v>#REF!</v>
      </c>
      <c r="V912" t="e">
        <f>IF(ISNA(VLOOKUP(#REF!&amp;" N°1",Feuil2!D:E,2,FALSE)),"",VLOOKUP(#REF!&amp;" N°1",Feuil2!D:E,2,FALSE))</f>
        <v>#REF!</v>
      </c>
      <c r="W912" t="e">
        <f>IF(ISNA(VLOOKUP(#REF!&amp;" N°2",Feuil2!D:E,2,FALSE)),"",VLOOKUP(#REF!&amp;" N°2",Feuil2!D:E,2,FALSE))</f>
        <v>#REF!</v>
      </c>
      <c r="X912" t="e">
        <f>IF(ISNA(VLOOKUP(#REF!&amp;" N°3",Feuil2!D:E,2,FALSE)),"",VLOOKUP(#REF!&amp;" N°3",Feuil2!D:E,2,FALSE))</f>
        <v>#REF!</v>
      </c>
      <c r="Y912" t="e">
        <f>IF(ISNA(VLOOKUP(#REF!&amp;" N°3",Feuil2!D:E,2,FALSE)),"",VLOOKUP(#REF!&amp;" N°3",Feuil2!D:E,2,FALSE))</f>
        <v>#REF!</v>
      </c>
      <c r="Z912" t="e">
        <f>IF(ISNA(VLOOKUP(#REF!&amp;" N°4",Feuil2!D:E,2,FALSE)),"",VLOOKUP(#REF!&amp;" N°4",Feuil2!D:E,2,FALSE))</f>
        <v>#REF!</v>
      </c>
      <c r="AA912" t="e">
        <f>IF(ISNA(VLOOKUP(#REF!&amp;" N°6",Feuil2!D:E,2,FALSE)),"",VLOOKUP(#REF!&amp;" N°6",Feuil2!D:E,2,FALSE))</f>
        <v>#REF!</v>
      </c>
      <c r="AB912" t="e">
        <f>IF(ISNA(VLOOKUP(#REF!&amp;" N°7",Feuil2!D:E,2,FALSE)),"",VLOOKUP(#REF!&amp;" N°7",Feuil2!D:E,2,FALSE))</f>
        <v>#REF!</v>
      </c>
    </row>
    <row r="913" spans="14:28" x14ac:dyDescent="0.3">
      <c r="N913" t="e">
        <f>IF(OR(VLOOKUP(M913,Feuil2!E:F,2,FALSE)&gt;1,VLOOKUP(Feuil1!M913,Feuil2!E:I,4,)+7&lt;Tableau_Lancer_la_requête_à_partir_de_CEGID[[#This Row],[wop_dateacc]]),Feuil1!M913,"")</f>
        <v>#N/A</v>
      </c>
      <c r="U913" t="e">
        <f>_xlfn.ISOWEEKNUM(#REF!)</f>
        <v>#REF!</v>
      </c>
      <c r="V913" t="e">
        <f>IF(ISNA(VLOOKUP(#REF!&amp;" N°1",Feuil2!D:E,2,FALSE)),"",VLOOKUP(#REF!&amp;" N°1",Feuil2!D:E,2,FALSE))</f>
        <v>#REF!</v>
      </c>
      <c r="W913" t="e">
        <f>IF(ISNA(VLOOKUP(#REF!&amp;" N°2",Feuil2!D:E,2,FALSE)),"",VLOOKUP(#REF!&amp;" N°2",Feuil2!D:E,2,FALSE))</f>
        <v>#REF!</v>
      </c>
      <c r="X913" t="e">
        <f>IF(ISNA(VLOOKUP(#REF!&amp;" N°3",Feuil2!D:E,2,FALSE)),"",VLOOKUP(#REF!&amp;" N°3",Feuil2!D:E,2,FALSE))</f>
        <v>#REF!</v>
      </c>
      <c r="Y913" t="e">
        <f>IF(ISNA(VLOOKUP(#REF!&amp;" N°3",Feuil2!D:E,2,FALSE)),"",VLOOKUP(#REF!&amp;" N°3",Feuil2!D:E,2,FALSE))</f>
        <v>#REF!</v>
      </c>
      <c r="Z913" t="e">
        <f>IF(ISNA(VLOOKUP(#REF!&amp;" N°4",Feuil2!D:E,2,FALSE)),"",VLOOKUP(#REF!&amp;" N°4",Feuil2!D:E,2,FALSE))</f>
        <v>#REF!</v>
      </c>
      <c r="AA913" t="e">
        <f>IF(ISNA(VLOOKUP(#REF!&amp;" N°6",Feuil2!D:E,2,FALSE)),"",VLOOKUP(#REF!&amp;" N°6",Feuil2!D:E,2,FALSE))</f>
        <v>#REF!</v>
      </c>
      <c r="AB913" t="e">
        <f>IF(ISNA(VLOOKUP(#REF!&amp;" N°7",Feuil2!D:E,2,FALSE)),"",VLOOKUP(#REF!&amp;" N°7",Feuil2!D:E,2,FALSE))</f>
        <v>#REF!</v>
      </c>
    </row>
    <row r="914" spans="14:28" x14ac:dyDescent="0.3">
      <c r="N914" t="e">
        <f>IF(OR(VLOOKUP(M914,Feuil2!E:F,2,FALSE)&gt;1,VLOOKUP(Feuil1!M914,Feuil2!E:I,4,)+7&lt;Tableau_Lancer_la_requête_à_partir_de_CEGID[[#This Row],[wop_dateacc]]),Feuil1!M914,"")</f>
        <v>#N/A</v>
      </c>
      <c r="U914" t="e">
        <f>_xlfn.ISOWEEKNUM(#REF!)</f>
        <v>#REF!</v>
      </c>
      <c r="V914" t="e">
        <f>IF(ISNA(VLOOKUP(#REF!&amp;" N°1",Feuil2!D:E,2,FALSE)),"",VLOOKUP(#REF!&amp;" N°1",Feuil2!D:E,2,FALSE))</f>
        <v>#REF!</v>
      </c>
      <c r="W914" t="e">
        <f>IF(ISNA(VLOOKUP(#REF!&amp;" N°2",Feuil2!D:E,2,FALSE)),"",VLOOKUP(#REF!&amp;" N°2",Feuil2!D:E,2,FALSE))</f>
        <v>#REF!</v>
      </c>
      <c r="X914" t="e">
        <f>IF(ISNA(VLOOKUP(#REF!&amp;" N°3",Feuil2!D:E,2,FALSE)),"",VLOOKUP(#REF!&amp;" N°3",Feuil2!D:E,2,FALSE))</f>
        <v>#REF!</v>
      </c>
      <c r="Y914" t="e">
        <f>IF(ISNA(VLOOKUP(#REF!&amp;" N°3",Feuil2!D:E,2,FALSE)),"",VLOOKUP(#REF!&amp;" N°3",Feuil2!D:E,2,FALSE))</f>
        <v>#REF!</v>
      </c>
      <c r="Z914" t="e">
        <f>IF(ISNA(VLOOKUP(#REF!&amp;" N°4",Feuil2!D:E,2,FALSE)),"",VLOOKUP(#REF!&amp;" N°4",Feuil2!D:E,2,FALSE))</f>
        <v>#REF!</v>
      </c>
      <c r="AA914" t="e">
        <f>IF(ISNA(VLOOKUP(#REF!&amp;" N°6",Feuil2!D:E,2,FALSE)),"",VLOOKUP(#REF!&amp;" N°6",Feuil2!D:E,2,FALSE))</f>
        <v>#REF!</v>
      </c>
      <c r="AB914" t="e">
        <f>IF(ISNA(VLOOKUP(#REF!&amp;" N°7",Feuil2!D:E,2,FALSE)),"",VLOOKUP(#REF!&amp;" N°7",Feuil2!D:E,2,FALSE))</f>
        <v>#REF!</v>
      </c>
    </row>
    <row r="915" spans="14:28" x14ac:dyDescent="0.3">
      <c r="N915" t="e">
        <f>IF(OR(VLOOKUP(M915,Feuil2!E:F,2,FALSE)&gt;1,VLOOKUP(Feuil1!M915,Feuil2!E:I,4,)+7&lt;Tableau_Lancer_la_requête_à_partir_de_CEGID[[#This Row],[wop_dateacc]]),Feuil1!M915,"")</f>
        <v>#N/A</v>
      </c>
      <c r="U915" t="e">
        <f>_xlfn.ISOWEEKNUM(#REF!)</f>
        <v>#REF!</v>
      </c>
      <c r="V915" t="e">
        <f>IF(ISNA(VLOOKUP(#REF!&amp;" N°1",Feuil2!D:E,2,FALSE)),"",VLOOKUP(#REF!&amp;" N°1",Feuil2!D:E,2,FALSE))</f>
        <v>#REF!</v>
      </c>
      <c r="W915" t="e">
        <f>IF(ISNA(VLOOKUP(#REF!&amp;" N°2",Feuil2!D:E,2,FALSE)),"",VLOOKUP(#REF!&amp;" N°2",Feuil2!D:E,2,FALSE))</f>
        <v>#REF!</v>
      </c>
      <c r="X915" t="e">
        <f>IF(ISNA(VLOOKUP(#REF!&amp;" N°3",Feuil2!D:E,2,FALSE)),"",VLOOKUP(#REF!&amp;" N°3",Feuil2!D:E,2,FALSE))</f>
        <v>#REF!</v>
      </c>
      <c r="Y915" t="e">
        <f>IF(ISNA(VLOOKUP(#REF!&amp;" N°3",Feuil2!D:E,2,FALSE)),"",VLOOKUP(#REF!&amp;" N°3",Feuil2!D:E,2,FALSE))</f>
        <v>#REF!</v>
      </c>
      <c r="Z915" t="e">
        <f>IF(ISNA(VLOOKUP(#REF!&amp;" N°4",Feuil2!D:E,2,FALSE)),"",VLOOKUP(#REF!&amp;" N°4",Feuil2!D:E,2,FALSE))</f>
        <v>#REF!</v>
      </c>
      <c r="AA915" t="e">
        <f>IF(ISNA(VLOOKUP(#REF!&amp;" N°6",Feuil2!D:E,2,FALSE)),"",VLOOKUP(#REF!&amp;" N°6",Feuil2!D:E,2,FALSE))</f>
        <v>#REF!</v>
      </c>
      <c r="AB915" t="e">
        <f>IF(ISNA(VLOOKUP(#REF!&amp;" N°7",Feuil2!D:E,2,FALSE)),"",VLOOKUP(#REF!&amp;" N°7",Feuil2!D:E,2,FALSE))</f>
        <v>#REF!</v>
      </c>
    </row>
    <row r="916" spans="14:28" x14ac:dyDescent="0.3">
      <c r="N916" t="e">
        <f>IF(OR(VLOOKUP(M916,Feuil2!E:F,2,FALSE)&gt;1,VLOOKUP(Feuil1!M916,Feuil2!E:I,4,)+7&lt;Tableau_Lancer_la_requête_à_partir_de_CEGID[[#This Row],[wop_dateacc]]),Feuil1!M916,"")</f>
        <v>#N/A</v>
      </c>
      <c r="U916" t="e">
        <f>_xlfn.ISOWEEKNUM(#REF!)</f>
        <v>#REF!</v>
      </c>
      <c r="V916" t="e">
        <f>IF(ISNA(VLOOKUP(#REF!&amp;" N°1",Feuil2!D:E,2,FALSE)),"",VLOOKUP(#REF!&amp;" N°1",Feuil2!D:E,2,FALSE))</f>
        <v>#REF!</v>
      </c>
      <c r="W916" t="e">
        <f>IF(ISNA(VLOOKUP(#REF!&amp;" N°2",Feuil2!D:E,2,FALSE)),"",VLOOKUP(#REF!&amp;" N°2",Feuil2!D:E,2,FALSE))</f>
        <v>#REF!</v>
      </c>
      <c r="X916" t="e">
        <f>IF(ISNA(VLOOKUP(#REF!&amp;" N°3",Feuil2!D:E,2,FALSE)),"",VLOOKUP(#REF!&amp;" N°3",Feuil2!D:E,2,FALSE))</f>
        <v>#REF!</v>
      </c>
      <c r="Y916" t="e">
        <f>IF(ISNA(VLOOKUP(#REF!&amp;" N°3",Feuil2!D:E,2,FALSE)),"",VLOOKUP(#REF!&amp;" N°3",Feuil2!D:E,2,FALSE))</f>
        <v>#REF!</v>
      </c>
      <c r="Z916" t="e">
        <f>IF(ISNA(VLOOKUP(#REF!&amp;" N°4",Feuil2!D:E,2,FALSE)),"",VLOOKUP(#REF!&amp;" N°4",Feuil2!D:E,2,FALSE))</f>
        <v>#REF!</v>
      </c>
      <c r="AA916" t="e">
        <f>IF(ISNA(VLOOKUP(#REF!&amp;" N°6",Feuil2!D:E,2,FALSE)),"",VLOOKUP(#REF!&amp;" N°6",Feuil2!D:E,2,FALSE))</f>
        <v>#REF!</v>
      </c>
      <c r="AB916" t="e">
        <f>IF(ISNA(VLOOKUP(#REF!&amp;" N°7",Feuil2!D:E,2,FALSE)),"",VLOOKUP(#REF!&amp;" N°7",Feuil2!D:E,2,FALSE))</f>
        <v>#REF!</v>
      </c>
    </row>
    <row r="917" spans="14:28" x14ac:dyDescent="0.3">
      <c r="N917" t="e">
        <f>IF(OR(VLOOKUP(M917,Feuil2!E:F,2,FALSE)&gt;1,VLOOKUP(Feuil1!M917,Feuil2!E:I,4,)+7&lt;Tableau_Lancer_la_requête_à_partir_de_CEGID[[#This Row],[wop_dateacc]]),Feuil1!M917,"")</f>
        <v>#N/A</v>
      </c>
      <c r="U917" t="e">
        <f>_xlfn.ISOWEEKNUM(#REF!)</f>
        <v>#REF!</v>
      </c>
      <c r="V917" t="e">
        <f>IF(ISNA(VLOOKUP(#REF!&amp;" N°1",Feuil2!D:E,2,FALSE)),"",VLOOKUP(#REF!&amp;" N°1",Feuil2!D:E,2,FALSE))</f>
        <v>#REF!</v>
      </c>
      <c r="W917" t="e">
        <f>IF(ISNA(VLOOKUP(#REF!&amp;" N°2",Feuil2!D:E,2,FALSE)),"",VLOOKUP(#REF!&amp;" N°2",Feuil2!D:E,2,FALSE))</f>
        <v>#REF!</v>
      </c>
      <c r="X917" t="e">
        <f>IF(ISNA(VLOOKUP(#REF!&amp;" N°3",Feuil2!D:E,2,FALSE)),"",VLOOKUP(#REF!&amp;" N°3",Feuil2!D:E,2,FALSE))</f>
        <v>#REF!</v>
      </c>
      <c r="Y917" t="e">
        <f>IF(ISNA(VLOOKUP(#REF!&amp;" N°3",Feuil2!D:E,2,FALSE)),"",VLOOKUP(#REF!&amp;" N°3",Feuil2!D:E,2,FALSE))</f>
        <v>#REF!</v>
      </c>
      <c r="Z917" t="e">
        <f>IF(ISNA(VLOOKUP(#REF!&amp;" N°4",Feuil2!D:E,2,FALSE)),"",VLOOKUP(#REF!&amp;" N°4",Feuil2!D:E,2,FALSE))</f>
        <v>#REF!</v>
      </c>
      <c r="AA917" t="e">
        <f>IF(ISNA(VLOOKUP(#REF!&amp;" N°6",Feuil2!D:E,2,FALSE)),"",VLOOKUP(#REF!&amp;" N°6",Feuil2!D:E,2,FALSE))</f>
        <v>#REF!</v>
      </c>
      <c r="AB917" t="e">
        <f>IF(ISNA(VLOOKUP(#REF!&amp;" N°7",Feuil2!D:E,2,FALSE)),"",VLOOKUP(#REF!&amp;" N°7",Feuil2!D:E,2,FALSE))</f>
        <v>#REF!</v>
      </c>
    </row>
    <row r="918" spans="14:28" x14ac:dyDescent="0.3">
      <c r="N918" t="e">
        <f>IF(OR(VLOOKUP(M918,Feuil2!E:F,2,FALSE)&gt;1,VLOOKUP(Feuil1!M918,Feuil2!E:I,4,)+7&lt;Tableau_Lancer_la_requête_à_partir_de_CEGID[[#This Row],[wop_dateacc]]),Feuil1!M918,"")</f>
        <v>#N/A</v>
      </c>
      <c r="U918" t="e">
        <f>_xlfn.ISOWEEKNUM(#REF!)</f>
        <v>#REF!</v>
      </c>
      <c r="V918" t="e">
        <f>IF(ISNA(VLOOKUP(#REF!&amp;" N°1",Feuil2!D:E,2,FALSE)),"",VLOOKUP(#REF!&amp;" N°1",Feuil2!D:E,2,FALSE))</f>
        <v>#REF!</v>
      </c>
      <c r="W918" t="e">
        <f>IF(ISNA(VLOOKUP(#REF!&amp;" N°2",Feuil2!D:E,2,FALSE)),"",VLOOKUP(#REF!&amp;" N°2",Feuil2!D:E,2,FALSE))</f>
        <v>#REF!</v>
      </c>
      <c r="X918" t="e">
        <f>IF(ISNA(VLOOKUP(#REF!&amp;" N°3",Feuil2!D:E,2,FALSE)),"",VLOOKUP(#REF!&amp;" N°3",Feuil2!D:E,2,FALSE))</f>
        <v>#REF!</v>
      </c>
      <c r="Y918" t="e">
        <f>IF(ISNA(VLOOKUP(#REF!&amp;" N°3",Feuil2!D:E,2,FALSE)),"",VLOOKUP(#REF!&amp;" N°3",Feuil2!D:E,2,FALSE))</f>
        <v>#REF!</v>
      </c>
      <c r="Z918" t="e">
        <f>IF(ISNA(VLOOKUP(#REF!&amp;" N°4",Feuil2!D:E,2,FALSE)),"",VLOOKUP(#REF!&amp;" N°4",Feuil2!D:E,2,FALSE))</f>
        <v>#REF!</v>
      </c>
      <c r="AA918" t="e">
        <f>IF(ISNA(VLOOKUP(#REF!&amp;" N°6",Feuil2!D:E,2,FALSE)),"",VLOOKUP(#REF!&amp;" N°6",Feuil2!D:E,2,FALSE))</f>
        <v>#REF!</v>
      </c>
      <c r="AB918" t="e">
        <f>IF(ISNA(VLOOKUP(#REF!&amp;" N°7",Feuil2!D:E,2,FALSE)),"",VLOOKUP(#REF!&amp;" N°7",Feuil2!D:E,2,FALSE))</f>
        <v>#REF!</v>
      </c>
    </row>
    <row r="919" spans="14:28" x14ac:dyDescent="0.3">
      <c r="N919" t="e">
        <f>IF(OR(VLOOKUP(M919,Feuil2!E:F,2,FALSE)&gt;1,VLOOKUP(Feuil1!M919,Feuil2!E:I,4,)+7&lt;Tableau_Lancer_la_requête_à_partir_de_CEGID[[#This Row],[wop_dateacc]]),Feuil1!M919,"")</f>
        <v>#N/A</v>
      </c>
      <c r="U919" t="e">
        <f>_xlfn.ISOWEEKNUM(#REF!)</f>
        <v>#REF!</v>
      </c>
      <c r="V919" t="e">
        <f>IF(ISNA(VLOOKUP(#REF!&amp;" N°1",Feuil2!D:E,2,FALSE)),"",VLOOKUP(#REF!&amp;" N°1",Feuil2!D:E,2,FALSE))</f>
        <v>#REF!</v>
      </c>
      <c r="W919" t="e">
        <f>IF(ISNA(VLOOKUP(#REF!&amp;" N°2",Feuil2!D:E,2,FALSE)),"",VLOOKUP(#REF!&amp;" N°2",Feuil2!D:E,2,FALSE))</f>
        <v>#REF!</v>
      </c>
      <c r="X919" t="e">
        <f>IF(ISNA(VLOOKUP(#REF!&amp;" N°3",Feuil2!D:E,2,FALSE)),"",VLOOKUP(#REF!&amp;" N°3",Feuil2!D:E,2,FALSE))</f>
        <v>#REF!</v>
      </c>
      <c r="Y919" t="e">
        <f>IF(ISNA(VLOOKUP(#REF!&amp;" N°3",Feuil2!D:E,2,FALSE)),"",VLOOKUP(#REF!&amp;" N°3",Feuil2!D:E,2,FALSE))</f>
        <v>#REF!</v>
      </c>
      <c r="Z919" t="e">
        <f>IF(ISNA(VLOOKUP(#REF!&amp;" N°4",Feuil2!D:E,2,FALSE)),"",VLOOKUP(#REF!&amp;" N°4",Feuil2!D:E,2,FALSE))</f>
        <v>#REF!</v>
      </c>
      <c r="AA919" t="e">
        <f>IF(ISNA(VLOOKUP(#REF!&amp;" N°6",Feuil2!D:E,2,FALSE)),"",VLOOKUP(#REF!&amp;" N°6",Feuil2!D:E,2,FALSE))</f>
        <v>#REF!</v>
      </c>
      <c r="AB919" t="e">
        <f>IF(ISNA(VLOOKUP(#REF!&amp;" N°7",Feuil2!D:E,2,FALSE)),"",VLOOKUP(#REF!&amp;" N°7",Feuil2!D:E,2,FALSE))</f>
        <v>#REF!</v>
      </c>
    </row>
    <row r="920" spans="14:28" x14ac:dyDescent="0.3">
      <c r="N920" t="e">
        <f>IF(OR(VLOOKUP(M920,Feuil2!E:F,2,FALSE)&gt;1,VLOOKUP(Feuil1!M920,Feuil2!E:I,4,)+7&lt;Tableau_Lancer_la_requête_à_partir_de_CEGID[[#This Row],[wop_dateacc]]),Feuil1!M920,"")</f>
        <v>#N/A</v>
      </c>
      <c r="U920" t="e">
        <f>_xlfn.ISOWEEKNUM(#REF!)</f>
        <v>#REF!</v>
      </c>
      <c r="V920" t="e">
        <f>IF(ISNA(VLOOKUP(#REF!&amp;" N°1",Feuil2!D:E,2,FALSE)),"",VLOOKUP(#REF!&amp;" N°1",Feuil2!D:E,2,FALSE))</f>
        <v>#REF!</v>
      </c>
      <c r="W920" t="e">
        <f>IF(ISNA(VLOOKUP(#REF!&amp;" N°2",Feuil2!D:E,2,FALSE)),"",VLOOKUP(#REF!&amp;" N°2",Feuil2!D:E,2,FALSE))</f>
        <v>#REF!</v>
      </c>
      <c r="X920" t="e">
        <f>IF(ISNA(VLOOKUP(#REF!&amp;" N°3",Feuil2!D:E,2,FALSE)),"",VLOOKUP(#REF!&amp;" N°3",Feuil2!D:E,2,FALSE))</f>
        <v>#REF!</v>
      </c>
      <c r="Y920" t="e">
        <f>IF(ISNA(VLOOKUP(#REF!&amp;" N°3",Feuil2!D:E,2,FALSE)),"",VLOOKUP(#REF!&amp;" N°3",Feuil2!D:E,2,FALSE))</f>
        <v>#REF!</v>
      </c>
      <c r="Z920" t="e">
        <f>IF(ISNA(VLOOKUP(#REF!&amp;" N°4",Feuil2!D:E,2,FALSE)),"",VLOOKUP(#REF!&amp;" N°4",Feuil2!D:E,2,FALSE))</f>
        <v>#REF!</v>
      </c>
      <c r="AA920" t="e">
        <f>IF(ISNA(VLOOKUP(#REF!&amp;" N°6",Feuil2!D:E,2,FALSE)),"",VLOOKUP(#REF!&amp;" N°6",Feuil2!D:E,2,FALSE))</f>
        <v>#REF!</v>
      </c>
      <c r="AB920" t="e">
        <f>IF(ISNA(VLOOKUP(#REF!&amp;" N°7",Feuil2!D:E,2,FALSE)),"",VLOOKUP(#REF!&amp;" N°7",Feuil2!D:E,2,FALSE))</f>
        <v>#REF!</v>
      </c>
    </row>
    <row r="921" spans="14:28" x14ac:dyDescent="0.3">
      <c r="N921" t="e">
        <f>IF(OR(VLOOKUP(M921,Feuil2!E:F,2,FALSE)&gt;1,VLOOKUP(Feuil1!M921,Feuil2!E:I,4,)+7&lt;Tableau_Lancer_la_requête_à_partir_de_CEGID[[#This Row],[wop_dateacc]]),Feuil1!M921,"")</f>
        <v>#N/A</v>
      </c>
      <c r="U921" t="e">
        <f>_xlfn.ISOWEEKNUM(#REF!)</f>
        <v>#REF!</v>
      </c>
      <c r="V921" t="e">
        <f>IF(ISNA(VLOOKUP(#REF!&amp;" N°1",Feuil2!D:E,2,FALSE)),"",VLOOKUP(#REF!&amp;" N°1",Feuil2!D:E,2,FALSE))</f>
        <v>#REF!</v>
      </c>
      <c r="W921" t="e">
        <f>IF(ISNA(VLOOKUP(#REF!&amp;" N°2",Feuil2!D:E,2,FALSE)),"",VLOOKUP(#REF!&amp;" N°2",Feuil2!D:E,2,FALSE))</f>
        <v>#REF!</v>
      </c>
      <c r="X921" t="e">
        <f>IF(ISNA(VLOOKUP(#REF!&amp;" N°3",Feuil2!D:E,2,FALSE)),"",VLOOKUP(#REF!&amp;" N°3",Feuil2!D:E,2,FALSE))</f>
        <v>#REF!</v>
      </c>
      <c r="Y921" t="e">
        <f>IF(ISNA(VLOOKUP(#REF!&amp;" N°3",Feuil2!D:E,2,FALSE)),"",VLOOKUP(#REF!&amp;" N°3",Feuil2!D:E,2,FALSE))</f>
        <v>#REF!</v>
      </c>
      <c r="Z921" t="e">
        <f>IF(ISNA(VLOOKUP(#REF!&amp;" N°4",Feuil2!D:E,2,FALSE)),"",VLOOKUP(#REF!&amp;" N°4",Feuil2!D:E,2,FALSE))</f>
        <v>#REF!</v>
      </c>
      <c r="AA921" t="e">
        <f>IF(ISNA(VLOOKUP(#REF!&amp;" N°6",Feuil2!D:E,2,FALSE)),"",VLOOKUP(#REF!&amp;" N°6",Feuil2!D:E,2,FALSE))</f>
        <v>#REF!</v>
      </c>
      <c r="AB921" t="e">
        <f>IF(ISNA(VLOOKUP(#REF!&amp;" N°7",Feuil2!D:E,2,FALSE)),"",VLOOKUP(#REF!&amp;" N°7",Feuil2!D:E,2,FALSE))</f>
        <v>#REF!</v>
      </c>
    </row>
    <row r="922" spans="14:28" x14ac:dyDescent="0.3">
      <c r="N922" t="e">
        <f>IF(OR(VLOOKUP(M922,Feuil2!E:F,2,FALSE)&gt;1,VLOOKUP(Feuil1!M922,Feuil2!E:I,4,)+7&lt;Tableau_Lancer_la_requête_à_partir_de_CEGID[[#This Row],[wop_dateacc]]),Feuil1!M922,"")</f>
        <v>#N/A</v>
      </c>
      <c r="U922" t="e">
        <f>_xlfn.ISOWEEKNUM(#REF!)</f>
        <v>#REF!</v>
      </c>
      <c r="V922" t="e">
        <f>IF(ISNA(VLOOKUP(#REF!&amp;" N°1",Feuil2!D:E,2,FALSE)),"",VLOOKUP(#REF!&amp;" N°1",Feuil2!D:E,2,FALSE))</f>
        <v>#REF!</v>
      </c>
      <c r="W922" t="e">
        <f>IF(ISNA(VLOOKUP(#REF!&amp;" N°2",Feuil2!D:E,2,FALSE)),"",VLOOKUP(#REF!&amp;" N°2",Feuil2!D:E,2,FALSE))</f>
        <v>#REF!</v>
      </c>
      <c r="X922" t="e">
        <f>IF(ISNA(VLOOKUP(#REF!&amp;" N°3",Feuil2!D:E,2,FALSE)),"",VLOOKUP(#REF!&amp;" N°3",Feuil2!D:E,2,FALSE))</f>
        <v>#REF!</v>
      </c>
      <c r="Y922" t="e">
        <f>IF(ISNA(VLOOKUP(#REF!&amp;" N°3",Feuil2!D:E,2,FALSE)),"",VLOOKUP(#REF!&amp;" N°3",Feuil2!D:E,2,FALSE))</f>
        <v>#REF!</v>
      </c>
      <c r="Z922" t="e">
        <f>IF(ISNA(VLOOKUP(#REF!&amp;" N°4",Feuil2!D:E,2,FALSE)),"",VLOOKUP(#REF!&amp;" N°4",Feuil2!D:E,2,FALSE))</f>
        <v>#REF!</v>
      </c>
      <c r="AA922" t="e">
        <f>IF(ISNA(VLOOKUP(#REF!&amp;" N°6",Feuil2!D:E,2,FALSE)),"",VLOOKUP(#REF!&amp;" N°6",Feuil2!D:E,2,FALSE))</f>
        <v>#REF!</v>
      </c>
      <c r="AB922" t="e">
        <f>IF(ISNA(VLOOKUP(#REF!&amp;" N°7",Feuil2!D:E,2,FALSE)),"",VLOOKUP(#REF!&amp;" N°7",Feuil2!D:E,2,FALSE))</f>
        <v>#REF!</v>
      </c>
    </row>
    <row r="923" spans="14:28" x14ac:dyDescent="0.3">
      <c r="N923" t="e">
        <f>IF(OR(VLOOKUP(M923,Feuil2!E:F,2,FALSE)&gt;1,VLOOKUP(Feuil1!M923,Feuil2!E:I,4,)+7&lt;Tableau_Lancer_la_requête_à_partir_de_CEGID[[#This Row],[wop_dateacc]]),Feuil1!M923,"")</f>
        <v>#N/A</v>
      </c>
      <c r="U923" t="e">
        <f>_xlfn.ISOWEEKNUM(#REF!)</f>
        <v>#REF!</v>
      </c>
      <c r="V923" t="e">
        <f>IF(ISNA(VLOOKUP(#REF!&amp;" N°1",Feuil2!D:E,2,FALSE)),"",VLOOKUP(#REF!&amp;" N°1",Feuil2!D:E,2,FALSE))</f>
        <v>#REF!</v>
      </c>
      <c r="W923" t="e">
        <f>IF(ISNA(VLOOKUP(#REF!&amp;" N°2",Feuil2!D:E,2,FALSE)),"",VLOOKUP(#REF!&amp;" N°2",Feuil2!D:E,2,FALSE))</f>
        <v>#REF!</v>
      </c>
      <c r="X923" t="e">
        <f>IF(ISNA(VLOOKUP(#REF!&amp;" N°3",Feuil2!D:E,2,FALSE)),"",VLOOKUP(#REF!&amp;" N°3",Feuil2!D:E,2,FALSE))</f>
        <v>#REF!</v>
      </c>
      <c r="Y923" t="e">
        <f>IF(ISNA(VLOOKUP(#REF!&amp;" N°3",Feuil2!D:E,2,FALSE)),"",VLOOKUP(#REF!&amp;" N°3",Feuil2!D:E,2,FALSE))</f>
        <v>#REF!</v>
      </c>
      <c r="Z923" t="e">
        <f>IF(ISNA(VLOOKUP(#REF!&amp;" N°4",Feuil2!D:E,2,FALSE)),"",VLOOKUP(#REF!&amp;" N°4",Feuil2!D:E,2,FALSE))</f>
        <v>#REF!</v>
      </c>
      <c r="AA923" t="e">
        <f>IF(ISNA(VLOOKUP(#REF!&amp;" N°6",Feuil2!D:E,2,FALSE)),"",VLOOKUP(#REF!&amp;" N°6",Feuil2!D:E,2,FALSE))</f>
        <v>#REF!</v>
      </c>
      <c r="AB923" t="e">
        <f>IF(ISNA(VLOOKUP(#REF!&amp;" N°7",Feuil2!D:E,2,FALSE)),"",VLOOKUP(#REF!&amp;" N°7",Feuil2!D:E,2,FALSE))</f>
        <v>#REF!</v>
      </c>
    </row>
    <row r="924" spans="14:28" x14ac:dyDescent="0.3">
      <c r="N924" t="e">
        <f>IF(OR(VLOOKUP(M924,Feuil2!E:F,2,FALSE)&gt;1,VLOOKUP(Feuil1!M924,Feuil2!E:I,4,)+7&lt;Tableau_Lancer_la_requête_à_partir_de_CEGID[[#This Row],[wop_dateacc]]),Feuil1!M924,"")</f>
        <v>#N/A</v>
      </c>
      <c r="U924" t="e">
        <f>_xlfn.ISOWEEKNUM(#REF!)</f>
        <v>#REF!</v>
      </c>
      <c r="V924" t="e">
        <f>IF(ISNA(VLOOKUP(#REF!&amp;" N°1",Feuil2!D:E,2,FALSE)),"",VLOOKUP(#REF!&amp;" N°1",Feuil2!D:E,2,FALSE))</f>
        <v>#REF!</v>
      </c>
      <c r="W924" t="e">
        <f>IF(ISNA(VLOOKUP(#REF!&amp;" N°2",Feuil2!D:E,2,FALSE)),"",VLOOKUP(#REF!&amp;" N°2",Feuil2!D:E,2,FALSE))</f>
        <v>#REF!</v>
      </c>
      <c r="X924" t="e">
        <f>IF(ISNA(VLOOKUP(#REF!&amp;" N°3",Feuil2!D:E,2,FALSE)),"",VLOOKUP(#REF!&amp;" N°3",Feuil2!D:E,2,FALSE))</f>
        <v>#REF!</v>
      </c>
      <c r="Y924" t="e">
        <f>IF(ISNA(VLOOKUP(#REF!&amp;" N°3",Feuil2!D:E,2,FALSE)),"",VLOOKUP(#REF!&amp;" N°3",Feuil2!D:E,2,FALSE))</f>
        <v>#REF!</v>
      </c>
      <c r="Z924" t="e">
        <f>IF(ISNA(VLOOKUP(#REF!&amp;" N°4",Feuil2!D:E,2,FALSE)),"",VLOOKUP(#REF!&amp;" N°4",Feuil2!D:E,2,FALSE))</f>
        <v>#REF!</v>
      </c>
      <c r="AA924" t="e">
        <f>IF(ISNA(VLOOKUP(#REF!&amp;" N°6",Feuil2!D:E,2,FALSE)),"",VLOOKUP(#REF!&amp;" N°6",Feuil2!D:E,2,FALSE))</f>
        <v>#REF!</v>
      </c>
      <c r="AB924" t="e">
        <f>IF(ISNA(VLOOKUP(#REF!&amp;" N°7",Feuil2!D:E,2,FALSE)),"",VLOOKUP(#REF!&amp;" N°7",Feuil2!D:E,2,FALSE))</f>
        <v>#REF!</v>
      </c>
    </row>
    <row r="925" spans="14:28" x14ac:dyDescent="0.3">
      <c r="N925" t="e">
        <f>IF(OR(VLOOKUP(M925,Feuil2!E:F,2,FALSE)&gt;1,VLOOKUP(Feuil1!M925,Feuil2!E:I,4,)+7&lt;Tableau_Lancer_la_requête_à_partir_de_CEGID[[#This Row],[wop_dateacc]]),Feuil1!M925,"")</f>
        <v>#N/A</v>
      </c>
      <c r="U925" t="e">
        <f>_xlfn.ISOWEEKNUM(#REF!)</f>
        <v>#REF!</v>
      </c>
      <c r="V925" t="e">
        <f>IF(ISNA(VLOOKUP(#REF!&amp;" N°1",Feuil2!D:E,2,FALSE)),"",VLOOKUP(#REF!&amp;" N°1",Feuil2!D:E,2,FALSE))</f>
        <v>#REF!</v>
      </c>
      <c r="W925" t="e">
        <f>IF(ISNA(VLOOKUP(#REF!&amp;" N°2",Feuil2!D:E,2,FALSE)),"",VLOOKUP(#REF!&amp;" N°2",Feuil2!D:E,2,FALSE))</f>
        <v>#REF!</v>
      </c>
      <c r="X925" t="e">
        <f>IF(ISNA(VLOOKUP(#REF!&amp;" N°3",Feuil2!D:E,2,FALSE)),"",VLOOKUP(#REF!&amp;" N°3",Feuil2!D:E,2,FALSE))</f>
        <v>#REF!</v>
      </c>
      <c r="Y925" t="e">
        <f>IF(ISNA(VLOOKUP(#REF!&amp;" N°3",Feuil2!D:E,2,FALSE)),"",VLOOKUP(#REF!&amp;" N°3",Feuil2!D:E,2,FALSE))</f>
        <v>#REF!</v>
      </c>
      <c r="Z925" t="e">
        <f>IF(ISNA(VLOOKUP(#REF!&amp;" N°4",Feuil2!D:E,2,FALSE)),"",VLOOKUP(#REF!&amp;" N°4",Feuil2!D:E,2,FALSE))</f>
        <v>#REF!</v>
      </c>
      <c r="AA925" t="e">
        <f>IF(ISNA(VLOOKUP(#REF!&amp;" N°6",Feuil2!D:E,2,FALSE)),"",VLOOKUP(#REF!&amp;" N°6",Feuil2!D:E,2,FALSE))</f>
        <v>#REF!</v>
      </c>
      <c r="AB925" t="e">
        <f>IF(ISNA(VLOOKUP(#REF!&amp;" N°7",Feuil2!D:E,2,FALSE)),"",VLOOKUP(#REF!&amp;" N°7",Feuil2!D:E,2,FALSE))</f>
        <v>#REF!</v>
      </c>
    </row>
    <row r="926" spans="14:28" x14ac:dyDescent="0.3">
      <c r="N926" t="e">
        <f>IF(OR(VLOOKUP(M926,Feuil2!E:F,2,FALSE)&gt;1,VLOOKUP(Feuil1!M926,Feuil2!E:I,4,)+7&lt;Tableau_Lancer_la_requête_à_partir_de_CEGID[[#This Row],[wop_dateacc]]),Feuil1!M926,"")</f>
        <v>#N/A</v>
      </c>
      <c r="U926" t="e">
        <f>_xlfn.ISOWEEKNUM(#REF!)</f>
        <v>#REF!</v>
      </c>
      <c r="V926" t="e">
        <f>IF(ISNA(VLOOKUP(#REF!&amp;" N°1",Feuil2!D:E,2,FALSE)),"",VLOOKUP(#REF!&amp;" N°1",Feuil2!D:E,2,FALSE))</f>
        <v>#REF!</v>
      </c>
      <c r="W926" t="e">
        <f>IF(ISNA(VLOOKUP(#REF!&amp;" N°2",Feuil2!D:E,2,FALSE)),"",VLOOKUP(#REF!&amp;" N°2",Feuil2!D:E,2,FALSE))</f>
        <v>#REF!</v>
      </c>
      <c r="X926" t="e">
        <f>IF(ISNA(VLOOKUP(#REF!&amp;" N°3",Feuil2!D:E,2,FALSE)),"",VLOOKUP(#REF!&amp;" N°3",Feuil2!D:E,2,FALSE))</f>
        <v>#REF!</v>
      </c>
      <c r="Y926" t="e">
        <f>IF(ISNA(VLOOKUP(#REF!&amp;" N°3",Feuil2!D:E,2,FALSE)),"",VLOOKUP(#REF!&amp;" N°3",Feuil2!D:E,2,FALSE))</f>
        <v>#REF!</v>
      </c>
      <c r="Z926" t="e">
        <f>IF(ISNA(VLOOKUP(#REF!&amp;" N°4",Feuil2!D:E,2,FALSE)),"",VLOOKUP(#REF!&amp;" N°4",Feuil2!D:E,2,FALSE))</f>
        <v>#REF!</v>
      </c>
      <c r="AA926" t="e">
        <f>IF(ISNA(VLOOKUP(#REF!&amp;" N°6",Feuil2!D:E,2,FALSE)),"",VLOOKUP(#REF!&amp;" N°6",Feuil2!D:E,2,FALSE))</f>
        <v>#REF!</v>
      </c>
      <c r="AB926" t="e">
        <f>IF(ISNA(VLOOKUP(#REF!&amp;" N°7",Feuil2!D:E,2,FALSE)),"",VLOOKUP(#REF!&amp;" N°7",Feuil2!D:E,2,FALSE))</f>
        <v>#REF!</v>
      </c>
    </row>
    <row r="927" spans="14:28" x14ac:dyDescent="0.3">
      <c r="N927" t="e">
        <f>IF(OR(VLOOKUP(M927,Feuil2!E:F,2,FALSE)&gt;1,VLOOKUP(Feuil1!M927,Feuil2!E:I,4,)+7&lt;Tableau_Lancer_la_requête_à_partir_de_CEGID[[#This Row],[wop_dateacc]]),Feuil1!M927,"")</f>
        <v>#N/A</v>
      </c>
      <c r="U927" t="e">
        <f>_xlfn.ISOWEEKNUM(#REF!)</f>
        <v>#REF!</v>
      </c>
      <c r="V927" t="e">
        <f>IF(ISNA(VLOOKUP(#REF!&amp;" N°1",Feuil2!D:E,2,FALSE)),"",VLOOKUP(#REF!&amp;" N°1",Feuil2!D:E,2,FALSE))</f>
        <v>#REF!</v>
      </c>
      <c r="W927" t="e">
        <f>IF(ISNA(VLOOKUP(#REF!&amp;" N°2",Feuil2!D:E,2,FALSE)),"",VLOOKUP(#REF!&amp;" N°2",Feuil2!D:E,2,FALSE))</f>
        <v>#REF!</v>
      </c>
      <c r="X927" t="e">
        <f>IF(ISNA(VLOOKUP(#REF!&amp;" N°3",Feuil2!D:E,2,FALSE)),"",VLOOKUP(#REF!&amp;" N°3",Feuil2!D:E,2,FALSE))</f>
        <v>#REF!</v>
      </c>
      <c r="Y927" t="e">
        <f>IF(ISNA(VLOOKUP(#REF!&amp;" N°3",Feuil2!D:E,2,FALSE)),"",VLOOKUP(#REF!&amp;" N°3",Feuil2!D:E,2,FALSE))</f>
        <v>#REF!</v>
      </c>
      <c r="Z927" t="e">
        <f>IF(ISNA(VLOOKUP(#REF!&amp;" N°4",Feuil2!D:E,2,FALSE)),"",VLOOKUP(#REF!&amp;" N°4",Feuil2!D:E,2,FALSE))</f>
        <v>#REF!</v>
      </c>
      <c r="AA927" t="e">
        <f>IF(ISNA(VLOOKUP(#REF!&amp;" N°6",Feuil2!D:E,2,FALSE)),"",VLOOKUP(#REF!&amp;" N°6",Feuil2!D:E,2,FALSE))</f>
        <v>#REF!</v>
      </c>
      <c r="AB927" t="e">
        <f>IF(ISNA(VLOOKUP(#REF!&amp;" N°7",Feuil2!D:E,2,FALSE)),"",VLOOKUP(#REF!&amp;" N°7",Feuil2!D:E,2,FALSE))</f>
        <v>#REF!</v>
      </c>
    </row>
    <row r="928" spans="14:28" x14ac:dyDescent="0.3">
      <c r="N928" t="e">
        <f>IF(OR(VLOOKUP(M928,Feuil2!E:F,2,FALSE)&gt;1,VLOOKUP(Feuil1!M928,Feuil2!E:I,4,)+7&lt;Tableau_Lancer_la_requête_à_partir_de_CEGID[[#This Row],[wop_dateacc]]),Feuil1!M928,"")</f>
        <v>#N/A</v>
      </c>
      <c r="U928" t="e">
        <f>_xlfn.ISOWEEKNUM(#REF!)</f>
        <v>#REF!</v>
      </c>
      <c r="V928" t="e">
        <f>IF(ISNA(VLOOKUP(#REF!&amp;" N°1",Feuil2!D:E,2,FALSE)),"",VLOOKUP(#REF!&amp;" N°1",Feuil2!D:E,2,FALSE))</f>
        <v>#REF!</v>
      </c>
      <c r="W928" t="e">
        <f>IF(ISNA(VLOOKUP(#REF!&amp;" N°2",Feuil2!D:E,2,FALSE)),"",VLOOKUP(#REF!&amp;" N°2",Feuil2!D:E,2,FALSE))</f>
        <v>#REF!</v>
      </c>
      <c r="X928" t="e">
        <f>IF(ISNA(VLOOKUP(#REF!&amp;" N°3",Feuil2!D:E,2,FALSE)),"",VLOOKUP(#REF!&amp;" N°3",Feuil2!D:E,2,FALSE))</f>
        <v>#REF!</v>
      </c>
      <c r="Y928" t="e">
        <f>IF(ISNA(VLOOKUP(#REF!&amp;" N°3",Feuil2!D:E,2,FALSE)),"",VLOOKUP(#REF!&amp;" N°3",Feuil2!D:E,2,FALSE))</f>
        <v>#REF!</v>
      </c>
      <c r="Z928" t="e">
        <f>IF(ISNA(VLOOKUP(#REF!&amp;" N°4",Feuil2!D:E,2,FALSE)),"",VLOOKUP(#REF!&amp;" N°4",Feuil2!D:E,2,FALSE))</f>
        <v>#REF!</v>
      </c>
      <c r="AA928" t="e">
        <f>IF(ISNA(VLOOKUP(#REF!&amp;" N°6",Feuil2!D:E,2,FALSE)),"",VLOOKUP(#REF!&amp;" N°6",Feuil2!D:E,2,FALSE))</f>
        <v>#REF!</v>
      </c>
      <c r="AB928" t="e">
        <f>IF(ISNA(VLOOKUP(#REF!&amp;" N°7",Feuil2!D:E,2,FALSE)),"",VLOOKUP(#REF!&amp;" N°7",Feuil2!D:E,2,FALSE))</f>
        <v>#REF!</v>
      </c>
    </row>
    <row r="929" spans="14:28" x14ac:dyDescent="0.3">
      <c r="N929" t="e">
        <f>IF(OR(VLOOKUP(M929,Feuil2!E:F,2,FALSE)&gt;1,VLOOKUP(Feuil1!M929,Feuil2!E:I,4,)+7&lt;Tableau_Lancer_la_requête_à_partir_de_CEGID[[#This Row],[wop_dateacc]]),Feuil1!M929,"")</f>
        <v>#N/A</v>
      </c>
      <c r="U929" t="e">
        <f>_xlfn.ISOWEEKNUM(#REF!)</f>
        <v>#REF!</v>
      </c>
      <c r="V929" t="e">
        <f>IF(ISNA(VLOOKUP(#REF!&amp;" N°1",Feuil2!D:E,2,FALSE)),"",VLOOKUP(#REF!&amp;" N°1",Feuil2!D:E,2,FALSE))</f>
        <v>#REF!</v>
      </c>
      <c r="W929" t="e">
        <f>IF(ISNA(VLOOKUP(#REF!&amp;" N°2",Feuil2!D:E,2,FALSE)),"",VLOOKUP(#REF!&amp;" N°2",Feuil2!D:E,2,FALSE))</f>
        <v>#REF!</v>
      </c>
      <c r="X929" t="e">
        <f>IF(ISNA(VLOOKUP(#REF!&amp;" N°3",Feuil2!D:E,2,FALSE)),"",VLOOKUP(#REF!&amp;" N°3",Feuil2!D:E,2,FALSE))</f>
        <v>#REF!</v>
      </c>
      <c r="Y929" t="e">
        <f>IF(ISNA(VLOOKUP(#REF!&amp;" N°3",Feuil2!D:E,2,FALSE)),"",VLOOKUP(#REF!&amp;" N°3",Feuil2!D:E,2,FALSE))</f>
        <v>#REF!</v>
      </c>
      <c r="Z929" t="e">
        <f>IF(ISNA(VLOOKUP(#REF!&amp;" N°4",Feuil2!D:E,2,FALSE)),"",VLOOKUP(#REF!&amp;" N°4",Feuil2!D:E,2,FALSE))</f>
        <v>#REF!</v>
      </c>
      <c r="AA929" t="e">
        <f>IF(ISNA(VLOOKUP(#REF!&amp;" N°6",Feuil2!D:E,2,FALSE)),"",VLOOKUP(#REF!&amp;" N°6",Feuil2!D:E,2,FALSE))</f>
        <v>#REF!</v>
      </c>
      <c r="AB929" t="e">
        <f>IF(ISNA(VLOOKUP(#REF!&amp;" N°7",Feuil2!D:E,2,FALSE)),"",VLOOKUP(#REF!&amp;" N°7",Feuil2!D:E,2,FALSE))</f>
        <v>#REF!</v>
      </c>
    </row>
    <row r="930" spans="14:28" x14ac:dyDescent="0.3">
      <c r="N930" t="e">
        <f>IF(OR(VLOOKUP(M930,Feuil2!E:F,2,FALSE)&gt;1,VLOOKUP(Feuil1!M930,Feuil2!E:I,4,)+7&lt;Tableau_Lancer_la_requête_à_partir_de_CEGID[[#This Row],[wop_dateacc]]),Feuil1!M930,"")</f>
        <v>#N/A</v>
      </c>
      <c r="U930" t="e">
        <f>_xlfn.ISOWEEKNUM(#REF!)</f>
        <v>#REF!</v>
      </c>
      <c r="V930" t="e">
        <f>IF(ISNA(VLOOKUP(#REF!&amp;" N°1",Feuil2!D:E,2,FALSE)),"",VLOOKUP(#REF!&amp;" N°1",Feuil2!D:E,2,FALSE))</f>
        <v>#REF!</v>
      </c>
      <c r="W930" t="e">
        <f>IF(ISNA(VLOOKUP(#REF!&amp;" N°2",Feuil2!D:E,2,FALSE)),"",VLOOKUP(#REF!&amp;" N°2",Feuil2!D:E,2,FALSE))</f>
        <v>#REF!</v>
      </c>
      <c r="X930" t="e">
        <f>IF(ISNA(VLOOKUP(#REF!&amp;" N°3",Feuil2!D:E,2,FALSE)),"",VLOOKUP(#REF!&amp;" N°3",Feuil2!D:E,2,FALSE))</f>
        <v>#REF!</v>
      </c>
      <c r="Y930" t="e">
        <f>IF(ISNA(VLOOKUP(#REF!&amp;" N°3",Feuil2!D:E,2,FALSE)),"",VLOOKUP(#REF!&amp;" N°3",Feuil2!D:E,2,FALSE))</f>
        <v>#REF!</v>
      </c>
      <c r="Z930" t="e">
        <f>IF(ISNA(VLOOKUP(#REF!&amp;" N°4",Feuil2!D:E,2,FALSE)),"",VLOOKUP(#REF!&amp;" N°4",Feuil2!D:E,2,FALSE))</f>
        <v>#REF!</v>
      </c>
      <c r="AA930" t="e">
        <f>IF(ISNA(VLOOKUP(#REF!&amp;" N°6",Feuil2!D:E,2,FALSE)),"",VLOOKUP(#REF!&amp;" N°6",Feuil2!D:E,2,FALSE))</f>
        <v>#REF!</v>
      </c>
      <c r="AB930" t="e">
        <f>IF(ISNA(VLOOKUP(#REF!&amp;" N°7",Feuil2!D:E,2,FALSE)),"",VLOOKUP(#REF!&amp;" N°7",Feuil2!D:E,2,FALSE))</f>
        <v>#REF!</v>
      </c>
    </row>
    <row r="931" spans="14:28" x14ac:dyDescent="0.3">
      <c r="N931" t="e">
        <f>IF(OR(VLOOKUP(M931,Feuil2!E:F,2,FALSE)&gt;1,VLOOKUP(Feuil1!M931,Feuil2!E:I,4,)+7&lt;Tableau_Lancer_la_requête_à_partir_de_CEGID[[#This Row],[wop_dateacc]]),Feuil1!M931,"")</f>
        <v>#N/A</v>
      </c>
      <c r="U931" t="e">
        <f>_xlfn.ISOWEEKNUM(#REF!)</f>
        <v>#REF!</v>
      </c>
      <c r="V931" t="e">
        <f>IF(ISNA(VLOOKUP(#REF!&amp;" N°1",Feuil2!D:E,2,FALSE)),"",VLOOKUP(#REF!&amp;" N°1",Feuil2!D:E,2,FALSE))</f>
        <v>#REF!</v>
      </c>
      <c r="W931" t="e">
        <f>IF(ISNA(VLOOKUP(#REF!&amp;" N°2",Feuil2!D:E,2,FALSE)),"",VLOOKUP(#REF!&amp;" N°2",Feuil2!D:E,2,FALSE))</f>
        <v>#REF!</v>
      </c>
      <c r="X931" t="e">
        <f>IF(ISNA(VLOOKUP(#REF!&amp;" N°3",Feuil2!D:E,2,FALSE)),"",VLOOKUP(#REF!&amp;" N°3",Feuil2!D:E,2,FALSE))</f>
        <v>#REF!</v>
      </c>
      <c r="Y931" t="e">
        <f>IF(ISNA(VLOOKUP(#REF!&amp;" N°3",Feuil2!D:E,2,FALSE)),"",VLOOKUP(#REF!&amp;" N°3",Feuil2!D:E,2,FALSE))</f>
        <v>#REF!</v>
      </c>
      <c r="Z931" t="e">
        <f>IF(ISNA(VLOOKUP(#REF!&amp;" N°4",Feuil2!D:E,2,FALSE)),"",VLOOKUP(#REF!&amp;" N°4",Feuil2!D:E,2,FALSE))</f>
        <v>#REF!</v>
      </c>
      <c r="AA931" t="e">
        <f>IF(ISNA(VLOOKUP(#REF!&amp;" N°6",Feuil2!D:E,2,FALSE)),"",VLOOKUP(#REF!&amp;" N°6",Feuil2!D:E,2,FALSE))</f>
        <v>#REF!</v>
      </c>
      <c r="AB931" t="e">
        <f>IF(ISNA(VLOOKUP(#REF!&amp;" N°7",Feuil2!D:E,2,FALSE)),"",VLOOKUP(#REF!&amp;" N°7",Feuil2!D:E,2,FALSE))</f>
        <v>#REF!</v>
      </c>
    </row>
    <row r="932" spans="14:28" x14ac:dyDescent="0.3">
      <c r="N932" t="e">
        <f>IF(OR(VLOOKUP(M932,Feuil2!E:F,2,FALSE)&gt;1,VLOOKUP(Feuil1!M932,Feuil2!E:I,4,)+7&lt;Tableau_Lancer_la_requête_à_partir_de_CEGID[[#This Row],[wop_dateacc]]),Feuil1!M932,"")</f>
        <v>#N/A</v>
      </c>
      <c r="U932" t="e">
        <f>_xlfn.ISOWEEKNUM(#REF!)</f>
        <v>#REF!</v>
      </c>
      <c r="V932" t="e">
        <f>IF(ISNA(VLOOKUP(#REF!&amp;" N°1",Feuil2!D:E,2,FALSE)),"",VLOOKUP(#REF!&amp;" N°1",Feuil2!D:E,2,FALSE))</f>
        <v>#REF!</v>
      </c>
      <c r="W932" t="e">
        <f>IF(ISNA(VLOOKUP(#REF!&amp;" N°2",Feuil2!D:E,2,FALSE)),"",VLOOKUP(#REF!&amp;" N°2",Feuil2!D:E,2,FALSE))</f>
        <v>#REF!</v>
      </c>
      <c r="X932" t="e">
        <f>IF(ISNA(VLOOKUP(#REF!&amp;" N°3",Feuil2!D:E,2,FALSE)),"",VLOOKUP(#REF!&amp;" N°3",Feuil2!D:E,2,FALSE))</f>
        <v>#REF!</v>
      </c>
      <c r="Y932" t="e">
        <f>IF(ISNA(VLOOKUP(#REF!&amp;" N°3",Feuil2!D:E,2,FALSE)),"",VLOOKUP(#REF!&amp;" N°3",Feuil2!D:E,2,FALSE))</f>
        <v>#REF!</v>
      </c>
      <c r="Z932" t="e">
        <f>IF(ISNA(VLOOKUP(#REF!&amp;" N°4",Feuil2!D:E,2,FALSE)),"",VLOOKUP(#REF!&amp;" N°4",Feuil2!D:E,2,FALSE))</f>
        <v>#REF!</v>
      </c>
      <c r="AA932" t="e">
        <f>IF(ISNA(VLOOKUP(#REF!&amp;" N°6",Feuil2!D:E,2,FALSE)),"",VLOOKUP(#REF!&amp;" N°6",Feuil2!D:E,2,FALSE))</f>
        <v>#REF!</v>
      </c>
      <c r="AB932" t="e">
        <f>IF(ISNA(VLOOKUP(#REF!&amp;" N°7",Feuil2!D:E,2,FALSE)),"",VLOOKUP(#REF!&amp;" N°7",Feuil2!D:E,2,FALSE))</f>
        <v>#REF!</v>
      </c>
    </row>
    <row r="933" spans="14:28" x14ac:dyDescent="0.3">
      <c r="N933" t="e">
        <f>IF(OR(VLOOKUP(M933,Feuil2!E:F,2,FALSE)&gt;1,VLOOKUP(Feuil1!M933,Feuil2!E:I,4,)+7&lt;Tableau_Lancer_la_requête_à_partir_de_CEGID[[#This Row],[wop_dateacc]]),Feuil1!M933,"")</f>
        <v>#N/A</v>
      </c>
      <c r="U933" t="e">
        <f>_xlfn.ISOWEEKNUM(#REF!)</f>
        <v>#REF!</v>
      </c>
      <c r="V933" t="e">
        <f>IF(ISNA(VLOOKUP(#REF!&amp;" N°1",Feuil2!D:E,2,FALSE)),"",VLOOKUP(#REF!&amp;" N°1",Feuil2!D:E,2,FALSE))</f>
        <v>#REF!</v>
      </c>
      <c r="W933" t="e">
        <f>IF(ISNA(VLOOKUP(#REF!&amp;" N°2",Feuil2!D:E,2,FALSE)),"",VLOOKUP(#REF!&amp;" N°2",Feuil2!D:E,2,FALSE))</f>
        <v>#REF!</v>
      </c>
      <c r="X933" t="e">
        <f>IF(ISNA(VLOOKUP(#REF!&amp;" N°3",Feuil2!D:E,2,FALSE)),"",VLOOKUP(#REF!&amp;" N°3",Feuil2!D:E,2,FALSE))</f>
        <v>#REF!</v>
      </c>
      <c r="Y933" t="e">
        <f>IF(ISNA(VLOOKUP(#REF!&amp;" N°3",Feuil2!D:E,2,FALSE)),"",VLOOKUP(#REF!&amp;" N°3",Feuil2!D:E,2,FALSE))</f>
        <v>#REF!</v>
      </c>
      <c r="Z933" t="e">
        <f>IF(ISNA(VLOOKUP(#REF!&amp;" N°4",Feuil2!D:E,2,FALSE)),"",VLOOKUP(#REF!&amp;" N°4",Feuil2!D:E,2,FALSE))</f>
        <v>#REF!</v>
      </c>
      <c r="AA933" t="e">
        <f>IF(ISNA(VLOOKUP(#REF!&amp;" N°6",Feuil2!D:E,2,FALSE)),"",VLOOKUP(#REF!&amp;" N°6",Feuil2!D:E,2,FALSE))</f>
        <v>#REF!</v>
      </c>
      <c r="AB933" t="e">
        <f>IF(ISNA(VLOOKUP(#REF!&amp;" N°7",Feuil2!D:E,2,FALSE)),"",VLOOKUP(#REF!&amp;" N°7",Feuil2!D:E,2,FALSE))</f>
        <v>#REF!</v>
      </c>
    </row>
    <row r="934" spans="14:28" x14ac:dyDescent="0.3">
      <c r="N934" t="e">
        <f>IF(OR(VLOOKUP(M934,Feuil2!E:F,2,FALSE)&gt;1,VLOOKUP(Feuil1!M934,Feuil2!E:I,4,)+7&lt;Tableau_Lancer_la_requête_à_partir_de_CEGID[[#This Row],[wop_dateacc]]),Feuil1!M934,"")</f>
        <v>#N/A</v>
      </c>
      <c r="U934" t="e">
        <f>_xlfn.ISOWEEKNUM(#REF!)</f>
        <v>#REF!</v>
      </c>
      <c r="V934" t="e">
        <f>IF(ISNA(VLOOKUP(#REF!&amp;" N°1",Feuil2!D:E,2,FALSE)),"",VLOOKUP(#REF!&amp;" N°1",Feuil2!D:E,2,FALSE))</f>
        <v>#REF!</v>
      </c>
      <c r="W934" t="e">
        <f>IF(ISNA(VLOOKUP(#REF!&amp;" N°2",Feuil2!D:E,2,FALSE)),"",VLOOKUP(#REF!&amp;" N°2",Feuil2!D:E,2,FALSE))</f>
        <v>#REF!</v>
      </c>
      <c r="X934" t="e">
        <f>IF(ISNA(VLOOKUP(#REF!&amp;" N°3",Feuil2!D:E,2,FALSE)),"",VLOOKUP(#REF!&amp;" N°3",Feuil2!D:E,2,FALSE))</f>
        <v>#REF!</v>
      </c>
      <c r="Y934" t="e">
        <f>IF(ISNA(VLOOKUP(#REF!&amp;" N°3",Feuil2!D:E,2,FALSE)),"",VLOOKUP(#REF!&amp;" N°3",Feuil2!D:E,2,FALSE))</f>
        <v>#REF!</v>
      </c>
      <c r="Z934" t="e">
        <f>IF(ISNA(VLOOKUP(#REF!&amp;" N°4",Feuil2!D:E,2,FALSE)),"",VLOOKUP(#REF!&amp;" N°4",Feuil2!D:E,2,FALSE))</f>
        <v>#REF!</v>
      </c>
      <c r="AA934" t="e">
        <f>IF(ISNA(VLOOKUP(#REF!&amp;" N°6",Feuil2!D:E,2,FALSE)),"",VLOOKUP(#REF!&amp;" N°6",Feuil2!D:E,2,FALSE))</f>
        <v>#REF!</v>
      </c>
      <c r="AB934" t="e">
        <f>IF(ISNA(VLOOKUP(#REF!&amp;" N°7",Feuil2!D:E,2,FALSE)),"",VLOOKUP(#REF!&amp;" N°7",Feuil2!D:E,2,FALSE))</f>
        <v>#REF!</v>
      </c>
    </row>
    <row r="935" spans="14:28" x14ac:dyDescent="0.3">
      <c r="N935" t="e">
        <f>IF(OR(VLOOKUP(M935,Feuil2!E:F,2,FALSE)&gt;1,VLOOKUP(Feuil1!M935,Feuil2!E:I,4,)+7&lt;Tableau_Lancer_la_requête_à_partir_de_CEGID[[#This Row],[wop_dateacc]]),Feuil1!M935,"")</f>
        <v>#N/A</v>
      </c>
      <c r="U935" t="e">
        <f>_xlfn.ISOWEEKNUM(#REF!)</f>
        <v>#REF!</v>
      </c>
      <c r="V935" t="e">
        <f>IF(ISNA(VLOOKUP(#REF!&amp;" N°1",Feuil2!D:E,2,FALSE)),"",VLOOKUP(#REF!&amp;" N°1",Feuil2!D:E,2,FALSE))</f>
        <v>#REF!</v>
      </c>
      <c r="W935" t="e">
        <f>IF(ISNA(VLOOKUP(#REF!&amp;" N°2",Feuil2!D:E,2,FALSE)),"",VLOOKUP(#REF!&amp;" N°2",Feuil2!D:E,2,FALSE))</f>
        <v>#REF!</v>
      </c>
      <c r="X935" t="e">
        <f>IF(ISNA(VLOOKUP(#REF!&amp;" N°3",Feuil2!D:E,2,FALSE)),"",VLOOKUP(#REF!&amp;" N°3",Feuil2!D:E,2,FALSE))</f>
        <v>#REF!</v>
      </c>
      <c r="Y935" t="e">
        <f>IF(ISNA(VLOOKUP(#REF!&amp;" N°3",Feuil2!D:E,2,FALSE)),"",VLOOKUP(#REF!&amp;" N°3",Feuil2!D:E,2,FALSE))</f>
        <v>#REF!</v>
      </c>
      <c r="Z935" t="e">
        <f>IF(ISNA(VLOOKUP(#REF!&amp;" N°4",Feuil2!D:E,2,FALSE)),"",VLOOKUP(#REF!&amp;" N°4",Feuil2!D:E,2,FALSE))</f>
        <v>#REF!</v>
      </c>
      <c r="AA935" t="e">
        <f>IF(ISNA(VLOOKUP(#REF!&amp;" N°6",Feuil2!D:E,2,FALSE)),"",VLOOKUP(#REF!&amp;" N°6",Feuil2!D:E,2,FALSE))</f>
        <v>#REF!</v>
      </c>
      <c r="AB935" t="e">
        <f>IF(ISNA(VLOOKUP(#REF!&amp;" N°7",Feuil2!D:E,2,FALSE)),"",VLOOKUP(#REF!&amp;" N°7",Feuil2!D:E,2,FALSE))</f>
        <v>#REF!</v>
      </c>
    </row>
    <row r="936" spans="14:28" x14ac:dyDescent="0.3">
      <c r="N936" t="e">
        <f>IF(OR(VLOOKUP(M936,Feuil2!E:F,2,FALSE)&gt;1,VLOOKUP(Feuil1!M936,Feuil2!E:I,4,)+7&lt;Tableau_Lancer_la_requête_à_partir_de_CEGID[[#This Row],[wop_dateacc]]),Feuil1!M936,"")</f>
        <v>#N/A</v>
      </c>
      <c r="U936" t="e">
        <f>_xlfn.ISOWEEKNUM(#REF!)</f>
        <v>#REF!</v>
      </c>
      <c r="V936" t="e">
        <f>IF(ISNA(VLOOKUP(#REF!&amp;" N°1",Feuil2!D:E,2,FALSE)),"",VLOOKUP(#REF!&amp;" N°1",Feuil2!D:E,2,FALSE))</f>
        <v>#REF!</v>
      </c>
      <c r="W936" t="e">
        <f>IF(ISNA(VLOOKUP(#REF!&amp;" N°2",Feuil2!D:E,2,FALSE)),"",VLOOKUP(#REF!&amp;" N°2",Feuil2!D:E,2,FALSE))</f>
        <v>#REF!</v>
      </c>
      <c r="X936" t="e">
        <f>IF(ISNA(VLOOKUP(#REF!&amp;" N°3",Feuil2!D:E,2,FALSE)),"",VLOOKUP(#REF!&amp;" N°3",Feuil2!D:E,2,FALSE))</f>
        <v>#REF!</v>
      </c>
      <c r="Y936" t="e">
        <f>IF(ISNA(VLOOKUP(#REF!&amp;" N°3",Feuil2!D:E,2,FALSE)),"",VLOOKUP(#REF!&amp;" N°3",Feuil2!D:E,2,FALSE))</f>
        <v>#REF!</v>
      </c>
      <c r="Z936" t="e">
        <f>IF(ISNA(VLOOKUP(#REF!&amp;" N°4",Feuil2!D:E,2,FALSE)),"",VLOOKUP(#REF!&amp;" N°4",Feuil2!D:E,2,FALSE))</f>
        <v>#REF!</v>
      </c>
      <c r="AA936" t="e">
        <f>IF(ISNA(VLOOKUP(#REF!&amp;" N°6",Feuil2!D:E,2,FALSE)),"",VLOOKUP(#REF!&amp;" N°6",Feuil2!D:E,2,FALSE))</f>
        <v>#REF!</v>
      </c>
      <c r="AB936" t="e">
        <f>IF(ISNA(VLOOKUP(#REF!&amp;" N°7",Feuil2!D:E,2,FALSE)),"",VLOOKUP(#REF!&amp;" N°7",Feuil2!D:E,2,FALSE))</f>
        <v>#REF!</v>
      </c>
    </row>
    <row r="937" spans="14:28" x14ac:dyDescent="0.3">
      <c r="N937" t="e">
        <f>IF(OR(VLOOKUP(M937,Feuil2!E:F,2,FALSE)&gt;1,VLOOKUP(Feuil1!M937,Feuil2!E:I,4,)+7&lt;Tableau_Lancer_la_requête_à_partir_de_CEGID[[#This Row],[wop_dateacc]]),Feuil1!M937,"")</f>
        <v>#N/A</v>
      </c>
      <c r="U937" t="e">
        <f>_xlfn.ISOWEEKNUM(#REF!)</f>
        <v>#REF!</v>
      </c>
      <c r="V937" t="e">
        <f>IF(ISNA(VLOOKUP(#REF!&amp;" N°1",Feuil2!D:E,2,FALSE)),"",VLOOKUP(#REF!&amp;" N°1",Feuil2!D:E,2,FALSE))</f>
        <v>#REF!</v>
      </c>
      <c r="W937" t="e">
        <f>IF(ISNA(VLOOKUP(#REF!&amp;" N°2",Feuil2!D:E,2,FALSE)),"",VLOOKUP(#REF!&amp;" N°2",Feuil2!D:E,2,FALSE))</f>
        <v>#REF!</v>
      </c>
      <c r="X937" t="e">
        <f>IF(ISNA(VLOOKUP(#REF!&amp;" N°3",Feuil2!D:E,2,FALSE)),"",VLOOKUP(#REF!&amp;" N°3",Feuil2!D:E,2,FALSE))</f>
        <v>#REF!</v>
      </c>
      <c r="Y937" t="e">
        <f>IF(ISNA(VLOOKUP(#REF!&amp;" N°3",Feuil2!D:E,2,FALSE)),"",VLOOKUP(#REF!&amp;" N°3",Feuil2!D:E,2,FALSE))</f>
        <v>#REF!</v>
      </c>
      <c r="Z937" t="e">
        <f>IF(ISNA(VLOOKUP(#REF!&amp;" N°4",Feuil2!D:E,2,FALSE)),"",VLOOKUP(#REF!&amp;" N°4",Feuil2!D:E,2,FALSE))</f>
        <v>#REF!</v>
      </c>
      <c r="AA937" t="e">
        <f>IF(ISNA(VLOOKUP(#REF!&amp;" N°6",Feuil2!D:E,2,FALSE)),"",VLOOKUP(#REF!&amp;" N°6",Feuil2!D:E,2,FALSE))</f>
        <v>#REF!</v>
      </c>
      <c r="AB937" t="e">
        <f>IF(ISNA(VLOOKUP(#REF!&amp;" N°7",Feuil2!D:E,2,FALSE)),"",VLOOKUP(#REF!&amp;" N°7",Feuil2!D:E,2,FALSE))</f>
        <v>#REF!</v>
      </c>
    </row>
    <row r="938" spans="14:28" x14ac:dyDescent="0.3">
      <c r="N938" t="e">
        <f>IF(OR(VLOOKUP(M938,Feuil2!E:F,2,FALSE)&gt;1,VLOOKUP(Feuil1!M938,Feuil2!E:I,4,)+7&lt;Tableau_Lancer_la_requête_à_partir_de_CEGID[[#This Row],[wop_dateacc]]),Feuil1!M938,"")</f>
        <v>#N/A</v>
      </c>
      <c r="U938" t="e">
        <f>_xlfn.ISOWEEKNUM(#REF!)</f>
        <v>#REF!</v>
      </c>
      <c r="V938" t="e">
        <f>IF(ISNA(VLOOKUP(#REF!&amp;" N°1",Feuil2!D:E,2,FALSE)),"",VLOOKUP(#REF!&amp;" N°1",Feuil2!D:E,2,FALSE))</f>
        <v>#REF!</v>
      </c>
      <c r="W938" t="e">
        <f>IF(ISNA(VLOOKUP(#REF!&amp;" N°2",Feuil2!D:E,2,FALSE)),"",VLOOKUP(#REF!&amp;" N°2",Feuil2!D:E,2,FALSE))</f>
        <v>#REF!</v>
      </c>
      <c r="X938" t="e">
        <f>IF(ISNA(VLOOKUP(#REF!&amp;" N°3",Feuil2!D:E,2,FALSE)),"",VLOOKUP(#REF!&amp;" N°3",Feuil2!D:E,2,FALSE))</f>
        <v>#REF!</v>
      </c>
      <c r="Y938" t="e">
        <f>IF(ISNA(VLOOKUP(#REF!&amp;" N°3",Feuil2!D:E,2,FALSE)),"",VLOOKUP(#REF!&amp;" N°3",Feuil2!D:E,2,FALSE))</f>
        <v>#REF!</v>
      </c>
      <c r="Z938" t="e">
        <f>IF(ISNA(VLOOKUP(#REF!&amp;" N°4",Feuil2!D:E,2,FALSE)),"",VLOOKUP(#REF!&amp;" N°4",Feuil2!D:E,2,FALSE))</f>
        <v>#REF!</v>
      </c>
      <c r="AA938" t="e">
        <f>IF(ISNA(VLOOKUP(#REF!&amp;" N°6",Feuil2!D:E,2,FALSE)),"",VLOOKUP(#REF!&amp;" N°6",Feuil2!D:E,2,FALSE))</f>
        <v>#REF!</v>
      </c>
      <c r="AB938" t="e">
        <f>IF(ISNA(VLOOKUP(#REF!&amp;" N°7",Feuil2!D:E,2,FALSE)),"",VLOOKUP(#REF!&amp;" N°7",Feuil2!D:E,2,FALSE))</f>
        <v>#REF!</v>
      </c>
    </row>
    <row r="939" spans="14:28" x14ac:dyDescent="0.3">
      <c r="N939" t="e">
        <f>IF(OR(VLOOKUP(M939,Feuil2!E:F,2,FALSE)&gt;1,VLOOKUP(Feuil1!M939,Feuil2!E:I,4,)+7&lt;Tableau_Lancer_la_requête_à_partir_de_CEGID[[#This Row],[wop_dateacc]]),Feuil1!M939,"")</f>
        <v>#N/A</v>
      </c>
      <c r="U939" t="e">
        <f>_xlfn.ISOWEEKNUM(#REF!)</f>
        <v>#REF!</v>
      </c>
      <c r="V939" t="e">
        <f>IF(ISNA(VLOOKUP(#REF!&amp;" N°1",Feuil2!D:E,2,FALSE)),"",VLOOKUP(#REF!&amp;" N°1",Feuil2!D:E,2,FALSE))</f>
        <v>#REF!</v>
      </c>
      <c r="W939" t="e">
        <f>IF(ISNA(VLOOKUP(#REF!&amp;" N°2",Feuil2!D:E,2,FALSE)),"",VLOOKUP(#REF!&amp;" N°2",Feuil2!D:E,2,FALSE))</f>
        <v>#REF!</v>
      </c>
      <c r="X939" t="e">
        <f>IF(ISNA(VLOOKUP(#REF!&amp;" N°3",Feuil2!D:E,2,FALSE)),"",VLOOKUP(#REF!&amp;" N°3",Feuil2!D:E,2,FALSE))</f>
        <v>#REF!</v>
      </c>
      <c r="Y939" t="e">
        <f>IF(ISNA(VLOOKUP(#REF!&amp;" N°3",Feuil2!D:E,2,FALSE)),"",VLOOKUP(#REF!&amp;" N°3",Feuil2!D:E,2,FALSE))</f>
        <v>#REF!</v>
      </c>
      <c r="Z939" t="e">
        <f>IF(ISNA(VLOOKUP(#REF!&amp;" N°4",Feuil2!D:E,2,FALSE)),"",VLOOKUP(#REF!&amp;" N°4",Feuil2!D:E,2,FALSE))</f>
        <v>#REF!</v>
      </c>
      <c r="AA939" t="e">
        <f>IF(ISNA(VLOOKUP(#REF!&amp;" N°6",Feuil2!D:E,2,FALSE)),"",VLOOKUP(#REF!&amp;" N°6",Feuil2!D:E,2,FALSE))</f>
        <v>#REF!</v>
      </c>
      <c r="AB939" t="e">
        <f>IF(ISNA(VLOOKUP(#REF!&amp;" N°7",Feuil2!D:E,2,FALSE)),"",VLOOKUP(#REF!&amp;" N°7",Feuil2!D:E,2,FALSE))</f>
        <v>#REF!</v>
      </c>
    </row>
    <row r="940" spans="14:28" x14ac:dyDescent="0.3">
      <c r="N940" t="e">
        <f>IF(OR(VLOOKUP(M940,Feuil2!E:F,2,FALSE)&gt;1,VLOOKUP(Feuil1!M940,Feuil2!E:I,4,)+7&lt;Tableau_Lancer_la_requête_à_partir_de_CEGID[[#This Row],[wop_dateacc]]),Feuil1!M940,"")</f>
        <v>#N/A</v>
      </c>
      <c r="U940" t="e">
        <f>_xlfn.ISOWEEKNUM(#REF!)</f>
        <v>#REF!</v>
      </c>
      <c r="V940" t="e">
        <f>IF(ISNA(VLOOKUP(#REF!&amp;" N°1",Feuil2!D:E,2,FALSE)),"",VLOOKUP(#REF!&amp;" N°1",Feuil2!D:E,2,FALSE))</f>
        <v>#REF!</v>
      </c>
      <c r="W940" t="e">
        <f>IF(ISNA(VLOOKUP(#REF!&amp;" N°2",Feuil2!D:E,2,FALSE)),"",VLOOKUP(#REF!&amp;" N°2",Feuil2!D:E,2,FALSE))</f>
        <v>#REF!</v>
      </c>
      <c r="X940" t="e">
        <f>IF(ISNA(VLOOKUP(#REF!&amp;" N°3",Feuil2!D:E,2,FALSE)),"",VLOOKUP(#REF!&amp;" N°3",Feuil2!D:E,2,FALSE))</f>
        <v>#REF!</v>
      </c>
      <c r="Y940" t="e">
        <f>IF(ISNA(VLOOKUP(#REF!&amp;" N°3",Feuil2!D:E,2,FALSE)),"",VLOOKUP(#REF!&amp;" N°3",Feuil2!D:E,2,FALSE))</f>
        <v>#REF!</v>
      </c>
      <c r="Z940" t="e">
        <f>IF(ISNA(VLOOKUP(#REF!&amp;" N°4",Feuil2!D:E,2,FALSE)),"",VLOOKUP(#REF!&amp;" N°4",Feuil2!D:E,2,FALSE))</f>
        <v>#REF!</v>
      </c>
      <c r="AA940" t="e">
        <f>IF(ISNA(VLOOKUP(#REF!&amp;" N°6",Feuil2!D:E,2,FALSE)),"",VLOOKUP(#REF!&amp;" N°6",Feuil2!D:E,2,FALSE))</f>
        <v>#REF!</v>
      </c>
      <c r="AB940" t="e">
        <f>IF(ISNA(VLOOKUP(#REF!&amp;" N°7",Feuil2!D:E,2,FALSE)),"",VLOOKUP(#REF!&amp;" N°7",Feuil2!D:E,2,FALSE))</f>
        <v>#REF!</v>
      </c>
    </row>
    <row r="941" spans="14:28" x14ac:dyDescent="0.3">
      <c r="N941" t="e">
        <f>IF(OR(VLOOKUP(M941,Feuil2!E:F,2,FALSE)&gt;1,VLOOKUP(Feuil1!M941,Feuil2!E:I,4,)+7&lt;Tableau_Lancer_la_requête_à_partir_de_CEGID[[#This Row],[wop_dateacc]]),Feuil1!M941,"")</f>
        <v>#N/A</v>
      </c>
      <c r="U941" t="e">
        <f>_xlfn.ISOWEEKNUM(#REF!)</f>
        <v>#REF!</v>
      </c>
      <c r="V941" t="e">
        <f>IF(ISNA(VLOOKUP(#REF!&amp;" N°1",Feuil2!D:E,2,FALSE)),"",VLOOKUP(#REF!&amp;" N°1",Feuil2!D:E,2,FALSE))</f>
        <v>#REF!</v>
      </c>
      <c r="W941" t="e">
        <f>IF(ISNA(VLOOKUP(#REF!&amp;" N°2",Feuil2!D:E,2,FALSE)),"",VLOOKUP(#REF!&amp;" N°2",Feuil2!D:E,2,FALSE))</f>
        <v>#REF!</v>
      </c>
      <c r="X941" t="e">
        <f>IF(ISNA(VLOOKUP(#REF!&amp;" N°3",Feuil2!D:E,2,FALSE)),"",VLOOKUP(#REF!&amp;" N°3",Feuil2!D:E,2,FALSE))</f>
        <v>#REF!</v>
      </c>
      <c r="Y941" t="e">
        <f>IF(ISNA(VLOOKUP(#REF!&amp;" N°3",Feuil2!D:E,2,FALSE)),"",VLOOKUP(#REF!&amp;" N°3",Feuil2!D:E,2,FALSE))</f>
        <v>#REF!</v>
      </c>
      <c r="Z941" t="e">
        <f>IF(ISNA(VLOOKUP(#REF!&amp;" N°4",Feuil2!D:E,2,FALSE)),"",VLOOKUP(#REF!&amp;" N°4",Feuil2!D:E,2,FALSE))</f>
        <v>#REF!</v>
      </c>
      <c r="AA941" t="e">
        <f>IF(ISNA(VLOOKUP(#REF!&amp;" N°6",Feuil2!D:E,2,FALSE)),"",VLOOKUP(#REF!&amp;" N°6",Feuil2!D:E,2,FALSE))</f>
        <v>#REF!</v>
      </c>
      <c r="AB941" t="e">
        <f>IF(ISNA(VLOOKUP(#REF!&amp;" N°7",Feuil2!D:E,2,FALSE)),"",VLOOKUP(#REF!&amp;" N°7",Feuil2!D:E,2,FALSE))</f>
        <v>#REF!</v>
      </c>
    </row>
    <row r="942" spans="14:28" x14ac:dyDescent="0.3">
      <c r="N942" t="e">
        <f>IF(OR(VLOOKUP(M942,Feuil2!E:F,2,FALSE)&gt;1,VLOOKUP(Feuil1!M942,Feuil2!E:I,4,)+7&lt;Tableau_Lancer_la_requête_à_partir_de_CEGID[[#This Row],[wop_dateacc]]),Feuil1!M942,"")</f>
        <v>#N/A</v>
      </c>
      <c r="U942" t="e">
        <f>_xlfn.ISOWEEKNUM(#REF!)</f>
        <v>#REF!</v>
      </c>
      <c r="V942" t="e">
        <f>IF(ISNA(VLOOKUP(#REF!&amp;" N°1",Feuil2!D:E,2,FALSE)),"",VLOOKUP(#REF!&amp;" N°1",Feuil2!D:E,2,FALSE))</f>
        <v>#REF!</v>
      </c>
      <c r="W942" t="e">
        <f>IF(ISNA(VLOOKUP(#REF!&amp;" N°2",Feuil2!D:E,2,FALSE)),"",VLOOKUP(#REF!&amp;" N°2",Feuil2!D:E,2,FALSE))</f>
        <v>#REF!</v>
      </c>
      <c r="X942" t="e">
        <f>IF(ISNA(VLOOKUP(#REF!&amp;" N°3",Feuil2!D:E,2,FALSE)),"",VLOOKUP(#REF!&amp;" N°3",Feuil2!D:E,2,FALSE))</f>
        <v>#REF!</v>
      </c>
      <c r="Y942" t="e">
        <f>IF(ISNA(VLOOKUP(#REF!&amp;" N°3",Feuil2!D:E,2,FALSE)),"",VLOOKUP(#REF!&amp;" N°3",Feuil2!D:E,2,FALSE))</f>
        <v>#REF!</v>
      </c>
      <c r="Z942" t="e">
        <f>IF(ISNA(VLOOKUP(#REF!&amp;" N°4",Feuil2!D:E,2,FALSE)),"",VLOOKUP(#REF!&amp;" N°4",Feuil2!D:E,2,FALSE))</f>
        <v>#REF!</v>
      </c>
      <c r="AA942" t="e">
        <f>IF(ISNA(VLOOKUP(#REF!&amp;" N°6",Feuil2!D:E,2,FALSE)),"",VLOOKUP(#REF!&amp;" N°6",Feuil2!D:E,2,FALSE))</f>
        <v>#REF!</v>
      </c>
      <c r="AB942" t="e">
        <f>IF(ISNA(VLOOKUP(#REF!&amp;" N°7",Feuil2!D:E,2,FALSE)),"",VLOOKUP(#REF!&amp;" N°7",Feuil2!D:E,2,FALSE))</f>
        <v>#REF!</v>
      </c>
    </row>
    <row r="943" spans="14:28" x14ac:dyDescent="0.3">
      <c r="N943" t="e">
        <f>IF(OR(VLOOKUP(M943,Feuil2!E:F,2,FALSE)&gt;1,VLOOKUP(Feuil1!M943,Feuil2!E:I,4,)+7&lt;Tableau_Lancer_la_requête_à_partir_de_CEGID[[#This Row],[wop_dateacc]]),Feuil1!M943,"")</f>
        <v>#N/A</v>
      </c>
      <c r="U943" t="e">
        <f>_xlfn.ISOWEEKNUM(#REF!)</f>
        <v>#REF!</v>
      </c>
      <c r="V943" t="e">
        <f>IF(ISNA(VLOOKUP(#REF!&amp;" N°1",Feuil2!D:E,2,FALSE)),"",VLOOKUP(#REF!&amp;" N°1",Feuil2!D:E,2,FALSE))</f>
        <v>#REF!</v>
      </c>
      <c r="W943" t="e">
        <f>IF(ISNA(VLOOKUP(#REF!&amp;" N°2",Feuil2!D:E,2,FALSE)),"",VLOOKUP(#REF!&amp;" N°2",Feuil2!D:E,2,FALSE))</f>
        <v>#REF!</v>
      </c>
      <c r="X943" t="e">
        <f>IF(ISNA(VLOOKUP(#REF!&amp;" N°3",Feuil2!D:E,2,FALSE)),"",VLOOKUP(#REF!&amp;" N°3",Feuil2!D:E,2,FALSE))</f>
        <v>#REF!</v>
      </c>
      <c r="Y943" t="e">
        <f>IF(ISNA(VLOOKUP(#REF!&amp;" N°3",Feuil2!D:E,2,FALSE)),"",VLOOKUP(#REF!&amp;" N°3",Feuil2!D:E,2,FALSE))</f>
        <v>#REF!</v>
      </c>
      <c r="Z943" t="e">
        <f>IF(ISNA(VLOOKUP(#REF!&amp;" N°4",Feuil2!D:E,2,FALSE)),"",VLOOKUP(#REF!&amp;" N°4",Feuil2!D:E,2,FALSE))</f>
        <v>#REF!</v>
      </c>
      <c r="AA943" t="e">
        <f>IF(ISNA(VLOOKUP(#REF!&amp;" N°6",Feuil2!D:E,2,FALSE)),"",VLOOKUP(#REF!&amp;" N°6",Feuil2!D:E,2,FALSE))</f>
        <v>#REF!</v>
      </c>
      <c r="AB943" t="e">
        <f>IF(ISNA(VLOOKUP(#REF!&amp;" N°7",Feuil2!D:E,2,FALSE)),"",VLOOKUP(#REF!&amp;" N°7",Feuil2!D:E,2,FALSE))</f>
        <v>#REF!</v>
      </c>
    </row>
    <row r="944" spans="14:28" x14ac:dyDescent="0.3">
      <c r="N944" t="e">
        <f>IF(OR(VLOOKUP(M944,Feuil2!E:F,2,FALSE)&gt;1,VLOOKUP(Feuil1!M944,Feuil2!E:I,4,)+7&lt;Tableau_Lancer_la_requête_à_partir_de_CEGID[[#This Row],[wop_dateacc]]),Feuil1!M944,"")</f>
        <v>#N/A</v>
      </c>
      <c r="U944" t="e">
        <f>_xlfn.ISOWEEKNUM(#REF!)</f>
        <v>#REF!</v>
      </c>
      <c r="V944" t="e">
        <f>IF(ISNA(VLOOKUP(#REF!&amp;" N°1",Feuil2!D:E,2,FALSE)),"",VLOOKUP(#REF!&amp;" N°1",Feuil2!D:E,2,FALSE))</f>
        <v>#REF!</v>
      </c>
      <c r="W944" t="e">
        <f>IF(ISNA(VLOOKUP(#REF!&amp;" N°2",Feuil2!D:E,2,FALSE)),"",VLOOKUP(#REF!&amp;" N°2",Feuil2!D:E,2,FALSE))</f>
        <v>#REF!</v>
      </c>
      <c r="X944" t="e">
        <f>IF(ISNA(VLOOKUP(#REF!&amp;" N°3",Feuil2!D:E,2,FALSE)),"",VLOOKUP(#REF!&amp;" N°3",Feuil2!D:E,2,FALSE))</f>
        <v>#REF!</v>
      </c>
      <c r="Y944" t="e">
        <f>IF(ISNA(VLOOKUP(#REF!&amp;" N°3",Feuil2!D:E,2,FALSE)),"",VLOOKUP(#REF!&amp;" N°3",Feuil2!D:E,2,FALSE))</f>
        <v>#REF!</v>
      </c>
      <c r="Z944" t="e">
        <f>IF(ISNA(VLOOKUP(#REF!&amp;" N°4",Feuil2!D:E,2,FALSE)),"",VLOOKUP(#REF!&amp;" N°4",Feuil2!D:E,2,FALSE))</f>
        <v>#REF!</v>
      </c>
      <c r="AA944" t="e">
        <f>IF(ISNA(VLOOKUP(#REF!&amp;" N°6",Feuil2!D:E,2,FALSE)),"",VLOOKUP(#REF!&amp;" N°6",Feuil2!D:E,2,FALSE))</f>
        <v>#REF!</v>
      </c>
      <c r="AB944" t="e">
        <f>IF(ISNA(VLOOKUP(#REF!&amp;" N°7",Feuil2!D:E,2,FALSE)),"",VLOOKUP(#REF!&amp;" N°7",Feuil2!D:E,2,FALSE))</f>
        <v>#REF!</v>
      </c>
    </row>
    <row r="945" spans="14:28" x14ac:dyDescent="0.3">
      <c r="N945" t="e">
        <f>IF(OR(VLOOKUP(M945,Feuil2!E:F,2,FALSE)&gt;1,VLOOKUP(Feuil1!M945,Feuil2!E:I,4,)+7&lt;Tableau_Lancer_la_requête_à_partir_de_CEGID[[#This Row],[wop_dateacc]]),Feuil1!M945,"")</f>
        <v>#N/A</v>
      </c>
      <c r="U945" t="e">
        <f>_xlfn.ISOWEEKNUM(#REF!)</f>
        <v>#REF!</v>
      </c>
      <c r="V945" t="e">
        <f>IF(ISNA(VLOOKUP(#REF!&amp;" N°1",Feuil2!D:E,2,FALSE)),"",VLOOKUP(#REF!&amp;" N°1",Feuil2!D:E,2,FALSE))</f>
        <v>#REF!</v>
      </c>
      <c r="W945" t="e">
        <f>IF(ISNA(VLOOKUP(#REF!&amp;" N°2",Feuil2!D:E,2,FALSE)),"",VLOOKUP(#REF!&amp;" N°2",Feuil2!D:E,2,FALSE))</f>
        <v>#REF!</v>
      </c>
      <c r="X945" t="e">
        <f>IF(ISNA(VLOOKUP(#REF!&amp;" N°3",Feuil2!D:E,2,FALSE)),"",VLOOKUP(#REF!&amp;" N°3",Feuil2!D:E,2,FALSE))</f>
        <v>#REF!</v>
      </c>
      <c r="Y945" t="e">
        <f>IF(ISNA(VLOOKUP(#REF!&amp;" N°3",Feuil2!D:E,2,FALSE)),"",VLOOKUP(#REF!&amp;" N°3",Feuil2!D:E,2,FALSE))</f>
        <v>#REF!</v>
      </c>
      <c r="Z945" t="e">
        <f>IF(ISNA(VLOOKUP(#REF!&amp;" N°4",Feuil2!D:E,2,FALSE)),"",VLOOKUP(#REF!&amp;" N°4",Feuil2!D:E,2,FALSE))</f>
        <v>#REF!</v>
      </c>
      <c r="AA945" t="e">
        <f>IF(ISNA(VLOOKUP(#REF!&amp;" N°6",Feuil2!D:E,2,FALSE)),"",VLOOKUP(#REF!&amp;" N°6",Feuil2!D:E,2,FALSE))</f>
        <v>#REF!</v>
      </c>
      <c r="AB945" t="e">
        <f>IF(ISNA(VLOOKUP(#REF!&amp;" N°7",Feuil2!D:E,2,FALSE)),"",VLOOKUP(#REF!&amp;" N°7",Feuil2!D:E,2,FALSE))</f>
        <v>#REF!</v>
      </c>
    </row>
    <row r="946" spans="14:28" x14ac:dyDescent="0.3">
      <c r="N946" t="e">
        <f>IF(OR(VLOOKUP(M946,Feuil2!E:F,2,FALSE)&gt;1,VLOOKUP(Feuil1!M946,Feuil2!E:I,4,)+7&lt;Tableau_Lancer_la_requête_à_partir_de_CEGID[[#This Row],[wop_dateacc]]),Feuil1!M946,"")</f>
        <v>#N/A</v>
      </c>
      <c r="U946" t="e">
        <f>_xlfn.ISOWEEKNUM(#REF!)</f>
        <v>#REF!</v>
      </c>
      <c r="V946" t="e">
        <f>IF(ISNA(VLOOKUP(#REF!&amp;" N°1",Feuil2!D:E,2,FALSE)),"",VLOOKUP(#REF!&amp;" N°1",Feuil2!D:E,2,FALSE))</f>
        <v>#REF!</v>
      </c>
      <c r="W946" t="e">
        <f>IF(ISNA(VLOOKUP(#REF!&amp;" N°2",Feuil2!D:E,2,FALSE)),"",VLOOKUP(#REF!&amp;" N°2",Feuil2!D:E,2,FALSE))</f>
        <v>#REF!</v>
      </c>
      <c r="X946" t="e">
        <f>IF(ISNA(VLOOKUP(#REF!&amp;" N°3",Feuil2!D:E,2,FALSE)),"",VLOOKUP(#REF!&amp;" N°3",Feuil2!D:E,2,FALSE))</f>
        <v>#REF!</v>
      </c>
      <c r="Y946" t="e">
        <f>IF(ISNA(VLOOKUP(#REF!&amp;" N°3",Feuil2!D:E,2,FALSE)),"",VLOOKUP(#REF!&amp;" N°3",Feuil2!D:E,2,FALSE))</f>
        <v>#REF!</v>
      </c>
      <c r="Z946" t="e">
        <f>IF(ISNA(VLOOKUP(#REF!&amp;" N°4",Feuil2!D:E,2,FALSE)),"",VLOOKUP(#REF!&amp;" N°4",Feuil2!D:E,2,FALSE))</f>
        <v>#REF!</v>
      </c>
      <c r="AA946" t="e">
        <f>IF(ISNA(VLOOKUP(#REF!&amp;" N°6",Feuil2!D:E,2,FALSE)),"",VLOOKUP(#REF!&amp;" N°6",Feuil2!D:E,2,FALSE))</f>
        <v>#REF!</v>
      </c>
      <c r="AB946" t="e">
        <f>IF(ISNA(VLOOKUP(#REF!&amp;" N°7",Feuil2!D:E,2,FALSE)),"",VLOOKUP(#REF!&amp;" N°7",Feuil2!D:E,2,FALSE))</f>
        <v>#REF!</v>
      </c>
    </row>
    <row r="947" spans="14:28" x14ac:dyDescent="0.3">
      <c r="N947" t="e">
        <f>IF(OR(VLOOKUP(M947,Feuil2!E:F,2,FALSE)&gt;1,VLOOKUP(Feuil1!M947,Feuil2!E:I,4,)+7&lt;Tableau_Lancer_la_requête_à_partir_de_CEGID[[#This Row],[wop_dateacc]]),Feuil1!M947,"")</f>
        <v>#N/A</v>
      </c>
      <c r="U947" t="e">
        <f>_xlfn.ISOWEEKNUM(#REF!)</f>
        <v>#REF!</v>
      </c>
      <c r="V947" t="e">
        <f>IF(ISNA(VLOOKUP(#REF!&amp;" N°1",Feuil2!D:E,2,FALSE)),"",VLOOKUP(#REF!&amp;" N°1",Feuil2!D:E,2,FALSE))</f>
        <v>#REF!</v>
      </c>
      <c r="W947" t="e">
        <f>IF(ISNA(VLOOKUP(#REF!&amp;" N°2",Feuil2!D:E,2,FALSE)),"",VLOOKUP(#REF!&amp;" N°2",Feuil2!D:E,2,FALSE))</f>
        <v>#REF!</v>
      </c>
      <c r="X947" t="e">
        <f>IF(ISNA(VLOOKUP(#REF!&amp;" N°3",Feuil2!D:E,2,FALSE)),"",VLOOKUP(#REF!&amp;" N°3",Feuil2!D:E,2,FALSE))</f>
        <v>#REF!</v>
      </c>
      <c r="Y947" t="e">
        <f>IF(ISNA(VLOOKUP(#REF!&amp;" N°3",Feuil2!D:E,2,FALSE)),"",VLOOKUP(#REF!&amp;" N°3",Feuil2!D:E,2,FALSE))</f>
        <v>#REF!</v>
      </c>
      <c r="Z947" t="e">
        <f>IF(ISNA(VLOOKUP(#REF!&amp;" N°4",Feuil2!D:E,2,FALSE)),"",VLOOKUP(#REF!&amp;" N°4",Feuil2!D:E,2,FALSE))</f>
        <v>#REF!</v>
      </c>
      <c r="AA947" t="e">
        <f>IF(ISNA(VLOOKUP(#REF!&amp;" N°6",Feuil2!D:E,2,FALSE)),"",VLOOKUP(#REF!&amp;" N°6",Feuil2!D:E,2,FALSE))</f>
        <v>#REF!</v>
      </c>
      <c r="AB947" t="e">
        <f>IF(ISNA(VLOOKUP(#REF!&amp;" N°7",Feuil2!D:E,2,FALSE)),"",VLOOKUP(#REF!&amp;" N°7",Feuil2!D:E,2,FALSE))</f>
        <v>#REF!</v>
      </c>
    </row>
    <row r="948" spans="14:28" x14ac:dyDescent="0.3">
      <c r="N948" t="e">
        <f>IF(OR(VLOOKUP(M948,Feuil2!E:F,2,FALSE)&gt;1,VLOOKUP(Feuil1!M948,Feuil2!E:I,4,)+7&lt;Tableau_Lancer_la_requête_à_partir_de_CEGID[[#This Row],[wop_dateacc]]),Feuil1!M948,"")</f>
        <v>#N/A</v>
      </c>
      <c r="U948" t="e">
        <f>_xlfn.ISOWEEKNUM(#REF!)</f>
        <v>#REF!</v>
      </c>
      <c r="V948" t="e">
        <f>IF(ISNA(VLOOKUP(#REF!&amp;" N°1",Feuil2!D:E,2,FALSE)),"",VLOOKUP(#REF!&amp;" N°1",Feuil2!D:E,2,FALSE))</f>
        <v>#REF!</v>
      </c>
      <c r="W948" t="e">
        <f>IF(ISNA(VLOOKUP(#REF!&amp;" N°2",Feuil2!D:E,2,FALSE)),"",VLOOKUP(#REF!&amp;" N°2",Feuil2!D:E,2,FALSE))</f>
        <v>#REF!</v>
      </c>
      <c r="X948" t="e">
        <f>IF(ISNA(VLOOKUP(#REF!&amp;" N°3",Feuil2!D:E,2,FALSE)),"",VLOOKUP(#REF!&amp;" N°3",Feuil2!D:E,2,FALSE))</f>
        <v>#REF!</v>
      </c>
      <c r="Y948" t="e">
        <f>IF(ISNA(VLOOKUP(#REF!&amp;" N°3",Feuil2!D:E,2,FALSE)),"",VLOOKUP(#REF!&amp;" N°3",Feuil2!D:E,2,FALSE))</f>
        <v>#REF!</v>
      </c>
      <c r="Z948" t="e">
        <f>IF(ISNA(VLOOKUP(#REF!&amp;" N°4",Feuil2!D:E,2,FALSE)),"",VLOOKUP(#REF!&amp;" N°4",Feuil2!D:E,2,FALSE))</f>
        <v>#REF!</v>
      </c>
      <c r="AA948" t="e">
        <f>IF(ISNA(VLOOKUP(#REF!&amp;" N°6",Feuil2!D:E,2,FALSE)),"",VLOOKUP(#REF!&amp;" N°6",Feuil2!D:E,2,FALSE))</f>
        <v>#REF!</v>
      </c>
      <c r="AB948" t="e">
        <f>IF(ISNA(VLOOKUP(#REF!&amp;" N°7",Feuil2!D:E,2,FALSE)),"",VLOOKUP(#REF!&amp;" N°7",Feuil2!D:E,2,FALSE))</f>
        <v>#REF!</v>
      </c>
    </row>
    <row r="949" spans="14:28" x14ac:dyDescent="0.3">
      <c r="N949" t="e">
        <f>IF(OR(VLOOKUP(M949,Feuil2!E:F,2,FALSE)&gt;1,VLOOKUP(Feuil1!M949,Feuil2!E:I,4,)+7&lt;Tableau_Lancer_la_requête_à_partir_de_CEGID[[#This Row],[wop_dateacc]]),Feuil1!M949,"")</f>
        <v>#N/A</v>
      </c>
      <c r="U949" t="e">
        <f>_xlfn.ISOWEEKNUM(#REF!)</f>
        <v>#REF!</v>
      </c>
      <c r="V949" t="e">
        <f>IF(ISNA(VLOOKUP(#REF!&amp;" N°1",Feuil2!D:E,2,FALSE)),"",VLOOKUP(#REF!&amp;" N°1",Feuil2!D:E,2,FALSE))</f>
        <v>#REF!</v>
      </c>
      <c r="W949" t="e">
        <f>IF(ISNA(VLOOKUP(#REF!&amp;" N°2",Feuil2!D:E,2,FALSE)),"",VLOOKUP(#REF!&amp;" N°2",Feuil2!D:E,2,FALSE))</f>
        <v>#REF!</v>
      </c>
      <c r="X949" t="e">
        <f>IF(ISNA(VLOOKUP(#REF!&amp;" N°3",Feuil2!D:E,2,FALSE)),"",VLOOKUP(#REF!&amp;" N°3",Feuil2!D:E,2,FALSE))</f>
        <v>#REF!</v>
      </c>
      <c r="Y949" t="e">
        <f>IF(ISNA(VLOOKUP(#REF!&amp;" N°3",Feuil2!D:E,2,FALSE)),"",VLOOKUP(#REF!&amp;" N°3",Feuil2!D:E,2,FALSE))</f>
        <v>#REF!</v>
      </c>
      <c r="Z949" t="e">
        <f>IF(ISNA(VLOOKUP(#REF!&amp;" N°4",Feuil2!D:E,2,FALSE)),"",VLOOKUP(#REF!&amp;" N°4",Feuil2!D:E,2,FALSE))</f>
        <v>#REF!</v>
      </c>
      <c r="AA949" t="e">
        <f>IF(ISNA(VLOOKUP(#REF!&amp;" N°6",Feuil2!D:E,2,FALSE)),"",VLOOKUP(#REF!&amp;" N°6",Feuil2!D:E,2,FALSE))</f>
        <v>#REF!</v>
      </c>
      <c r="AB949" t="e">
        <f>IF(ISNA(VLOOKUP(#REF!&amp;" N°7",Feuil2!D:E,2,FALSE)),"",VLOOKUP(#REF!&amp;" N°7",Feuil2!D:E,2,FALSE))</f>
        <v>#REF!</v>
      </c>
    </row>
    <row r="950" spans="14:28" x14ac:dyDescent="0.3">
      <c r="N950" t="e">
        <f>IF(OR(VLOOKUP(M950,Feuil2!E:F,2,FALSE)&gt;1,VLOOKUP(Feuil1!M950,Feuil2!E:I,4,)+7&lt;Tableau_Lancer_la_requête_à_partir_de_CEGID[[#This Row],[wop_dateacc]]),Feuil1!M950,"")</f>
        <v>#N/A</v>
      </c>
      <c r="U950" t="e">
        <f>_xlfn.ISOWEEKNUM(#REF!)</f>
        <v>#REF!</v>
      </c>
      <c r="V950" t="e">
        <f>IF(ISNA(VLOOKUP(#REF!&amp;" N°1",Feuil2!D:E,2,FALSE)),"",VLOOKUP(#REF!&amp;" N°1",Feuil2!D:E,2,FALSE))</f>
        <v>#REF!</v>
      </c>
      <c r="W950" t="e">
        <f>IF(ISNA(VLOOKUP(#REF!&amp;" N°2",Feuil2!D:E,2,FALSE)),"",VLOOKUP(#REF!&amp;" N°2",Feuil2!D:E,2,FALSE))</f>
        <v>#REF!</v>
      </c>
      <c r="X950" t="e">
        <f>IF(ISNA(VLOOKUP(#REF!&amp;" N°3",Feuil2!D:E,2,FALSE)),"",VLOOKUP(#REF!&amp;" N°3",Feuil2!D:E,2,FALSE))</f>
        <v>#REF!</v>
      </c>
      <c r="Y950" t="e">
        <f>IF(ISNA(VLOOKUP(#REF!&amp;" N°3",Feuil2!D:E,2,FALSE)),"",VLOOKUP(#REF!&amp;" N°3",Feuil2!D:E,2,FALSE))</f>
        <v>#REF!</v>
      </c>
      <c r="Z950" t="e">
        <f>IF(ISNA(VLOOKUP(#REF!&amp;" N°4",Feuil2!D:E,2,FALSE)),"",VLOOKUP(#REF!&amp;" N°4",Feuil2!D:E,2,FALSE))</f>
        <v>#REF!</v>
      </c>
      <c r="AA950" t="e">
        <f>IF(ISNA(VLOOKUP(#REF!&amp;" N°6",Feuil2!D:E,2,FALSE)),"",VLOOKUP(#REF!&amp;" N°6",Feuil2!D:E,2,FALSE))</f>
        <v>#REF!</v>
      </c>
      <c r="AB950" t="e">
        <f>IF(ISNA(VLOOKUP(#REF!&amp;" N°7",Feuil2!D:E,2,FALSE)),"",VLOOKUP(#REF!&amp;" N°7",Feuil2!D:E,2,FALSE))</f>
        <v>#REF!</v>
      </c>
    </row>
    <row r="951" spans="14:28" x14ac:dyDescent="0.3">
      <c r="N951" t="e">
        <f>IF(OR(VLOOKUP(M951,Feuil2!E:F,2,FALSE)&gt;1,VLOOKUP(Feuil1!M951,Feuil2!E:I,4,)+7&lt;Tableau_Lancer_la_requête_à_partir_de_CEGID[[#This Row],[wop_dateacc]]),Feuil1!M951,"")</f>
        <v>#N/A</v>
      </c>
      <c r="U951" t="e">
        <f>_xlfn.ISOWEEKNUM(#REF!)</f>
        <v>#REF!</v>
      </c>
      <c r="V951" t="e">
        <f>IF(ISNA(VLOOKUP(#REF!&amp;" N°1",Feuil2!D:E,2,FALSE)),"",VLOOKUP(#REF!&amp;" N°1",Feuil2!D:E,2,FALSE))</f>
        <v>#REF!</v>
      </c>
      <c r="W951" t="e">
        <f>IF(ISNA(VLOOKUP(#REF!&amp;" N°2",Feuil2!D:E,2,FALSE)),"",VLOOKUP(#REF!&amp;" N°2",Feuil2!D:E,2,FALSE))</f>
        <v>#REF!</v>
      </c>
      <c r="X951" t="e">
        <f>IF(ISNA(VLOOKUP(#REF!&amp;" N°3",Feuil2!D:E,2,FALSE)),"",VLOOKUP(#REF!&amp;" N°3",Feuil2!D:E,2,FALSE))</f>
        <v>#REF!</v>
      </c>
      <c r="Y951" t="e">
        <f>IF(ISNA(VLOOKUP(#REF!&amp;" N°3",Feuil2!D:E,2,FALSE)),"",VLOOKUP(#REF!&amp;" N°3",Feuil2!D:E,2,FALSE))</f>
        <v>#REF!</v>
      </c>
      <c r="Z951" t="e">
        <f>IF(ISNA(VLOOKUP(#REF!&amp;" N°4",Feuil2!D:E,2,FALSE)),"",VLOOKUP(#REF!&amp;" N°4",Feuil2!D:E,2,FALSE))</f>
        <v>#REF!</v>
      </c>
      <c r="AA951" t="e">
        <f>IF(ISNA(VLOOKUP(#REF!&amp;" N°6",Feuil2!D:E,2,FALSE)),"",VLOOKUP(#REF!&amp;" N°6",Feuil2!D:E,2,FALSE))</f>
        <v>#REF!</v>
      </c>
      <c r="AB951" t="e">
        <f>IF(ISNA(VLOOKUP(#REF!&amp;" N°7",Feuil2!D:E,2,FALSE)),"",VLOOKUP(#REF!&amp;" N°7",Feuil2!D:E,2,FALSE))</f>
        <v>#REF!</v>
      </c>
    </row>
    <row r="952" spans="14:28" x14ac:dyDescent="0.3">
      <c r="N952" t="e">
        <f>IF(OR(VLOOKUP(M952,Feuil2!E:F,2,FALSE)&gt;1,VLOOKUP(Feuil1!M952,Feuil2!E:I,4,)+7&lt;Tableau_Lancer_la_requête_à_partir_de_CEGID[[#This Row],[wop_dateacc]]),Feuil1!M952,"")</f>
        <v>#N/A</v>
      </c>
      <c r="U952" t="e">
        <f>_xlfn.ISOWEEKNUM(#REF!)</f>
        <v>#REF!</v>
      </c>
      <c r="V952" t="e">
        <f>IF(ISNA(VLOOKUP(#REF!&amp;" N°1",Feuil2!D:E,2,FALSE)),"",VLOOKUP(#REF!&amp;" N°1",Feuil2!D:E,2,FALSE))</f>
        <v>#REF!</v>
      </c>
      <c r="W952" t="e">
        <f>IF(ISNA(VLOOKUP(#REF!&amp;" N°2",Feuil2!D:E,2,FALSE)),"",VLOOKUP(#REF!&amp;" N°2",Feuil2!D:E,2,FALSE))</f>
        <v>#REF!</v>
      </c>
      <c r="X952" t="e">
        <f>IF(ISNA(VLOOKUP(#REF!&amp;" N°3",Feuil2!D:E,2,FALSE)),"",VLOOKUP(#REF!&amp;" N°3",Feuil2!D:E,2,FALSE))</f>
        <v>#REF!</v>
      </c>
      <c r="Y952" t="e">
        <f>IF(ISNA(VLOOKUP(#REF!&amp;" N°3",Feuil2!D:E,2,FALSE)),"",VLOOKUP(#REF!&amp;" N°3",Feuil2!D:E,2,FALSE))</f>
        <v>#REF!</v>
      </c>
      <c r="Z952" t="e">
        <f>IF(ISNA(VLOOKUP(#REF!&amp;" N°4",Feuil2!D:E,2,FALSE)),"",VLOOKUP(#REF!&amp;" N°4",Feuil2!D:E,2,FALSE))</f>
        <v>#REF!</v>
      </c>
      <c r="AA952" t="e">
        <f>IF(ISNA(VLOOKUP(#REF!&amp;" N°6",Feuil2!D:E,2,FALSE)),"",VLOOKUP(#REF!&amp;" N°6",Feuil2!D:E,2,FALSE))</f>
        <v>#REF!</v>
      </c>
      <c r="AB952" t="e">
        <f>IF(ISNA(VLOOKUP(#REF!&amp;" N°7",Feuil2!D:E,2,FALSE)),"",VLOOKUP(#REF!&amp;" N°7",Feuil2!D:E,2,FALSE))</f>
        <v>#REF!</v>
      </c>
    </row>
    <row r="953" spans="14:28" x14ac:dyDescent="0.3">
      <c r="N953" t="e">
        <f>IF(OR(VLOOKUP(M953,Feuil2!E:F,2,FALSE)&gt;1,VLOOKUP(Feuil1!M953,Feuil2!E:I,4,)+7&lt;Tableau_Lancer_la_requête_à_partir_de_CEGID[[#This Row],[wop_dateacc]]),Feuil1!M953,"")</f>
        <v>#N/A</v>
      </c>
      <c r="U953" t="e">
        <f>_xlfn.ISOWEEKNUM(#REF!)</f>
        <v>#REF!</v>
      </c>
      <c r="V953" t="e">
        <f>IF(ISNA(VLOOKUP(#REF!&amp;" N°1",Feuil2!D:E,2,FALSE)),"",VLOOKUP(#REF!&amp;" N°1",Feuil2!D:E,2,FALSE))</f>
        <v>#REF!</v>
      </c>
      <c r="W953" t="e">
        <f>IF(ISNA(VLOOKUP(#REF!&amp;" N°2",Feuil2!D:E,2,FALSE)),"",VLOOKUP(#REF!&amp;" N°2",Feuil2!D:E,2,FALSE))</f>
        <v>#REF!</v>
      </c>
      <c r="X953" t="e">
        <f>IF(ISNA(VLOOKUP(#REF!&amp;" N°3",Feuil2!D:E,2,FALSE)),"",VLOOKUP(#REF!&amp;" N°3",Feuil2!D:E,2,FALSE))</f>
        <v>#REF!</v>
      </c>
      <c r="Y953" t="e">
        <f>IF(ISNA(VLOOKUP(#REF!&amp;" N°3",Feuil2!D:E,2,FALSE)),"",VLOOKUP(#REF!&amp;" N°3",Feuil2!D:E,2,FALSE))</f>
        <v>#REF!</v>
      </c>
      <c r="Z953" t="e">
        <f>IF(ISNA(VLOOKUP(#REF!&amp;" N°4",Feuil2!D:E,2,FALSE)),"",VLOOKUP(#REF!&amp;" N°4",Feuil2!D:E,2,FALSE))</f>
        <v>#REF!</v>
      </c>
      <c r="AA953" t="e">
        <f>IF(ISNA(VLOOKUP(#REF!&amp;" N°6",Feuil2!D:E,2,FALSE)),"",VLOOKUP(#REF!&amp;" N°6",Feuil2!D:E,2,FALSE))</f>
        <v>#REF!</v>
      </c>
      <c r="AB953" t="e">
        <f>IF(ISNA(VLOOKUP(#REF!&amp;" N°7",Feuil2!D:E,2,FALSE)),"",VLOOKUP(#REF!&amp;" N°7",Feuil2!D:E,2,FALSE))</f>
        <v>#REF!</v>
      </c>
    </row>
    <row r="954" spans="14:28" x14ac:dyDescent="0.3">
      <c r="N954" t="e">
        <f>IF(OR(VLOOKUP(M954,Feuil2!E:F,2,FALSE)&gt;1,VLOOKUP(Feuil1!M954,Feuil2!E:I,4,)+7&lt;Tableau_Lancer_la_requête_à_partir_de_CEGID[[#This Row],[wop_dateacc]]),Feuil1!M954,"")</f>
        <v>#N/A</v>
      </c>
      <c r="U954" t="e">
        <f>_xlfn.ISOWEEKNUM(#REF!)</f>
        <v>#REF!</v>
      </c>
      <c r="V954" t="e">
        <f>IF(ISNA(VLOOKUP(#REF!&amp;" N°1",Feuil2!D:E,2,FALSE)),"",VLOOKUP(#REF!&amp;" N°1",Feuil2!D:E,2,FALSE))</f>
        <v>#REF!</v>
      </c>
      <c r="W954" t="e">
        <f>IF(ISNA(VLOOKUP(#REF!&amp;" N°2",Feuil2!D:E,2,FALSE)),"",VLOOKUP(#REF!&amp;" N°2",Feuil2!D:E,2,FALSE))</f>
        <v>#REF!</v>
      </c>
      <c r="X954" t="e">
        <f>IF(ISNA(VLOOKUP(#REF!&amp;" N°3",Feuil2!D:E,2,FALSE)),"",VLOOKUP(#REF!&amp;" N°3",Feuil2!D:E,2,FALSE))</f>
        <v>#REF!</v>
      </c>
      <c r="Y954" t="e">
        <f>IF(ISNA(VLOOKUP(#REF!&amp;" N°3",Feuil2!D:E,2,FALSE)),"",VLOOKUP(#REF!&amp;" N°3",Feuil2!D:E,2,FALSE))</f>
        <v>#REF!</v>
      </c>
      <c r="Z954" t="e">
        <f>IF(ISNA(VLOOKUP(#REF!&amp;" N°4",Feuil2!D:E,2,FALSE)),"",VLOOKUP(#REF!&amp;" N°4",Feuil2!D:E,2,FALSE))</f>
        <v>#REF!</v>
      </c>
      <c r="AA954" t="e">
        <f>IF(ISNA(VLOOKUP(#REF!&amp;" N°6",Feuil2!D:E,2,FALSE)),"",VLOOKUP(#REF!&amp;" N°6",Feuil2!D:E,2,FALSE))</f>
        <v>#REF!</v>
      </c>
      <c r="AB954" t="e">
        <f>IF(ISNA(VLOOKUP(#REF!&amp;" N°7",Feuil2!D:E,2,FALSE)),"",VLOOKUP(#REF!&amp;" N°7",Feuil2!D:E,2,FALSE))</f>
        <v>#REF!</v>
      </c>
    </row>
    <row r="955" spans="14:28" x14ac:dyDescent="0.3">
      <c r="N955" t="e">
        <f>IF(OR(VLOOKUP(M955,Feuil2!E:F,2,FALSE)&gt;1,VLOOKUP(Feuil1!M955,Feuil2!E:I,4,)+7&lt;Tableau_Lancer_la_requête_à_partir_de_CEGID[[#This Row],[wop_dateacc]]),Feuil1!M955,"")</f>
        <v>#N/A</v>
      </c>
      <c r="U955" t="e">
        <f>_xlfn.ISOWEEKNUM(#REF!)</f>
        <v>#REF!</v>
      </c>
      <c r="V955" t="e">
        <f>IF(ISNA(VLOOKUP(#REF!&amp;" N°1",Feuil2!D:E,2,FALSE)),"",VLOOKUP(#REF!&amp;" N°1",Feuil2!D:E,2,FALSE))</f>
        <v>#REF!</v>
      </c>
      <c r="W955" t="e">
        <f>IF(ISNA(VLOOKUP(#REF!&amp;" N°2",Feuil2!D:E,2,FALSE)),"",VLOOKUP(#REF!&amp;" N°2",Feuil2!D:E,2,FALSE))</f>
        <v>#REF!</v>
      </c>
      <c r="X955" t="e">
        <f>IF(ISNA(VLOOKUP(#REF!&amp;" N°3",Feuil2!D:E,2,FALSE)),"",VLOOKUP(#REF!&amp;" N°3",Feuil2!D:E,2,FALSE))</f>
        <v>#REF!</v>
      </c>
      <c r="Y955" t="e">
        <f>IF(ISNA(VLOOKUP(#REF!&amp;" N°3",Feuil2!D:E,2,FALSE)),"",VLOOKUP(#REF!&amp;" N°3",Feuil2!D:E,2,FALSE))</f>
        <v>#REF!</v>
      </c>
      <c r="Z955" t="e">
        <f>IF(ISNA(VLOOKUP(#REF!&amp;" N°4",Feuil2!D:E,2,FALSE)),"",VLOOKUP(#REF!&amp;" N°4",Feuil2!D:E,2,FALSE))</f>
        <v>#REF!</v>
      </c>
      <c r="AA955" t="e">
        <f>IF(ISNA(VLOOKUP(#REF!&amp;" N°6",Feuil2!D:E,2,FALSE)),"",VLOOKUP(#REF!&amp;" N°6",Feuil2!D:E,2,FALSE))</f>
        <v>#REF!</v>
      </c>
      <c r="AB955" t="e">
        <f>IF(ISNA(VLOOKUP(#REF!&amp;" N°7",Feuil2!D:E,2,FALSE)),"",VLOOKUP(#REF!&amp;" N°7",Feuil2!D:E,2,FALSE))</f>
        <v>#REF!</v>
      </c>
    </row>
    <row r="956" spans="14:28" x14ac:dyDescent="0.3">
      <c r="N956" t="e">
        <f>IF(OR(VLOOKUP(M956,Feuil2!E:F,2,FALSE)&gt;1,VLOOKUP(Feuil1!M956,Feuil2!E:I,4,)+7&lt;Tableau_Lancer_la_requête_à_partir_de_CEGID[[#This Row],[wop_dateacc]]),Feuil1!M956,"")</f>
        <v>#N/A</v>
      </c>
      <c r="U956" t="e">
        <f>_xlfn.ISOWEEKNUM(#REF!)</f>
        <v>#REF!</v>
      </c>
      <c r="V956" t="e">
        <f>IF(ISNA(VLOOKUP(#REF!&amp;" N°1",Feuil2!D:E,2,FALSE)),"",VLOOKUP(#REF!&amp;" N°1",Feuil2!D:E,2,FALSE))</f>
        <v>#REF!</v>
      </c>
      <c r="W956" t="e">
        <f>IF(ISNA(VLOOKUP(#REF!&amp;" N°2",Feuil2!D:E,2,FALSE)),"",VLOOKUP(#REF!&amp;" N°2",Feuil2!D:E,2,FALSE))</f>
        <v>#REF!</v>
      </c>
      <c r="X956" t="e">
        <f>IF(ISNA(VLOOKUP(#REF!&amp;" N°3",Feuil2!D:E,2,FALSE)),"",VLOOKUP(#REF!&amp;" N°3",Feuil2!D:E,2,FALSE))</f>
        <v>#REF!</v>
      </c>
      <c r="Y956" t="e">
        <f>IF(ISNA(VLOOKUP(#REF!&amp;" N°3",Feuil2!D:E,2,FALSE)),"",VLOOKUP(#REF!&amp;" N°3",Feuil2!D:E,2,FALSE))</f>
        <v>#REF!</v>
      </c>
      <c r="Z956" t="e">
        <f>IF(ISNA(VLOOKUP(#REF!&amp;" N°4",Feuil2!D:E,2,FALSE)),"",VLOOKUP(#REF!&amp;" N°4",Feuil2!D:E,2,FALSE))</f>
        <v>#REF!</v>
      </c>
      <c r="AA956" t="e">
        <f>IF(ISNA(VLOOKUP(#REF!&amp;" N°6",Feuil2!D:E,2,FALSE)),"",VLOOKUP(#REF!&amp;" N°6",Feuil2!D:E,2,FALSE))</f>
        <v>#REF!</v>
      </c>
      <c r="AB956" t="e">
        <f>IF(ISNA(VLOOKUP(#REF!&amp;" N°7",Feuil2!D:E,2,FALSE)),"",VLOOKUP(#REF!&amp;" N°7",Feuil2!D:E,2,FALSE))</f>
        <v>#REF!</v>
      </c>
    </row>
    <row r="957" spans="14:28" x14ac:dyDescent="0.3">
      <c r="N957" t="e">
        <f>IF(OR(VLOOKUP(M957,Feuil2!E:F,2,FALSE)&gt;1,VLOOKUP(Feuil1!M957,Feuil2!E:I,4,)+7&lt;Tableau_Lancer_la_requête_à_partir_de_CEGID[[#This Row],[wop_dateacc]]),Feuil1!M957,"")</f>
        <v>#N/A</v>
      </c>
      <c r="U957" t="e">
        <f>_xlfn.ISOWEEKNUM(#REF!)</f>
        <v>#REF!</v>
      </c>
      <c r="V957" t="e">
        <f>IF(ISNA(VLOOKUP(#REF!&amp;" N°1",Feuil2!D:E,2,FALSE)),"",VLOOKUP(#REF!&amp;" N°1",Feuil2!D:E,2,FALSE))</f>
        <v>#REF!</v>
      </c>
      <c r="W957" t="e">
        <f>IF(ISNA(VLOOKUP(#REF!&amp;" N°2",Feuil2!D:E,2,FALSE)),"",VLOOKUP(#REF!&amp;" N°2",Feuil2!D:E,2,FALSE))</f>
        <v>#REF!</v>
      </c>
      <c r="X957" t="e">
        <f>IF(ISNA(VLOOKUP(#REF!&amp;" N°3",Feuil2!D:E,2,FALSE)),"",VLOOKUP(#REF!&amp;" N°3",Feuil2!D:E,2,FALSE))</f>
        <v>#REF!</v>
      </c>
      <c r="Y957" t="e">
        <f>IF(ISNA(VLOOKUP(#REF!&amp;" N°3",Feuil2!D:E,2,FALSE)),"",VLOOKUP(#REF!&amp;" N°3",Feuil2!D:E,2,FALSE))</f>
        <v>#REF!</v>
      </c>
      <c r="Z957" t="e">
        <f>IF(ISNA(VLOOKUP(#REF!&amp;" N°4",Feuil2!D:E,2,FALSE)),"",VLOOKUP(#REF!&amp;" N°4",Feuil2!D:E,2,FALSE))</f>
        <v>#REF!</v>
      </c>
      <c r="AA957" t="e">
        <f>IF(ISNA(VLOOKUP(#REF!&amp;" N°6",Feuil2!D:E,2,FALSE)),"",VLOOKUP(#REF!&amp;" N°6",Feuil2!D:E,2,FALSE))</f>
        <v>#REF!</v>
      </c>
      <c r="AB957" t="e">
        <f>IF(ISNA(VLOOKUP(#REF!&amp;" N°7",Feuil2!D:E,2,FALSE)),"",VLOOKUP(#REF!&amp;" N°7",Feuil2!D:E,2,FALSE))</f>
        <v>#REF!</v>
      </c>
    </row>
    <row r="958" spans="14:28" x14ac:dyDescent="0.3">
      <c r="N958" t="e">
        <f>IF(OR(VLOOKUP(M958,Feuil2!E:F,2,FALSE)&gt;1,VLOOKUP(Feuil1!M958,Feuil2!E:I,4,)+7&lt;Tableau_Lancer_la_requête_à_partir_de_CEGID[[#This Row],[wop_dateacc]]),Feuil1!M958,"")</f>
        <v>#N/A</v>
      </c>
      <c r="U958" t="e">
        <f>_xlfn.ISOWEEKNUM(#REF!)</f>
        <v>#REF!</v>
      </c>
      <c r="V958" t="e">
        <f>IF(ISNA(VLOOKUP(#REF!&amp;" N°1",Feuil2!D:E,2,FALSE)),"",VLOOKUP(#REF!&amp;" N°1",Feuil2!D:E,2,FALSE))</f>
        <v>#REF!</v>
      </c>
      <c r="W958" t="e">
        <f>IF(ISNA(VLOOKUP(#REF!&amp;" N°2",Feuil2!D:E,2,FALSE)),"",VLOOKUP(#REF!&amp;" N°2",Feuil2!D:E,2,FALSE))</f>
        <v>#REF!</v>
      </c>
      <c r="X958" t="e">
        <f>IF(ISNA(VLOOKUP(#REF!&amp;" N°3",Feuil2!D:E,2,FALSE)),"",VLOOKUP(#REF!&amp;" N°3",Feuil2!D:E,2,FALSE))</f>
        <v>#REF!</v>
      </c>
      <c r="Y958" t="e">
        <f>IF(ISNA(VLOOKUP(#REF!&amp;" N°3",Feuil2!D:E,2,FALSE)),"",VLOOKUP(#REF!&amp;" N°3",Feuil2!D:E,2,FALSE))</f>
        <v>#REF!</v>
      </c>
      <c r="Z958" t="e">
        <f>IF(ISNA(VLOOKUP(#REF!&amp;" N°4",Feuil2!D:E,2,FALSE)),"",VLOOKUP(#REF!&amp;" N°4",Feuil2!D:E,2,FALSE))</f>
        <v>#REF!</v>
      </c>
      <c r="AA958" t="e">
        <f>IF(ISNA(VLOOKUP(#REF!&amp;" N°6",Feuil2!D:E,2,FALSE)),"",VLOOKUP(#REF!&amp;" N°6",Feuil2!D:E,2,FALSE))</f>
        <v>#REF!</v>
      </c>
      <c r="AB958" t="e">
        <f>IF(ISNA(VLOOKUP(#REF!&amp;" N°7",Feuil2!D:E,2,FALSE)),"",VLOOKUP(#REF!&amp;" N°7",Feuil2!D:E,2,FALSE))</f>
        <v>#REF!</v>
      </c>
    </row>
    <row r="959" spans="14:28" x14ac:dyDescent="0.3">
      <c r="N959" t="e">
        <f>IF(OR(VLOOKUP(M959,Feuil2!E:F,2,FALSE)&gt;1,VLOOKUP(Feuil1!M959,Feuil2!E:I,4,)+7&lt;Tableau_Lancer_la_requête_à_partir_de_CEGID[[#This Row],[wop_dateacc]]),Feuil1!M959,"")</f>
        <v>#N/A</v>
      </c>
      <c r="U959" t="e">
        <f>_xlfn.ISOWEEKNUM(#REF!)</f>
        <v>#REF!</v>
      </c>
      <c r="V959" t="e">
        <f>IF(ISNA(VLOOKUP(#REF!&amp;" N°1",Feuil2!D:E,2,FALSE)),"",VLOOKUP(#REF!&amp;" N°1",Feuil2!D:E,2,FALSE))</f>
        <v>#REF!</v>
      </c>
      <c r="W959" t="e">
        <f>IF(ISNA(VLOOKUP(#REF!&amp;" N°2",Feuil2!D:E,2,FALSE)),"",VLOOKUP(#REF!&amp;" N°2",Feuil2!D:E,2,FALSE))</f>
        <v>#REF!</v>
      </c>
      <c r="X959" t="e">
        <f>IF(ISNA(VLOOKUP(#REF!&amp;" N°3",Feuil2!D:E,2,FALSE)),"",VLOOKUP(#REF!&amp;" N°3",Feuil2!D:E,2,FALSE))</f>
        <v>#REF!</v>
      </c>
      <c r="Y959" t="e">
        <f>IF(ISNA(VLOOKUP(#REF!&amp;" N°3",Feuil2!D:E,2,FALSE)),"",VLOOKUP(#REF!&amp;" N°3",Feuil2!D:E,2,FALSE))</f>
        <v>#REF!</v>
      </c>
      <c r="Z959" t="e">
        <f>IF(ISNA(VLOOKUP(#REF!&amp;" N°4",Feuil2!D:E,2,FALSE)),"",VLOOKUP(#REF!&amp;" N°4",Feuil2!D:E,2,FALSE))</f>
        <v>#REF!</v>
      </c>
      <c r="AA959" t="e">
        <f>IF(ISNA(VLOOKUP(#REF!&amp;" N°6",Feuil2!D:E,2,FALSE)),"",VLOOKUP(#REF!&amp;" N°6",Feuil2!D:E,2,FALSE))</f>
        <v>#REF!</v>
      </c>
      <c r="AB959" t="e">
        <f>IF(ISNA(VLOOKUP(#REF!&amp;" N°7",Feuil2!D:E,2,FALSE)),"",VLOOKUP(#REF!&amp;" N°7",Feuil2!D:E,2,FALSE))</f>
        <v>#REF!</v>
      </c>
    </row>
    <row r="960" spans="14:28" x14ac:dyDescent="0.3">
      <c r="N960" t="e">
        <f>IF(OR(VLOOKUP(M960,Feuil2!E:F,2,FALSE)&gt;1,VLOOKUP(Feuil1!M960,Feuil2!E:I,4,)+7&lt;Tableau_Lancer_la_requête_à_partir_de_CEGID[[#This Row],[wop_dateacc]]),Feuil1!M960,"")</f>
        <v>#N/A</v>
      </c>
      <c r="U960" t="e">
        <f>_xlfn.ISOWEEKNUM(#REF!)</f>
        <v>#REF!</v>
      </c>
      <c r="V960" t="e">
        <f>IF(ISNA(VLOOKUP(#REF!&amp;" N°1",Feuil2!D:E,2,FALSE)),"",VLOOKUP(#REF!&amp;" N°1",Feuil2!D:E,2,FALSE))</f>
        <v>#REF!</v>
      </c>
      <c r="W960" t="e">
        <f>IF(ISNA(VLOOKUP(#REF!&amp;" N°2",Feuil2!D:E,2,FALSE)),"",VLOOKUP(#REF!&amp;" N°2",Feuil2!D:E,2,FALSE))</f>
        <v>#REF!</v>
      </c>
      <c r="X960" t="e">
        <f>IF(ISNA(VLOOKUP(#REF!&amp;" N°3",Feuil2!D:E,2,FALSE)),"",VLOOKUP(#REF!&amp;" N°3",Feuil2!D:E,2,FALSE))</f>
        <v>#REF!</v>
      </c>
      <c r="Y960" t="e">
        <f>IF(ISNA(VLOOKUP(#REF!&amp;" N°3",Feuil2!D:E,2,FALSE)),"",VLOOKUP(#REF!&amp;" N°3",Feuil2!D:E,2,FALSE))</f>
        <v>#REF!</v>
      </c>
      <c r="Z960" t="e">
        <f>IF(ISNA(VLOOKUP(#REF!&amp;" N°4",Feuil2!D:E,2,FALSE)),"",VLOOKUP(#REF!&amp;" N°4",Feuil2!D:E,2,FALSE))</f>
        <v>#REF!</v>
      </c>
      <c r="AA960" t="e">
        <f>IF(ISNA(VLOOKUP(#REF!&amp;" N°6",Feuil2!D:E,2,FALSE)),"",VLOOKUP(#REF!&amp;" N°6",Feuil2!D:E,2,FALSE))</f>
        <v>#REF!</v>
      </c>
      <c r="AB960" t="e">
        <f>IF(ISNA(VLOOKUP(#REF!&amp;" N°7",Feuil2!D:E,2,FALSE)),"",VLOOKUP(#REF!&amp;" N°7",Feuil2!D:E,2,FALSE))</f>
        <v>#REF!</v>
      </c>
    </row>
    <row r="961" spans="14:28" x14ac:dyDescent="0.3">
      <c r="N961" t="e">
        <f>IF(OR(VLOOKUP(M961,Feuil2!E:F,2,FALSE)&gt;1,VLOOKUP(Feuil1!M961,Feuil2!E:I,4,)+7&lt;Tableau_Lancer_la_requête_à_partir_de_CEGID[[#This Row],[wop_dateacc]]),Feuil1!M961,"")</f>
        <v>#N/A</v>
      </c>
      <c r="U961" t="e">
        <f>_xlfn.ISOWEEKNUM(#REF!)</f>
        <v>#REF!</v>
      </c>
      <c r="V961" t="e">
        <f>IF(ISNA(VLOOKUP(#REF!&amp;" N°1",Feuil2!D:E,2,FALSE)),"",VLOOKUP(#REF!&amp;" N°1",Feuil2!D:E,2,FALSE))</f>
        <v>#REF!</v>
      </c>
      <c r="W961" t="e">
        <f>IF(ISNA(VLOOKUP(#REF!&amp;" N°2",Feuil2!D:E,2,FALSE)),"",VLOOKUP(#REF!&amp;" N°2",Feuil2!D:E,2,FALSE))</f>
        <v>#REF!</v>
      </c>
      <c r="X961" t="e">
        <f>IF(ISNA(VLOOKUP(#REF!&amp;" N°3",Feuil2!D:E,2,FALSE)),"",VLOOKUP(#REF!&amp;" N°3",Feuil2!D:E,2,FALSE))</f>
        <v>#REF!</v>
      </c>
      <c r="Y961" t="e">
        <f>IF(ISNA(VLOOKUP(#REF!&amp;" N°3",Feuil2!D:E,2,FALSE)),"",VLOOKUP(#REF!&amp;" N°3",Feuil2!D:E,2,FALSE))</f>
        <v>#REF!</v>
      </c>
      <c r="Z961" t="e">
        <f>IF(ISNA(VLOOKUP(#REF!&amp;" N°4",Feuil2!D:E,2,FALSE)),"",VLOOKUP(#REF!&amp;" N°4",Feuil2!D:E,2,FALSE))</f>
        <v>#REF!</v>
      </c>
      <c r="AA961" t="e">
        <f>IF(ISNA(VLOOKUP(#REF!&amp;" N°6",Feuil2!D:E,2,FALSE)),"",VLOOKUP(#REF!&amp;" N°6",Feuil2!D:E,2,FALSE))</f>
        <v>#REF!</v>
      </c>
      <c r="AB961" t="e">
        <f>IF(ISNA(VLOOKUP(#REF!&amp;" N°7",Feuil2!D:E,2,FALSE)),"",VLOOKUP(#REF!&amp;" N°7",Feuil2!D:E,2,FALSE))</f>
        <v>#REF!</v>
      </c>
    </row>
    <row r="962" spans="14:28" x14ac:dyDescent="0.3">
      <c r="N962" t="e">
        <f>IF(OR(VLOOKUP(M962,Feuil2!E:F,2,FALSE)&gt;1,VLOOKUP(Feuil1!M962,Feuil2!E:I,4,)+7&lt;Tableau_Lancer_la_requête_à_partir_de_CEGID[[#This Row],[wop_dateacc]]),Feuil1!M962,"")</f>
        <v>#N/A</v>
      </c>
      <c r="U962" t="e">
        <f>_xlfn.ISOWEEKNUM(#REF!)</f>
        <v>#REF!</v>
      </c>
      <c r="V962" t="e">
        <f>IF(ISNA(VLOOKUP(#REF!&amp;" N°1",Feuil2!D:E,2,FALSE)),"",VLOOKUP(#REF!&amp;" N°1",Feuil2!D:E,2,FALSE))</f>
        <v>#REF!</v>
      </c>
      <c r="W962" t="e">
        <f>IF(ISNA(VLOOKUP(#REF!&amp;" N°2",Feuil2!D:E,2,FALSE)),"",VLOOKUP(#REF!&amp;" N°2",Feuil2!D:E,2,FALSE))</f>
        <v>#REF!</v>
      </c>
      <c r="X962" t="e">
        <f>IF(ISNA(VLOOKUP(#REF!&amp;" N°3",Feuil2!D:E,2,FALSE)),"",VLOOKUP(#REF!&amp;" N°3",Feuil2!D:E,2,FALSE))</f>
        <v>#REF!</v>
      </c>
      <c r="Y962" t="e">
        <f>IF(ISNA(VLOOKUP(#REF!&amp;" N°3",Feuil2!D:E,2,FALSE)),"",VLOOKUP(#REF!&amp;" N°3",Feuil2!D:E,2,FALSE))</f>
        <v>#REF!</v>
      </c>
      <c r="Z962" t="e">
        <f>IF(ISNA(VLOOKUP(#REF!&amp;" N°4",Feuil2!D:E,2,FALSE)),"",VLOOKUP(#REF!&amp;" N°4",Feuil2!D:E,2,FALSE))</f>
        <v>#REF!</v>
      </c>
      <c r="AA962" t="e">
        <f>IF(ISNA(VLOOKUP(#REF!&amp;" N°6",Feuil2!D:E,2,FALSE)),"",VLOOKUP(#REF!&amp;" N°6",Feuil2!D:E,2,FALSE))</f>
        <v>#REF!</v>
      </c>
      <c r="AB962" t="e">
        <f>IF(ISNA(VLOOKUP(#REF!&amp;" N°7",Feuil2!D:E,2,FALSE)),"",VLOOKUP(#REF!&amp;" N°7",Feuil2!D:E,2,FALSE))</f>
        <v>#REF!</v>
      </c>
    </row>
    <row r="963" spans="14:28" x14ac:dyDescent="0.3">
      <c r="N963" t="e">
        <f>IF(OR(VLOOKUP(M963,Feuil2!E:F,2,FALSE)&gt;1,VLOOKUP(Feuil1!M963,Feuil2!E:I,4,)+7&lt;Tableau_Lancer_la_requête_à_partir_de_CEGID[[#This Row],[wop_dateacc]]),Feuil1!M963,"")</f>
        <v>#N/A</v>
      </c>
      <c r="U963" t="e">
        <f>_xlfn.ISOWEEKNUM(#REF!)</f>
        <v>#REF!</v>
      </c>
      <c r="V963" t="e">
        <f>IF(ISNA(VLOOKUP(#REF!&amp;" N°1",Feuil2!D:E,2,FALSE)),"",VLOOKUP(#REF!&amp;" N°1",Feuil2!D:E,2,FALSE))</f>
        <v>#REF!</v>
      </c>
      <c r="W963" t="e">
        <f>IF(ISNA(VLOOKUP(#REF!&amp;" N°2",Feuil2!D:E,2,FALSE)),"",VLOOKUP(#REF!&amp;" N°2",Feuil2!D:E,2,FALSE))</f>
        <v>#REF!</v>
      </c>
      <c r="X963" t="e">
        <f>IF(ISNA(VLOOKUP(#REF!&amp;" N°3",Feuil2!D:E,2,FALSE)),"",VLOOKUP(#REF!&amp;" N°3",Feuil2!D:E,2,FALSE))</f>
        <v>#REF!</v>
      </c>
      <c r="Y963" t="e">
        <f>IF(ISNA(VLOOKUP(#REF!&amp;" N°3",Feuil2!D:E,2,FALSE)),"",VLOOKUP(#REF!&amp;" N°3",Feuil2!D:E,2,FALSE))</f>
        <v>#REF!</v>
      </c>
      <c r="Z963" t="e">
        <f>IF(ISNA(VLOOKUP(#REF!&amp;" N°4",Feuil2!D:E,2,FALSE)),"",VLOOKUP(#REF!&amp;" N°4",Feuil2!D:E,2,FALSE))</f>
        <v>#REF!</v>
      </c>
      <c r="AA963" t="e">
        <f>IF(ISNA(VLOOKUP(#REF!&amp;" N°6",Feuil2!D:E,2,FALSE)),"",VLOOKUP(#REF!&amp;" N°6",Feuil2!D:E,2,FALSE))</f>
        <v>#REF!</v>
      </c>
      <c r="AB963" t="e">
        <f>IF(ISNA(VLOOKUP(#REF!&amp;" N°7",Feuil2!D:E,2,FALSE)),"",VLOOKUP(#REF!&amp;" N°7",Feuil2!D:E,2,FALSE))</f>
        <v>#REF!</v>
      </c>
    </row>
    <row r="964" spans="14:28" x14ac:dyDescent="0.3">
      <c r="N964" t="e">
        <f>IF(OR(VLOOKUP(M964,Feuil2!E:F,2,FALSE)&gt;1,VLOOKUP(Feuil1!M964,Feuil2!E:I,4,)+7&lt;Tableau_Lancer_la_requête_à_partir_de_CEGID[[#This Row],[wop_dateacc]]),Feuil1!M964,"")</f>
        <v>#N/A</v>
      </c>
      <c r="U964" t="e">
        <f>_xlfn.ISOWEEKNUM(#REF!)</f>
        <v>#REF!</v>
      </c>
      <c r="V964" t="e">
        <f>IF(ISNA(VLOOKUP(#REF!&amp;" N°1",Feuil2!D:E,2,FALSE)),"",VLOOKUP(#REF!&amp;" N°1",Feuil2!D:E,2,FALSE))</f>
        <v>#REF!</v>
      </c>
      <c r="W964" t="e">
        <f>IF(ISNA(VLOOKUP(#REF!&amp;" N°2",Feuil2!D:E,2,FALSE)),"",VLOOKUP(#REF!&amp;" N°2",Feuil2!D:E,2,FALSE))</f>
        <v>#REF!</v>
      </c>
      <c r="X964" t="e">
        <f>IF(ISNA(VLOOKUP(#REF!&amp;" N°3",Feuil2!D:E,2,FALSE)),"",VLOOKUP(#REF!&amp;" N°3",Feuil2!D:E,2,FALSE))</f>
        <v>#REF!</v>
      </c>
      <c r="Y964" t="e">
        <f>IF(ISNA(VLOOKUP(#REF!&amp;" N°3",Feuil2!D:E,2,FALSE)),"",VLOOKUP(#REF!&amp;" N°3",Feuil2!D:E,2,FALSE))</f>
        <v>#REF!</v>
      </c>
      <c r="Z964" t="e">
        <f>IF(ISNA(VLOOKUP(#REF!&amp;" N°4",Feuil2!D:E,2,FALSE)),"",VLOOKUP(#REF!&amp;" N°4",Feuil2!D:E,2,FALSE))</f>
        <v>#REF!</v>
      </c>
      <c r="AA964" t="e">
        <f>IF(ISNA(VLOOKUP(#REF!&amp;" N°6",Feuil2!D:E,2,FALSE)),"",VLOOKUP(#REF!&amp;" N°6",Feuil2!D:E,2,FALSE))</f>
        <v>#REF!</v>
      </c>
      <c r="AB964" t="e">
        <f>IF(ISNA(VLOOKUP(#REF!&amp;" N°7",Feuil2!D:E,2,FALSE)),"",VLOOKUP(#REF!&amp;" N°7",Feuil2!D:E,2,FALSE))</f>
        <v>#REF!</v>
      </c>
    </row>
    <row r="965" spans="14:28" x14ac:dyDescent="0.3">
      <c r="N965" t="e">
        <f>IF(OR(VLOOKUP(M965,Feuil2!E:F,2,FALSE)&gt;1,VLOOKUP(Feuil1!M965,Feuil2!E:I,4,)+7&lt;Tableau_Lancer_la_requête_à_partir_de_CEGID[[#This Row],[wop_dateacc]]),Feuil1!M965,"")</f>
        <v>#N/A</v>
      </c>
      <c r="U965" t="e">
        <f>_xlfn.ISOWEEKNUM(#REF!)</f>
        <v>#REF!</v>
      </c>
      <c r="V965" t="e">
        <f>IF(ISNA(VLOOKUP(#REF!&amp;" N°1",Feuil2!D:E,2,FALSE)),"",VLOOKUP(#REF!&amp;" N°1",Feuil2!D:E,2,FALSE))</f>
        <v>#REF!</v>
      </c>
      <c r="W965" t="e">
        <f>IF(ISNA(VLOOKUP(#REF!&amp;" N°2",Feuil2!D:E,2,FALSE)),"",VLOOKUP(#REF!&amp;" N°2",Feuil2!D:E,2,FALSE))</f>
        <v>#REF!</v>
      </c>
      <c r="X965" t="e">
        <f>IF(ISNA(VLOOKUP(#REF!&amp;" N°3",Feuil2!D:E,2,FALSE)),"",VLOOKUP(#REF!&amp;" N°3",Feuil2!D:E,2,FALSE))</f>
        <v>#REF!</v>
      </c>
      <c r="Y965" t="e">
        <f>IF(ISNA(VLOOKUP(#REF!&amp;" N°3",Feuil2!D:E,2,FALSE)),"",VLOOKUP(#REF!&amp;" N°3",Feuil2!D:E,2,FALSE))</f>
        <v>#REF!</v>
      </c>
      <c r="Z965" t="e">
        <f>IF(ISNA(VLOOKUP(#REF!&amp;" N°4",Feuil2!D:E,2,FALSE)),"",VLOOKUP(#REF!&amp;" N°4",Feuil2!D:E,2,FALSE))</f>
        <v>#REF!</v>
      </c>
      <c r="AA965" t="e">
        <f>IF(ISNA(VLOOKUP(#REF!&amp;" N°6",Feuil2!D:E,2,FALSE)),"",VLOOKUP(#REF!&amp;" N°6",Feuil2!D:E,2,FALSE))</f>
        <v>#REF!</v>
      </c>
      <c r="AB965" t="e">
        <f>IF(ISNA(VLOOKUP(#REF!&amp;" N°7",Feuil2!D:E,2,FALSE)),"",VLOOKUP(#REF!&amp;" N°7",Feuil2!D:E,2,FALSE))</f>
        <v>#REF!</v>
      </c>
    </row>
    <row r="966" spans="14:28" x14ac:dyDescent="0.3">
      <c r="N966" t="e">
        <f>IF(OR(VLOOKUP(M966,Feuil2!E:F,2,FALSE)&gt;1,VLOOKUP(Feuil1!M966,Feuil2!E:I,4,)+7&lt;Tableau_Lancer_la_requête_à_partir_de_CEGID[[#This Row],[wop_dateacc]]),Feuil1!M966,"")</f>
        <v>#N/A</v>
      </c>
      <c r="U966" t="e">
        <f>_xlfn.ISOWEEKNUM(#REF!)</f>
        <v>#REF!</v>
      </c>
      <c r="V966" t="e">
        <f>IF(ISNA(VLOOKUP(#REF!&amp;" N°1",Feuil2!D:E,2,FALSE)),"",VLOOKUP(#REF!&amp;" N°1",Feuil2!D:E,2,FALSE))</f>
        <v>#REF!</v>
      </c>
      <c r="W966" t="e">
        <f>IF(ISNA(VLOOKUP(#REF!&amp;" N°2",Feuil2!D:E,2,FALSE)),"",VLOOKUP(#REF!&amp;" N°2",Feuil2!D:E,2,FALSE))</f>
        <v>#REF!</v>
      </c>
      <c r="X966" t="e">
        <f>IF(ISNA(VLOOKUP(#REF!&amp;" N°3",Feuil2!D:E,2,FALSE)),"",VLOOKUP(#REF!&amp;" N°3",Feuil2!D:E,2,FALSE))</f>
        <v>#REF!</v>
      </c>
      <c r="Y966" t="e">
        <f>IF(ISNA(VLOOKUP(#REF!&amp;" N°3",Feuil2!D:E,2,FALSE)),"",VLOOKUP(#REF!&amp;" N°3",Feuil2!D:E,2,FALSE))</f>
        <v>#REF!</v>
      </c>
      <c r="Z966" t="e">
        <f>IF(ISNA(VLOOKUP(#REF!&amp;" N°4",Feuil2!D:E,2,FALSE)),"",VLOOKUP(#REF!&amp;" N°4",Feuil2!D:E,2,FALSE))</f>
        <v>#REF!</v>
      </c>
      <c r="AA966" t="e">
        <f>IF(ISNA(VLOOKUP(#REF!&amp;" N°6",Feuil2!D:E,2,FALSE)),"",VLOOKUP(#REF!&amp;" N°6",Feuil2!D:E,2,FALSE))</f>
        <v>#REF!</v>
      </c>
      <c r="AB966" t="e">
        <f>IF(ISNA(VLOOKUP(#REF!&amp;" N°7",Feuil2!D:E,2,FALSE)),"",VLOOKUP(#REF!&amp;" N°7",Feuil2!D:E,2,FALSE))</f>
        <v>#REF!</v>
      </c>
    </row>
    <row r="967" spans="14:28" x14ac:dyDescent="0.3">
      <c r="N967" t="e">
        <f>IF(OR(VLOOKUP(M967,Feuil2!E:F,2,FALSE)&gt;1,VLOOKUP(Feuil1!M967,Feuil2!E:I,4,)+7&lt;Tableau_Lancer_la_requête_à_partir_de_CEGID[[#This Row],[wop_dateacc]]),Feuil1!M967,"")</f>
        <v>#N/A</v>
      </c>
      <c r="U967" t="e">
        <f>_xlfn.ISOWEEKNUM(#REF!)</f>
        <v>#REF!</v>
      </c>
      <c r="V967" t="e">
        <f>IF(ISNA(VLOOKUP(#REF!&amp;" N°1",Feuil2!D:E,2,FALSE)),"",VLOOKUP(#REF!&amp;" N°1",Feuil2!D:E,2,FALSE))</f>
        <v>#REF!</v>
      </c>
      <c r="W967" t="e">
        <f>IF(ISNA(VLOOKUP(#REF!&amp;" N°2",Feuil2!D:E,2,FALSE)),"",VLOOKUP(#REF!&amp;" N°2",Feuil2!D:E,2,FALSE))</f>
        <v>#REF!</v>
      </c>
      <c r="X967" t="e">
        <f>IF(ISNA(VLOOKUP(#REF!&amp;" N°3",Feuil2!D:E,2,FALSE)),"",VLOOKUP(#REF!&amp;" N°3",Feuil2!D:E,2,FALSE))</f>
        <v>#REF!</v>
      </c>
      <c r="Y967" t="e">
        <f>IF(ISNA(VLOOKUP(#REF!&amp;" N°3",Feuil2!D:E,2,FALSE)),"",VLOOKUP(#REF!&amp;" N°3",Feuil2!D:E,2,FALSE))</f>
        <v>#REF!</v>
      </c>
      <c r="Z967" t="e">
        <f>IF(ISNA(VLOOKUP(#REF!&amp;" N°4",Feuil2!D:E,2,FALSE)),"",VLOOKUP(#REF!&amp;" N°4",Feuil2!D:E,2,FALSE))</f>
        <v>#REF!</v>
      </c>
      <c r="AA967" t="e">
        <f>IF(ISNA(VLOOKUP(#REF!&amp;" N°6",Feuil2!D:E,2,FALSE)),"",VLOOKUP(#REF!&amp;" N°6",Feuil2!D:E,2,FALSE))</f>
        <v>#REF!</v>
      </c>
      <c r="AB967" t="e">
        <f>IF(ISNA(VLOOKUP(#REF!&amp;" N°7",Feuil2!D:E,2,FALSE)),"",VLOOKUP(#REF!&amp;" N°7",Feuil2!D:E,2,FALSE))</f>
        <v>#REF!</v>
      </c>
    </row>
    <row r="968" spans="14:28" x14ac:dyDescent="0.3">
      <c r="N968" t="e">
        <f>IF(OR(VLOOKUP(M968,Feuil2!E:F,2,FALSE)&gt;1,VLOOKUP(Feuil1!M968,Feuil2!E:I,4,)+7&lt;Tableau_Lancer_la_requête_à_partir_de_CEGID[[#This Row],[wop_dateacc]]),Feuil1!M968,"")</f>
        <v>#N/A</v>
      </c>
      <c r="U968" t="e">
        <f>_xlfn.ISOWEEKNUM(#REF!)</f>
        <v>#REF!</v>
      </c>
      <c r="V968" t="e">
        <f>IF(ISNA(VLOOKUP(#REF!&amp;" N°1",Feuil2!D:E,2,FALSE)),"",VLOOKUP(#REF!&amp;" N°1",Feuil2!D:E,2,FALSE))</f>
        <v>#REF!</v>
      </c>
      <c r="W968" t="e">
        <f>IF(ISNA(VLOOKUP(#REF!&amp;" N°2",Feuil2!D:E,2,FALSE)),"",VLOOKUP(#REF!&amp;" N°2",Feuil2!D:E,2,FALSE))</f>
        <v>#REF!</v>
      </c>
      <c r="X968" t="e">
        <f>IF(ISNA(VLOOKUP(#REF!&amp;" N°3",Feuil2!D:E,2,FALSE)),"",VLOOKUP(#REF!&amp;" N°3",Feuil2!D:E,2,FALSE))</f>
        <v>#REF!</v>
      </c>
      <c r="Y968" t="e">
        <f>IF(ISNA(VLOOKUP(#REF!&amp;" N°3",Feuil2!D:E,2,FALSE)),"",VLOOKUP(#REF!&amp;" N°3",Feuil2!D:E,2,FALSE))</f>
        <v>#REF!</v>
      </c>
      <c r="Z968" t="e">
        <f>IF(ISNA(VLOOKUP(#REF!&amp;" N°4",Feuil2!D:E,2,FALSE)),"",VLOOKUP(#REF!&amp;" N°4",Feuil2!D:E,2,FALSE))</f>
        <v>#REF!</v>
      </c>
      <c r="AA968" t="e">
        <f>IF(ISNA(VLOOKUP(#REF!&amp;" N°6",Feuil2!D:E,2,FALSE)),"",VLOOKUP(#REF!&amp;" N°6",Feuil2!D:E,2,FALSE))</f>
        <v>#REF!</v>
      </c>
      <c r="AB968" t="e">
        <f>IF(ISNA(VLOOKUP(#REF!&amp;" N°7",Feuil2!D:E,2,FALSE)),"",VLOOKUP(#REF!&amp;" N°7",Feuil2!D:E,2,FALSE))</f>
        <v>#REF!</v>
      </c>
    </row>
    <row r="969" spans="14:28" x14ac:dyDescent="0.3">
      <c r="N969" t="e">
        <f>IF(OR(VLOOKUP(M969,Feuil2!E:F,2,FALSE)&gt;1,VLOOKUP(Feuil1!M969,Feuil2!E:I,4,)+7&lt;Tableau_Lancer_la_requête_à_partir_de_CEGID[[#This Row],[wop_dateacc]]),Feuil1!M969,"")</f>
        <v>#N/A</v>
      </c>
      <c r="U969" t="e">
        <f>_xlfn.ISOWEEKNUM(#REF!)</f>
        <v>#REF!</v>
      </c>
      <c r="V969" t="e">
        <f>IF(ISNA(VLOOKUP(#REF!&amp;" N°1",Feuil2!D:E,2,FALSE)),"",VLOOKUP(#REF!&amp;" N°1",Feuil2!D:E,2,FALSE))</f>
        <v>#REF!</v>
      </c>
      <c r="W969" t="e">
        <f>IF(ISNA(VLOOKUP(#REF!&amp;" N°2",Feuil2!D:E,2,FALSE)),"",VLOOKUP(#REF!&amp;" N°2",Feuil2!D:E,2,FALSE))</f>
        <v>#REF!</v>
      </c>
      <c r="X969" t="e">
        <f>IF(ISNA(VLOOKUP(#REF!&amp;" N°3",Feuil2!D:E,2,FALSE)),"",VLOOKUP(#REF!&amp;" N°3",Feuil2!D:E,2,FALSE))</f>
        <v>#REF!</v>
      </c>
      <c r="Y969" t="e">
        <f>IF(ISNA(VLOOKUP(#REF!&amp;" N°3",Feuil2!D:E,2,FALSE)),"",VLOOKUP(#REF!&amp;" N°3",Feuil2!D:E,2,FALSE))</f>
        <v>#REF!</v>
      </c>
      <c r="Z969" t="e">
        <f>IF(ISNA(VLOOKUP(#REF!&amp;" N°4",Feuil2!D:E,2,FALSE)),"",VLOOKUP(#REF!&amp;" N°4",Feuil2!D:E,2,FALSE))</f>
        <v>#REF!</v>
      </c>
      <c r="AA969" t="e">
        <f>IF(ISNA(VLOOKUP(#REF!&amp;" N°6",Feuil2!D:E,2,FALSE)),"",VLOOKUP(#REF!&amp;" N°6",Feuil2!D:E,2,FALSE))</f>
        <v>#REF!</v>
      </c>
      <c r="AB969" t="e">
        <f>IF(ISNA(VLOOKUP(#REF!&amp;" N°7",Feuil2!D:E,2,FALSE)),"",VLOOKUP(#REF!&amp;" N°7",Feuil2!D:E,2,FALSE))</f>
        <v>#REF!</v>
      </c>
    </row>
    <row r="970" spans="14:28" x14ac:dyDescent="0.3">
      <c r="N970" t="e">
        <f>IF(OR(VLOOKUP(M970,Feuil2!E:F,2,FALSE)&gt;1,VLOOKUP(Feuil1!M970,Feuil2!E:I,4,)+7&lt;Tableau_Lancer_la_requête_à_partir_de_CEGID[[#This Row],[wop_dateacc]]),Feuil1!M970,"")</f>
        <v>#N/A</v>
      </c>
      <c r="U970" t="e">
        <f>_xlfn.ISOWEEKNUM(#REF!)</f>
        <v>#REF!</v>
      </c>
      <c r="V970" t="e">
        <f>IF(ISNA(VLOOKUP(#REF!&amp;" N°1",Feuil2!D:E,2,FALSE)),"",VLOOKUP(#REF!&amp;" N°1",Feuil2!D:E,2,FALSE))</f>
        <v>#REF!</v>
      </c>
      <c r="W970" t="e">
        <f>IF(ISNA(VLOOKUP(#REF!&amp;" N°2",Feuil2!D:E,2,FALSE)),"",VLOOKUP(#REF!&amp;" N°2",Feuil2!D:E,2,FALSE))</f>
        <v>#REF!</v>
      </c>
      <c r="X970" t="e">
        <f>IF(ISNA(VLOOKUP(#REF!&amp;" N°3",Feuil2!D:E,2,FALSE)),"",VLOOKUP(#REF!&amp;" N°3",Feuil2!D:E,2,FALSE))</f>
        <v>#REF!</v>
      </c>
      <c r="Y970" t="e">
        <f>IF(ISNA(VLOOKUP(#REF!&amp;" N°3",Feuil2!D:E,2,FALSE)),"",VLOOKUP(#REF!&amp;" N°3",Feuil2!D:E,2,FALSE))</f>
        <v>#REF!</v>
      </c>
      <c r="Z970" t="e">
        <f>IF(ISNA(VLOOKUP(#REF!&amp;" N°4",Feuil2!D:E,2,FALSE)),"",VLOOKUP(#REF!&amp;" N°4",Feuil2!D:E,2,FALSE))</f>
        <v>#REF!</v>
      </c>
      <c r="AA970" t="e">
        <f>IF(ISNA(VLOOKUP(#REF!&amp;" N°6",Feuil2!D:E,2,FALSE)),"",VLOOKUP(#REF!&amp;" N°6",Feuil2!D:E,2,FALSE))</f>
        <v>#REF!</v>
      </c>
      <c r="AB970" t="e">
        <f>IF(ISNA(VLOOKUP(#REF!&amp;" N°7",Feuil2!D:E,2,FALSE)),"",VLOOKUP(#REF!&amp;" N°7",Feuil2!D:E,2,FALSE))</f>
        <v>#REF!</v>
      </c>
    </row>
    <row r="971" spans="14:28" x14ac:dyDescent="0.3">
      <c r="N971" t="e">
        <f>IF(OR(VLOOKUP(M971,Feuil2!E:F,2,FALSE)&gt;1,VLOOKUP(Feuil1!M971,Feuil2!E:I,4,)+7&lt;Tableau_Lancer_la_requête_à_partir_de_CEGID[[#This Row],[wop_dateacc]]),Feuil1!M971,"")</f>
        <v>#N/A</v>
      </c>
      <c r="U971" t="e">
        <f>_xlfn.ISOWEEKNUM(#REF!)</f>
        <v>#REF!</v>
      </c>
      <c r="V971" t="e">
        <f>IF(ISNA(VLOOKUP(#REF!&amp;" N°1",Feuil2!D:E,2,FALSE)),"",VLOOKUP(#REF!&amp;" N°1",Feuil2!D:E,2,FALSE))</f>
        <v>#REF!</v>
      </c>
      <c r="W971" t="e">
        <f>IF(ISNA(VLOOKUP(#REF!&amp;" N°2",Feuil2!D:E,2,FALSE)),"",VLOOKUP(#REF!&amp;" N°2",Feuil2!D:E,2,FALSE))</f>
        <v>#REF!</v>
      </c>
      <c r="X971" t="e">
        <f>IF(ISNA(VLOOKUP(#REF!&amp;" N°3",Feuil2!D:E,2,FALSE)),"",VLOOKUP(#REF!&amp;" N°3",Feuil2!D:E,2,FALSE))</f>
        <v>#REF!</v>
      </c>
      <c r="Y971" t="e">
        <f>IF(ISNA(VLOOKUP(#REF!&amp;" N°3",Feuil2!D:E,2,FALSE)),"",VLOOKUP(#REF!&amp;" N°3",Feuil2!D:E,2,FALSE))</f>
        <v>#REF!</v>
      </c>
      <c r="Z971" t="e">
        <f>IF(ISNA(VLOOKUP(#REF!&amp;" N°4",Feuil2!D:E,2,FALSE)),"",VLOOKUP(#REF!&amp;" N°4",Feuil2!D:E,2,FALSE))</f>
        <v>#REF!</v>
      </c>
      <c r="AA971" t="e">
        <f>IF(ISNA(VLOOKUP(#REF!&amp;" N°6",Feuil2!D:E,2,FALSE)),"",VLOOKUP(#REF!&amp;" N°6",Feuil2!D:E,2,FALSE))</f>
        <v>#REF!</v>
      </c>
      <c r="AB971" t="e">
        <f>IF(ISNA(VLOOKUP(#REF!&amp;" N°7",Feuil2!D:E,2,FALSE)),"",VLOOKUP(#REF!&amp;" N°7",Feuil2!D:E,2,FALSE))</f>
        <v>#REF!</v>
      </c>
    </row>
    <row r="972" spans="14:28" x14ac:dyDescent="0.3">
      <c r="N972" t="e">
        <f>IF(OR(VLOOKUP(M972,Feuil2!E:F,2,FALSE)&gt;1,VLOOKUP(Feuil1!M972,Feuil2!E:I,4,)+7&lt;Tableau_Lancer_la_requête_à_partir_de_CEGID[[#This Row],[wop_dateacc]]),Feuil1!M972,"")</f>
        <v>#N/A</v>
      </c>
      <c r="U972" t="e">
        <f>_xlfn.ISOWEEKNUM(#REF!)</f>
        <v>#REF!</v>
      </c>
      <c r="V972" t="e">
        <f>IF(ISNA(VLOOKUP(#REF!&amp;" N°1",Feuil2!D:E,2,FALSE)),"",VLOOKUP(#REF!&amp;" N°1",Feuil2!D:E,2,FALSE))</f>
        <v>#REF!</v>
      </c>
      <c r="W972" t="e">
        <f>IF(ISNA(VLOOKUP(#REF!&amp;" N°2",Feuil2!D:E,2,FALSE)),"",VLOOKUP(#REF!&amp;" N°2",Feuil2!D:E,2,FALSE))</f>
        <v>#REF!</v>
      </c>
      <c r="X972" t="e">
        <f>IF(ISNA(VLOOKUP(#REF!&amp;" N°3",Feuil2!D:E,2,FALSE)),"",VLOOKUP(#REF!&amp;" N°3",Feuil2!D:E,2,FALSE))</f>
        <v>#REF!</v>
      </c>
      <c r="Y972" t="e">
        <f>IF(ISNA(VLOOKUP(#REF!&amp;" N°3",Feuil2!D:E,2,FALSE)),"",VLOOKUP(#REF!&amp;" N°3",Feuil2!D:E,2,FALSE))</f>
        <v>#REF!</v>
      </c>
      <c r="Z972" t="e">
        <f>IF(ISNA(VLOOKUP(#REF!&amp;" N°4",Feuil2!D:E,2,FALSE)),"",VLOOKUP(#REF!&amp;" N°4",Feuil2!D:E,2,FALSE))</f>
        <v>#REF!</v>
      </c>
      <c r="AA972" t="e">
        <f>IF(ISNA(VLOOKUP(#REF!&amp;" N°6",Feuil2!D:E,2,FALSE)),"",VLOOKUP(#REF!&amp;" N°6",Feuil2!D:E,2,FALSE))</f>
        <v>#REF!</v>
      </c>
      <c r="AB972" t="e">
        <f>IF(ISNA(VLOOKUP(#REF!&amp;" N°7",Feuil2!D:E,2,FALSE)),"",VLOOKUP(#REF!&amp;" N°7",Feuil2!D:E,2,FALSE))</f>
        <v>#REF!</v>
      </c>
    </row>
    <row r="973" spans="14:28" x14ac:dyDescent="0.3">
      <c r="N973" t="e">
        <f>IF(OR(VLOOKUP(M973,Feuil2!E:F,2,FALSE)&gt;1,VLOOKUP(Feuil1!M973,Feuil2!E:I,4,)+7&lt;Tableau_Lancer_la_requête_à_partir_de_CEGID[[#This Row],[wop_dateacc]]),Feuil1!M973,"")</f>
        <v>#N/A</v>
      </c>
      <c r="U973" t="e">
        <f>_xlfn.ISOWEEKNUM(#REF!)</f>
        <v>#REF!</v>
      </c>
      <c r="V973" t="e">
        <f>IF(ISNA(VLOOKUP(#REF!&amp;" N°1",Feuil2!D:E,2,FALSE)),"",VLOOKUP(#REF!&amp;" N°1",Feuil2!D:E,2,FALSE))</f>
        <v>#REF!</v>
      </c>
      <c r="W973" t="e">
        <f>IF(ISNA(VLOOKUP(#REF!&amp;" N°2",Feuil2!D:E,2,FALSE)),"",VLOOKUP(#REF!&amp;" N°2",Feuil2!D:E,2,FALSE))</f>
        <v>#REF!</v>
      </c>
      <c r="X973" t="e">
        <f>IF(ISNA(VLOOKUP(#REF!&amp;" N°3",Feuil2!D:E,2,FALSE)),"",VLOOKUP(#REF!&amp;" N°3",Feuil2!D:E,2,FALSE))</f>
        <v>#REF!</v>
      </c>
      <c r="Y973" t="e">
        <f>IF(ISNA(VLOOKUP(#REF!&amp;" N°3",Feuil2!D:E,2,FALSE)),"",VLOOKUP(#REF!&amp;" N°3",Feuil2!D:E,2,FALSE))</f>
        <v>#REF!</v>
      </c>
      <c r="Z973" t="e">
        <f>IF(ISNA(VLOOKUP(#REF!&amp;" N°4",Feuil2!D:E,2,FALSE)),"",VLOOKUP(#REF!&amp;" N°4",Feuil2!D:E,2,FALSE))</f>
        <v>#REF!</v>
      </c>
      <c r="AA973" t="e">
        <f>IF(ISNA(VLOOKUP(#REF!&amp;" N°6",Feuil2!D:E,2,FALSE)),"",VLOOKUP(#REF!&amp;" N°6",Feuil2!D:E,2,FALSE))</f>
        <v>#REF!</v>
      </c>
      <c r="AB973" t="e">
        <f>IF(ISNA(VLOOKUP(#REF!&amp;" N°7",Feuil2!D:E,2,FALSE)),"",VLOOKUP(#REF!&amp;" N°7",Feuil2!D:E,2,FALSE))</f>
        <v>#REF!</v>
      </c>
    </row>
    <row r="974" spans="14:28" x14ac:dyDescent="0.3">
      <c r="N974" t="e">
        <f>IF(OR(VLOOKUP(M974,Feuil2!E:F,2,FALSE)&gt;1,VLOOKUP(Feuil1!M974,Feuil2!E:I,4,)+7&lt;Tableau_Lancer_la_requête_à_partir_de_CEGID[[#This Row],[wop_dateacc]]),Feuil1!M974,"")</f>
        <v>#N/A</v>
      </c>
      <c r="U974" t="e">
        <f>_xlfn.ISOWEEKNUM(#REF!)</f>
        <v>#REF!</v>
      </c>
      <c r="V974" t="e">
        <f>IF(ISNA(VLOOKUP(#REF!&amp;" N°1",Feuil2!D:E,2,FALSE)),"",VLOOKUP(#REF!&amp;" N°1",Feuil2!D:E,2,FALSE))</f>
        <v>#REF!</v>
      </c>
      <c r="W974" t="e">
        <f>IF(ISNA(VLOOKUP(#REF!&amp;" N°2",Feuil2!D:E,2,FALSE)),"",VLOOKUP(#REF!&amp;" N°2",Feuil2!D:E,2,FALSE))</f>
        <v>#REF!</v>
      </c>
      <c r="X974" t="e">
        <f>IF(ISNA(VLOOKUP(#REF!&amp;" N°3",Feuil2!D:E,2,FALSE)),"",VLOOKUP(#REF!&amp;" N°3",Feuil2!D:E,2,FALSE))</f>
        <v>#REF!</v>
      </c>
      <c r="Y974" t="e">
        <f>IF(ISNA(VLOOKUP(#REF!&amp;" N°3",Feuil2!D:E,2,FALSE)),"",VLOOKUP(#REF!&amp;" N°3",Feuil2!D:E,2,FALSE))</f>
        <v>#REF!</v>
      </c>
      <c r="Z974" t="e">
        <f>IF(ISNA(VLOOKUP(#REF!&amp;" N°4",Feuil2!D:E,2,FALSE)),"",VLOOKUP(#REF!&amp;" N°4",Feuil2!D:E,2,FALSE))</f>
        <v>#REF!</v>
      </c>
      <c r="AA974" t="e">
        <f>IF(ISNA(VLOOKUP(#REF!&amp;" N°6",Feuil2!D:E,2,FALSE)),"",VLOOKUP(#REF!&amp;" N°6",Feuil2!D:E,2,FALSE))</f>
        <v>#REF!</v>
      </c>
      <c r="AB974" t="e">
        <f>IF(ISNA(VLOOKUP(#REF!&amp;" N°7",Feuil2!D:E,2,FALSE)),"",VLOOKUP(#REF!&amp;" N°7",Feuil2!D:E,2,FALSE))</f>
        <v>#REF!</v>
      </c>
    </row>
    <row r="975" spans="14:28" x14ac:dyDescent="0.3">
      <c r="N975" t="e">
        <f>IF(OR(VLOOKUP(M975,Feuil2!E:F,2,FALSE)&gt;1,VLOOKUP(Feuil1!M975,Feuil2!E:I,4,)+7&lt;Tableau_Lancer_la_requête_à_partir_de_CEGID[[#This Row],[wop_dateacc]]),Feuil1!M975,"")</f>
        <v>#N/A</v>
      </c>
      <c r="U975" t="e">
        <f>_xlfn.ISOWEEKNUM(#REF!)</f>
        <v>#REF!</v>
      </c>
      <c r="V975" t="e">
        <f>IF(ISNA(VLOOKUP(#REF!&amp;" N°1",Feuil2!D:E,2,FALSE)),"",VLOOKUP(#REF!&amp;" N°1",Feuil2!D:E,2,FALSE))</f>
        <v>#REF!</v>
      </c>
      <c r="W975" t="e">
        <f>IF(ISNA(VLOOKUP(#REF!&amp;" N°2",Feuil2!D:E,2,FALSE)),"",VLOOKUP(#REF!&amp;" N°2",Feuil2!D:E,2,FALSE))</f>
        <v>#REF!</v>
      </c>
      <c r="X975" t="e">
        <f>IF(ISNA(VLOOKUP(#REF!&amp;" N°3",Feuil2!D:E,2,FALSE)),"",VLOOKUP(#REF!&amp;" N°3",Feuil2!D:E,2,FALSE))</f>
        <v>#REF!</v>
      </c>
      <c r="Y975" t="e">
        <f>IF(ISNA(VLOOKUP(#REF!&amp;" N°3",Feuil2!D:E,2,FALSE)),"",VLOOKUP(#REF!&amp;" N°3",Feuil2!D:E,2,FALSE))</f>
        <v>#REF!</v>
      </c>
      <c r="Z975" t="e">
        <f>IF(ISNA(VLOOKUP(#REF!&amp;" N°4",Feuil2!D:E,2,FALSE)),"",VLOOKUP(#REF!&amp;" N°4",Feuil2!D:E,2,FALSE))</f>
        <v>#REF!</v>
      </c>
      <c r="AA975" t="e">
        <f>IF(ISNA(VLOOKUP(#REF!&amp;" N°6",Feuil2!D:E,2,FALSE)),"",VLOOKUP(#REF!&amp;" N°6",Feuil2!D:E,2,FALSE))</f>
        <v>#REF!</v>
      </c>
      <c r="AB975" t="e">
        <f>IF(ISNA(VLOOKUP(#REF!&amp;" N°7",Feuil2!D:E,2,FALSE)),"",VLOOKUP(#REF!&amp;" N°7",Feuil2!D:E,2,FALSE))</f>
        <v>#REF!</v>
      </c>
    </row>
    <row r="976" spans="14:28" x14ac:dyDescent="0.3">
      <c r="N976" t="e">
        <f>IF(OR(VLOOKUP(M976,Feuil2!E:F,2,FALSE)&gt;1,VLOOKUP(Feuil1!M976,Feuil2!E:I,4,)+7&lt;Tableau_Lancer_la_requête_à_partir_de_CEGID[[#This Row],[wop_dateacc]]),Feuil1!M976,"")</f>
        <v>#N/A</v>
      </c>
      <c r="U976" t="e">
        <f>_xlfn.ISOWEEKNUM(#REF!)</f>
        <v>#REF!</v>
      </c>
      <c r="V976" t="e">
        <f>IF(ISNA(VLOOKUP(#REF!&amp;" N°1",Feuil2!D:E,2,FALSE)),"",VLOOKUP(#REF!&amp;" N°1",Feuil2!D:E,2,FALSE))</f>
        <v>#REF!</v>
      </c>
      <c r="W976" t="e">
        <f>IF(ISNA(VLOOKUP(#REF!&amp;" N°2",Feuil2!D:E,2,FALSE)),"",VLOOKUP(#REF!&amp;" N°2",Feuil2!D:E,2,FALSE))</f>
        <v>#REF!</v>
      </c>
      <c r="X976" t="e">
        <f>IF(ISNA(VLOOKUP(#REF!&amp;" N°3",Feuil2!D:E,2,FALSE)),"",VLOOKUP(#REF!&amp;" N°3",Feuil2!D:E,2,FALSE))</f>
        <v>#REF!</v>
      </c>
      <c r="Y976" t="e">
        <f>IF(ISNA(VLOOKUP(#REF!&amp;" N°3",Feuil2!D:E,2,FALSE)),"",VLOOKUP(#REF!&amp;" N°3",Feuil2!D:E,2,FALSE))</f>
        <v>#REF!</v>
      </c>
      <c r="Z976" t="e">
        <f>IF(ISNA(VLOOKUP(#REF!&amp;" N°4",Feuil2!D:E,2,FALSE)),"",VLOOKUP(#REF!&amp;" N°4",Feuil2!D:E,2,FALSE))</f>
        <v>#REF!</v>
      </c>
      <c r="AA976" t="e">
        <f>IF(ISNA(VLOOKUP(#REF!&amp;" N°6",Feuil2!D:E,2,FALSE)),"",VLOOKUP(#REF!&amp;" N°6",Feuil2!D:E,2,FALSE))</f>
        <v>#REF!</v>
      </c>
      <c r="AB976" t="e">
        <f>IF(ISNA(VLOOKUP(#REF!&amp;" N°7",Feuil2!D:E,2,FALSE)),"",VLOOKUP(#REF!&amp;" N°7",Feuil2!D:E,2,FALSE))</f>
        <v>#REF!</v>
      </c>
    </row>
    <row r="977" spans="14:28" x14ac:dyDescent="0.3">
      <c r="N977" t="e">
        <f>IF(OR(VLOOKUP(M977,Feuil2!E:F,2,FALSE)&gt;1,VLOOKUP(Feuil1!M977,Feuil2!E:I,4,)+7&lt;Tableau_Lancer_la_requête_à_partir_de_CEGID[[#This Row],[wop_dateacc]]),Feuil1!M977,"")</f>
        <v>#N/A</v>
      </c>
      <c r="U977" t="e">
        <f>_xlfn.ISOWEEKNUM(#REF!)</f>
        <v>#REF!</v>
      </c>
      <c r="V977" t="e">
        <f>IF(ISNA(VLOOKUP(#REF!&amp;" N°1",Feuil2!D:E,2,FALSE)),"",VLOOKUP(#REF!&amp;" N°1",Feuil2!D:E,2,FALSE))</f>
        <v>#REF!</v>
      </c>
      <c r="W977" t="e">
        <f>IF(ISNA(VLOOKUP(#REF!&amp;" N°2",Feuil2!D:E,2,FALSE)),"",VLOOKUP(#REF!&amp;" N°2",Feuil2!D:E,2,FALSE))</f>
        <v>#REF!</v>
      </c>
      <c r="X977" t="e">
        <f>IF(ISNA(VLOOKUP(#REF!&amp;" N°3",Feuil2!D:E,2,FALSE)),"",VLOOKUP(#REF!&amp;" N°3",Feuil2!D:E,2,FALSE))</f>
        <v>#REF!</v>
      </c>
      <c r="Y977" t="e">
        <f>IF(ISNA(VLOOKUP(#REF!&amp;" N°3",Feuil2!D:E,2,FALSE)),"",VLOOKUP(#REF!&amp;" N°3",Feuil2!D:E,2,FALSE))</f>
        <v>#REF!</v>
      </c>
      <c r="Z977" t="e">
        <f>IF(ISNA(VLOOKUP(#REF!&amp;" N°4",Feuil2!D:E,2,FALSE)),"",VLOOKUP(#REF!&amp;" N°4",Feuil2!D:E,2,FALSE))</f>
        <v>#REF!</v>
      </c>
      <c r="AA977" t="e">
        <f>IF(ISNA(VLOOKUP(#REF!&amp;" N°6",Feuil2!D:E,2,FALSE)),"",VLOOKUP(#REF!&amp;" N°6",Feuil2!D:E,2,FALSE))</f>
        <v>#REF!</v>
      </c>
      <c r="AB977" t="e">
        <f>IF(ISNA(VLOOKUP(#REF!&amp;" N°7",Feuil2!D:E,2,FALSE)),"",VLOOKUP(#REF!&amp;" N°7",Feuil2!D:E,2,FALSE))</f>
        <v>#REF!</v>
      </c>
    </row>
    <row r="978" spans="14:28" x14ac:dyDescent="0.3">
      <c r="N978" t="e">
        <f>IF(OR(VLOOKUP(M978,Feuil2!E:F,2,FALSE)&gt;1,VLOOKUP(Feuil1!M978,Feuil2!E:I,4,)+7&lt;Tableau_Lancer_la_requête_à_partir_de_CEGID[[#This Row],[wop_dateacc]]),Feuil1!M978,"")</f>
        <v>#N/A</v>
      </c>
      <c r="U978" t="e">
        <f>_xlfn.ISOWEEKNUM(#REF!)</f>
        <v>#REF!</v>
      </c>
      <c r="V978" t="e">
        <f>IF(ISNA(VLOOKUP(#REF!&amp;" N°1",Feuil2!D:E,2,FALSE)),"",VLOOKUP(#REF!&amp;" N°1",Feuil2!D:E,2,FALSE))</f>
        <v>#REF!</v>
      </c>
      <c r="W978" t="e">
        <f>IF(ISNA(VLOOKUP(#REF!&amp;" N°2",Feuil2!D:E,2,FALSE)),"",VLOOKUP(#REF!&amp;" N°2",Feuil2!D:E,2,FALSE))</f>
        <v>#REF!</v>
      </c>
      <c r="X978" t="e">
        <f>IF(ISNA(VLOOKUP(#REF!&amp;" N°3",Feuil2!D:E,2,FALSE)),"",VLOOKUP(#REF!&amp;" N°3",Feuil2!D:E,2,FALSE))</f>
        <v>#REF!</v>
      </c>
      <c r="Y978" t="e">
        <f>IF(ISNA(VLOOKUP(#REF!&amp;" N°3",Feuil2!D:E,2,FALSE)),"",VLOOKUP(#REF!&amp;" N°3",Feuil2!D:E,2,FALSE))</f>
        <v>#REF!</v>
      </c>
      <c r="Z978" t="e">
        <f>IF(ISNA(VLOOKUP(#REF!&amp;" N°4",Feuil2!D:E,2,FALSE)),"",VLOOKUP(#REF!&amp;" N°4",Feuil2!D:E,2,FALSE))</f>
        <v>#REF!</v>
      </c>
      <c r="AA978" t="e">
        <f>IF(ISNA(VLOOKUP(#REF!&amp;" N°6",Feuil2!D:E,2,FALSE)),"",VLOOKUP(#REF!&amp;" N°6",Feuil2!D:E,2,FALSE))</f>
        <v>#REF!</v>
      </c>
      <c r="AB978" t="e">
        <f>IF(ISNA(VLOOKUP(#REF!&amp;" N°7",Feuil2!D:E,2,FALSE)),"",VLOOKUP(#REF!&amp;" N°7",Feuil2!D:E,2,FALSE))</f>
        <v>#REF!</v>
      </c>
    </row>
    <row r="979" spans="14:28" x14ac:dyDescent="0.3">
      <c r="N979" t="e">
        <f>IF(OR(VLOOKUP(M979,Feuil2!E:F,2,FALSE)&gt;1,VLOOKUP(Feuil1!M979,Feuil2!E:I,4,)+7&lt;Tableau_Lancer_la_requête_à_partir_de_CEGID[[#This Row],[wop_dateacc]]),Feuil1!M979,"")</f>
        <v>#N/A</v>
      </c>
      <c r="U979" t="e">
        <f>_xlfn.ISOWEEKNUM(#REF!)</f>
        <v>#REF!</v>
      </c>
      <c r="V979" t="e">
        <f>IF(ISNA(VLOOKUP(#REF!&amp;" N°1",Feuil2!D:E,2,FALSE)),"",VLOOKUP(#REF!&amp;" N°1",Feuil2!D:E,2,FALSE))</f>
        <v>#REF!</v>
      </c>
      <c r="W979" t="e">
        <f>IF(ISNA(VLOOKUP(#REF!&amp;" N°2",Feuil2!D:E,2,FALSE)),"",VLOOKUP(#REF!&amp;" N°2",Feuil2!D:E,2,FALSE))</f>
        <v>#REF!</v>
      </c>
      <c r="X979" t="e">
        <f>IF(ISNA(VLOOKUP(#REF!&amp;" N°3",Feuil2!D:E,2,FALSE)),"",VLOOKUP(#REF!&amp;" N°3",Feuil2!D:E,2,FALSE))</f>
        <v>#REF!</v>
      </c>
      <c r="Y979" t="e">
        <f>IF(ISNA(VLOOKUP(#REF!&amp;" N°3",Feuil2!D:E,2,FALSE)),"",VLOOKUP(#REF!&amp;" N°3",Feuil2!D:E,2,FALSE))</f>
        <v>#REF!</v>
      </c>
      <c r="Z979" t="e">
        <f>IF(ISNA(VLOOKUP(#REF!&amp;" N°4",Feuil2!D:E,2,FALSE)),"",VLOOKUP(#REF!&amp;" N°4",Feuil2!D:E,2,FALSE))</f>
        <v>#REF!</v>
      </c>
      <c r="AA979" t="e">
        <f>IF(ISNA(VLOOKUP(#REF!&amp;" N°6",Feuil2!D:E,2,FALSE)),"",VLOOKUP(#REF!&amp;" N°6",Feuil2!D:E,2,FALSE))</f>
        <v>#REF!</v>
      </c>
      <c r="AB979" t="e">
        <f>IF(ISNA(VLOOKUP(#REF!&amp;" N°7",Feuil2!D:E,2,FALSE)),"",VLOOKUP(#REF!&amp;" N°7",Feuil2!D:E,2,FALSE))</f>
        <v>#REF!</v>
      </c>
    </row>
    <row r="980" spans="14:28" x14ac:dyDescent="0.3">
      <c r="N980" t="e">
        <f>IF(OR(VLOOKUP(M980,Feuil2!E:F,2,FALSE)&gt;1,VLOOKUP(Feuil1!M980,Feuil2!E:I,4,)+7&lt;Tableau_Lancer_la_requête_à_partir_de_CEGID[[#This Row],[wop_dateacc]]),Feuil1!M980,"")</f>
        <v>#N/A</v>
      </c>
      <c r="U980" t="e">
        <f>_xlfn.ISOWEEKNUM(#REF!)</f>
        <v>#REF!</v>
      </c>
      <c r="V980" t="e">
        <f>IF(ISNA(VLOOKUP(#REF!&amp;" N°1",Feuil2!D:E,2,FALSE)),"",VLOOKUP(#REF!&amp;" N°1",Feuil2!D:E,2,FALSE))</f>
        <v>#REF!</v>
      </c>
      <c r="W980" t="e">
        <f>IF(ISNA(VLOOKUP(#REF!&amp;" N°2",Feuil2!D:E,2,FALSE)),"",VLOOKUP(#REF!&amp;" N°2",Feuil2!D:E,2,FALSE))</f>
        <v>#REF!</v>
      </c>
      <c r="X980" t="e">
        <f>IF(ISNA(VLOOKUP(#REF!&amp;" N°3",Feuil2!D:E,2,FALSE)),"",VLOOKUP(#REF!&amp;" N°3",Feuil2!D:E,2,FALSE))</f>
        <v>#REF!</v>
      </c>
      <c r="Y980" t="e">
        <f>IF(ISNA(VLOOKUP(#REF!&amp;" N°3",Feuil2!D:E,2,FALSE)),"",VLOOKUP(#REF!&amp;" N°3",Feuil2!D:E,2,FALSE))</f>
        <v>#REF!</v>
      </c>
      <c r="Z980" t="e">
        <f>IF(ISNA(VLOOKUP(#REF!&amp;" N°4",Feuil2!D:E,2,FALSE)),"",VLOOKUP(#REF!&amp;" N°4",Feuil2!D:E,2,FALSE))</f>
        <v>#REF!</v>
      </c>
      <c r="AA980" t="e">
        <f>IF(ISNA(VLOOKUP(#REF!&amp;" N°6",Feuil2!D:E,2,FALSE)),"",VLOOKUP(#REF!&amp;" N°6",Feuil2!D:E,2,FALSE))</f>
        <v>#REF!</v>
      </c>
      <c r="AB980" t="e">
        <f>IF(ISNA(VLOOKUP(#REF!&amp;" N°7",Feuil2!D:E,2,FALSE)),"",VLOOKUP(#REF!&amp;" N°7",Feuil2!D:E,2,FALSE))</f>
        <v>#REF!</v>
      </c>
    </row>
    <row r="981" spans="14:28" x14ac:dyDescent="0.3">
      <c r="N981" t="e">
        <f>IF(OR(VLOOKUP(M981,Feuil2!E:F,2,FALSE)&gt;1,VLOOKUP(Feuil1!M981,Feuil2!E:I,4,)+7&lt;Tableau_Lancer_la_requête_à_partir_de_CEGID[[#This Row],[wop_dateacc]]),Feuil1!M981,"")</f>
        <v>#N/A</v>
      </c>
      <c r="U981" t="e">
        <f>_xlfn.ISOWEEKNUM(#REF!)</f>
        <v>#REF!</v>
      </c>
      <c r="V981" t="e">
        <f>IF(ISNA(VLOOKUP(#REF!&amp;" N°1",Feuil2!D:E,2,FALSE)),"",VLOOKUP(#REF!&amp;" N°1",Feuil2!D:E,2,FALSE))</f>
        <v>#REF!</v>
      </c>
      <c r="W981" t="e">
        <f>IF(ISNA(VLOOKUP(#REF!&amp;" N°2",Feuil2!D:E,2,FALSE)),"",VLOOKUP(#REF!&amp;" N°2",Feuil2!D:E,2,FALSE))</f>
        <v>#REF!</v>
      </c>
      <c r="X981" t="e">
        <f>IF(ISNA(VLOOKUP(#REF!&amp;" N°3",Feuil2!D:E,2,FALSE)),"",VLOOKUP(#REF!&amp;" N°3",Feuil2!D:E,2,FALSE))</f>
        <v>#REF!</v>
      </c>
      <c r="Y981" t="e">
        <f>IF(ISNA(VLOOKUP(#REF!&amp;" N°3",Feuil2!D:E,2,FALSE)),"",VLOOKUP(#REF!&amp;" N°3",Feuil2!D:E,2,FALSE))</f>
        <v>#REF!</v>
      </c>
      <c r="Z981" t="e">
        <f>IF(ISNA(VLOOKUP(#REF!&amp;" N°4",Feuil2!D:E,2,FALSE)),"",VLOOKUP(#REF!&amp;" N°4",Feuil2!D:E,2,FALSE))</f>
        <v>#REF!</v>
      </c>
      <c r="AA981" t="e">
        <f>IF(ISNA(VLOOKUP(#REF!&amp;" N°6",Feuil2!D:E,2,FALSE)),"",VLOOKUP(#REF!&amp;" N°6",Feuil2!D:E,2,FALSE))</f>
        <v>#REF!</v>
      </c>
      <c r="AB981" t="e">
        <f>IF(ISNA(VLOOKUP(#REF!&amp;" N°7",Feuil2!D:E,2,FALSE)),"",VLOOKUP(#REF!&amp;" N°7",Feuil2!D:E,2,FALSE))</f>
        <v>#REF!</v>
      </c>
    </row>
    <row r="982" spans="14:28" x14ac:dyDescent="0.3">
      <c r="N982" t="e">
        <f>IF(OR(VLOOKUP(M982,Feuil2!E:F,2,FALSE)&gt;1,VLOOKUP(Feuil1!M982,Feuil2!E:I,4,)+7&lt;Tableau_Lancer_la_requête_à_partir_de_CEGID[[#This Row],[wop_dateacc]]),Feuil1!M982,"")</f>
        <v>#N/A</v>
      </c>
      <c r="U982" t="e">
        <f>_xlfn.ISOWEEKNUM(#REF!)</f>
        <v>#REF!</v>
      </c>
      <c r="V982" t="e">
        <f>IF(ISNA(VLOOKUP(#REF!&amp;" N°1",Feuil2!D:E,2,FALSE)),"",VLOOKUP(#REF!&amp;" N°1",Feuil2!D:E,2,FALSE))</f>
        <v>#REF!</v>
      </c>
      <c r="W982" t="e">
        <f>IF(ISNA(VLOOKUP(#REF!&amp;" N°2",Feuil2!D:E,2,FALSE)),"",VLOOKUP(#REF!&amp;" N°2",Feuil2!D:E,2,FALSE))</f>
        <v>#REF!</v>
      </c>
      <c r="X982" t="e">
        <f>IF(ISNA(VLOOKUP(#REF!&amp;" N°3",Feuil2!D:E,2,FALSE)),"",VLOOKUP(#REF!&amp;" N°3",Feuil2!D:E,2,FALSE))</f>
        <v>#REF!</v>
      </c>
      <c r="Y982" t="e">
        <f>IF(ISNA(VLOOKUP(#REF!&amp;" N°3",Feuil2!D:E,2,FALSE)),"",VLOOKUP(#REF!&amp;" N°3",Feuil2!D:E,2,FALSE))</f>
        <v>#REF!</v>
      </c>
      <c r="Z982" t="e">
        <f>IF(ISNA(VLOOKUP(#REF!&amp;" N°4",Feuil2!D:E,2,FALSE)),"",VLOOKUP(#REF!&amp;" N°4",Feuil2!D:E,2,FALSE))</f>
        <v>#REF!</v>
      </c>
      <c r="AA982" t="e">
        <f>IF(ISNA(VLOOKUP(#REF!&amp;" N°6",Feuil2!D:E,2,FALSE)),"",VLOOKUP(#REF!&amp;" N°6",Feuil2!D:E,2,FALSE))</f>
        <v>#REF!</v>
      </c>
      <c r="AB982" t="e">
        <f>IF(ISNA(VLOOKUP(#REF!&amp;" N°7",Feuil2!D:E,2,FALSE)),"",VLOOKUP(#REF!&amp;" N°7",Feuil2!D:E,2,FALSE))</f>
        <v>#REF!</v>
      </c>
    </row>
    <row r="983" spans="14:28" x14ac:dyDescent="0.3">
      <c r="N983" t="e">
        <f>IF(OR(VLOOKUP(M983,Feuil2!E:F,2,FALSE)&gt;1,VLOOKUP(Feuil1!M983,Feuil2!E:I,4,)+7&lt;Tableau_Lancer_la_requête_à_partir_de_CEGID[[#This Row],[wop_dateacc]]),Feuil1!M983,"")</f>
        <v>#N/A</v>
      </c>
      <c r="U983" t="e">
        <f>_xlfn.ISOWEEKNUM(#REF!)</f>
        <v>#REF!</v>
      </c>
      <c r="V983" t="e">
        <f>IF(ISNA(VLOOKUP(#REF!&amp;" N°1",Feuil2!D:E,2,FALSE)),"",VLOOKUP(#REF!&amp;" N°1",Feuil2!D:E,2,FALSE))</f>
        <v>#REF!</v>
      </c>
      <c r="W983" t="e">
        <f>IF(ISNA(VLOOKUP(#REF!&amp;" N°2",Feuil2!D:E,2,FALSE)),"",VLOOKUP(#REF!&amp;" N°2",Feuil2!D:E,2,FALSE))</f>
        <v>#REF!</v>
      </c>
      <c r="X983" t="e">
        <f>IF(ISNA(VLOOKUP(#REF!&amp;" N°3",Feuil2!D:E,2,FALSE)),"",VLOOKUP(#REF!&amp;" N°3",Feuil2!D:E,2,FALSE))</f>
        <v>#REF!</v>
      </c>
      <c r="Y983" t="e">
        <f>IF(ISNA(VLOOKUP(#REF!&amp;" N°3",Feuil2!D:E,2,FALSE)),"",VLOOKUP(#REF!&amp;" N°3",Feuil2!D:E,2,FALSE))</f>
        <v>#REF!</v>
      </c>
      <c r="Z983" t="e">
        <f>IF(ISNA(VLOOKUP(#REF!&amp;" N°4",Feuil2!D:E,2,FALSE)),"",VLOOKUP(#REF!&amp;" N°4",Feuil2!D:E,2,FALSE))</f>
        <v>#REF!</v>
      </c>
      <c r="AA983" t="e">
        <f>IF(ISNA(VLOOKUP(#REF!&amp;" N°6",Feuil2!D:E,2,FALSE)),"",VLOOKUP(#REF!&amp;" N°6",Feuil2!D:E,2,FALSE))</f>
        <v>#REF!</v>
      </c>
      <c r="AB983" t="e">
        <f>IF(ISNA(VLOOKUP(#REF!&amp;" N°7",Feuil2!D:E,2,FALSE)),"",VLOOKUP(#REF!&amp;" N°7",Feuil2!D:E,2,FALSE))</f>
        <v>#REF!</v>
      </c>
    </row>
    <row r="984" spans="14:28" x14ac:dyDescent="0.3">
      <c r="N984" t="e">
        <f>IF(OR(VLOOKUP(M984,Feuil2!E:F,2,FALSE)&gt;1,VLOOKUP(Feuil1!M984,Feuil2!E:I,4,)+7&lt;Tableau_Lancer_la_requête_à_partir_de_CEGID[[#This Row],[wop_dateacc]]),Feuil1!M984,"")</f>
        <v>#N/A</v>
      </c>
      <c r="U984" t="e">
        <f>_xlfn.ISOWEEKNUM(#REF!)</f>
        <v>#REF!</v>
      </c>
      <c r="V984" t="e">
        <f>IF(ISNA(VLOOKUP(#REF!&amp;" N°1",Feuil2!D:E,2,FALSE)),"",VLOOKUP(#REF!&amp;" N°1",Feuil2!D:E,2,FALSE))</f>
        <v>#REF!</v>
      </c>
      <c r="W984" t="e">
        <f>IF(ISNA(VLOOKUP(#REF!&amp;" N°2",Feuil2!D:E,2,FALSE)),"",VLOOKUP(#REF!&amp;" N°2",Feuil2!D:E,2,FALSE))</f>
        <v>#REF!</v>
      </c>
      <c r="X984" t="e">
        <f>IF(ISNA(VLOOKUP(#REF!&amp;" N°3",Feuil2!D:E,2,FALSE)),"",VLOOKUP(#REF!&amp;" N°3",Feuil2!D:E,2,FALSE))</f>
        <v>#REF!</v>
      </c>
      <c r="Y984" t="e">
        <f>IF(ISNA(VLOOKUP(#REF!&amp;" N°3",Feuil2!D:E,2,FALSE)),"",VLOOKUP(#REF!&amp;" N°3",Feuil2!D:E,2,FALSE))</f>
        <v>#REF!</v>
      </c>
      <c r="Z984" t="e">
        <f>IF(ISNA(VLOOKUP(#REF!&amp;" N°4",Feuil2!D:E,2,FALSE)),"",VLOOKUP(#REF!&amp;" N°4",Feuil2!D:E,2,FALSE))</f>
        <v>#REF!</v>
      </c>
      <c r="AA984" t="e">
        <f>IF(ISNA(VLOOKUP(#REF!&amp;" N°6",Feuil2!D:E,2,FALSE)),"",VLOOKUP(#REF!&amp;" N°6",Feuil2!D:E,2,FALSE))</f>
        <v>#REF!</v>
      </c>
      <c r="AB984" t="e">
        <f>IF(ISNA(VLOOKUP(#REF!&amp;" N°7",Feuil2!D:E,2,FALSE)),"",VLOOKUP(#REF!&amp;" N°7",Feuil2!D:E,2,FALSE))</f>
        <v>#REF!</v>
      </c>
    </row>
    <row r="985" spans="14:28" x14ac:dyDescent="0.3">
      <c r="N985" t="e">
        <f>IF(OR(VLOOKUP(M985,Feuil2!E:F,2,FALSE)&gt;1,VLOOKUP(Feuil1!M985,Feuil2!E:I,4,)+7&lt;Tableau_Lancer_la_requête_à_partir_de_CEGID[[#This Row],[wop_dateacc]]),Feuil1!M985,"")</f>
        <v>#N/A</v>
      </c>
      <c r="U985" t="e">
        <f>_xlfn.ISOWEEKNUM(#REF!)</f>
        <v>#REF!</v>
      </c>
      <c r="V985" t="e">
        <f>IF(ISNA(VLOOKUP(#REF!&amp;" N°1",Feuil2!D:E,2,FALSE)),"",VLOOKUP(#REF!&amp;" N°1",Feuil2!D:E,2,FALSE))</f>
        <v>#REF!</v>
      </c>
      <c r="W985" t="e">
        <f>IF(ISNA(VLOOKUP(#REF!&amp;" N°2",Feuil2!D:E,2,FALSE)),"",VLOOKUP(#REF!&amp;" N°2",Feuil2!D:E,2,FALSE))</f>
        <v>#REF!</v>
      </c>
      <c r="X985" t="e">
        <f>IF(ISNA(VLOOKUP(#REF!&amp;" N°3",Feuil2!D:E,2,FALSE)),"",VLOOKUP(#REF!&amp;" N°3",Feuil2!D:E,2,FALSE))</f>
        <v>#REF!</v>
      </c>
      <c r="Y985" t="e">
        <f>IF(ISNA(VLOOKUP(#REF!&amp;" N°3",Feuil2!D:E,2,FALSE)),"",VLOOKUP(#REF!&amp;" N°3",Feuil2!D:E,2,FALSE))</f>
        <v>#REF!</v>
      </c>
      <c r="Z985" t="e">
        <f>IF(ISNA(VLOOKUP(#REF!&amp;" N°4",Feuil2!D:E,2,FALSE)),"",VLOOKUP(#REF!&amp;" N°4",Feuil2!D:E,2,FALSE))</f>
        <v>#REF!</v>
      </c>
      <c r="AA985" t="e">
        <f>IF(ISNA(VLOOKUP(#REF!&amp;" N°6",Feuil2!D:E,2,FALSE)),"",VLOOKUP(#REF!&amp;" N°6",Feuil2!D:E,2,FALSE))</f>
        <v>#REF!</v>
      </c>
      <c r="AB985" t="e">
        <f>IF(ISNA(VLOOKUP(#REF!&amp;" N°7",Feuil2!D:E,2,FALSE)),"",VLOOKUP(#REF!&amp;" N°7",Feuil2!D:E,2,FALSE))</f>
        <v>#REF!</v>
      </c>
    </row>
    <row r="986" spans="14:28" x14ac:dyDescent="0.3">
      <c r="N986" t="e">
        <f>IF(OR(VLOOKUP(M986,Feuil2!E:F,2,FALSE)&gt;1,VLOOKUP(Feuil1!M986,Feuil2!E:I,4,)+7&lt;Tableau_Lancer_la_requête_à_partir_de_CEGID[[#This Row],[wop_dateacc]]),Feuil1!M986,"")</f>
        <v>#N/A</v>
      </c>
      <c r="U986" t="e">
        <f>_xlfn.ISOWEEKNUM(#REF!)</f>
        <v>#REF!</v>
      </c>
      <c r="V986" t="e">
        <f>IF(ISNA(VLOOKUP(#REF!&amp;" N°1",Feuil2!D:E,2,FALSE)),"",VLOOKUP(#REF!&amp;" N°1",Feuil2!D:E,2,FALSE))</f>
        <v>#REF!</v>
      </c>
      <c r="W986" t="e">
        <f>IF(ISNA(VLOOKUP(#REF!&amp;" N°2",Feuil2!D:E,2,FALSE)),"",VLOOKUP(#REF!&amp;" N°2",Feuil2!D:E,2,FALSE))</f>
        <v>#REF!</v>
      </c>
      <c r="X986" t="e">
        <f>IF(ISNA(VLOOKUP(#REF!&amp;" N°3",Feuil2!D:E,2,FALSE)),"",VLOOKUP(#REF!&amp;" N°3",Feuil2!D:E,2,FALSE))</f>
        <v>#REF!</v>
      </c>
      <c r="Y986" t="e">
        <f>IF(ISNA(VLOOKUP(#REF!&amp;" N°3",Feuil2!D:E,2,FALSE)),"",VLOOKUP(#REF!&amp;" N°3",Feuil2!D:E,2,FALSE))</f>
        <v>#REF!</v>
      </c>
      <c r="Z986" t="e">
        <f>IF(ISNA(VLOOKUP(#REF!&amp;" N°4",Feuil2!D:E,2,FALSE)),"",VLOOKUP(#REF!&amp;" N°4",Feuil2!D:E,2,FALSE))</f>
        <v>#REF!</v>
      </c>
      <c r="AA986" t="e">
        <f>IF(ISNA(VLOOKUP(#REF!&amp;" N°6",Feuil2!D:E,2,FALSE)),"",VLOOKUP(#REF!&amp;" N°6",Feuil2!D:E,2,FALSE))</f>
        <v>#REF!</v>
      </c>
      <c r="AB986" t="e">
        <f>IF(ISNA(VLOOKUP(#REF!&amp;" N°7",Feuil2!D:E,2,FALSE)),"",VLOOKUP(#REF!&amp;" N°7",Feuil2!D:E,2,FALSE))</f>
        <v>#REF!</v>
      </c>
    </row>
    <row r="987" spans="14:28" x14ac:dyDescent="0.3">
      <c r="N987" t="e">
        <f>IF(OR(VLOOKUP(M987,Feuil2!E:F,2,FALSE)&gt;1,VLOOKUP(Feuil1!M987,Feuil2!E:I,4,)+7&lt;Tableau_Lancer_la_requête_à_partir_de_CEGID[[#This Row],[wop_dateacc]]),Feuil1!M987,"")</f>
        <v>#N/A</v>
      </c>
      <c r="U987" t="e">
        <f>_xlfn.ISOWEEKNUM(#REF!)</f>
        <v>#REF!</v>
      </c>
      <c r="V987" t="e">
        <f>IF(ISNA(VLOOKUP(#REF!&amp;" N°1",Feuil2!D:E,2,FALSE)),"",VLOOKUP(#REF!&amp;" N°1",Feuil2!D:E,2,FALSE))</f>
        <v>#REF!</v>
      </c>
      <c r="W987" t="e">
        <f>IF(ISNA(VLOOKUP(#REF!&amp;" N°2",Feuil2!D:E,2,FALSE)),"",VLOOKUP(#REF!&amp;" N°2",Feuil2!D:E,2,FALSE))</f>
        <v>#REF!</v>
      </c>
      <c r="X987" t="e">
        <f>IF(ISNA(VLOOKUP(#REF!&amp;" N°3",Feuil2!D:E,2,FALSE)),"",VLOOKUP(#REF!&amp;" N°3",Feuil2!D:E,2,FALSE))</f>
        <v>#REF!</v>
      </c>
      <c r="Y987" t="e">
        <f>IF(ISNA(VLOOKUP(#REF!&amp;" N°3",Feuil2!D:E,2,FALSE)),"",VLOOKUP(#REF!&amp;" N°3",Feuil2!D:E,2,FALSE))</f>
        <v>#REF!</v>
      </c>
      <c r="Z987" t="e">
        <f>IF(ISNA(VLOOKUP(#REF!&amp;" N°4",Feuil2!D:E,2,FALSE)),"",VLOOKUP(#REF!&amp;" N°4",Feuil2!D:E,2,FALSE))</f>
        <v>#REF!</v>
      </c>
      <c r="AA987" t="e">
        <f>IF(ISNA(VLOOKUP(#REF!&amp;" N°6",Feuil2!D:E,2,FALSE)),"",VLOOKUP(#REF!&amp;" N°6",Feuil2!D:E,2,FALSE))</f>
        <v>#REF!</v>
      </c>
      <c r="AB987" t="e">
        <f>IF(ISNA(VLOOKUP(#REF!&amp;" N°7",Feuil2!D:E,2,FALSE)),"",VLOOKUP(#REF!&amp;" N°7",Feuil2!D:E,2,FALSE))</f>
        <v>#REF!</v>
      </c>
    </row>
    <row r="988" spans="14:28" x14ac:dyDescent="0.3">
      <c r="N988" t="e">
        <f>IF(OR(VLOOKUP(M988,Feuil2!E:F,2,FALSE)&gt;1,VLOOKUP(Feuil1!M988,Feuil2!E:I,4,)+7&lt;Tableau_Lancer_la_requête_à_partir_de_CEGID[[#This Row],[wop_dateacc]]),Feuil1!M988,"")</f>
        <v>#N/A</v>
      </c>
      <c r="U988" t="e">
        <f>_xlfn.ISOWEEKNUM(#REF!)</f>
        <v>#REF!</v>
      </c>
      <c r="V988" t="e">
        <f>IF(ISNA(VLOOKUP(#REF!&amp;" N°1",Feuil2!D:E,2,FALSE)),"",VLOOKUP(#REF!&amp;" N°1",Feuil2!D:E,2,FALSE))</f>
        <v>#REF!</v>
      </c>
      <c r="W988" t="e">
        <f>IF(ISNA(VLOOKUP(#REF!&amp;" N°2",Feuil2!D:E,2,FALSE)),"",VLOOKUP(#REF!&amp;" N°2",Feuil2!D:E,2,FALSE))</f>
        <v>#REF!</v>
      </c>
      <c r="X988" t="e">
        <f>IF(ISNA(VLOOKUP(#REF!&amp;" N°3",Feuil2!D:E,2,FALSE)),"",VLOOKUP(#REF!&amp;" N°3",Feuil2!D:E,2,FALSE))</f>
        <v>#REF!</v>
      </c>
      <c r="Y988" t="e">
        <f>IF(ISNA(VLOOKUP(#REF!&amp;" N°3",Feuil2!D:E,2,FALSE)),"",VLOOKUP(#REF!&amp;" N°3",Feuil2!D:E,2,FALSE))</f>
        <v>#REF!</v>
      </c>
      <c r="Z988" t="e">
        <f>IF(ISNA(VLOOKUP(#REF!&amp;" N°4",Feuil2!D:E,2,FALSE)),"",VLOOKUP(#REF!&amp;" N°4",Feuil2!D:E,2,FALSE))</f>
        <v>#REF!</v>
      </c>
      <c r="AA988" t="e">
        <f>IF(ISNA(VLOOKUP(#REF!&amp;" N°6",Feuil2!D:E,2,FALSE)),"",VLOOKUP(#REF!&amp;" N°6",Feuil2!D:E,2,FALSE))</f>
        <v>#REF!</v>
      </c>
      <c r="AB988" t="e">
        <f>IF(ISNA(VLOOKUP(#REF!&amp;" N°7",Feuil2!D:E,2,FALSE)),"",VLOOKUP(#REF!&amp;" N°7",Feuil2!D:E,2,FALSE))</f>
        <v>#REF!</v>
      </c>
    </row>
    <row r="989" spans="14:28" x14ac:dyDescent="0.3">
      <c r="N989" t="e">
        <f>IF(OR(VLOOKUP(M989,Feuil2!E:F,2,FALSE)&gt;1,VLOOKUP(Feuil1!M989,Feuil2!E:I,4,)+7&lt;Tableau_Lancer_la_requête_à_partir_de_CEGID[[#This Row],[wop_dateacc]]),Feuil1!M989,"")</f>
        <v>#N/A</v>
      </c>
      <c r="U989" t="e">
        <f>_xlfn.ISOWEEKNUM(#REF!)</f>
        <v>#REF!</v>
      </c>
      <c r="V989" t="e">
        <f>IF(ISNA(VLOOKUP(#REF!&amp;" N°1",Feuil2!D:E,2,FALSE)),"",VLOOKUP(#REF!&amp;" N°1",Feuil2!D:E,2,FALSE))</f>
        <v>#REF!</v>
      </c>
      <c r="W989" t="e">
        <f>IF(ISNA(VLOOKUP(#REF!&amp;" N°2",Feuil2!D:E,2,FALSE)),"",VLOOKUP(#REF!&amp;" N°2",Feuil2!D:E,2,FALSE))</f>
        <v>#REF!</v>
      </c>
      <c r="X989" t="e">
        <f>IF(ISNA(VLOOKUP(#REF!&amp;" N°3",Feuil2!D:E,2,FALSE)),"",VLOOKUP(#REF!&amp;" N°3",Feuil2!D:E,2,FALSE))</f>
        <v>#REF!</v>
      </c>
      <c r="Y989" t="e">
        <f>IF(ISNA(VLOOKUP(#REF!&amp;" N°3",Feuil2!D:E,2,FALSE)),"",VLOOKUP(#REF!&amp;" N°3",Feuil2!D:E,2,FALSE))</f>
        <v>#REF!</v>
      </c>
      <c r="Z989" t="e">
        <f>IF(ISNA(VLOOKUP(#REF!&amp;" N°4",Feuil2!D:E,2,FALSE)),"",VLOOKUP(#REF!&amp;" N°4",Feuil2!D:E,2,FALSE))</f>
        <v>#REF!</v>
      </c>
      <c r="AA989" t="e">
        <f>IF(ISNA(VLOOKUP(#REF!&amp;" N°6",Feuil2!D:E,2,FALSE)),"",VLOOKUP(#REF!&amp;" N°6",Feuil2!D:E,2,FALSE))</f>
        <v>#REF!</v>
      </c>
      <c r="AB989" t="e">
        <f>IF(ISNA(VLOOKUP(#REF!&amp;" N°7",Feuil2!D:E,2,FALSE)),"",VLOOKUP(#REF!&amp;" N°7",Feuil2!D:E,2,FALSE))</f>
        <v>#REF!</v>
      </c>
    </row>
    <row r="990" spans="14:28" x14ac:dyDescent="0.3">
      <c r="N990" t="e">
        <f>IF(OR(VLOOKUP(M990,Feuil2!E:F,2,FALSE)&gt;1,VLOOKUP(Feuil1!M990,Feuil2!E:I,4,)+7&lt;Tableau_Lancer_la_requête_à_partir_de_CEGID[[#This Row],[wop_dateacc]]),Feuil1!M990,"")</f>
        <v>#N/A</v>
      </c>
      <c r="U990" t="e">
        <f>_xlfn.ISOWEEKNUM(#REF!)</f>
        <v>#REF!</v>
      </c>
      <c r="V990" t="e">
        <f>IF(ISNA(VLOOKUP(#REF!&amp;" N°1",Feuil2!D:E,2,FALSE)),"",VLOOKUP(#REF!&amp;" N°1",Feuil2!D:E,2,FALSE))</f>
        <v>#REF!</v>
      </c>
      <c r="W990" t="e">
        <f>IF(ISNA(VLOOKUP(#REF!&amp;" N°2",Feuil2!D:E,2,FALSE)),"",VLOOKUP(#REF!&amp;" N°2",Feuil2!D:E,2,FALSE))</f>
        <v>#REF!</v>
      </c>
      <c r="X990" t="e">
        <f>IF(ISNA(VLOOKUP(#REF!&amp;" N°3",Feuil2!D:E,2,FALSE)),"",VLOOKUP(#REF!&amp;" N°3",Feuil2!D:E,2,FALSE))</f>
        <v>#REF!</v>
      </c>
      <c r="Y990" t="e">
        <f>IF(ISNA(VLOOKUP(#REF!&amp;" N°3",Feuil2!D:E,2,FALSE)),"",VLOOKUP(#REF!&amp;" N°3",Feuil2!D:E,2,FALSE))</f>
        <v>#REF!</v>
      </c>
      <c r="Z990" t="e">
        <f>IF(ISNA(VLOOKUP(#REF!&amp;" N°4",Feuil2!D:E,2,FALSE)),"",VLOOKUP(#REF!&amp;" N°4",Feuil2!D:E,2,FALSE))</f>
        <v>#REF!</v>
      </c>
      <c r="AA990" t="e">
        <f>IF(ISNA(VLOOKUP(#REF!&amp;" N°6",Feuil2!D:E,2,FALSE)),"",VLOOKUP(#REF!&amp;" N°6",Feuil2!D:E,2,FALSE))</f>
        <v>#REF!</v>
      </c>
      <c r="AB990" t="e">
        <f>IF(ISNA(VLOOKUP(#REF!&amp;" N°7",Feuil2!D:E,2,FALSE)),"",VLOOKUP(#REF!&amp;" N°7",Feuil2!D:E,2,FALSE))</f>
        <v>#REF!</v>
      </c>
    </row>
    <row r="991" spans="14:28" x14ac:dyDescent="0.3">
      <c r="N991" t="e">
        <f>IF(OR(VLOOKUP(M991,Feuil2!E:F,2,FALSE)&gt;1,VLOOKUP(Feuil1!M991,Feuil2!E:I,4,)+7&lt;Tableau_Lancer_la_requête_à_partir_de_CEGID[[#This Row],[wop_dateacc]]),Feuil1!M991,"")</f>
        <v>#N/A</v>
      </c>
      <c r="U991" t="e">
        <f>_xlfn.ISOWEEKNUM(#REF!)</f>
        <v>#REF!</v>
      </c>
      <c r="V991" t="e">
        <f>IF(ISNA(VLOOKUP(#REF!&amp;" N°1",Feuil2!D:E,2,FALSE)),"",VLOOKUP(#REF!&amp;" N°1",Feuil2!D:E,2,FALSE))</f>
        <v>#REF!</v>
      </c>
      <c r="W991" t="e">
        <f>IF(ISNA(VLOOKUP(#REF!&amp;" N°2",Feuil2!D:E,2,FALSE)),"",VLOOKUP(#REF!&amp;" N°2",Feuil2!D:E,2,FALSE))</f>
        <v>#REF!</v>
      </c>
      <c r="X991" t="e">
        <f>IF(ISNA(VLOOKUP(#REF!&amp;" N°3",Feuil2!D:E,2,FALSE)),"",VLOOKUP(#REF!&amp;" N°3",Feuil2!D:E,2,FALSE))</f>
        <v>#REF!</v>
      </c>
      <c r="Y991" t="e">
        <f>IF(ISNA(VLOOKUP(#REF!&amp;" N°3",Feuil2!D:E,2,FALSE)),"",VLOOKUP(#REF!&amp;" N°3",Feuil2!D:E,2,FALSE))</f>
        <v>#REF!</v>
      </c>
      <c r="Z991" t="e">
        <f>IF(ISNA(VLOOKUP(#REF!&amp;" N°4",Feuil2!D:E,2,FALSE)),"",VLOOKUP(#REF!&amp;" N°4",Feuil2!D:E,2,FALSE))</f>
        <v>#REF!</v>
      </c>
      <c r="AA991" t="e">
        <f>IF(ISNA(VLOOKUP(#REF!&amp;" N°6",Feuil2!D:E,2,FALSE)),"",VLOOKUP(#REF!&amp;" N°6",Feuil2!D:E,2,FALSE))</f>
        <v>#REF!</v>
      </c>
      <c r="AB991" t="e">
        <f>IF(ISNA(VLOOKUP(#REF!&amp;" N°7",Feuil2!D:E,2,FALSE)),"",VLOOKUP(#REF!&amp;" N°7",Feuil2!D:E,2,FALSE))</f>
        <v>#REF!</v>
      </c>
    </row>
    <row r="992" spans="14:28" x14ac:dyDescent="0.3">
      <c r="N992" t="e">
        <f>IF(OR(VLOOKUP(M992,Feuil2!E:F,2,FALSE)&gt;1,VLOOKUP(Feuil1!M992,Feuil2!E:I,4,)+7&lt;Tableau_Lancer_la_requête_à_partir_de_CEGID[[#This Row],[wop_dateacc]]),Feuil1!M992,"")</f>
        <v>#N/A</v>
      </c>
      <c r="U992" t="e">
        <f>_xlfn.ISOWEEKNUM(#REF!)</f>
        <v>#REF!</v>
      </c>
      <c r="V992" t="e">
        <f>IF(ISNA(VLOOKUP(#REF!&amp;" N°1",Feuil2!D:E,2,FALSE)),"",VLOOKUP(#REF!&amp;" N°1",Feuil2!D:E,2,FALSE))</f>
        <v>#REF!</v>
      </c>
      <c r="W992" t="e">
        <f>IF(ISNA(VLOOKUP(#REF!&amp;" N°2",Feuil2!D:E,2,FALSE)),"",VLOOKUP(#REF!&amp;" N°2",Feuil2!D:E,2,FALSE))</f>
        <v>#REF!</v>
      </c>
      <c r="X992" t="e">
        <f>IF(ISNA(VLOOKUP(#REF!&amp;" N°3",Feuil2!D:E,2,FALSE)),"",VLOOKUP(#REF!&amp;" N°3",Feuil2!D:E,2,FALSE))</f>
        <v>#REF!</v>
      </c>
      <c r="Y992" t="e">
        <f>IF(ISNA(VLOOKUP(#REF!&amp;" N°3",Feuil2!D:E,2,FALSE)),"",VLOOKUP(#REF!&amp;" N°3",Feuil2!D:E,2,FALSE))</f>
        <v>#REF!</v>
      </c>
      <c r="Z992" t="e">
        <f>IF(ISNA(VLOOKUP(#REF!&amp;" N°4",Feuil2!D:E,2,FALSE)),"",VLOOKUP(#REF!&amp;" N°4",Feuil2!D:E,2,FALSE))</f>
        <v>#REF!</v>
      </c>
      <c r="AA992" t="e">
        <f>IF(ISNA(VLOOKUP(#REF!&amp;" N°6",Feuil2!D:E,2,FALSE)),"",VLOOKUP(#REF!&amp;" N°6",Feuil2!D:E,2,FALSE))</f>
        <v>#REF!</v>
      </c>
      <c r="AB992" t="e">
        <f>IF(ISNA(VLOOKUP(#REF!&amp;" N°7",Feuil2!D:E,2,FALSE)),"",VLOOKUP(#REF!&amp;" N°7",Feuil2!D:E,2,FALSE))</f>
        <v>#REF!</v>
      </c>
    </row>
    <row r="993" spans="14:28" x14ac:dyDescent="0.3">
      <c r="N993" t="e">
        <f>IF(OR(VLOOKUP(M993,Feuil2!E:F,2,FALSE)&gt;1,VLOOKUP(Feuil1!M993,Feuil2!E:I,4,)+7&lt;Tableau_Lancer_la_requête_à_partir_de_CEGID[[#This Row],[wop_dateacc]]),Feuil1!M993,"")</f>
        <v>#N/A</v>
      </c>
      <c r="U993" t="e">
        <f>_xlfn.ISOWEEKNUM(#REF!)</f>
        <v>#REF!</v>
      </c>
      <c r="V993" t="e">
        <f>IF(ISNA(VLOOKUP(#REF!&amp;" N°1",Feuil2!D:E,2,FALSE)),"",VLOOKUP(#REF!&amp;" N°1",Feuil2!D:E,2,FALSE))</f>
        <v>#REF!</v>
      </c>
      <c r="W993" t="e">
        <f>IF(ISNA(VLOOKUP(#REF!&amp;" N°2",Feuil2!D:E,2,FALSE)),"",VLOOKUP(#REF!&amp;" N°2",Feuil2!D:E,2,FALSE))</f>
        <v>#REF!</v>
      </c>
      <c r="X993" t="e">
        <f>IF(ISNA(VLOOKUP(#REF!&amp;" N°3",Feuil2!D:E,2,FALSE)),"",VLOOKUP(#REF!&amp;" N°3",Feuil2!D:E,2,FALSE))</f>
        <v>#REF!</v>
      </c>
      <c r="Y993" t="e">
        <f>IF(ISNA(VLOOKUP(#REF!&amp;" N°3",Feuil2!D:E,2,FALSE)),"",VLOOKUP(#REF!&amp;" N°3",Feuil2!D:E,2,FALSE))</f>
        <v>#REF!</v>
      </c>
      <c r="Z993" t="e">
        <f>IF(ISNA(VLOOKUP(#REF!&amp;" N°4",Feuil2!D:E,2,FALSE)),"",VLOOKUP(#REF!&amp;" N°4",Feuil2!D:E,2,FALSE))</f>
        <v>#REF!</v>
      </c>
      <c r="AA993" t="e">
        <f>IF(ISNA(VLOOKUP(#REF!&amp;" N°6",Feuil2!D:E,2,FALSE)),"",VLOOKUP(#REF!&amp;" N°6",Feuil2!D:E,2,FALSE))</f>
        <v>#REF!</v>
      </c>
      <c r="AB993" t="e">
        <f>IF(ISNA(VLOOKUP(#REF!&amp;" N°7",Feuil2!D:E,2,FALSE)),"",VLOOKUP(#REF!&amp;" N°7",Feuil2!D:E,2,FALSE))</f>
        <v>#REF!</v>
      </c>
    </row>
    <row r="994" spans="14:28" x14ac:dyDescent="0.3">
      <c r="N994" t="e">
        <f>IF(OR(VLOOKUP(M994,Feuil2!E:F,2,FALSE)&gt;1,VLOOKUP(Feuil1!M994,Feuil2!E:I,4,)+7&lt;Tableau_Lancer_la_requête_à_partir_de_CEGID[[#This Row],[wop_dateacc]]),Feuil1!M994,"")</f>
        <v>#N/A</v>
      </c>
      <c r="U994" t="e">
        <f>_xlfn.ISOWEEKNUM(#REF!)</f>
        <v>#REF!</v>
      </c>
      <c r="V994" t="e">
        <f>IF(ISNA(VLOOKUP(#REF!&amp;" N°1",Feuil2!D:E,2,FALSE)),"",VLOOKUP(#REF!&amp;" N°1",Feuil2!D:E,2,FALSE))</f>
        <v>#REF!</v>
      </c>
      <c r="W994" t="e">
        <f>IF(ISNA(VLOOKUP(#REF!&amp;" N°2",Feuil2!D:E,2,FALSE)),"",VLOOKUP(#REF!&amp;" N°2",Feuil2!D:E,2,FALSE))</f>
        <v>#REF!</v>
      </c>
      <c r="X994" t="e">
        <f>IF(ISNA(VLOOKUP(#REF!&amp;" N°3",Feuil2!D:E,2,FALSE)),"",VLOOKUP(#REF!&amp;" N°3",Feuil2!D:E,2,FALSE))</f>
        <v>#REF!</v>
      </c>
      <c r="Y994" t="e">
        <f>IF(ISNA(VLOOKUP(#REF!&amp;" N°3",Feuil2!D:E,2,FALSE)),"",VLOOKUP(#REF!&amp;" N°3",Feuil2!D:E,2,FALSE))</f>
        <v>#REF!</v>
      </c>
      <c r="Z994" t="e">
        <f>IF(ISNA(VLOOKUP(#REF!&amp;" N°4",Feuil2!D:E,2,FALSE)),"",VLOOKUP(#REF!&amp;" N°4",Feuil2!D:E,2,FALSE))</f>
        <v>#REF!</v>
      </c>
      <c r="AA994" t="e">
        <f>IF(ISNA(VLOOKUP(#REF!&amp;" N°6",Feuil2!D:E,2,FALSE)),"",VLOOKUP(#REF!&amp;" N°6",Feuil2!D:E,2,FALSE))</f>
        <v>#REF!</v>
      </c>
      <c r="AB994" t="e">
        <f>IF(ISNA(VLOOKUP(#REF!&amp;" N°7",Feuil2!D:E,2,FALSE)),"",VLOOKUP(#REF!&amp;" N°7",Feuil2!D:E,2,FALSE))</f>
        <v>#REF!</v>
      </c>
    </row>
    <row r="995" spans="14:28" x14ac:dyDescent="0.3">
      <c r="N995" t="e">
        <f>IF(OR(VLOOKUP(M995,Feuil2!E:F,2,FALSE)&gt;1,VLOOKUP(Feuil1!M995,Feuil2!E:I,4,)+7&lt;Tableau_Lancer_la_requête_à_partir_de_CEGID[[#This Row],[wop_dateacc]]),Feuil1!M995,"")</f>
        <v>#N/A</v>
      </c>
      <c r="U995" t="e">
        <f>_xlfn.ISOWEEKNUM(#REF!)</f>
        <v>#REF!</v>
      </c>
      <c r="V995" t="e">
        <f>IF(ISNA(VLOOKUP(#REF!&amp;" N°1",Feuil2!D:E,2,FALSE)),"",VLOOKUP(#REF!&amp;" N°1",Feuil2!D:E,2,FALSE))</f>
        <v>#REF!</v>
      </c>
      <c r="W995" t="e">
        <f>IF(ISNA(VLOOKUP(#REF!&amp;" N°2",Feuil2!D:E,2,FALSE)),"",VLOOKUP(#REF!&amp;" N°2",Feuil2!D:E,2,FALSE))</f>
        <v>#REF!</v>
      </c>
      <c r="X995" t="e">
        <f>IF(ISNA(VLOOKUP(#REF!&amp;" N°3",Feuil2!D:E,2,FALSE)),"",VLOOKUP(#REF!&amp;" N°3",Feuil2!D:E,2,FALSE))</f>
        <v>#REF!</v>
      </c>
      <c r="Y995" t="e">
        <f>IF(ISNA(VLOOKUP(#REF!&amp;" N°3",Feuil2!D:E,2,FALSE)),"",VLOOKUP(#REF!&amp;" N°3",Feuil2!D:E,2,FALSE))</f>
        <v>#REF!</v>
      </c>
      <c r="Z995" t="e">
        <f>IF(ISNA(VLOOKUP(#REF!&amp;" N°4",Feuil2!D:E,2,FALSE)),"",VLOOKUP(#REF!&amp;" N°4",Feuil2!D:E,2,FALSE))</f>
        <v>#REF!</v>
      </c>
      <c r="AA995" t="e">
        <f>IF(ISNA(VLOOKUP(#REF!&amp;" N°6",Feuil2!D:E,2,FALSE)),"",VLOOKUP(#REF!&amp;" N°6",Feuil2!D:E,2,FALSE))</f>
        <v>#REF!</v>
      </c>
      <c r="AB995" t="e">
        <f>IF(ISNA(VLOOKUP(#REF!&amp;" N°7",Feuil2!D:E,2,FALSE)),"",VLOOKUP(#REF!&amp;" N°7",Feuil2!D:E,2,FALSE))</f>
        <v>#REF!</v>
      </c>
    </row>
    <row r="996" spans="14:28" x14ac:dyDescent="0.3">
      <c r="N996" t="e">
        <f>IF(OR(VLOOKUP(M996,Feuil2!E:F,2,FALSE)&gt;1,VLOOKUP(Feuil1!M996,Feuil2!E:I,4,)+7&lt;Tableau_Lancer_la_requête_à_partir_de_CEGID[[#This Row],[wop_dateacc]]),Feuil1!M996,"")</f>
        <v>#N/A</v>
      </c>
      <c r="U996" t="e">
        <f>_xlfn.ISOWEEKNUM(#REF!)</f>
        <v>#REF!</v>
      </c>
      <c r="V996" t="e">
        <f>IF(ISNA(VLOOKUP(#REF!&amp;" N°1",Feuil2!D:E,2,FALSE)),"",VLOOKUP(#REF!&amp;" N°1",Feuil2!D:E,2,FALSE))</f>
        <v>#REF!</v>
      </c>
      <c r="W996" t="e">
        <f>IF(ISNA(VLOOKUP(#REF!&amp;" N°2",Feuil2!D:E,2,FALSE)),"",VLOOKUP(#REF!&amp;" N°2",Feuil2!D:E,2,FALSE))</f>
        <v>#REF!</v>
      </c>
      <c r="X996" t="e">
        <f>IF(ISNA(VLOOKUP(#REF!&amp;" N°3",Feuil2!D:E,2,FALSE)),"",VLOOKUP(#REF!&amp;" N°3",Feuil2!D:E,2,FALSE))</f>
        <v>#REF!</v>
      </c>
      <c r="Y996" t="e">
        <f>IF(ISNA(VLOOKUP(#REF!&amp;" N°3",Feuil2!D:E,2,FALSE)),"",VLOOKUP(#REF!&amp;" N°3",Feuil2!D:E,2,FALSE))</f>
        <v>#REF!</v>
      </c>
      <c r="Z996" t="e">
        <f>IF(ISNA(VLOOKUP(#REF!&amp;" N°4",Feuil2!D:E,2,FALSE)),"",VLOOKUP(#REF!&amp;" N°4",Feuil2!D:E,2,FALSE))</f>
        <v>#REF!</v>
      </c>
      <c r="AA996" t="e">
        <f>IF(ISNA(VLOOKUP(#REF!&amp;" N°6",Feuil2!D:E,2,FALSE)),"",VLOOKUP(#REF!&amp;" N°6",Feuil2!D:E,2,FALSE))</f>
        <v>#REF!</v>
      </c>
      <c r="AB996" t="e">
        <f>IF(ISNA(VLOOKUP(#REF!&amp;" N°7",Feuil2!D:E,2,FALSE)),"",VLOOKUP(#REF!&amp;" N°7",Feuil2!D:E,2,FALSE))</f>
        <v>#REF!</v>
      </c>
    </row>
    <row r="997" spans="14:28" x14ac:dyDescent="0.3">
      <c r="N997" t="e">
        <f>IF(OR(VLOOKUP(M997,Feuil2!E:F,2,FALSE)&gt;1,VLOOKUP(Feuil1!M997,Feuil2!E:I,4,)+7&lt;Tableau_Lancer_la_requête_à_partir_de_CEGID[[#This Row],[wop_dateacc]]),Feuil1!M997,"")</f>
        <v>#N/A</v>
      </c>
      <c r="U997" t="e">
        <f>_xlfn.ISOWEEKNUM(#REF!)</f>
        <v>#REF!</v>
      </c>
      <c r="V997" t="e">
        <f>IF(ISNA(VLOOKUP(#REF!&amp;" N°1",Feuil2!D:E,2,FALSE)),"",VLOOKUP(#REF!&amp;" N°1",Feuil2!D:E,2,FALSE))</f>
        <v>#REF!</v>
      </c>
      <c r="W997" t="e">
        <f>IF(ISNA(VLOOKUP(#REF!&amp;" N°2",Feuil2!D:E,2,FALSE)),"",VLOOKUP(#REF!&amp;" N°2",Feuil2!D:E,2,FALSE))</f>
        <v>#REF!</v>
      </c>
      <c r="X997" t="e">
        <f>IF(ISNA(VLOOKUP(#REF!&amp;" N°3",Feuil2!D:E,2,FALSE)),"",VLOOKUP(#REF!&amp;" N°3",Feuil2!D:E,2,FALSE))</f>
        <v>#REF!</v>
      </c>
      <c r="Y997" t="e">
        <f>IF(ISNA(VLOOKUP(#REF!&amp;" N°3",Feuil2!D:E,2,FALSE)),"",VLOOKUP(#REF!&amp;" N°3",Feuil2!D:E,2,FALSE))</f>
        <v>#REF!</v>
      </c>
      <c r="Z997" t="e">
        <f>IF(ISNA(VLOOKUP(#REF!&amp;" N°4",Feuil2!D:E,2,FALSE)),"",VLOOKUP(#REF!&amp;" N°4",Feuil2!D:E,2,FALSE))</f>
        <v>#REF!</v>
      </c>
      <c r="AA997" t="e">
        <f>IF(ISNA(VLOOKUP(#REF!&amp;" N°6",Feuil2!D:E,2,FALSE)),"",VLOOKUP(#REF!&amp;" N°6",Feuil2!D:E,2,FALSE))</f>
        <v>#REF!</v>
      </c>
      <c r="AB997" t="e">
        <f>IF(ISNA(VLOOKUP(#REF!&amp;" N°7",Feuil2!D:E,2,FALSE)),"",VLOOKUP(#REF!&amp;" N°7",Feuil2!D:E,2,FALSE))</f>
        <v>#REF!</v>
      </c>
    </row>
    <row r="998" spans="14:28" x14ac:dyDescent="0.3">
      <c r="N998" t="e">
        <f>IF(OR(VLOOKUP(M998,Feuil2!E:F,2,FALSE)&gt;1,VLOOKUP(Feuil1!M998,Feuil2!E:I,4,)+7&lt;Tableau_Lancer_la_requête_à_partir_de_CEGID[[#This Row],[wop_dateacc]]),Feuil1!M998,"")</f>
        <v>#N/A</v>
      </c>
      <c r="U998" t="e">
        <f>_xlfn.ISOWEEKNUM(#REF!)</f>
        <v>#REF!</v>
      </c>
      <c r="V998" t="e">
        <f>IF(ISNA(VLOOKUP(#REF!&amp;" N°1",Feuil2!D:E,2,FALSE)),"",VLOOKUP(#REF!&amp;" N°1",Feuil2!D:E,2,FALSE))</f>
        <v>#REF!</v>
      </c>
      <c r="W998" t="e">
        <f>IF(ISNA(VLOOKUP(#REF!&amp;" N°2",Feuil2!D:E,2,FALSE)),"",VLOOKUP(#REF!&amp;" N°2",Feuil2!D:E,2,FALSE))</f>
        <v>#REF!</v>
      </c>
      <c r="X998" t="e">
        <f>IF(ISNA(VLOOKUP(#REF!&amp;" N°3",Feuil2!D:E,2,FALSE)),"",VLOOKUP(#REF!&amp;" N°3",Feuil2!D:E,2,FALSE))</f>
        <v>#REF!</v>
      </c>
      <c r="Y998" t="e">
        <f>IF(ISNA(VLOOKUP(#REF!&amp;" N°3",Feuil2!D:E,2,FALSE)),"",VLOOKUP(#REF!&amp;" N°3",Feuil2!D:E,2,FALSE))</f>
        <v>#REF!</v>
      </c>
      <c r="Z998" t="e">
        <f>IF(ISNA(VLOOKUP(#REF!&amp;" N°4",Feuil2!D:E,2,FALSE)),"",VLOOKUP(#REF!&amp;" N°4",Feuil2!D:E,2,FALSE))</f>
        <v>#REF!</v>
      </c>
      <c r="AA998" t="e">
        <f>IF(ISNA(VLOOKUP(#REF!&amp;" N°6",Feuil2!D:E,2,FALSE)),"",VLOOKUP(#REF!&amp;" N°6",Feuil2!D:E,2,FALSE))</f>
        <v>#REF!</v>
      </c>
      <c r="AB998" t="e">
        <f>IF(ISNA(VLOOKUP(#REF!&amp;" N°7",Feuil2!D:E,2,FALSE)),"",VLOOKUP(#REF!&amp;" N°7",Feuil2!D:E,2,FALSE))</f>
        <v>#REF!</v>
      </c>
    </row>
    <row r="999" spans="14:28" x14ac:dyDescent="0.3">
      <c r="N999" t="e">
        <f>IF(OR(VLOOKUP(M999,Feuil2!E:F,2,FALSE)&gt;1,VLOOKUP(Feuil1!M999,Feuil2!E:I,4,)+7&lt;Tableau_Lancer_la_requête_à_partir_de_CEGID[[#This Row],[wop_dateacc]]),Feuil1!M999,"")</f>
        <v>#N/A</v>
      </c>
      <c r="U999" t="e">
        <f>_xlfn.ISOWEEKNUM(#REF!)</f>
        <v>#REF!</v>
      </c>
      <c r="V999" t="e">
        <f>IF(ISNA(VLOOKUP(#REF!&amp;" N°1",Feuil2!D:E,2,FALSE)),"",VLOOKUP(#REF!&amp;" N°1",Feuil2!D:E,2,FALSE))</f>
        <v>#REF!</v>
      </c>
      <c r="W999" t="e">
        <f>IF(ISNA(VLOOKUP(#REF!&amp;" N°2",Feuil2!D:E,2,FALSE)),"",VLOOKUP(#REF!&amp;" N°2",Feuil2!D:E,2,FALSE))</f>
        <v>#REF!</v>
      </c>
      <c r="X999" t="e">
        <f>IF(ISNA(VLOOKUP(#REF!&amp;" N°3",Feuil2!D:E,2,FALSE)),"",VLOOKUP(#REF!&amp;" N°3",Feuil2!D:E,2,FALSE))</f>
        <v>#REF!</v>
      </c>
      <c r="Y999" t="e">
        <f>IF(ISNA(VLOOKUP(#REF!&amp;" N°3",Feuil2!D:E,2,FALSE)),"",VLOOKUP(#REF!&amp;" N°3",Feuil2!D:E,2,FALSE))</f>
        <v>#REF!</v>
      </c>
      <c r="Z999" t="e">
        <f>IF(ISNA(VLOOKUP(#REF!&amp;" N°4",Feuil2!D:E,2,FALSE)),"",VLOOKUP(#REF!&amp;" N°4",Feuil2!D:E,2,FALSE))</f>
        <v>#REF!</v>
      </c>
      <c r="AA999" t="e">
        <f>IF(ISNA(VLOOKUP(#REF!&amp;" N°6",Feuil2!D:E,2,FALSE)),"",VLOOKUP(#REF!&amp;" N°6",Feuil2!D:E,2,FALSE))</f>
        <v>#REF!</v>
      </c>
      <c r="AB999" t="e">
        <f>IF(ISNA(VLOOKUP(#REF!&amp;" N°7",Feuil2!D:E,2,FALSE)),"",VLOOKUP(#REF!&amp;" N°7",Feuil2!D:E,2,FALSE))</f>
        <v>#REF!</v>
      </c>
    </row>
    <row r="1000" spans="14:28" x14ac:dyDescent="0.3">
      <c r="N1000" t="e">
        <f>IF(OR(VLOOKUP(M1000,Feuil2!E:F,2,FALSE)&gt;1,VLOOKUP(Feuil1!M1000,Feuil2!E:I,4,)+7&lt;Tableau_Lancer_la_requête_à_partir_de_CEGID[[#This Row],[wop_dateacc]]),Feuil1!M1000,"")</f>
        <v>#N/A</v>
      </c>
      <c r="U1000" t="e">
        <f>_xlfn.ISOWEEKNUM(#REF!)</f>
        <v>#REF!</v>
      </c>
      <c r="V1000" t="e">
        <f>IF(ISNA(VLOOKUP(#REF!&amp;" N°1",Feuil2!D:E,2,FALSE)),"",VLOOKUP(#REF!&amp;" N°1",Feuil2!D:E,2,FALSE))</f>
        <v>#REF!</v>
      </c>
      <c r="W1000" t="e">
        <f>IF(ISNA(VLOOKUP(#REF!&amp;" N°2",Feuil2!D:E,2,FALSE)),"",VLOOKUP(#REF!&amp;" N°2",Feuil2!D:E,2,FALSE))</f>
        <v>#REF!</v>
      </c>
      <c r="X1000" t="e">
        <f>IF(ISNA(VLOOKUP(#REF!&amp;" N°3",Feuil2!D:E,2,FALSE)),"",VLOOKUP(#REF!&amp;" N°3",Feuil2!D:E,2,FALSE))</f>
        <v>#REF!</v>
      </c>
      <c r="Y1000" t="e">
        <f>IF(ISNA(VLOOKUP(#REF!&amp;" N°3",Feuil2!D:E,2,FALSE)),"",VLOOKUP(#REF!&amp;" N°3",Feuil2!D:E,2,FALSE))</f>
        <v>#REF!</v>
      </c>
      <c r="Z1000" t="e">
        <f>IF(ISNA(VLOOKUP(#REF!&amp;" N°4",Feuil2!D:E,2,FALSE)),"",VLOOKUP(#REF!&amp;" N°4",Feuil2!D:E,2,FALSE))</f>
        <v>#REF!</v>
      </c>
      <c r="AA1000" t="e">
        <f>IF(ISNA(VLOOKUP(#REF!&amp;" N°6",Feuil2!D:E,2,FALSE)),"",VLOOKUP(#REF!&amp;" N°6",Feuil2!D:E,2,FALSE))</f>
        <v>#REF!</v>
      </c>
      <c r="AB1000" t="e">
        <f>IF(ISNA(VLOOKUP(#REF!&amp;" N°7",Feuil2!D:E,2,FALSE)),"",VLOOKUP(#REF!&amp;" N°7",Feuil2!D:E,2,FALSE))</f>
        <v>#REF!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876"/>
  <sheetViews>
    <sheetView workbookViewId="0">
      <selection activeCell="N883" sqref="N883"/>
    </sheetView>
  </sheetViews>
  <sheetFormatPr baseColWidth="10" defaultRowHeight="14.4" x14ac:dyDescent="0.3"/>
  <cols>
    <col min="1" max="1" width="17.109375" style="6" customWidth="1"/>
    <col min="2" max="2" width="21.21875" style="6" customWidth="1"/>
    <col min="3" max="3" width="22.33203125" style="6" customWidth="1"/>
    <col min="4" max="4" width="20.44140625" customWidth="1"/>
    <col min="5" max="5" width="17.109375" style="6" customWidth="1"/>
    <col min="9" max="9" width="15.109375" style="11" bestFit="1" customWidth="1"/>
  </cols>
  <sheetData>
    <row r="1" spans="1:13" x14ac:dyDescent="0.3">
      <c r="A1" s="5" t="s">
        <v>886</v>
      </c>
      <c r="B1" s="5" t="s">
        <v>887</v>
      </c>
      <c r="C1" s="5" t="s">
        <v>888</v>
      </c>
      <c r="D1" s="3" t="s">
        <v>2298</v>
      </c>
      <c r="E1" s="5" t="s">
        <v>889</v>
      </c>
      <c r="F1" s="3" t="s">
        <v>2306</v>
      </c>
      <c r="G1" s="4" t="s">
        <v>2397</v>
      </c>
      <c r="H1" s="4" t="s">
        <v>2415</v>
      </c>
      <c r="I1" s="18" t="s">
        <v>2413</v>
      </c>
      <c r="J1" s="4"/>
      <c r="K1" s="4"/>
      <c r="L1" s="4"/>
      <c r="M1" s="4"/>
    </row>
    <row r="2" spans="1:13" hidden="1" x14ac:dyDescent="0.3">
      <c r="A2" s="5" t="s">
        <v>890</v>
      </c>
      <c r="B2" s="5" t="s">
        <v>891</v>
      </c>
      <c r="C2" s="7">
        <v>1000</v>
      </c>
      <c r="D2" t="str">
        <f>A2&amp;" N°"&amp;COUNTIF(A$2:A2,A2)</f>
        <v>1699190005_04 N°1</v>
      </c>
      <c r="E2" s="5" t="s">
        <v>892</v>
      </c>
      <c r="F2">
        <f>IF(C2=1,"relavage",IF(C2=8,"",C2))</f>
        <v>1000</v>
      </c>
      <c r="I2" s="11">
        <f ca="1">IF(F2&lt;&gt;"relavage",TODAY(),IF(G2=Feuil3!C3,Feuil2!H2+Feuil3!D3,IF(G2=Feuil3!C4,Feuil2!H2+Feuil3!D4,IF(G2=Feuil3!C5,Feuil2!H2+Feuil3!D5,IF(G2=Feuil3!C6,Feuil2!H2+Feuil3!D6,IF(G2=Feuil3!C7,Feuil2!H2+Feuil3!D7,0))))))</f>
        <v>44672</v>
      </c>
    </row>
    <row r="3" spans="1:13" hidden="1" x14ac:dyDescent="0.3">
      <c r="A3" s="5" t="s">
        <v>893</v>
      </c>
      <c r="B3" s="5" t="s">
        <v>894</v>
      </c>
      <c r="C3" s="7">
        <v>720</v>
      </c>
      <c r="D3" t="str">
        <f>A3&amp;" N°"&amp;COUNTIF(A$2:A3,A3)</f>
        <v>C484 N°1</v>
      </c>
      <c r="E3" s="5" t="s">
        <v>892</v>
      </c>
      <c r="F3">
        <f t="shared" ref="F3:F66" si="0">IF(C3=1,"relavage",IF(C3=8,"",C3))</f>
        <v>720</v>
      </c>
      <c r="I3" s="11">
        <f ca="1">IF(F3&lt;&gt;"relavage",TODAY(),IF(G3=Feuil3!C4,Feuil2!H3+Feuil3!D4,IF(G3=Feuil3!C5,Feuil2!H3+Feuil3!D5,IF(G3=Feuil3!C6,Feuil2!H3+Feuil3!D6,IF(G3=Feuil3!C7,Feuil2!H3+Feuil3!D7,IF(G3=Feuil3!C8,Feuil2!H3+Feuil3!D8,0))))))</f>
        <v>44672</v>
      </c>
    </row>
    <row r="4" spans="1:13" hidden="1" x14ac:dyDescent="0.3">
      <c r="A4" s="5" t="s">
        <v>895</v>
      </c>
      <c r="B4" s="5" t="s">
        <v>896</v>
      </c>
      <c r="C4" s="7">
        <v>2000</v>
      </c>
      <c r="D4" t="str">
        <f>A4&amp;" N°"&amp;COUNTIF(A$2:A4,A4)</f>
        <v>1060110051_14 N°1</v>
      </c>
      <c r="E4" s="5" t="s">
        <v>897</v>
      </c>
      <c r="F4">
        <f t="shared" si="0"/>
        <v>2000</v>
      </c>
      <c r="I4" s="11">
        <f ca="1">IF(F4&lt;&gt;"relavage",TODAY(),IF(G4=Feuil3!C5,Feuil2!H4+Feuil3!D5,IF(G4=Feuil3!C6,Feuil2!H4+Feuil3!D6,IF(G4=Feuil3!C7,Feuil2!H4+Feuil3!D7,IF(G4=Feuil3!C8,Feuil2!H4+Feuil3!D8,IF(G4=Feuil3!C9,Feuil2!H4+Feuil3!D9,0))))))</f>
        <v>44672</v>
      </c>
    </row>
    <row r="5" spans="1:13" hidden="1" x14ac:dyDescent="0.3">
      <c r="A5" s="5" t="s">
        <v>898</v>
      </c>
      <c r="B5" s="5" t="s">
        <v>899</v>
      </c>
      <c r="C5" s="7">
        <v>1</v>
      </c>
      <c r="D5" t="str">
        <f>A5&amp;" N°"&amp;COUNTIF(A$2:A5,A5)</f>
        <v>C1481W2 N°1</v>
      </c>
      <c r="E5" s="5" t="s">
        <v>900</v>
      </c>
      <c r="F5" t="str">
        <f>IF(C5=1,"relavage",IF(C5=8,"",C5))</f>
        <v>relavage</v>
      </c>
      <c r="G5" t="s">
        <v>2405</v>
      </c>
      <c r="H5" s="11">
        <v>44650</v>
      </c>
      <c r="I5" s="11">
        <f ca="1">IF(F5&lt;&gt;"relavage",TODAY(),IF(G5=Feuil3!C6,Feuil2!H5+Feuil3!D6,IF(G5=Feuil3!C7,Feuil2!H5+Feuil3!D7,IF(G5=Feuil3!C8,Feuil2!H5+Feuil3!D8,IF(G5=Feuil3!C9,Feuil2!H5+Feuil3!D9,IF(G5=Feuil3!C10,Feuil2!H5+Feuil3!D10,0))))))</f>
        <v>44650</v>
      </c>
    </row>
    <row r="6" spans="1:13" hidden="1" x14ac:dyDescent="0.3">
      <c r="A6" s="5" t="s">
        <v>72</v>
      </c>
      <c r="B6" s="5" t="s">
        <v>73</v>
      </c>
      <c r="C6" s="7">
        <v>8</v>
      </c>
      <c r="D6" t="str">
        <f>A6&amp;" N°"&amp;COUNTIF(A$2:A6,A6)</f>
        <v>6232110013_14 N°1</v>
      </c>
      <c r="E6" s="5" t="s">
        <v>901</v>
      </c>
      <c r="F6" t="str">
        <f t="shared" si="0"/>
        <v/>
      </c>
      <c r="I6" s="11">
        <f ca="1">IF(F6&lt;&gt;"relavage",TODAY(),IF(G6=Feuil3!C7,Feuil2!H6+Feuil3!D7,IF(G6=Feuil3!C8,Feuil2!H6+Feuil3!D8,IF(G6=Feuil3!C9,Feuil2!H6+Feuil3!D9,IF(G6=Feuil3!C10,Feuil2!H6+Feuil3!D10,IF(G6=Feuil3!C11,Feuil2!H6+Feuil3!D11,0))))))</f>
        <v>44672</v>
      </c>
      <c r="L6" s="11"/>
    </row>
    <row r="7" spans="1:13" hidden="1" x14ac:dyDescent="0.3">
      <c r="A7" s="5" t="s">
        <v>902</v>
      </c>
      <c r="B7" s="5" t="s">
        <v>903</v>
      </c>
      <c r="C7" s="7">
        <v>1</v>
      </c>
      <c r="D7" t="str">
        <f>A7&amp;" N°"&amp;COUNTIF(A$2:A7,A7)</f>
        <v>C77D N°1</v>
      </c>
      <c r="E7" s="5" t="s">
        <v>904</v>
      </c>
      <c r="F7" t="str">
        <f t="shared" si="0"/>
        <v>relavage</v>
      </c>
      <c r="I7" s="11">
        <f ca="1">IF(F7&lt;&gt;"relavage",TODAY(),IF(G7=Feuil3!C8,Feuil2!H7+Feuil3!D8,IF(G7=Feuil3!C9,Feuil2!H7+Feuil3!D9,IF(G7=Feuil3!C10,Feuil2!H7+Feuil3!D10,IF(G7=Feuil3!C11,Feuil2!H7+Feuil3!D11,IF(G7=Feuil3!C12,Feuil2!H7+Feuil3!D12,0))))))</f>
        <v>0</v>
      </c>
    </row>
    <row r="8" spans="1:13" hidden="1" x14ac:dyDescent="0.3">
      <c r="A8" s="5" t="s">
        <v>420</v>
      </c>
      <c r="B8" s="5" t="s">
        <v>421</v>
      </c>
      <c r="C8" s="7">
        <v>1942</v>
      </c>
      <c r="D8" t="str">
        <f>A8&amp;" N°"&amp;COUNTIF(A$2:A8,A8)</f>
        <v>C205 N°1</v>
      </c>
      <c r="E8" s="5" t="s">
        <v>905</v>
      </c>
      <c r="F8">
        <f t="shared" si="0"/>
        <v>1942</v>
      </c>
      <c r="I8" s="11">
        <f ca="1">IF(F8&lt;&gt;"relavage",TODAY(),IF(G8=Feuil3!C9,Feuil2!H8+Feuil3!D9,IF(G8=Feuil3!C10,Feuil2!H8+Feuil3!D10,IF(G8=Feuil3!C11,Feuil2!H8+Feuil3!D11,IF(G8=Feuil3!C12,Feuil2!H8+Feuil3!D12,IF(G8=Feuil3!C13,Feuil2!H8+Feuil3!D13,0))))))</f>
        <v>44672</v>
      </c>
    </row>
    <row r="9" spans="1:13" hidden="1" x14ac:dyDescent="0.3">
      <c r="A9" s="5" t="s">
        <v>93</v>
      </c>
      <c r="B9" s="5" t="s">
        <v>94</v>
      </c>
      <c r="C9" s="7">
        <v>8</v>
      </c>
      <c r="D9" t="str">
        <f>A9&amp;" N°"&amp;COUNTIF(A$2:A9,A9)</f>
        <v>C1198 N°1</v>
      </c>
      <c r="E9" s="5" t="s">
        <v>906</v>
      </c>
      <c r="F9" t="str">
        <f t="shared" si="0"/>
        <v/>
      </c>
      <c r="I9" s="11">
        <f ca="1">IF(F9&lt;&gt;"relavage",TODAY(),IF(G9=Feuil3!C10,Feuil2!H9+Feuil3!D10,IF(G9=Feuil3!C11,Feuil2!H9+Feuil3!D11,IF(G9=Feuil3!C12,Feuil2!H9+Feuil3!D12,IF(G9=Feuil3!C13,Feuil2!H9+Feuil3!D13,IF(G9=Feuil3!C14,Feuil2!H9+Feuil3!D14,0))))))</f>
        <v>44672</v>
      </c>
    </row>
    <row r="10" spans="1:13" hidden="1" x14ac:dyDescent="0.3">
      <c r="A10" s="5" t="s">
        <v>263</v>
      </c>
      <c r="B10" s="5" t="s">
        <v>264</v>
      </c>
      <c r="C10" s="7">
        <v>1950</v>
      </c>
      <c r="D10" t="str">
        <f>A10&amp;" N°"&amp;COUNTIF(A$2:A10,A10)</f>
        <v>C1199 N°1</v>
      </c>
      <c r="E10" s="5" t="s">
        <v>906</v>
      </c>
      <c r="F10">
        <f t="shared" si="0"/>
        <v>1950</v>
      </c>
      <c r="I10" s="11">
        <f ca="1">IF(F10&lt;&gt;"relavage",TODAY(),IF(G10=Feuil3!C11,Feuil2!H10+Feuil3!D11,IF(G10=Feuil3!C12,Feuil2!H10+Feuil3!D12,IF(G10=Feuil3!C13,Feuil2!H10+Feuil3!D13,IF(G10=Feuil3!C14,Feuil2!H10+Feuil3!D14,IF(G10=Feuil3!C15,Feuil2!H10+Feuil3!D15,0))))))</f>
        <v>44672</v>
      </c>
    </row>
    <row r="11" spans="1:13" hidden="1" x14ac:dyDescent="0.3">
      <c r="A11" s="5" t="s">
        <v>203</v>
      </c>
      <c r="B11" s="5" t="s">
        <v>204</v>
      </c>
      <c r="C11" s="7">
        <v>3000</v>
      </c>
      <c r="D11" t="str">
        <f>A11&amp;" N°"&amp;COUNTIF(A$2:A11,A11)</f>
        <v>9912124751_04 N°1</v>
      </c>
      <c r="E11" s="5" t="s">
        <v>907</v>
      </c>
      <c r="F11">
        <f t="shared" si="0"/>
        <v>3000</v>
      </c>
      <c r="I11" s="11">
        <f ca="1">IF(F11&lt;&gt;"relavage",TODAY(),IF(G11=Feuil3!C12,Feuil2!H11+Feuil3!D12,IF(G11=Feuil3!C13,Feuil2!H11+Feuil3!D13,IF(G11=Feuil3!C14,Feuil2!H11+Feuil3!D14,IF(G11=Feuil3!C15,Feuil2!H11+Feuil3!D15,IF(G11=Feuil3!C16,Feuil2!H11+Feuil3!D16,0))))))</f>
        <v>44672</v>
      </c>
    </row>
    <row r="12" spans="1:13" hidden="1" x14ac:dyDescent="0.3">
      <c r="A12" s="5" t="s">
        <v>908</v>
      </c>
      <c r="B12" s="5" t="s">
        <v>77</v>
      </c>
      <c r="C12" s="7">
        <v>450</v>
      </c>
      <c r="D12" t="str">
        <f>A12&amp;" N°"&amp;COUNTIF(A$2:A12,A12)</f>
        <v>C1155B N°1</v>
      </c>
      <c r="E12" s="5" t="s">
        <v>909</v>
      </c>
      <c r="F12">
        <f t="shared" si="0"/>
        <v>450</v>
      </c>
      <c r="I12" s="11">
        <f ca="1">IF(F12&lt;&gt;"relavage",TODAY(),IF(G12=Feuil3!C13,Feuil2!H12+Feuil3!D13,IF(G12=Feuil3!C14,Feuil2!H12+Feuil3!D14,IF(G12=Feuil3!C15,Feuil2!H12+Feuil3!D15,IF(G12=Feuil3!C16,Feuil2!H12+Feuil3!D16,IF(G12=Feuil3!C17,Feuil2!H12+Feuil3!D17,0))))))</f>
        <v>44672</v>
      </c>
    </row>
    <row r="13" spans="1:13" hidden="1" x14ac:dyDescent="0.3">
      <c r="A13" s="5" t="s">
        <v>910</v>
      </c>
      <c r="B13" s="5" t="s">
        <v>911</v>
      </c>
      <c r="C13" s="7">
        <v>1</v>
      </c>
      <c r="D13" t="str">
        <f>A13&amp;" N°"&amp;COUNTIF(A$2:A13,A13)</f>
        <v>C1414 N°1</v>
      </c>
      <c r="E13" s="5" t="s">
        <v>912</v>
      </c>
      <c r="F13" t="str">
        <f t="shared" si="0"/>
        <v>relavage</v>
      </c>
      <c r="I13" s="11">
        <f ca="1">IF(F13&lt;&gt;"relavage",TODAY(),IF(G13=Feuil3!C14,Feuil2!H13+Feuil3!D14,IF(G13=Feuil3!C15,Feuil2!H13+Feuil3!D15,IF(G13=Feuil3!C16,Feuil2!H13+Feuil3!D16,IF(G13=Feuil3!C17,Feuil2!H13+Feuil3!D17,IF(G13=Feuil3!C18,Feuil2!H13+Feuil3!D18,0))))))</f>
        <v>0</v>
      </c>
    </row>
    <row r="14" spans="1:13" hidden="1" x14ac:dyDescent="0.3">
      <c r="A14" s="5" t="s">
        <v>169</v>
      </c>
      <c r="B14" s="5" t="s">
        <v>170</v>
      </c>
      <c r="C14" s="7">
        <v>2950</v>
      </c>
      <c r="D14" t="str">
        <f>A14&amp;" N°"&amp;COUNTIF(A$2:A14,A14)</f>
        <v>C789 N°1</v>
      </c>
      <c r="E14" s="5" t="s">
        <v>913</v>
      </c>
      <c r="F14">
        <f t="shared" si="0"/>
        <v>2950</v>
      </c>
      <c r="I14" s="11">
        <f ca="1">IF(F14&lt;&gt;"relavage",TODAY(),IF(G14=Feuil3!C15,Feuil2!H14+Feuil3!D15,IF(G14=Feuil3!C16,Feuil2!H14+Feuil3!D16,IF(G14=Feuil3!C17,Feuil2!H14+Feuil3!D17,IF(G14=Feuil3!C18,Feuil2!H14+Feuil3!D18,IF(G14=Feuil3!C19,Feuil2!H14+Feuil3!D19,0))))))</f>
        <v>44672</v>
      </c>
    </row>
    <row r="15" spans="1:13" hidden="1" x14ac:dyDescent="0.3">
      <c r="A15" s="5" t="s">
        <v>914</v>
      </c>
      <c r="B15" s="5" t="s">
        <v>915</v>
      </c>
      <c r="C15" s="7">
        <v>1</v>
      </c>
      <c r="D15" t="str">
        <f>A15&amp;" N°"&amp;COUNTIF(A$2:A15,A15)</f>
        <v>C1404W2 N°1</v>
      </c>
      <c r="E15" s="5" t="s">
        <v>916</v>
      </c>
      <c r="F15" t="str">
        <f t="shared" si="0"/>
        <v>relavage</v>
      </c>
      <c r="I15" s="11">
        <f ca="1">IF(F15&lt;&gt;"relavage",TODAY(),IF(G15=Feuil3!C16,Feuil2!H15+Feuil3!D16,IF(G15=Feuil3!C17,Feuil2!H15+Feuil3!D17,IF(G15=Feuil3!C18,Feuil2!H15+Feuil3!D18,IF(G15=Feuil3!C19,Feuil2!H15+Feuil3!D19,IF(G15=Feuil3!C20,Feuil2!H15+Feuil3!D20,0))))))</f>
        <v>0</v>
      </c>
    </row>
    <row r="16" spans="1:13" hidden="1" x14ac:dyDescent="0.3">
      <c r="A16" s="5" t="s">
        <v>917</v>
      </c>
      <c r="B16" s="5" t="s">
        <v>918</v>
      </c>
      <c r="C16" s="7">
        <v>1000</v>
      </c>
      <c r="D16" t="str">
        <f>A16&amp;" N°"&amp;COUNTIF(A$2:A16,A16)</f>
        <v>C1981 N°1</v>
      </c>
      <c r="E16" s="5" t="s">
        <v>919</v>
      </c>
      <c r="F16">
        <f t="shared" si="0"/>
        <v>1000</v>
      </c>
      <c r="I16" s="11">
        <f ca="1">IF(F16&lt;&gt;"relavage",TODAY(),IF(G16=Feuil3!C17,Feuil2!H16+Feuil3!D17,IF(G16=Feuil3!C18,Feuil2!H16+Feuil3!D18,IF(G16=Feuil3!C19,Feuil2!H16+Feuil3!D19,IF(G16=Feuil3!C20,Feuil2!H16+Feuil3!D20,IF(G16=Feuil3!C21,Feuil2!H16+Feuil3!D21,0))))))</f>
        <v>44672</v>
      </c>
    </row>
    <row r="17" spans="1:9" hidden="1" x14ac:dyDescent="0.3">
      <c r="A17" s="5" t="s">
        <v>89</v>
      </c>
      <c r="B17" s="5" t="s">
        <v>90</v>
      </c>
      <c r="C17" s="7">
        <v>4000</v>
      </c>
      <c r="D17" t="str">
        <f>A17&amp;" N°"&amp;COUNTIF(A$2:A17,A17)</f>
        <v>C982A N°1</v>
      </c>
      <c r="E17" s="5" t="s">
        <v>920</v>
      </c>
      <c r="F17">
        <f t="shared" si="0"/>
        <v>4000</v>
      </c>
      <c r="I17" s="11">
        <f ca="1">IF(F17&lt;&gt;"relavage",TODAY(),IF(G17=Feuil3!C18,Feuil2!H17+Feuil3!D18,IF(G17=Feuil3!C19,Feuil2!H17+Feuil3!D19,IF(G17=Feuil3!C20,Feuil2!H17+Feuil3!D20,IF(G17=Feuil3!C21,Feuil2!H17+Feuil3!D21,IF(G17=Feuil3!C22,Feuil2!H17+Feuil3!D22,0))))))</f>
        <v>44672</v>
      </c>
    </row>
    <row r="18" spans="1:9" hidden="1" x14ac:dyDescent="0.3">
      <c r="A18" s="5" t="s">
        <v>921</v>
      </c>
      <c r="B18" s="5" t="s">
        <v>922</v>
      </c>
      <c r="C18" s="7">
        <v>8</v>
      </c>
      <c r="D18" t="str">
        <f>A18&amp;" N°"&amp;COUNTIF(A$2:A18,A18)</f>
        <v>1060110003_14 N°1</v>
      </c>
      <c r="E18" s="5" t="s">
        <v>923</v>
      </c>
      <c r="F18" t="str">
        <f t="shared" si="0"/>
        <v/>
      </c>
      <c r="I18" s="11">
        <f ca="1">IF(F18&lt;&gt;"relavage",TODAY(),IF(G18=Feuil3!C19,Feuil2!H18+Feuil3!D19,IF(G18=Feuil3!C20,Feuil2!H18+Feuil3!D20,IF(G18=Feuil3!C21,Feuil2!H18+Feuil3!D21,IF(G18=Feuil3!C22,Feuil2!H18+Feuil3!D22,IF(G18=Feuil3!C23,Feuil2!H18+Feuil3!D23,0))))))</f>
        <v>44672</v>
      </c>
    </row>
    <row r="19" spans="1:9" hidden="1" x14ac:dyDescent="0.3">
      <c r="A19" s="5" t="s">
        <v>924</v>
      </c>
      <c r="B19" s="5" t="s">
        <v>925</v>
      </c>
      <c r="C19" s="7">
        <v>1180</v>
      </c>
      <c r="D19" t="str">
        <f>A19&amp;" N°"&amp;COUNTIF(A$2:A19,A19)</f>
        <v>C490 N°1</v>
      </c>
      <c r="E19" s="5" t="s">
        <v>926</v>
      </c>
      <c r="F19">
        <f t="shared" si="0"/>
        <v>1180</v>
      </c>
      <c r="I19" s="11">
        <f ca="1">IF(F19&lt;&gt;"relavage",TODAY(),IF(G19=Feuil3!C20,Feuil2!H19+Feuil3!D20,IF(G19=Feuil3!C21,Feuil2!H19+Feuil3!D21,IF(G19=Feuil3!C22,Feuil2!H19+Feuil3!D22,IF(G19=Feuil3!C23,Feuil2!H19+Feuil3!D23,IF(G19=Feuil3!C24,Feuil2!H19+Feuil3!D24,0))))))</f>
        <v>44672</v>
      </c>
    </row>
    <row r="20" spans="1:9" hidden="1" x14ac:dyDescent="0.3">
      <c r="A20" s="5" t="s">
        <v>902</v>
      </c>
      <c r="B20" s="5" t="s">
        <v>903</v>
      </c>
      <c r="C20" s="7">
        <v>2500</v>
      </c>
      <c r="D20" t="str">
        <f>A20&amp;" N°"&amp;COUNTIF(A$2:A20,A20)</f>
        <v>C77D N°2</v>
      </c>
      <c r="E20" s="5" t="s">
        <v>927</v>
      </c>
      <c r="F20">
        <f t="shared" si="0"/>
        <v>2500</v>
      </c>
      <c r="I20" s="11">
        <f ca="1">IF(F20&lt;&gt;"relavage",TODAY(),IF(G20=Feuil3!C21,Feuil2!H20+Feuil3!D21,IF(G20=Feuil3!C22,Feuil2!H20+Feuil3!D22,IF(G20=Feuil3!C23,Feuil2!H20+Feuil3!D23,IF(G20=Feuil3!C24,Feuil2!H20+Feuil3!D24,IF(G20=Feuil3!C25,Feuil2!H20+Feuil3!D25,0))))))</f>
        <v>44672</v>
      </c>
    </row>
    <row r="21" spans="1:9" hidden="1" x14ac:dyDescent="0.3">
      <c r="A21" s="5" t="s">
        <v>928</v>
      </c>
      <c r="B21" s="5" t="s">
        <v>929</v>
      </c>
      <c r="C21" s="7">
        <v>8</v>
      </c>
      <c r="D21" t="str">
        <f>A21&amp;" N°"&amp;COUNTIF(A$2:A21,A21)</f>
        <v>C573 N°1</v>
      </c>
      <c r="E21" s="5" t="s">
        <v>930</v>
      </c>
      <c r="F21" t="str">
        <f t="shared" si="0"/>
        <v/>
      </c>
      <c r="I21" s="11">
        <f ca="1">IF(F21&lt;&gt;"relavage",TODAY(),IF(G21=Feuil3!C22,Feuil2!H21+Feuil3!D22,IF(G21=Feuil3!C23,Feuil2!H21+Feuil3!D23,IF(G21=Feuil3!C24,Feuil2!H21+Feuil3!D24,IF(G21=Feuil3!C25,Feuil2!H21+Feuil3!D25,IF(G21=Feuil3!C26,Feuil2!H21+Feuil3!D26,0))))))</f>
        <v>44672</v>
      </c>
    </row>
    <row r="22" spans="1:9" hidden="1" x14ac:dyDescent="0.3">
      <c r="A22" s="5" t="s">
        <v>931</v>
      </c>
      <c r="B22" s="5" t="s">
        <v>932</v>
      </c>
      <c r="C22" s="7">
        <v>1</v>
      </c>
      <c r="D22" t="str">
        <f>A22&amp;" N°"&amp;COUNTIF(A$2:A22,A22)</f>
        <v>2890040009_14 N°1</v>
      </c>
      <c r="E22" s="5" t="s">
        <v>933</v>
      </c>
      <c r="F22" t="str">
        <f t="shared" si="0"/>
        <v>relavage</v>
      </c>
      <c r="I22" s="11">
        <f ca="1">IF(F22&lt;&gt;"relavage",TODAY(),IF(G22=Feuil3!C23,Feuil2!H22+Feuil3!D23,IF(G22=Feuil3!C24,Feuil2!H22+Feuil3!D24,IF(G22=Feuil3!C25,Feuil2!H22+Feuil3!D25,IF(G22=Feuil3!C26,Feuil2!H22+Feuil3!D26,IF(G22=Feuil3!C27,Feuil2!H22+Feuil3!D27,0))))))</f>
        <v>0</v>
      </c>
    </row>
    <row r="23" spans="1:9" hidden="1" x14ac:dyDescent="0.3">
      <c r="A23" s="5" t="s">
        <v>934</v>
      </c>
      <c r="B23" s="5" t="s">
        <v>935</v>
      </c>
      <c r="C23" s="7">
        <v>1000</v>
      </c>
      <c r="D23" t="str">
        <f>A23&amp;" N°"&amp;COUNTIF(A$2:A23,A23)</f>
        <v>C1393 N°1</v>
      </c>
      <c r="E23" s="5" t="s">
        <v>936</v>
      </c>
      <c r="F23">
        <f t="shared" si="0"/>
        <v>1000</v>
      </c>
      <c r="I23" s="11">
        <f ca="1">IF(F23&lt;&gt;"relavage",TODAY(),IF(G23=Feuil3!C24,Feuil2!H23+Feuil3!D24,IF(G23=Feuil3!C25,Feuil2!H23+Feuil3!D25,IF(G23=Feuil3!C26,Feuil2!H23+Feuil3!D26,IF(G23=Feuil3!C27,Feuil2!H23+Feuil3!D27,IF(G23=Feuil3!C28,Feuil2!H23+Feuil3!D28,0))))))</f>
        <v>44672</v>
      </c>
    </row>
    <row r="24" spans="1:9" hidden="1" x14ac:dyDescent="0.3">
      <c r="A24" s="5" t="s">
        <v>937</v>
      </c>
      <c r="B24" s="5" t="s">
        <v>938</v>
      </c>
      <c r="C24" s="7">
        <v>3500</v>
      </c>
      <c r="D24" t="str">
        <f>A24&amp;" N°"&amp;COUNTIF(A$2:A24,A24)</f>
        <v>8365020002_04 N°1</v>
      </c>
      <c r="E24" s="5" t="s">
        <v>939</v>
      </c>
      <c r="F24">
        <f t="shared" si="0"/>
        <v>3500</v>
      </c>
      <c r="I24" s="11">
        <f ca="1">IF(F24&lt;&gt;"relavage",TODAY(),IF(G24=Feuil3!C25,Feuil2!H24+Feuil3!D25,IF(G24=Feuil3!C26,Feuil2!H24+Feuil3!D26,IF(G24=Feuil3!C27,Feuil2!H24+Feuil3!D27,IF(G24=Feuil3!C28,Feuil2!H24+Feuil3!D28,IF(G24=Feuil3!C29,Feuil2!H24+Feuil3!D29,0))))))</f>
        <v>44672</v>
      </c>
    </row>
    <row r="25" spans="1:9" hidden="1" x14ac:dyDescent="0.3">
      <c r="A25" s="5" t="s">
        <v>940</v>
      </c>
      <c r="B25" s="5" t="s">
        <v>941</v>
      </c>
      <c r="C25" s="7">
        <v>1</v>
      </c>
      <c r="D25" t="str">
        <f>A25&amp;" N°"&amp;COUNTIF(A$2:A25,A25)</f>
        <v>2890040009_04 N°1</v>
      </c>
      <c r="E25" s="5" t="s">
        <v>942</v>
      </c>
      <c r="F25" t="str">
        <f t="shared" si="0"/>
        <v>relavage</v>
      </c>
      <c r="I25" s="11">
        <f ca="1">IF(F25&lt;&gt;"relavage",TODAY(),IF(G25=Feuil3!C26,Feuil2!H25+Feuil3!D26,IF(G25=Feuil3!C27,Feuil2!H25+Feuil3!D27,IF(G25=Feuil3!C28,Feuil2!H25+Feuil3!D28,IF(G25=Feuil3!C29,Feuil2!H25+Feuil3!D29,IF(G25=Feuil3!C30,Feuil2!H25+Feuil3!D30,0))))))</f>
        <v>0</v>
      </c>
    </row>
    <row r="26" spans="1:9" hidden="1" x14ac:dyDescent="0.3">
      <c r="A26" s="5" t="s">
        <v>341</v>
      </c>
      <c r="B26" s="5" t="s">
        <v>342</v>
      </c>
      <c r="C26" s="7">
        <v>5000</v>
      </c>
      <c r="D26" t="str">
        <f>A26&amp;" N°"&amp;COUNTIF(A$2:A26,A26)</f>
        <v>C1197 N°1</v>
      </c>
      <c r="E26" s="5" t="s">
        <v>943</v>
      </c>
      <c r="F26">
        <f t="shared" si="0"/>
        <v>5000</v>
      </c>
      <c r="I26" s="11">
        <f ca="1">IF(F26&lt;&gt;"relavage",TODAY(),IF(G26=Feuil3!C27,Feuil2!H26+Feuil3!D27,IF(G26=Feuil3!C28,Feuil2!H26+Feuil3!D28,IF(G26=Feuil3!C29,Feuil2!H26+Feuil3!D29,IF(G26=Feuil3!C30,Feuil2!H26+Feuil3!D30,IF(G26=Feuil3!C31,Feuil2!H26+Feuil3!D31,0))))))</f>
        <v>44672</v>
      </c>
    </row>
    <row r="27" spans="1:9" hidden="1" x14ac:dyDescent="0.3">
      <c r="A27" s="5" t="s">
        <v>944</v>
      </c>
      <c r="B27" s="5" t="s">
        <v>945</v>
      </c>
      <c r="C27" s="7">
        <v>2000</v>
      </c>
      <c r="D27" t="str">
        <f>A27&amp;" N°"&amp;COUNTIF(A$2:A27,A27)</f>
        <v>1060110051_04 N°1</v>
      </c>
      <c r="E27" s="5" t="s">
        <v>946</v>
      </c>
      <c r="F27">
        <f t="shared" si="0"/>
        <v>2000</v>
      </c>
      <c r="I27" s="11">
        <f ca="1">IF(F27&lt;&gt;"relavage",TODAY(),IF(G27=Feuil3!C28,Feuil2!H27+Feuil3!D28,IF(G27=Feuil3!C29,Feuil2!H27+Feuil3!D29,IF(G27=Feuil3!C30,Feuil2!H27+Feuil3!D30,IF(G27=Feuil3!C31,Feuil2!H27+Feuil3!D31,IF(G27=Feuil3!C32,Feuil2!H27+Feuil3!D32,0))))))</f>
        <v>44672</v>
      </c>
    </row>
    <row r="28" spans="1:9" hidden="1" x14ac:dyDescent="0.3">
      <c r="A28" s="5" t="s">
        <v>253</v>
      </c>
      <c r="B28" s="5" t="s">
        <v>254</v>
      </c>
      <c r="C28" s="7">
        <v>1</v>
      </c>
      <c r="D28" t="str">
        <f>A28&amp;" N°"&amp;COUNTIF(A$2:A28,A28)</f>
        <v>6246150007_04 N°1</v>
      </c>
      <c r="E28" s="5" t="s">
        <v>947</v>
      </c>
      <c r="F28" t="str">
        <f t="shared" si="0"/>
        <v>relavage</v>
      </c>
      <c r="I28" s="11">
        <f ca="1">IF(F28&lt;&gt;"relavage",TODAY(),IF(G28=Feuil3!C29,Feuil2!H28+Feuil3!D29,IF(G28=Feuil3!C30,Feuil2!H28+Feuil3!D30,IF(G28=Feuil3!C31,Feuil2!H28+Feuil3!D31,IF(G28=Feuil3!C32,Feuil2!H28+Feuil3!D32,IF(G28=Feuil3!C33,Feuil2!H28+Feuil3!D33,0))))))</f>
        <v>0</v>
      </c>
    </row>
    <row r="29" spans="1:9" hidden="1" x14ac:dyDescent="0.3">
      <c r="A29" s="5" t="s">
        <v>140</v>
      </c>
      <c r="B29" s="5" t="s">
        <v>141</v>
      </c>
      <c r="C29" s="7">
        <v>2500</v>
      </c>
      <c r="D29" t="str">
        <f>A29&amp;" N°"&amp;COUNTIF(A$2:A29,A29)</f>
        <v>C1400W2 N°1</v>
      </c>
      <c r="E29" s="5" t="s">
        <v>948</v>
      </c>
      <c r="F29">
        <f t="shared" si="0"/>
        <v>2500</v>
      </c>
      <c r="I29" s="11">
        <f ca="1">IF(F29&lt;&gt;"relavage",TODAY(),IF(G29=Feuil3!C30,Feuil2!H29+Feuil3!D30,IF(G29=Feuil3!C31,Feuil2!H29+Feuil3!D31,IF(G29=Feuil3!C32,Feuil2!H29+Feuil3!D32,IF(G29=Feuil3!C33,Feuil2!H29+Feuil3!D33,IF(G29=Feuil3!C34,Feuil2!H29+Feuil3!D34,0))))))</f>
        <v>44672</v>
      </c>
    </row>
    <row r="30" spans="1:9" hidden="1" x14ac:dyDescent="0.3">
      <c r="A30" s="5" t="s">
        <v>503</v>
      </c>
      <c r="B30" s="5" t="s">
        <v>504</v>
      </c>
      <c r="C30" s="7">
        <v>8</v>
      </c>
      <c r="D30" t="str">
        <f>A30&amp;" N°"&amp;COUNTIF(A$2:A30,A30)</f>
        <v>9916127820_04 N°1</v>
      </c>
      <c r="E30" s="5" t="s">
        <v>949</v>
      </c>
      <c r="F30" t="str">
        <f t="shared" si="0"/>
        <v/>
      </c>
      <c r="I30" s="11">
        <f ca="1">IF(F30&lt;&gt;"relavage",TODAY(),IF(G30=Feuil3!C31,Feuil2!H30+Feuil3!D31,IF(G30=Feuil3!C32,Feuil2!H30+Feuil3!D32,IF(G30=Feuil3!C33,Feuil2!H30+Feuil3!D33,IF(G30=Feuil3!C34,Feuil2!H30+Feuil3!D34,IF(G30=Feuil3!C35,Feuil2!H30+Feuil3!D35,0))))))</f>
        <v>44672</v>
      </c>
    </row>
    <row r="31" spans="1:9" hidden="1" x14ac:dyDescent="0.3">
      <c r="A31" s="5" t="s">
        <v>950</v>
      </c>
      <c r="B31" s="5" t="s">
        <v>951</v>
      </c>
      <c r="C31" s="7">
        <v>2970</v>
      </c>
      <c r="D31" t="str">
        <f>A31&amp;" N°"&amp;COUNTIF(A$2:A31,A31)</f>
        <v>9902124791_04 N°1</v>
      </c>
      <c r="E31" s="5" t="s">
        <v>952</v>
      </c>
      <c r="F31">
        <f t="shared" si="0"/>
        <v>2970</v>
      </c>
      <c r="I31" s="11">
        <f ca="1">IF(F31&lt;&gt;"relavage",TODAY(),IF(G31=Feuil3!C32,Feuil2!H31+Feuil3!D32,IF(G31=Feuil3!C33,Feuil2!H31+Feuil3!D33,IF(G31=Feuil3!C34,Feuil2!H31+Feuil3!D34,IF(G31=Feuil3!C35,Feuil2!H31+Feuil3!D35,IF(G31=Feuil3!C36,Feuil2!H31+Feuil3!D36,0))))))</f>
        <v>44672</v>
      </c>
    </row>
    <row r="32" spans="1:9" hidden="1" x14ac:dyDescent="0.3">
      <c r="A32" s="5" t="s">
        <v>953</v>
      </c>
      <c r="B32" s="5" t="s">
        <v>954</v>
      </c>
      <c r="C32" s="7">
        <v>1</v>
      </c>
      <c r="D32" t="str">
        <f>A32&amp;" N°"&amp;COUNTIF(A$2:A32,A32)</f>
        <v>6780070029_14 N°1</v>
      </c>
      <c r="E32" s="5" t="s">
        <v>955</v>
      </c>
      <c r="F32" t="str">
        <f t="shared" si="0"/>
        <v>relavage</v>
      </c>
      <c r="I32" s="11">
        <f ca="1">IF(F32&lt;&gt;"relavage",TODAY(),IF(G32=Feuil3!C33,Feuil2!H32+Feuil3!D33,IF(G32=Feuil3!C34,Feuil2!H32+Feuil3!D34,IF(G32=Feuil3!C35,Feuil2!H32+Feuil3!D35,IF(G32=Feuil3!C36,Feuil2!H32+Feuil3!D36,IF(G32=Feuil3!C37,Feuil2!H32+Feuil3!D37,0))))))</f>
        <v>0</v>
      </c>
    </row>
    <row r="33" spans="1:9" hidden="1" x14ac:dyDescent="0.3">
      <c r="A33" s="5" t="s">
        <v>956</v>
      </c>
      <c r="B33" s="5" t="s">
        <v>957</v>
      </c>
      <c r="C33" s="7">
        <v>1000</v>
      </c>
      <c r="D33" t="str">
        <f>A33&amp;" N°"&amp;COUNTIF(A$2:A33,A33)</f>
        <v>7007160033_04 N°1</v>
      </c>
      <c r="E33" s="5" t="s">
        <v>958</v>
      </c>
      <c r="F33">
        <f t="shared" si="0"/>
        <v>1000</v>
      </c>
      <c r="I33" s="11">
        <f ca="1">IF(F33&lt;&gt;"relavage",TODAY(),IF(G33=Feuil3!C34,Feuil2!H33+Feuil3!D34,IF(G33=Feuil3!C35,Feuil2!H33+Feuil3!D35,IF(G33=Feuil3!C36,Feuil2!H33+Feuil3!D36,IF(G33=Feuil3!C37,Feuil2!H33+Feuil3!D37,IF(G33=Feuil3!C38,Feuil2!H33+Feuil3!D38,0))))))</f>
        <v>44672</v>
      </c>
    </row>
    <row r="34" spans="1:9" hidden="1" x14ac:dyDescent="0.3">
      <c r="A34" s="5" t="s">
        <v>676</v>
      </c>
      <c r="B34" s="5" t="s">
        <v>677</v>
      </c>
      <c r="C34" s="7">
        <v>2500</v>
      </c>
      <c r="D34" t="str">
        <f>A34&amp;" N°"&amp;COUNTIF(A$2:A34,A34)</f>
        <v>C479 N°1</v>
      </c>
      <c r="E34" s="5" t="s">
        <v>959</v>
      </c>
      <c r="F34">
        <f t="shared" si="0"/>
        <v>2500</v>
      </c>
      <c r="I34" s="11">
        <f ca="1">IF(F34&lt;&gt;"relavage",TODAY(),IF(G34=Feuil3!C35,Feuil2!H34+Feuil3!D35,IF(G34=Feuil3!C36,Feuil2!H34+Feuil3!D36,IF(G34=Feuil3!C37,Feuil2!H34+Feuil3!D37,IF(G34=Feuil3!C38,Feuil2!H34+Feuil3!D38,IF(G34=Feuil3!C39,Feuil2!H34+Feuil3!D39,0))))))</f>
        <v>44672</v>
      </c>
    </row>
    <row r="35" spans="1:9" hidden="1" x14ac:dyDescent="0.3">
      <c r="A35" s="5" t="s">
        <v>317</v>
      </c>
      <c r="B35" s="5" t="s">
        <v>318</v>
      </c>
      <c r="C35" s="7">
        <v>1</v>
      </c>
      <c r="D35" t="str">
        <f>A35&amp;" N°"&amp;COUNTIF(A$2:A35,A35)</f>
        <v>C183 N°1</v>
      </c>
      <c r="E35" s="5" t="s">
        <v>960</v>
      </c>
      <c r="F35" t="str">
        <f t="shared" si="0"/>
        <v>relavage</v>
      </c>
      <c r="I35" s="11">
        <f ca="1">IF(F35&lt;&gt;"relavage",TODAY(),IF(G35=Feuil3!C36,Feuil2!H35+Feuil3!D36,IF(G35=Feuil3!C37,Feuil2!H35+Feuil3!D37,IF(G35=Feuil3!C38,Feuil2!H35+Feuil3!D38,IF(G35=Feuil3!C39,Feuil2!H35+Feuil3!D39,IF(G35=Feuil3!C40,Feuil2!H35+Feuil3!D40,0))))))</f>
        <v>0</v>
      </c>
    </row>
    <row r="36" spans="1:9" hidden="1" x14ac:dyDescent="0.3">
      <c r="A36" s="5" t="s">
        <v>503</v>
      </c>
      <c r="B36" s="5" t="s">
        <v>504</v>
      </c>
      <c r="C36" s="7">
        <v>12000</v>
      </c>
      <c r="D36" t="str">
        <f>A36&amp;" N°"&amp;COUNTIF(A$2:A36,A36)</f>
        <v>9916127820_04 N°2</v>
      </c>
      <c r="E36" s="5" t="s">
        <v>961</v>
      </c>
      <c r="F36">
        <f t="shared" si="0"/>
        <v>12000</v>
      </c>
      <c r="I36" s="11">
        <f ca="1">IF(F36&lt;&gt;"relavage",TODAY(),IF(G36=Feuil3!C37,Feuil2!H36+Feuil3!D37,IF(G36=Feuil3!C38,Feuil2!H36+Feuil3!D38,IF(G36=Feuil3!C39,Feuil2!H36+Feuil3!D39,IF(G36=Feuil3!C40,Feuil2!H36+Feuil3!D40,IF(G36=Feuil3!C41,Feuil2!H36+Feuil3!D41,0))))))</f>
        <v>44672</v>
      </c>
    </row>
    <row r="37" spans="1:9" hidden="1" x14ac:dyDescent="0.3">
      <c r="A37" s="5" t="s">
        <v>491</v>
      </c>
      <c r="B37" s="5" t="s">
        <v>492</v>
      </c>
      <c r="C37" s="7">
        <v>3500</v>
      </c>
      <c r="D37" t="str">
        <f>A37&amp;" N°"&amp;COUNTIF(A$2:A37,A37)</f>
        <v>C628 N°1</v>
      </c>
      <c r="E37" s="5" t="s">
        <v>962</v>
      </c>
      <c r="F37">
        <f t="shared" si="0"/>
        <v>3500</v>
      </c>
      <c r="I37" s="11">
        <f ca="1">IF(F37&lt;&gt;"relavage",TODAY(),IF(G37=Feuil3!C38,Feuil2!H37+Feuil3!D38,IF(G37=Feuil3!C39,Feuil2!H37+Feuil3!D39,IF(G37=Feuil3!C40,Feuil2!H37+Feuil3!D40,IF(G37=Feuil3!C41,Feuil2!H37+Feuil3!D41,IF(G37=Feuil3!C42,Feuil2!H37+Feuil3!D42,0))))))</f>
        <v>44672</v>
      </c>
    </row>
    <row r="38" spans="1:9" hidden="1" x14ac:dyDescent="0.3">
      <c r="A38" s="5" t="s">
        <v>617</v>
      </c>
      <c r="B38" s="5" t="s">
        <v>618</v>
      </c>
      <c r="C38" s="7">
        <v>5930</v>
      </c>
      <c r="D38" t="str">
        <f>A38&amp;" N°"&amp;COUNTIF(A$2:A38,A38)</f>
        <v>C48 N°1</v>
      </c>
      <c r="E38" s="5" t="s">
        <v>963</v>
      </c>
      <c r="F38">
        <f t="shared" si="0"/>
        <v>5930</v>
      </c>
      <c r="I38" s="11">
        <f ca="1">IF(F38&lt;&gt;"relavage",TODAY(),IF(G38=Feuil3!C39,Feuil2!H38+Feuil3!D39,IF(G38=Feuil3!C40,Feuil2!H38+Feuil3!D40,IF(G38=Feuil3!C41,Feuil2!H38+Feuil3!D41,IF(G38=Feuil3!C42,Feuil2!H38+Feuil3!D42,IF(G38=Feuil3!C43,Feuil2!H38+Feuil3!D43,0))))))</f>
        <v>44672</v>
      </c>
    </row>
    <row r="39" spans="1:9" hidden="1" x14ac:dyDescent="0.3">
      <c r="A39" s="5" t="s">
        <v>189</v>
      </c>
      <c r="B39" s="5" t="s">
        <v>190</v>
      </c>
      <c r="C39" s="7">
        <v>1</v>
      </c>
      <c r="D39" t="str">
        <f>A39&amp;" N°"&amp;COUNTIF(A$2:A39,A39)</f>
        <v>9906123661_04 N°1</v>
      </c>
      <c r="E39" s="5" t="s">
        <v>964</v>
      </c>
      <c r="F39" t="str">
        <f t="shared" si="0"/>
        <v>relavage</v>
      </c>
      <c r="I39" s="11">
        <f ca="1">IF(F39&lt;&gt;"relavage",TODAY(),IF(G39=Feuil3!C40,Feuil2!H39+Feuil3!D40,IF(G39=Feuil3!C41,Feuil2!H39+Feuil3!D41,IF(G39=Feuil3!C42,Feuil2!H39+Feuil3!D42,IF(G39=Feuil3!C43,Feuil2!H39+Feuil3!D43,IF(G39=Feuil3!C44,Feuil2!H39+Feuil3!D44,0))))))</f>
        <v>0</v>
      </c>
    </row>
    <row r="40" spans="1:9" hidden="1" x14ac:dyDescent="0.3">
      <c r="A40" s="5" t="s">
        <v>965</v>
      </c>
      <c r="B40" s="5" t="s">
        <v>966</v>
      </c>
      <c r="C40" s="7">
        <v>1470</v>
      </c>
      <c r="D40" t="str">
        <f>A40&amp;" N°"&amp;COUNTIF(A$2:A40,A40)</f>
        <v>C70B N°1</v>
      </c>
      <c r="E40" s="5" t="s">
        <v>967</v>
      </c>
      <c r="F40">
        <f t="shared" si="0"/>
        <v>1470</v>
      </c>
      <c r="I40" s="11">
        <f ca="1">IF(F40&lt;&gt;"relavage",TODAY(),IF(G40=Feuil3!C41,Feuil2!H40+Feuil3!D41,IF(G40=Feuil3!C42,Feuil2!H40+Feuil3!D42,IF(G40=Feuil3!C43,Feuil2!H40+Feuil3!D43,IF(G40=Feuil3!C44,Feuil2!H40+Feuil3!D44,IF(G40=Feuil3!C45,Feuil2!H40+Feuil3!D45,0))))))</f>
        <v>44672</v>
      </c>
    </row>
    <row r="41" spans="1:9" hidden="1" x14ac:dyDescent="0.3">
      <c r="A41" s="5" t="s">
        <v>968</v>
      </c>
      <c r="B41" s="5" t="s">
        <v>969</v>
      </c>
      <c r="C41" s="7">
        <v>1000</v>
      </c>
      <c r="D41" t="str">
        <f>A41&amp;" N°"&amp;COUNTIF(A$2:A41,A41)</f>
        <v>C1431 N°1</v>
      </c>
      <c r="E41" s="5" t="s">
        <v>970</v>
      </c>
      <c r="F41">
        <f t="shared" si="0"/>
        <v>1000</v>
      </c>
      <c r="I41" s="11">
        <f ca="1">IF(F41&lt;&gt;"relavage",TODAY(),IF(G41=Feuil3!C42,Feuil2!H41+Feuil3!D42,IF(G41=Feuil3!C43,Feuil2!H41+Feuil3!D43,IF(G41=Feuil3!C44,Feuil2!H41+Feuil3!D44,IF(G41=Feuil3!C45,Feuil2!H41+Feuil3!D45,IF(G41=Feuil3!C46,Feuil2!H41+Feuil3!D46,0))))))</f>
        <v>44672</v>
      </c>
    </row>
    <row r="42" spans="1:9" hidden="1" x14ac:dyDescent="0.3">
      <c r="A42" s="5" t="s">
        <v>676</v>
      </c>
      <c r="B42" s="5" t="s">
        <v>677</v>
      </c>
      <c r="C42" s="7">
        <v>1</v>
      </c>
      <c r="D42" t="str">
        <f>A42&amp;" N°"&amp;COUNTIF(A$2:A42,A42)</f>
        <v>C479 N°2</v>
      </c>
      <c r="E42" s="5" t="s">
        <v>971</v>
      </c>
      <c r="F42" t="str">
        <f t="shared" si="0"/>
        <v>relavage</v>
      </c>
      <c r="I42" s="11">
        <f ca="1">IF(F42&lt;&gt;"relavage",TODAY(),IF(G42=Feuil3!C43,Feuil2!H42+Feuil3!D43,IF(G42=Feuil3!C44,Feuil2!H42+Feuil3!D44,IF(G42=Feuil3!C45,Feuil2!H42+Feuil3!D45,IF(G42=Feuil3!C46,Feuil2!H42+Feuil3!D46,IF(G42=Feuil3!C47,Feuil2!H42+Feuil3!D47,0))))))</f>
        <v>0</v>
      </c>
    </row>
    <row r="43" spans="1:9" hidden="1" x14ac:dyDescent="0.3">
      <c r="A43" s="5" t="s">
        <v>972</v>
      </c>
      <c r="B43" s="5" t="s">
        <v>973</v>
      </c>
      <c r="C43" s="7">
        <v>8</v>
      </c>
      <c r="D43" t="str">
        <f>A43&amp;" N°"&amp;COUNTIF(A$2:A43,A43)</f>
        <v>2070030009_14 N°1</v>
      </c>
      <c r="E43" s="5" t="s">
        <v>974</v>
      </c>
      <c r="F43" t="str">
        <f t="shared" si="0"/>
        <v/>
      </c>
      <c r="I43" s="11">
        <f ca="1">IF(F43&lt;&gt;"relavage",TODAY(),IF(G43=Feuil3!C44,Feuil2!H43+Feuil3!D44,IF(G43=Feuil3!C45,Feuil2!H43+Feuil3!D45,IF(G43=Feuil3!C46,Feuil2!H43+Feuil3!D46,IF(G43=Feuil3!C47,Feuil2!H43+Feuil3!D47,IF(G43=Feuil3!C48,Feuil2!H43+Feuil3!D48,0))))))</f>
        <v>44672</v>
      </c>
    </row>
    <row r="44" spans="1:9" hidden="1" x14ac:dyDescent="0.3">
      <c r="A44" s="5" t="s">
        <v>676</v>
      </c>
      <c r="B44" s="5" t="s">
        <v>677</v>
      </c>
      <c r="C44" s="7">
        <v>1</v>
      </c>
      <c r="D44" t="str">
        <f>A44&amp;" N°"&amp;COUNTIF(A$2:A44,A44)</f>
        <v>C479 N°3</v>
      </c>
      <c r="E44" s="5" t="s">
        <v>975</v>
      </c>
      <c r="F44" t="str">
        <f t="shared" si="0"/>
        <v>relavage</v>
      </c>
      <c r="I44" s="11">
        <f ca="1">IF(F44&lt;&gt;"relavage",TODAY(),IF(G44=Feuil3!C45,Feuil2!H44+Feuil3!D45,IF(G44=Feuil3!C46,Feuil2!H44+Feuil3!D46,IF(G44=Feuil3!C47,Feuil2!H44+Feuil3!D47,IF(G44=Feuil3!C48,Feuil2!H44+Feuil3!D48,IF(G44=Feuil3!C49,Feuil2!H44+Feuil3!D49,0))))))</f>
        <v>0</v>
      </c>
    </row>
    <row r="45" spans="1:9" hidden="1" x14ac:dyDescent="0.3">
      <c r="A45" s="5" t="s">
        <v>976</v>
      </c>
      <c r="B45" s="5" t="s">
        <v>977</v>
      </c>
      <c r="C45" s="7">
        <v>1</v>
      </c>
      <c r="D45" t="str">
        <f>A45&amp;" N°"&amp;COUNTIF(A$2:A45,A45)</f>
        <v>7128150001_04 N°1</v>
      </c>
      <c r="E45" s="5" t="s">
        <v>978</v>
      </c>
      <c r="F45" t="str">
        <f t="shared" si="0"/>
        <v>relavage</v>
      </c>
      <c r="I45" s="11">
        <f ca="1">IF(F45&lt;&gt;"relavage",TODAY(),IF(G45=Feuil3!C46,Feuil2!H45+Feuil3!D46,IF(G45=Feuil3!C47,Feuil2!H45+Feuil3!D47,IF(G45=Feuil3!C48,Feuil2!H45+Feuil3!D48,IF(G45=Feuil3!C49,Feuil2!H45+Feuil3!D49,IF(G45=Feuil3!C50,Feuil2!H45+Feuil3!D50,0))))))</f>
        <v>0</v>
      </c>
    </row>
    <row r="46" spans="1:9" hidden="1" x14ac:dyDescent="0.3">
      <c r="A46" s="5" t="s">
        <v>737</v>
      </c>
      <c r="B46" s="5" t="s">
        <v>77</v>
      </c>
      <c r="C46" s="7">
        <v>1000</v>
      </c>
      <c r="D46" t="str">
        <f>A46&amp;" N°"&amp;COUNTIF(A$2:A46,A46)</f>
        <v>C1820 N°1</v>
      </c>
      <c r="E46" s="5" t="s">
        <v>979</v>
      </c>
      <c r="F46">
        <f t="shared" si="0"/>
        <v>1000</v>
      </c>
      <c r="I46" s="11">
        <f ca="1">IF(F46&lt;&gt;"relavage",TODAY(),IF(G46=Feuil3!C47,Feuil2!H46+Feuil3!D47,IF(G46=Feuil3!C48,Feuil2!H46+Feuil3!D48,IF(G46=Feuil3!C49,Feuil2!H46+Feuil3!D49,IF(G46=Feuil3!C50,Feuil2!H46+Feuil3!D50,IF(G46=Feuil3!C51,Feuil2!H46+Feuil3!D51,0))))))</f>
        <v>44672</v>
      </c>
    </row>
    <row r="47" spans="1:9" hidden="1" x14ac:dyDescent="0.3">
      <c r="A47" s="5" t="s">
        <v>980</v>
      </c>
      <c r="B47" s="5" t="s">
        <v>981</v>
      </c>
      <c r="C47" s="7">
        <v>1</v>
      </c>
      <c r="D47" t="str">
        <f>A47&amp;" N°"&amp;COUNTIF(A$2:A47,A47)</f>
        <v>C1059B N°1</v>
      </c>
      <c r="E47" s="5" t="s">
        <v>982</v>
      </c>
      <c r="F47" t="str">
        <f t="shared" si="0"/>
        <v>relavage</v>
      </c>
      <c r="I47" s="11">
        <f ca="1">IF(F47&lt;&gt;"relavage",TODAY(),IF(G47=Feuil3!C48,Feuil2!H47+Feuil3!D48,IF(G47=Feuil3!C49,Feuil2!H47+Feuil3!D49,IF(G47=Feuil3!C50,Feuil2!H47+Feuil3!D50,IF(G47=Feuil3!C51,Feuil2!H47+Feuil3!D51,IF(G47=Feuil3!C52,Feuil2!H47+Feuil3!D52,0))))))</f>
        <v>0</v>
      </c>
    </row>
    <row r="48" spans="1:9" hidden="1" x14ac:dyDescent="0.3">
      <c r="A48" s="5" t="s">
        <v>983</v>
      </c>
      <c r="B48" s="5" t="s">
        <v>984</v>
      </c>
      <c r="C48" s="7">
        <v>740</v>
      </c>
      <c r="D48" t="str">
        <f>A48&amp;" N°"&amp;COUNTIF(A$2:A48,A48)</f>
        <v>5720190015_041 N°1</v>
      </c>
      <c r="E48" s="5" t="s">
        <v>985</v>
      </c>
      <c r="F48">
        <f t="shared" si="0"/>
        <v>740</v>
      </c>
      <c r="I48" s="11">
        <f ca="1">IF(F48&lt;&gt;"relavage",TODAY(),IF(G48=Feuil3!C49,Feuil2!H48+Feuil3!D49,IF(G48=Feuil3!C50,Feuil2!H48+Feuil3!D50,IF(G48=Feuil3!C51,Feuil2!H48+Feuil3!D51,IF(G48=Feuil3!C52,Feuil2!H48+Feuil3!D52,IF(G48=Feuil3!C53,Feuil2!H48+Feuil3!D53,0))))))</f>
        <v>44672</v>
      </c>
    </row>
    <row r="49" spans="1:9" hidden="1" x14ac:dyDescent="0.3">
      <c r="A49" s="5" t="s">
        <v>118</v>
      </c>
      <c r="B49" s="5" t="s">
        <v>119</v>
      </c>
      <c r="C49" s="7">
        <v>8</v>
      </c>
      <c r="D49" t="str">
        <f>A49&amp;" N°"&amp;COUNTIF(A$2:A49,A49)</f>
        <v>5051150005_04 N°1</v>
      </c>
      <c r="E49" s="5" t="s">
        <v>986</v>
      </c>
      <c r="F49" t="str">
        <f t="shared" si="0"/>
        <v/>
      </c>
      <c r="I49" s="11">
        <f ca="1">IF(F49&lt;&gt;"relavage",TODAY(),IF(G49=Feuil3!C50,Feuil2!H49+Feuil3!D50,IF(G49=Feuil3!C51,Feuil2!H49+Feuil3!D51,IF(G49=Feuil3!C52,Feuil2!H49+Feuil3!D52,IF(G49=Feuil3!C53,Feuil2!H49+Feuil3!D53,IF(G49=Feuil3!C54,Feuil2!H49+Feuil3!D54,0))))))</f>
        <v>44672</v>
      </c>
    </row>
    <row r="50" spans="1:9" hidden="1" x14ac:dyDescent="0.3">
      <c r="A50" s="5" t="s">
        <v>987</v>
      </c>
      <c r="B50" s="5" t="s">
        <v>988</v>
      </c>
      <c r="C50" s="7">
        <v>8</v>
      </c>
      <c r="D50" t="str">
        <f>A50&amp;" N°"&amp;COUNTIF(A$2:A50,A50)</f>
        <v>C353 N°1</v>
      </c>
      <c r="E50" s="5" t="s">
        <v>989</v>
      </c>
      <c r="F50" t="str">
        <f t="shared" si="0"/>
        <v/>
      </c>
      <c r="I50" s="11">
        <f ca="1">IF(F50&lt;&gt;"relavage",TODAY(),IF(G50=Feuil3!C51,Feuil2!H50+Feuil3!D51,IF(G50=Feuil3!C52,Feuil2!H50+Feuil3!D52,IF(G50=Feuil3!C53,Feuil2!H50+Feuil3!D53,IF(G50=Feuil3!C54,Feuil2!H50+Feuil3!D54,IF(G50=Feuil3!C55,Feuil2!H50+Feuil3!D55,0))))))</f>
        <v>44672</v>
      </c>
    </row>
    <row r="51" spans="1:9" hidden="1" x14ac:dyDescent="0.3">
      <c r="A51" s="5" t="s">
        <v>990</v>
      </c>
      <c r="B51" s="5" t="s">
        <v>991</v>
      </c>
      <c r="C51" s="7">
        <v>740</v>
      </c>
      <c r="D51" t="str">
        <f>A51&amp;" N°"&amp;COUNTIF(A$2:A51,A51)</f>
        <v>5720190015_043 N°1</v>
      </c>
      <c r="E51" s="5" t="s">
        <v>992</v>
      </c>
      <c r="F51">
        <f t="shared" si="0"/>
        <v>740</v>
      </c>
      <c r="I51" s="11">
        <f ca="1">IF(F51&lt;&gt;"relavage",TODAY(),IF(G51=Feuil3!C52,Feuil2!H51+Feuil3!D52,IF(G51=Feuil3!C53,Feuil2!H51+Feuil3!D53,IF(G51=Feuil3!C54,Feuil2!H51+Feuil3!D54,IF(G51=Feuil3!C55,Feuil2!H51+Feuil3!D55,IF(G51=Feuil3!C56,Feuil2!H51+Feuil3!D56,0))))))</f>
        <v>44672</v>
      </c>
    </row>
    <row r="52" spans="1:9" hidden="1" x14ac:dyDescent="0.3">
      <c r="A52" s="5" t="s">
        <v>993</v>
      </c>
      <c r="B52" s="5" t="s">
        <v>994</v>
      </c>
      <c r="C52" s="7">
        <v>1600</v>
      </c>
      <c r="D52" t="str">
        <f>A52&amp;" N°"&amp;COUNTIF(A$2:A52,A52)</f>
        <v>1265110009_04 N°1</v>
      </c>
      <c r="E52" s="5" t="s">
        <v>995</v>
      </c>
      <c r="F52">
        <f t="shared" si="0"/>
        <v>1600</v>
      </c>
      <c r="I52" s="11">
        <f ca="1">IF(F52&lt;&gt;"relavage",TODAY(),IF(G52=Feuil3!C53,Feuil2!H52+Feuil3!D53,IF(G52=Feuil3!C54,Feuil2!H52+Feuil3!D54,IF(G52=Feuil3!C55,Feuil2!H52+Feuil3!D55,IF(G52=Feuil3!C56,Feuil2!H52+Feuil3!D56,IF(G52=Feuil3!C57,Feuil2!H52+Feuil3!D57,0))))))</f>
        <v>44672</v>
      </c>
    </row>
    <row r="53" spans="1:9" hidden="1" x14ac:dyDescent="0.3">
      <c r="A53" s="5" t="s">
        <v>281</v>
      </c>
      <c r="B53" s="5" t="s">
        <v>282</v>
      </c>
      <c r="C53" s="7">
        <v>4000</v>
      </c>
      <c r="D53" t="str">
        <f>A53&amp;" N°"&amp;COUNTIF(A$2:A53,A53)</f>
        <v>C184 N°1</v>
      </c>
      <c r="E53" s="5" t="s">
        <v>996</v>
      </c>
      <c r="F53">
        <f t="shared" si="0"/>
        <v>4000</v>
      </c>
      <c r="I53" s="11">
        <f ca="1">IF(F53&lt;&gt;"relavage",TODAY(),IF(G53=Feuil3!C54,Feuil2!H53+Feuil3!D54,IF(G53=Feuil3!C55,Feuil2!H53+Feuil3!D55,IF(G53=Feuil3!C56,Feuil2!H53+Feuil3!D56,IF(G53=Feuil3!C57,Feuil2!H53+Feuil3!D57,IF(G53=Feuil3!C58,Feuil2!H53+Feuil3!D58,0))))))</f>
        <v>44672</v>
      </c>
    </row>
    <row r="54" spans="1:9" hidden="1" x14ac:dyDescent="0.3">
      <c r="A54" s="5" t="s">
        <v>997</v>
      </c>
      <c r="B54" s="5" t="s">
        <v>998</v>
      </c>
      <c r="C54" s="7">
        <v>1</v>
      </c>
      <c r="D54" t="str">
        <f>A54&amp;" N°"&amp;COUNTIF(A$2:A54,A54)</f>
        <v>C47 N°1</v>
      </c>
      <c r="E54" s="5" t="s">
        <v>999</v>
      </c>
      <c r="F54" t="str">
        <f t="shared" si="0"/>
        <v>relavage</v>
      </c>
      <c r="I54" s="11">
        <f ca="1">IF(F54&lt;&gt;"relavage",TODAY(),IF(G54=Feuil3!C55,Feuil2!H54+Feuil3!D55,IF(G54=Feuil3!C56,Feuil2!H54+Feuil3!D56,IF(G54=Feuil3!C57,Feuil2!H54+Feuil3!D57,IF(G54=Feuil3!C58,Feuil2!H54+Feuil3!D58,IF(G54=Feuil3!C59,Feuil2!H54+Feuil3!D59,0))))))</f>
        <v>0</v>
      </c>
    </row>
    <row r="55" spans="1:9" hidden="1" x14ac:dyDescent="0.3">
      <c r="A55" s="5" t="s">
        <v>317</v>
      </c>
      <c r="B55" s="5" t="s">
        <v>318</v>
      </c>
      <c r="C55" s="7">
        <v>8</v>
      </c>
      <c r="D55" t="str">
        <f>A55&amp;" N°"&amp;COUNTIF(A$2:A55,A55)</f>
        <v>C183 N°2</v>
      </c>
      <c r="E55" s="5" t="s">
        <v>1000</v>
      </c>
      <c r="F55" t="str">
        <f t="shared" si="0"/>
        <v/>
      </c>
      <c r="I55" s="11">
        <f ca="1">IF(F55&lt;&gt;"relavage",TODAY(),IF(G55=Feuil3!C56,Feuil2!H55+Feuil3!D56,IF(G55=Feuil3!C57,Feuil2!H55+Feuil3!D57,IF(G55=Feuil3!C58,Feuil2!H55+Feuil3!D58,IF(G55=Feuil3!C59,Feuil2!H55+Feuil3!D59,IF(G55=Feuil3!C60,Feuil2!H55+Feuil3!D60,0))))))</f>
        <v>44672</v>
      </c>
    </row>
    <row r="56" spans="1:9" hidden="1" x14ac:dyDescent="0.3">
      <c r="A56" s="5" t="s">
        <v>1001</v>
      </c>
      <c r="B56" s="5" t="s">
        <v>1002</v>
      </c>
      <c r="C56" s="7">
        <v>2000</v>
      </c>
      <c r="D56" t="str">
        <f>A56&amp;" N°"&amp;COUNTIF(A$2:A56,A56)</f>
        <v>1060110003_04 N°1</v>
      </c>
      <c r="E56" s="5" t="s">
        <v>1003</v>
      </c>
      <c r="F56">
        <f t="shared" si="0"/>
        <v>2000</v>
      </c>
      <c r="I56" s="11">
        <f ca="1">IF(F56&lt;&gt;"relavage",TODAY(),IF(G56=Feuil3!C57,Feuil2!H56+Feuil3!D57,IF(G56=Feuil3!C58,Feuil2!H56+Feuil3!D58,IF(G56=Feuil3!C59,Feuil2!H56+Feuil3!D59,IF(G56=Feuil3!C60,Feuil2!H56+Feuil3!D60,IF(G56=Feuil3!C61,Feuil2!H56+Feuil3!D61,0))))))</f>
        <v>44672</v>
      </c>
    </row>
    <row r="57" spans="1:9" hidden="1" x14ac:dyDescent="0.3">
      <c r="A57" s="5" t="s">
        <v>669</v>
      </c>
      <c r="B57" s="5" t="s">
        <v>670</v>
      </c>
      <c r="C57" s="7">
        <v>8</v>
      </c>
      <c r="D57" t="str">
        <f>A57&amp;" N°"&amp;COUNTIF(A$2:A57,A57)</f>
        <v>C413 N°1</v>
      </c>
      <c r="E57" s="5" t="s">
        <v>1004</v>
      </c>
      <c r="F57" t="str">
        <f t="shared" si="0"/>
        <v/>
      </c>
      <c r="I57" s="11">
        <f ca="1">IF(F57&lt;&gt;"relavage",TODAY(),IF(G57=Feuil3!C58,Feuil2!H57+Feuil3!D58,IF(G57=Feuil3!C59,Feuil2!H57+Feuil3!D59,IF(G57=Feuil3!C60,Feuil2!H57+Feuil3!D60,IF(G57=Feuil3!C61,Feuil2!H57+Feuil3!D61,IF(G57=Feuil3!C62,Feuil2!H57+Feuil3!D62,0))))))</f>
        <v>44672</v>
      </c>
    </row>
    <row r="58" spans="1:9" hidden="1" x14ac:dyDescent="0.3">
      <c r="A58" s="5" t="s">
        <v>287</v>
      </c>
      <c r="B58" s="5" t="s">
        <v>288</v>
      </c>
      <c r="C58" s="7">
        <v>1</v>
      </c>
      <c r="D58" t="str">
        <f>A58&amp;" N°"&amp;COUNTIF(A$2:A58,A58)</f>
        <v>9906126841_04 N°1</v>
      </c>
      <c r="E58" s="5" t="s">
        <v>1005</v>
      </c>
      <c r="F58" t="str">
        <f t="shared" si="0"/>
        <v>relavage</v>
      </c>
      <c r="I58" s="11">
        <f ca="1">IF(F58&lt;&gt;"relavage",TODAY(),IF(G58=Feuil3!C59,Feuil2!H58+Feuil3!D59,IF(G58=Feuil3!C60,Feuil2!H58+Feuil3!D60,IF(G58=Feuil3!C61,Feuil2!H58+Feuil3!D61,IF(G58=Feuil3!C62,Feuil2!H58+Feuil3!D62,IF(G58=Feuil3!C63,Feuil2!H58+Feuil3!D63,0))))))</f>
        <v>0</v>
      </c>
    </row>
    <row r="59" spans="1:9" hidden="1" x14ac:dyDescent="0.3">
      <c r="A59" s="5" t="s">
        <v>783</v>
      </c>
      <c r="B59" s="5" t="s">
        <v>784</v>
      </c>
      <c r="C59" s="7">
        <v>910</v>
      </c>
      <c r="D59" t="str">
        <f>A59&amp;" N°"&amp;COUNTIF(A$2:A59,A59)</f>
        <v>C842 N°1</v>
      </c>
      <c r="E59" s="5" t="s">
        <v>1006</v>
      </c>
      <c r="F59">
        <f t="shared" si="0"/>
        <v>910</v>
      </c>
      <c r="I59" s="11">
        <f ca="1">IF(F59&lt;&gt;"relavage",TODAY(),IF(G59=Feuil3!C60,Feuil2!H59+Feuil3!D60,IF(G59=Feuil3!C61,Feuil2!H59+Feuil3!D61,IF(G59=Feuil3!C62,Feuil2!H59+Feuil3!D62,IF(G59=Feuil3!C63,Feuil2!H59+Feuil3!D63,IF(G59=Feuil3!C64,Feuil2!H59+Feuil3!D64,0))))))</f>
        <v>44672</v>
      </c>
    </row>
    <row r="60" spans="1:9" hidden="1" x14ac:dyDescent="0.3">
      <c r="A60" s="5" t="s">
        <v>1007</v>
      </c>
      <c r="B60" s="5" t="s">
        <v>1008</v>
      </c>
      <c r="C60" s="7">
        <v>500</v>
      </c>
      <c r="D60" t="str">
        <f>A60&amp;" N°"&amp;COUNTIF(A$2:A60,A60)</f>
        <v>C988A N°1</v>
      </c>
      <c r="E60" s="5" t="s">
        <v>1009</v>
      </c>
      <c r="F60">
        <f t="shared" si="0"/>
        <v>500</v>
      </c>
      <c r="I60" s="11">
        <f ca="1">IF(F60&lt;&gt;"relavage",TODAY(),IF(G60=Feuil3!C61,Feuil2!H60+Feuil3!D61,IF(G60=Feuil3!C62,Feuil2!H60+Feuil3!D62,IF(G60=Feuil3!C63,Feuil2!H60+Feuil3!D63,IF(G60=Feuil3!C64,Feuil2!H60+Feuil3!D64,IF(G60=Feuil3!C65,Feuil2!H60+Feuil3!D65,0))))))</f>
        <v>44672</v>
      </c>
    </row>
    <row r="61" spans="1:9" hidden="1" x14ac:dyDescent="0.3">
      <c r="A61" s="5" t="s">
        <v>1010</v>
      </c>
      <c r="B61" s="5" t="s">
        <v>1011</v>
      </c>
      <c r="C61" s="7">
        <v>8</v>
      </c>
      <c r="D61" t="str">
        <f>A61&amp;" N°"&amp;COUNTIF(A$2:A61,A61)</f>
        <v>9902124901_04 N°1</v>
      </c>
      <c r="E61" s="5" t="s">
        <v>1012</v>
      </c>
      <c r="F61" t="str">
        <f t="shared" si="0"/>
        <v/>
      </c>
      <c r="I61" s="11">
        <f ca="1">IF(F61&lt;&gt;"relavage",TODAY(),IF(G61=Feuil3!C62,Feuil2!H61+Feuil3!D62,IF(G61=Feuil3!C63,Feuil2!H61+Feuil3!D63,IF(G61=Feuil3!C64,Feuil2!H61+Feuil3!D64,IF(G61=Feuil3!C65,Feuil2!H61+Feuil3!D65,IF(G61=Feuil3!C66,Feuil2!H61+Feuil3!D66,0))))))</f>
        <v>44672</v>
      </c>
    </row>
    <row r="62" spans="1:9" hidden="1" x14ac:dyDescent="0.3">
      <c r="A62" s="5" t="s">
        <v>333</v>
      </c>
      <c r="B62" s="5" t="s">
        <v>334</v>
      </c>
      <c r="C62" s="7">
        <v>8</v>
      </c>
      <c r="D62" t="str">
        <f>A62&amp;" N°"&amp;COUNTIF(A$2:A62,A62)</f>
        <v>9906126061_04 N°1</v>
      </c>
      <c r="E62" s="5" t="s">
        <v>1013</v>
      </c>
      <c r="F62" t="str">
        <f t="shared" si="0"/>
        <v/>
      </c>
      <c r="I62" s="11">
        <f ca="1">IF(F62&lt;&gt;"relavage",TODAY(),IF(G62=Feuil3!C63,Feuil2!H62+Feuil3!D63,IF(G62=Feuil3!C64,Feuil2!H62+Feuil3!D64,IF(G62=Feuil3!C65,Feuil2!H62+Feuil3!D65,IF(G62=Feuil3!C66,Feuil2!H62+Feuil3!D66,IF(G62=Feuil3!C67,Feuil2!H62+Feuil3!D67,0))))))</f>
        <v>44672</v>
      </c>
    </row>
    <row r="63" spans="1:9" hidden="1" x14ac:dyDescent="0.3">
      <c r="A63" s="5" t="s">
        <v>1014</v>
      </c>
      <c r="B63" s="5" t="s">
        <v>77</v>
      </c>
      <c r="C63" s="7">
        <v>200</v>
      </c>
      <c r="D63" t="str">
        <f>A63&amp;" N°"&amp;COUNTIF(A$2:A63,A63)</f>
        <v>C591 N°1</v>
      </c>
      <c r="E63" s="5" t="s">
        <v>1015</v>
      </c>
      <c r="F63">
        <f t="shared" si="0"/>
        <v>200</v>
      </c>
      <c r="I63" s="11">
        <f ca="1">IF(F63&lt;&gt;"relavage",TODAY(),IF(G63=Feuil3!C64,Feuil2!H63+Feuil3!D64,IF(G63=Feuil3!C65,Feuil2!H63+Feuil3!D65,IF(G63=Feuil3!C66,Feuil2!H63+Feuil3!D66,IF(G63=Feuil3!C67,Feuil2!H63+Feuil3!D67,IF(G63=Feuil3!C68,Feuil2!H63+Feuil3!D68,0))))))</f>
        <v>44672</v>
      </c>
    </row>
    <row r="64" spans="1:9" hidden="1" x14ac:dyDescent="0.3">
      <c r="A64" s="5" t="s">
        <v>1016</v>
      </c>
      <c r="B64" s="5" t="s">
        <v>1017</v>
      </c>
      <c r="C64" s="7">
        <v>500</v>
      </c>
      <c r="D64" t="str">
        <f>A64&amp;" N°"&amp;COUNTIF(A$2:A64,A64)</f>
        <v>C926 N°1</v>
      </c>
      <c r="E64" s="5" t="s">
        <v>1018</v>
      </c>
      <c r="F64">
        <f t="shared" si="0"/>
        <v>500</v>
      </c>
      <c r="I64" s="11">
        <f ca="1">IF(F64&lt;&gt;"relavage",TODAY(),IF(G64=Feuil3!C65,Feuil2!H64+Feuil3!D65,IF(G64=Feuil3!C66,Feuil2!H64+Feuil3!D66,IF(G64=Feuil3!C67,Feuil2!H64+Feuil3!D67,IF(G64=Feuil3!C68,Feuil2!H64+Feuil3!D68,IF(G64=Feuil3!C69,Feuil2!H64+Feuil3!D69,0))))))</f>
        <v>44672</v>
      </c>
    </row>
    <row r="65" spans="1:9" hidden="1" x14ac:dyDescent="0.3">
      <c r="A65" s="5" t="s">
        <v>1019</v>
      </c>
      <c r="B65" s="5" t="s">
        <v>1020</v>
      </c>
      <c r="C65" s="7">
        <v>1000</v>
      </c>
      <c r="D65" t="str">
        <f>A65&amp;" N°"&amp;COUNTIF(A$2:A65,A65)</f>
        <v>9902124901_14 N°1</v>
      </c>
      <c r="E65" s="5" t="s">
        <v>1021</v>
      </c>
      <c r="F65">
        <f t="shared" si="0"/>
        <v>1000</v>
      </c>
      <c r="I65" s="11">
        <f ca="1">IF(F65&lt;&gt;"relavage",TODAY(),IF(G65=Feuil3!C66,Feuil2!H65+Feuil3!D66,IF(G65=Feuil3!C67,Feuil2!H65+Feuil3!D67,IF(G65=Feuil3!C68,Feuil2!H65+Feuil3!D68,IF(G65=Feuil3!C69,Feuil2!H65+Feuil3!D69,IF(G65=Feuil3!C70,Feuil2!H65+Feuil3!D70,0))))))</f>
        <v>44672</v>
      </c>
    </row>
    <row r="66" spans="1:9" hidden="1" x14ac:dyDescent="0.3">
      <c r="A66" s="5" t="s">
        <v>1022</v>
      </c>
      <c r="B66" s="5" t="s">
        <v>1023</v>
      </c>
      <c r="C66" s="7">
        <v>8</v>
      </c>
      <c r="D66" t="str">
        <f>A66&amp;" N°"&amp;COUNTIF(A$2:A66,A66)</f>
        <v>C256 N°1</v>
      </c>
      <c r="E66" s="5" t="s">
        <v>1024</v>
      </c>
      <c r="F66" t="str">
        <f t="shared" si="0"/>
        <v/>
      </c>
      <c r="I66" s="11">
        <f ca="1">IF(F66&lt;&gt;"relavage",TODAY(),IF(G66=Feuil3!C67,Feuil2!H66+Feuil3!D67,IF(G66=Feuil3!C68,Feuil2!H66+Feuil3!D68,IF(G66=Feuil3!C69,Feuil2!H66+Feuil3!D69,IF(G66=Feuil3!C70,Feuil2!H66+Feuil3!D70,IF(G66=Feuil3!C71,Feuil2!H66+Feuil3!D71,0))))))</f>
        <v>44672</v>
      </c>
    </row>
    <row r="67" spans="1:9" hidden="1" x14ac:dyDescent="0.3">
      <c r="A67" s="5" t="s">
        <v>1025</v>
      </c>
      <c r="B67" s="5" t="s">
        <v>1026</v>
      </c>
      <c r="C67" s="7">
        <v>2000</v>
      </c>
      <c r="D67" t="str">
        <f>A67&amp;" N°"&amp;COUNTIF(A$2:A67,A67)</f>
        <v>C585 N°1</v>
      </c>
      <c r="E67" s="5" t="s">
        <v>1024</v>
      </c>
      <c r="F67">
        <f t="shared" ref="F67:F130" si="1">IF(C67=1,"relavage",IF(C67=8,"",C67))</f>
        <v>2000</v>
      </c>
      <c r="I67" s="11">
        <f ca="1">IF(F67&lt;&gt;"relavage",TODAY(),IF(G67=Feuil3!C68,Feuil2!H67+Feuil3!D68,IF(G67=Feuil3!C69,Feuil2!H67+Feuil3!D69,IF(G67=Feuil3!C70,Feuil2!H67+Feuil3!D70,IF(G67=Feuil3!C71,Feuil2!H67+Feuil3!D71,IF(G67=Feuil3!C72,Feuil2!H67+Feuil3!D72,0))))))</f>
        <v>44672</v>
      </c>
    </row>
    <row r="68" spans="1:9" hidden="1" x14ac:dyDescent="0.3">
      <c r="A68" s="5" t="s">
        <v>400</v>
      </c>
      <c r="B68" s="5" t="s">
        <v>401</v>
      </c>
      <c r="C68" s="7">
        <v>2800</v>
      </c>
      <c r="D68" t="str">
        <f>A68&amp;" N°"&amp;COUNTIF(A$2:A68,A68)</f>
        <v>C1443W2 N°1</v>
      </c>
      <c r="E68" s="5" t="s">
        <v>1027</v>
      </c>
      <c r="F68">
        <f t="shared" si="1"/>
        <v>2800</v>
      </c>
      <c r="I68" s="11">
        <f ca="1">IF(F68&lt;&gt;"relavage",TODAY(),IF(G68=Feuil3!C69,Feuil2!H68+Feuil3!D69,IF(G68=Feuil3!C70,Feuil2!H68+Feuil3!D70,IF(G68=Feuil3!C71,Feuil2!H68+Feuil3!D71,IF(G68=Feuil3!C72,Feuil2!H68+Feuil3!D72,IF(G68=Feuil3!C73,Feuil2!H68+Feuil3!D73,0))))))</f>
        <v>44672</v>
      </c>
    </row>
    <row r="69" spans="1:9" hidden="1" x14ac:dyDescent="0.3">
      <c r="A69" s="5" t="s">
        <v>1028</v>
      </c>
      <c r="B69" s="5" t="s">
        <v>1029</v>
      </c>
      <c r="C69" s="7">
        <v>1000</v>
      </c>
      <c r="D69" t="str">
        <f>A69&amp;" N°"&amp;COUNTIF(A$2:A69,A69)</f>
        <v>C363 N°1</v>
      </c>
      <c r="E69" s="5" t="s">
        <v>1030</v>
      </c>
      <c r="F69">
        <f t="shared" si="1"/>
        <v>1000</v>
      </c>
      <c r="I69" s="11">
        <f ca="1">IF(F69&lt;&gt;"relavage",TODAY(),IF(G69=Feuil3!C70,Feuil2!H69+Feuil3!D70,IF(G69=Feuil3!C71,Feuil2!H69+Feuil3!D71,IF(G69=Feuil3!C72,Feuil2!H69+Feuil3!D72,IF(G69=Feuil3!C73,Feuil2!H69+Feuil3!D73,IF(G69=Feuil3!C74,Feuil2!H69+Feuil3!D74,0))))))</f>
        <v>44672</v>
      </c>
    </row>
    <row r="70" spans="1:9" hidden="1" x14ac:dyDescent="0.3">
      <c r="A70" s="5" t="s">
        <v>1031</v>
      </c>
      <c r="B70" s="5" t="s">
        <v>1032</v>
      </c>
      <c r="C70" s="7">
        <v>1</v>
      </c>
      <c r="D70" t="str">
        <f>A70&amp;" N°"&amp;COUNTIF(A$2:A70,A70)</f>
        <v>C57 N°1</v>
      </c>
      <c r="E70" s="5" t="s">
        <v>1033</v>
      </c>
      <c r="F70" t="str">
        <f t="shared" si="1"/>
        <v>relavage</v>
      </c>
      <c r="I70" s="11">
        <f ca="1">IF(F70&lt;&gt;"relavage",TODAY(),IF(G70=Feuil3!C71,Feuil2!H70+Feuil3!D71,IF(G70=Feuil3!C72,Feuil2!H70+Feuil3!D72,IF(G70=Feuil3!C73,Feuil2!H70+Feuil3!D73,IF(G70=Feuil3!C74,Feuil2!H70+Feuil3!D74,IF(G70=Feuil3!C75,Feuil2!H70+Feuil3!D75,0))))))</f>
        <v>0</v>
      </c>
    </row>
    <row r="71" spans="1:9" hidden="1" x14ac:dyDescent="0.3">
      <c r="A71" s="5" t="s">
        <v>297</v>
      </c>
      <c r="B71" s="5" t="s">
        <v>298</v>
      </c>
      <c r="C71" s="7">
        <v>3000</v>
      </c>
      <c r="D71" t="str">
        <f>A71&amp;" N°"&amp;COUNTIF(A$2:A71,A71)</f>
        <v>C1401 N°1</v>
      </c>
      <c r="E71" s="5" t="s">
        <v>1034</v>
      </c>
      <c r="F71">
        <f t="shared" si="1"/>
        <v>3000</v>
      </c>
      <c r="I71" s="11">
        <f ca="1">IF(F71&lt;&gt;"relavage",TODAY(),IF(G71=Feuil3!C72,Feuil2!H71+Feuil3!D72,IF(G71=Feuil3!C73,Feuil2!H71+Feuil3!D73,IF(G71=Feuil3!C74,Feuil2!H71+Feuil3!D74,IF(G71=Feuil3!C75,Feuil2!H71+Feuil3!D75,IF(G71=Feuil3!C76,Feuil2!H71+Feuil3!D76,0))))))</f>
        <v>44672</v>
      </c>
    </row>
    <row r="72" spans="1:9" hidden="1" x14ac:dyDescent="0.3">
      <c r="A72" s="5" t="s">
        <v>365</v>
      </c>
      <c r="B72" s="5" t="s">
        <v>366</v>
      </c>
      <c r="C72" s="7">
        <v>3000</v>
      </c>
      <c r="D72" t="str">
        <f>A72&amp;" N°"&amp;COUNTIF(A$2:A72,A72)</f>
        <v>C9 N°1</v>
      </c>
      <c r="E72" s="5" t="s">
        <v>1035</v>
      </c>
      <c r="F72">
        <f t="shared" si="1"/>
        <v>3000</v>
      </c>
      <c r="I72" s="11">
        <f ca="1">IF(F72&lt;&gt;"relavage",TODAY(),IF(G72=Feuil3!C73,Feuil2!H72+Feuil3!D73,IF(G72=Feuil3!C74,Feuil2!H72+Feuil3!D74,IF(G72=Feuil3!C75,Feuil2!H72+Feuil3!D75,IF(G72=Feuil3!C76,Feuil2!H72+Feuil3!D76,IF(G72=Feuil3!C77,Feuil2!H72+Feuil3!D77,0))))))</f>
        <v>44672</v>
      </c>
    </row>
    <row r="73" spans="1:9" hidden="1" x14ac:dyDescent="0.3">
      <c r="A73" s="5" t="s">
        <v>1036</v>
      </c>
      <c r="B73" s="5" t="s">
        <v>1037</v>
      </c>
      <c r="C73" s="7">
        <v>1000</v>
      </c>
      <c r="D73" t="str">
        <f>A73&amp;" N°"&amp;COUNTIF(A$2:A73,A73)</f>
        <v>5054140001_04 N°1</v>
      </c>
      <c r="E73" s="5" t="s">
        <v>1038</v>
      </c>
      <c r="F73">
        <f t="shared" si="1"/>
        <v>1000</v>
      </c>
      <c r="I73" s="11">
        <f ca="1">IF(F73&lt;&gt;"relavage",TODAY(),IF(G73=Feuil3!C74,Feuil2!H73+Feuil3!D74,IF(G73=Feuil3!C75,Feuil2!H73+Feuil3!D75,IF(G73=Feuil3!C76,Feuil2!H73+Feuil3!D76,IF(G73=Feuil3!C77,Feuil2!H73+Feuil3!D77,IF(G73=Feuil3!C78,Feuil2!H73+Feuil3!D78,0))))))</f>
        <v>44672</v>
      </c>
    </row>
    <row r="74" spans="1:9" hidden="1" x14ac:dyDescent="0.3">
      <c r="A74" s="5" t="s">
        <v>16</v>
      </c>
      <c r="B74" s="5" t="s">
        <v>17</v>
      </c>
      <c r="C74" s="7">
        <v>4420</v>
      </c>
      <c r="D74" t="str">
        <f>A74&amp;" N°"&amp;COUNTIF(A$2:A74,A74)</f>
        <v>9902124781_04 N°1</v>
      </c>
      <c r="E74" s="5" t="s">
        <v>1039</v>
      </c>
      <c r="F74">
        <f t="shared" si="1"/>
        <v>4420</v>
      </c>
      <c r="I74" s="11">
        <f ca="1">IF(F74&lt;&gt;"relavage",TODAY(),IF(G74=Feuil3!C75,Feuil2!H74+Feuil3!D75,IF(G74=Feuil3!C76,Feuil2!H74+Feuil3!D76,IF(G74=Feuil3!C77,Feuil2!H74+Feuil3!D77,IF(G74=Feuil3!C78,Feuil2!H74+Feuil3!D78,IF(G74=Feuil3!C79,Feuil2!H74+Feuil3!D79,0))))))</f>
        <v>44672</v>
      </c>
    </row>
    <row r="75" spans="1:9" hidden="1" x14ac:dyDescent="0.3">
      <c r="A75" s="5" t="s">
        <v>365</v>
      </c>
      <c r="B75" s="5" t="s">
        <v>366</v>
      </c>
      <c r="C75" s="7">
        <v>1</v>
      </c>
      <c r="D75" t="str">
        <f>A75&amp;" N°"&amp;COUNTIF(A$2:A75,A75)</f>
        <v>C9 N°2</v>
      </c>
      <c r="E75" s="5" t="s">
        <v>1040</v>
      </c>
      <c r="F75" t="str">
        <f t="shared" si="1"/>
        <v>relavage</v>
      </c>
      <c r="I75" s="11">
        <f ca="1">IF(F75&lt;&gt;"relavage",TODAY(),IF(G75=Feuil3!C76,Feuil2!H75+Feuil3!D76,IF(G75=Feuil3!C77,Feuil2!H75+Feuil3!D77,IF(G75=Feuil3!C78,Feuil2!H75+Feuil3!D78,IF(G75=Feuil3!C79,Feuil2!H75+Feuil3!D79,IF(G75=Feuil3!C80,Feuil2!H75+Feuil3!D80,0))))))</f>
        <v>0</v>
      </c>
    </row>
    <row r="76" spans="1:9" hidden="1" x14ac:dyDescent="0.3">
      <c r="A76" s="5" t="s">
        <v>838</v>
      </c>
      <c r="B76" s="5" t="s">
        <v>839</v>
      </c>
      <c r="C76" s="7">
        <v>1</v>
      </c>
      <c r="D76" t="str">
        <f>A76&amp;" N°"&amp;COUNTIF(A$2:A76,A76)</f>
        <v>C92 N°1</v>
      </c>
      <c r="E76" s="5" t="s">
        <v>1041</v>
      </c>
      <c r="F76" t="str">
        <f t="shared" si="1"/>
        <v>relavage</v>
      </c>
      <c r="I76" s="11">
        <f ca="1">IF(F76&lt;&gt;"relavage",TODAY(),IF(G76=Feuil3!C77,Feuil2!H76+Feuil3!D77,IF(G76=Feuil3!C78,Feuil2!H76+Feuil3!D78,IF(G76=Feuil3!C79,Feuil2!H76+Feuil3!D79,IF(G76=Feuil3!C80,Feuil2!H76+Feuil3!D80,IF(G76=Feuil3!C81,Feuil2!H76+Feuil3!D81,0))))))</f>
        <v>0</v>
      </c>
    </row>
    <row r="77" spans="1:9" hidden="1" x14ac:dyDescent="0.3">
      <c r="A77" s="5" t="s">
        <v>12</v>
      </c>
      <c r="B77" s="5" t="s">
        <v>13</v>
      </c>
      <c r="C77" s="7">
        <v>1</v>
      </c>
      <c r="D77" t="str">
        <f>A77&amp;" N°"&amp;COUNTIF(A$2:A77,A77)</f>
        <v>C869B N°1</v>
      </c>
      <c r="E77" s="5" t="s">
        <v>1042</v>
      </c>
      <c r="F77" t="str">
        <f t="shared" si="1"/>
        <v>relavage</v>
      </c>
      <c r="I77" s="11">
        <f ca="1">IF(F77&lt;&gt;"relavage",TODAY(),IF(G77=Feuil3!C78,Feuil2!H77+Feuil3!D78,IF(G77=Feuil3!C79,Feuil2!H77+Feuil3!D79,IF(G77=Feuil3!C80,Feuil2!H77+Feuil3!D80,IF(G77=Feuil3!C81,Feuil2!H77+Feuil3!D81,IF(G77=Feuil3!C82,Feuil2!H77+Feuil3!D82,0))))))</f>
        <v>0</v>
      </c>
    </row>
    <row r="78" spans="1:9" hidden="1" x14ac:dyDescent="0.3">
      <c r="A78" s="5" t="s">
        <v>89</v>
      </c>
      <c r="B78" s="5" t="s">
        <v>90</v>
      </c>
      <c r="C78" s="7">
        <v>4000</v>
      </c>
      <c r="D78" t="str">
        <f>A78&amp;" N°"&amp;COUNTIF(A$2:A78,A78)</f>
        <v>C982A N°2</v>
      </c>
      <c r="E78" s="5" t="s">
        <v>1042</v>
      </c>
      <c r="F78">
        <f t="shared" si="1"/>
        <v>4000</v>
      </c>
      <c r="I78" s="11">
        <f ca="1">IF(F78&lt;&gt;"relavage",TODAY(),IF(G78=Feuil3!C79,Feuil2!H78+Feuil3!D79,IF(G78=Feuil3!C80,Feuil2!H78+Feuil3!D80,IF(G78=Feuil3!C81,Feuil2!H78+Feuil3!D81,IF(G78=Feuil3!C82,Feuil2!H78+Feuil3!D82,IF(G78=Feuil3!C83,Feuil2!H78+Feuil3!D83,0))))))</f>
        <v>44672</v>
      </c>
    </row>
    <row r="79" spans="1:9" hidden="1" x14ac:dyDescent="0.3">
      <c r="A79" s="5" t="s">
        <v>1043</v>
      </c>
      <c r="B79" s="5" t="s">
        <v>1044</v>
      </c>
      <c r="C79" s="7">
        <v>1</v>
      </c>
      <c r="D79" t="str">
        <f>A79&amp;" N°"&amp;COUNTIF(A$2:A79,A79)</f>
        <v>C1024B N°1</v>
      </c>
      <c r="E79" s="5" t="s">
        <v>1045</v>
      </c>
      <c r="F79" t="str">
        <f t="shared" si="1"/>
        <v>relavage</v>
      </c>
      <c r="I79" s="11">
        <f ca="1">IF(F79&lt;&gt;"relavage",TODAY(),IF(G79=Feuil3!C80,Feuil2!H79+Feuil3!D80,IF(G79=Feuil3!C81,Feuil2!H79+Feuil3!D81,IF(G79=Feuil3!C82,Feuil2!H79+Feuil3!D82,IF(G79=Feuil3!C83,Feuil2!H79+Feuil3!D83,IF(G79=Feuil3!C84,Feuil2!H79+Feuil3!D84,0))))))</f>
        <v>0</v>
      </c>
    </row>
    <row r="80" spans="1:9" hidden="1" x14ac:dyDescent="0.3">
      <c r="A80" s="5" t="s">
        <v>842</v>
      </c>
      <c r="B80" s="5" t="s">
        <v>843</v>
      </c>
      <c r="C80" s="7">
        <v>1</v>
      </c>
      <c r="D80" t="str">
        <f>A80&amp;" N°"&amp;COUNTIF(A$2:A80,A80)</f>
        <v>C93 N°1</v>
      </c>
      <c r="E80" s="5" t="s">
        <v>1046</v>
      </c>
      <c r="F80" t="str">
        <f t="shared" si="1"/>
        <v>relavage</v>
      </c>
      <c r="I80" s="11">
        <f ca="1">IF(F80&lt;&gt;"relavage",TODAY(),IF(G80=Feuil3!C81,Feuil2!H80+Feuil3!D81,IF(G80=Feuil3!C82,Feuil2!H80+Feuil3!D82,IF(G80=Feuil3!C83,Feuil2!H80+Feuil3!D83,IF(G80=Feuil3!C84,Feuil2!H80+Feuil3!D84,IF(G80=Feuil3!C85,Feuil2!H80+Feuil3!D85,0))))))</f>
        <v>0</v>
      </c>
    </row>
    <row r="81" spans="1:9" hidden="1" x14ac:dyDescent="0.3">
      <c r="A81" s="5" t="s">
        <v>165</v>
      </c>
      <c r="B81" s="5" t="s">
        <v>166</v>
      </c>
      <c r="C81" s="7">
        <v>1440</v>
      </c>
      <c r="D81" t="str">
        <f>A81&amp;" N°"&amp;COUNTIF(A$2:A81,A81)</f>
        <v>C1988 N°1</v>
      </c>
      <c r="E81" s="5" t="s">
        <v>1047</v>
      </c>
      <c r="F81">
        <f t="shared" si="1"/>
        <v>1440</v>
      </c>
      <c r="I81" s="11">
        <f ca="1">IF(F81&lt;&gt;"relavage",TODAY(),IF(G81=Feuil3!C82,Feuil2!H81+Feuil3!D82,IF(G81=Feuil3!C83,Feuil2!H81+Feuil3!D83,IF(G81=Feuil3!C84,Feuil2!H81+Feuil3!D84,IF(G81=Feuil3!C85,Feuil2!H81+Feuil3!D85,IF(G81=Feuil3!C86,Feuil2!H81+Feuil3!D86,0))))))</f>
        <v>44672</v>
      </c>
    </row>
    <row r="82" spans="1:9" hidden="1" x14ac:dyDescent="0.3">
      <c r="A82" s="5" t="s">
        <v>811</v>
      </c>
      <c r="B82" s="5" t="s">
        <v>812</v>
      </c>
      <c r="C82" s="7">
        <v>1</v>
      </c>
      <c r="D82" t="str">
        <f>A82&amp;" N°"&amp;COUNTIF(A$2:A82,A82)</f>
        <v>C489 N°1</v>
      </c>
      <c r="E82" s="5" t="s">
        <v>1048</v>
      </c>
      <c r="F82" t="str">
        <f t="shared" si="1"/>
        <v>relavage</v>
      </c>
      <c r="I82" s="11">
        <f ca="1">IF(F82&lt;&gt;"relavage",TODAY(),IF(G82=Feuil3!C83,Feuil2!H82+Feuil3!D83,IF(G82=Feuil3!C84,Feuil2!H82+Feuil3!D84,IF(G82=Feuil3!C85,Feuil2!H82+Feuil3!D85,IF(G82=Feuil3!C86,Feuil2!H82+Feuil3!D86,IF(G82=Feuil3!C87,Feuil2!H82+Feuil3!D87,0))))))</f>
        <v>0</v>
      </c>
    </row>
    <row r="83" spans="1:9" hidden="1" x14ac:dyDescent="0.3">
      <c r="A83" s="5" t="s">
        <v>1049</v>
      </c>
      <c r="B83" s="5" t="s">
        <v>1050</v>
      </c>
      <c r="C83" s="7">
        <v>3000</v>
      </c>
      <c r="D83" t="str">
        <f>A83&amp;" N°"&amp;COUNTIF(A$2:A83,A83)</f>
        <v>C836 N°1</v>
      </c>
      <c r="E83" s="5" t="s">
        <v>1051</v>
      </c>
      <c r="F83">
        <f t="shared" si="1"/>
        <v>3000</v>
      </c>
      <c r="I83" s="11">
        <f ca="1">IF(F83&lt;&gt;"relavage",TODAY(),IF(G83=Feuil3!C84,Feuil2!H83+Feuil3!D84,IF(G83=Feuil3!C85,Feuil2!H83+Feuil3!D85,IF(G83=Feuil3!C86,Feuil2!H83+Feuil3!D86,IF(G83=Feuil3!C87,Feuil2!H83+Feuil3!D87,IF(G83=Feuil3!C88,Feuil2!H83+Feuil3!D88,0))))))</f>
        <v>44672</v>
      </c>
    </row>
    <row r="84" spans="1:9" hidden="1" x14ac:dyDescent="0.3">
      <c r="A84" s="5" t="s">
        <v>1052</v>
      </c>
      <c r="B84" s="5" t="s">
        <v>1053</v>
      </c>
      <c r="C84" s="7">
        <v>300</v>
      </c>
      <c r="D84" t="str">
        <f>A84&amp;" N°"&amp;COUNTIF(A$2:A84,A84)</f>
        <v>9911122481_04 N°1</v>
      </c>
      <c r="E84" s="5" t="s">
        <v>1054</v>
      </c>
      <c r="F84">
        <f t="shared" si="1"/>
        <v>300</v>
      </c>
      <c r="I84" s="11">
        <f ca="1">IF(F84&lt;&gt;"relavage",TODAY(),IF(G84=Feuil3!C85,Feuil2!H84+Feuil3!D85,IF(G84=Feuil3!C86,Feuil2!H84+Feuil3!D86,IF(G84=Feuil3!C87,Feuil2!H84+Feuil3!D87,IF(G84=Feuil3!C88,Feuil2!H84+Feuil3!D88,IF(G84=Feuil3!C89,Feuil2!H84+Feuil3!D89,0))))))</f>
        <v>44672</v>
      </c>
    </row>
    <row r="85" spans="1:9" hidden="1" x14ac:dyDescent="0.3">
      <c r="A85" s="5" t="s">
        <v>1055</v>
      </c>
      <c r="B85" s="5" t="s">
        <v>1056</v>
      </c>
      <c r="C85" s="7">
        <v>8</v>
      </c>
      <c r="D85" t="str">
        <f>A85&amp;" N°"&amp;COUNTIF(A$2:A85,A85)</f>
        <v>C65A N°1</v>
      </c>
      <c r="E85" s="5" t="s">
        <v>1057</v>
      </c>
      <c r="F85" t="str">
        <f t="shared" si="1"/>
        <v/>
      </c>
      <c r="I85" s="11">
        <f ca="1">IF(F85&lt;&gt;"relavage",TODAY(),IF(G85=Feuil3!C86,Feuil2!H85+Feuil3!D86,IF(G85=Feuil3!C87,Feuil2!H85+Feuil3!D87,IF(G85=Feuil3!C88,Feuil2!H85+Feuil3!D88,IF(G85=Feuil3!C89,Feuil2!H85+Feuil3!D89,IF(G85=Feuil3!C90,Feuil2!H85+Feuil3!D90,0))))))</f>
        <v>44672</v>
      </c>
    </row>
    <row r="86" spans="1:9" hidden="1" x14ac:dyDescent="0.3">
      <c r="A86" s="5" t="s">
        <v>934</v>
      </c>
      <c r="B86" s="5" t="s">
        <v>935</v>
      </c>
      <c r="C86" s="7">
        <v>1000</v>
      </c>
      <c r="D86" t="str">
        <f>A86&amp;" N°"&amp;COUNTIF(A$2:A86,A86)</f>
        <v>C1393 N°2</v>
      </c>
      <c r="E86" s="5" t="s">
        <v>1058</v>
      </c>
      <c r="F86">
        <f t="shared" si="1"/>
        <v>1000</v>
      </c>
      <c r="I86" s="11">
        <f ca="1">IF(F86&lt;&gt;"relavage",TODAY(),IF(G86=Feuil3!C87,Feuil2!H86+Feuil3!D87,IF(G86=Feuil3!C88,Feuil2!H86+Feuil3!D88,IF(G86=Feuil3!C89,Feuil2!H86+Feuil3!D89,IF(G86=Feuil3!C90,Feuil2!H86+Feuil3!D90,IF(G86=Feuil3!C91,Feuil2!H86+Feuil3!D91,0))))))</f>
        <v>44672</v>
      </c>
    </row>
    <row r="87" spans="1:9" hidden="1" x14ac:dyDescent="0.3">
      <c r="A87" s="5" t="s">
        <v>1059</v>
      </c>
      <c r="B87" s="5" t="s">
        <v>1060</v>
      </c>
      <c r="C87" s="7">
        <v>1</v>
      </c>
      <c r="D87" t="str">
        <f>A87&amp;" N°"&amp;COUNTIF(A$2:A87,A87)</f>
        <v>C8 N°1</v>
      </c>
      <c r="E87" s="5" t="s">
        <v>1061</v>
      </c>
      <c r="F87" t="str">
        <f t="shared" si="1"/>
        <v>relavage</v>
      </c>
      <c r="I87" s="11">
        <f ca="1">IF(F87&lt;&gt;"relavage",TODAY(),IF(G87=Feuil3!C88,Feuil2!H87+Feuil3!D88,IF(G87=Feuil3!C89,Feuil2!H87+Feuil3!D89,IF(G87=Feuil3!C90,Feuil2!H87+Feuil3!D90,IF(G87=Feuil3!C91,Feuil2!H87+Feuil3!D91,IF(G87=Feuil3!C92,Feuil2!H87+Feuil3!D92,0))))))</f>
        <v>0</v>
      </c>
    </row>
    <row r="88" spans="1:9" hidden="1" x14ac:dyDescent="0.3">
      <c r="A88" s="5" t="s">
        <v>980</v>
      </c>
      <c r="B88" s="5" t="s">
        <v>981</v>
      </c>
      <c r="C88" s="7">
        <v>1</v>
      </c>
      <c r="D88" t="str">
        <f>A88&amp;" N°"&amp;COUNTIF(A$2:A88,A88)</f>
        <v>C1059B N°2</v>
      </c>
      <c r="E88" s="5" t="s">
        <v>1062</v>
      </c>
      <c r="F88" t="str">
        <f t="shared" si="1"/>
        <v>relavage</v>
      </c>
      <c r="I88" s="11">
        <f ca="1">IF(F88&lt;&gt;"relavage",TODAY(),IF(G88=Feuil3!C89,Feuil2!H88+Feuil3!D89,IF(G88=Feuil3!C90,Feuil2!H88+Feuil3!D90,IF(G88=Feuil3!C91,Feuil2!H88+Feuil3!D91,IF(G88=Feuil3!C92,Feuil2!H88+Feuil3!D92,IF(G88=Feuil3!C93,Feuil2!H88+Feuil3!D93,0))))))</f>
        <v>0</v>
      </c>
    </row>
    <row r="89" spans="1:9" hidden="1" x14ac:dyDescent="0.3">
      <c r="A89" s="5" t="s">
        <v>507</v>
      </c>
      <c r="B89" s="5" t="s">
        <v>508</v>
      </c>
      <c r="C89" s="7">
        <v>3000</v>
      </c>
      <c r="D89" t="str">
        <f>A89&amp;" N°"&amp;COUNTIF(A$2:A89,A89)</f>
        <v>9902124701_14 N°1</v>
      </c>
      <c r="E89" s="5" t="s">
        <v>1063</v>
      </c>
      <c r="F89">
        <f t="shared" si="1"/>
        <v>3000</v>
      </c>
      <c r="I89" s="11">
        <f ca="1">IF(F89&lt;&gt;"relavage",TODAY(),IF(G89=Feuil3!C90,Feuil2!H89+Feuil3!D90,IF(G89=Feuil3!C91,Feuil2!H89+Feuil3!D91,IF(G89=Feuil3!C92,Feuil2!H89+Feuil3!D92,IF(G89=Feuil3!C93,Feuil2!H89+Feuil3!D93,IF(G89=Feuil3!C94,Feuil2!H89+Feuil3!D94,0))))))</f>
        <v>44672</v>
      </c>
    </row>
    <row r="90" spans="1:9" hidden="1" x14ac:dyDescent="0.3">
      <c r="A90" s="5" t="s">
        <v>1064</v>
      </c>
      <c r="B90" s="5" t="s">
        <v>1065</v>
      </c>
      <c r="C90" s="7">
        <v>440</v>
      </c>
      <c r="D90" t="str">
        <f>A90&amp;" N°"&amp;COUNTIF(A$2:A90,A90)</f>
        <v>C1987 N°1</v>
      </c>
      <c r="E90" s="5" t="s">
        <v>1066</v>
      </c>
      <c r="F90">
        <f t="shared" si="1"/>
        <v>440</v>
      </c>
      <c r="I90" s="11">
        <f ca="1">IF(F90&lt;&gt;"relavage",TODAY(),IF(G90=Feuil3!C91,Feuil2!H90+Feuil3!D91,IF(G90=Feuil3!C92,Feuil2!H90+Feuil3!D92,IF(G90=Feuil3!C93,Feuil2!H90+Feuil3!D93,IF(G90=Feuil3!C94,Feuil2!H90+Feuil3!D94,IF(G90=Feuil3!C95,Feuil2!H90+Feuil3!D95,0))))))</f>
        <v>44672</v>
      </c>
    </row>
    <row r="91" spans="1:9" hidden="1" x14ac:dyDescent="0.3">
      <c r="A91" s="5" t="s">
        <v>337</v>
      </c>
      <c r="B91" s="5" t="s">
        <v>338</v>
      </c>
      <c r="C91" s="7">
        <v>3000</v>
      </c>
      <c r="D91" t="str">
        <f>A91&amp;" N°"&amp;COUNTIF(A$2:A91,A91)</f>
        <v>C175 N°1</v>
      </c>
      <c r="E91" s="5" t="s">
        <v>1067</v>
      </c>
      <c r="F91">
        <f t="shared" si="1"/>
        <v>3000</v>
      </c>
      <c r="I91" s="11">
        <f ca="1">IF(F91&lt;&gt;"relavage",TODAY(),IF(G91=Feuil3!C92,Feuil2!H91+Feuil3!D92,IF(G91=Feuil3!C93,Feuil2!H91+Feuil3!D93,IF(G91=Feuil3!C94,Feuil2!H91+Feuil3!D94,IF(G91=Feuil3!C95,Feuil2!H91+Feuil3!D95,IF(G91=Feuil3!C96,Feuil2!H91+Feuil3!D96,0))))))</f>
        <v>44672</v>
      </c>
    </row>
    <row r="92" spans="1:9" hidden="1" x14ac:dyDescent="0.3">
      <c r="A92" s="5" t="s">
        <v>459</v>
      </c>
      <c r="B92" s="5" t="s">
        <v>460</v>
      </c>
      <c r="C92" s="7">
        <v>1</v>
      </c>
      <c r="D92" t="str">
        <f>A92&amp;" N°"&amp;COUNTIF(A$2:A92,A92)</f>
        <v>C222B N°1</v>
      </c>
      <c r="E92" s="5" t="s">
        <v>1068</v>
      </c>
      <c r="F92" t="str">
        <f t="shared" si="1"/>
        <v>relavage</v>
      </c>
      <c r="I92" s="11">
        <f ca="1">IF(F92&lt;&gt;"relavage",TODAY(),IF(G92=Feuil3!C93,Feuil2!H92+Feuil3!D93,IF(G92=Feuil3!C94,Feuil2!H92+Feuil3!D94,IF(G92=Feuil3!C95,Feuil2!H92+Feuil3!D95,IF(G92=Feuil3!C96,Feuil2!H92+Feuil3!D96,IF(G92=Feuil3!C97,Feuil2!H92+Feuil3!D97,0))))))</f>
        <v>0</v>
      </c>
    </row>
    <row r="93" spans="1:9" hidden="1" x14ac:dyDescent="0.3">
      <c r="A93" s="5" t="s">
        <v>1069</v>
      </c>
      <c r="B93" s="5" t="s">
        <v>1070</v>
      </c>
      <c r="C93" s="7">
        <v>1</v>
      </c>
      <c r="D93" t="str">
        <f>A93&amp;" N°"&amp;COUNTIF(A$2:A93,A93)</f>
        <v>C736 N°1</v>
      </c>
      <c r="E93" s="5" t="s">
        <v>1071</v>
      </c>
      <c r="F93" t="str">
        <f t="shared" si="1"/>
        <v>relavage</v>
      </c>
      <c r="I93" s="11">
        <f ca="1">IF(F93&lt;&gt;"relavage",TODAY(),IF(G93=Feuil3!C94,Feuil2!H93+Feuil3!D94,IF(G93=Feuil3!C95,Feuil2!H93+Feuil3!D95,IF(G93=Feuil3!C96,Feuil2!H93+Feuil3!D96,IF(G93=Feuil3!C97,Feuil2!H93+Feuil3!D97,IF(G93=Feuil3!C98,Feuil2!H93+Feuil3!D98,0))))))</f>
        <v>0</v>
      </c>
    </row>
    <row r="94" spans="1:9" hidden="1" x14ac:dyDescent="0.3">
      <c r="A94" s="5" t="s">
        <v>203</v>
      </c>
      <c r="B94" s="5" t="s">
        <v>204</v>
      </c>
      <c r="C94" s="7">
        <v>3000</v>
      </c>
      <c r="D94" t="str">
        <f>A94&amp;" N°"&amp;COUNTIF(A$2:A94,A94)</f>
        <v>9912124751_04 N°2</v>
      </c>
      <c r="E94" s="5" t="s">
        <v>1072</v>
      </c>
      <c r="F94">
        <f t="shared" si="1"/>
        <v>3000</v>
      </c>
      <c r="I94" s="11">
        <f ca="1">IF(F94&lt;&gt;"relavage",TODAY(),IF(G94=Feuil3!C95,Feuil2!H94+Feuil3!D95,IF(G94=Feuil3!C96,Feuil2!H94+Feuil3!D96,IF(G94=Feuil3!C97,Feuil2!H94+Feuil3!D97,IF(G94=Feuil3!C98,Feuil2!H94+Feuil3!D98,IF(G94=Feuil3!C99,Feuil2!H94+Feuil3!D99,0))))))</f>
        <v>44672</v>
      </c>
    </row>
    <row r="95" spans="1:9" hidden="1" x14ac:dyDescent="0.3">
      <c r="A95" s="5" t="s">
        <v>239</v>
      </c>
      <c r="B95" s="5" t="s">
        <v>240</v>
      </c>
      <c r="C95" s="7">
        <v>5000</v>
      </c>
      <c r="D95" t="str">
        <f>A95&amp;" N°"&amp;COUNTIF(A$2:A95,A95)</f>
        <v>C110 N°1</v>
      </c>
      <c r="E95" s="5" t="s">
        <v>1073</v>
      </c>
      <c r="F95">
        <f t="shared" si="1"/>
        <v>5000</v>
      </c>
      <c r="I95" s="11">
        <f ca="1">IF(F95&lt;&gt;"relavage",TODAY(),IF(G95=Feuil3!C96,Feuil2!H95+Feuil3!D96,IF(G95=Feuil3!C97,Feuil2!H95+Feuil3!D97,IF(G95=Feuil3!C98,Feuil2!H95+Feuil3!D98,IF(G95=Feuil3!C99,Feuil2!H95+Feuil3!D99,IF(G95=Feuil3!C100,Feuil2!H95+Feuil3!D100,0))))))</f>
        <v>44672</v>
      </c>
    </row>
    <row r="96" spans="1:9" hidden="1" x14ac:dyDescent="0.3">
      <c r="A96" s="5" t="s">
        <v>429</v>
      </c>
      <c r="B96" s="5" t="s">
        <v>430</v>
      </c>
      <c r="C96" s="7">
        <v>2000</v>
      </c>
      <c r="D96" t="str">
        <f>A96&amp;" N°"&amp;COUNTIF(A$2:A96,A96)</f>
        <v>9927120500_04 N°1</v>
      </c>
      <c r="E96" s="5" t="s">
        <v>1074</v>
      </c>
      <c r="F96">
        <f t="shared" si="1"/>
        <v>2000</v>
      </c>
      <c r="I96" s="11">
        <f ca="1">IF(F96&lt;&gt;"relavage",TODAY(),IF(G96=Feuil3!C97,Feuil2!H96+Feuil3!D97,IF(G96=Feuil3!C98,Feuil2!H96+Feuil3!D98,IF(G96=Feuil3!C99,Feuil2!H96+Feuil3!D99,IF(G96=Feuil3!C100,Feuil2!H96+Feuil3!D100,IF(G96=Feuil3!C101,Feuil2!H96+Feuil3!D101,0))))))</f>
        <v>44672</v>
      </c>
    </row>
    <row r="97" spans="1:9" hidden="1" x14ac:dyDescent="0.3">
      <c r="A97" s="5" t="s">
        <v>567</v>
      </c>
      <c r="B97" s="5" t="s">
        <v>568</v>
      </c>
      <c r="C97" s="7">
        <v>2970</v>
      </c>
      <c r="D97" t="str">
        <f>A97&amp;" N°"&amp;COUNTIF(A$2:A97,A97)</f>
        <v>C1005 N°1</v>
      </c>
      <c r="E97" s="5" t="s">
        <v>1075</v>
      </c>
      <c r="F97">
        <f t="shared" si="1"/>
        <v>2970</v>
      </c>
      <c r="I97" s="11">
        <f ca="1">IF(F97&lt;&gt;"relavage",TODAY(),IF(G97=Feuil3!C98,Feuil2!H97+Feuil3!D98,IF(G97=Feuil3!C99,Feuil2!H97+Feuil3!D99,IF(G97=Feuil3!C100,Feuil2!H97+Feuil3!D100,IF(G97=Feuil3!C101,Feuil2!H97+Feuil3!D101,IF(G97=Feuil3!C102,Feuil2!H97+Feuil3!D102,0))))))</f>
        <v>44672</v>
      </c>
    </row>
    <row r="98" spans="1:9" hidden="1" x14ac:dyDescent="0.3">
      <c r="A98" s="5" t="s">
        <v>1076</v>
      </c>
      <c r="B98" s="5" t="s">
        <v>1077</v>
      </c>
      <c r="C98" s="7">
        <v>3000</v>
      </c>
      <c r="D98" t="str">
        <f>A98&amp;" N°"&amp;COUNTIF(A$2:A98,A98)</f>
        <v>9906126061_14 N°1</v>
      </c>
      <c r="E98" s="5" t="s">
        <v>1078</v>
      </c>
      <c r="F98">
        <f t="shared" si="1"/>
        <v>3000</v>
      </c>
      <c r="I98" s="11">
        <f ca="1">IF(F98&lt;&gt;"relavage",TODAY(),IF(G98=Feuil3!C99,Feuil2!H98+Feuil3!D99,IF(G98=Feuil3!C100,Feuil2!H98+Feuil3!D100,IF(G98=Feuil3!C101,Feuil2!H98+Feuil3!D101,IF(G98=Feuil3!C102,Feuil2!H98+Feuil3!D102,IF(G98=Feuil3!C103,Feuil2!H98+Feuil3!D103,0))))))</f>
        <v>44672</v>
      </c>
    </row>
    <row r="99" spans="1:9" hidden="1" x14ac:dyDescent="0.3">
      <c r="A99" s="5" t="s">
        <v>575</v>
      </c>
      <c r="B99" s="5" t="s">
        <v>576</v>
      </c>
      <c r="C99" s="7">
        <v>1</v>
      </c>
      <c r="D99" t="str">
        <f>A99&amp;" N°"&amp;COUNTIF(A$2:A99,A99)</f>
        <v>C1826 N°1</v>
      </c>
      <c r="E99" s="5" t="s">
        <v>1079</v>
      </c>
      <c r="F99" t="str">
        <f t="shared" si="1"/>
        <v>relavage</v>
      </c>
      <c r="I99" s="11">
        <f ca="1">IF(F99&lt;&gt;"relavage",TODAY(),IF(G99=Feuil3!C100,Feuil2!H99+Feuil3!D100,IF(G99=Feuil3!C101,Feuil2!H99+Feuil3!D101,IF(G99=Feuil3!C102,Feuil2!H99+Feuil3!D102,IF(G99=Feuil3!C103,Feuil2!H99+Feuil3!D103,IF(G99=Feuil3!C104,Feuil2!H99+Feuil3!D104,0))))))</f>
        <v>0</v>
      </c>
    </row>
    <row r="100" spans="1:9" hidden="1" x14ac:dyDescent="0.3">
      <c r="A100" s="5" t="s">
        <v>761</v>
      </c>
      <c r="B100" s="5" t="s">
        <v>762</v>
      </c>
      <c r="C100" s="7">
        <v>2200</v>
      </c>
      <c r="D100" t="str">
        <f>A100&amp;" N°"&amp;COUNTIF(A$2:A100,A100)</f>
        <v>C1182 N°1</v>
      </c>
      <c r="E100" s="5" t="s">
        <v>1080</v>
      </c>
      <c r="F100">
        <f t="shared" si="1"/>
        <v>2200</v>
      </c>
      <c r="I100" s="11">
        <f ca="1">IF(F100&lt;&gt;"relavage",TODAY(),IF(G100=Feuil3!C101,Feuil2!H100+Feuil3!D101,IF(G100=Feuil3!C102,Feuil2!H100+Feuil3!D102,IF(G100=Feuil3!C103,Feuil2!H100+Feuil3!D103,IF(G100=Feuil3!C104,Feuil2!H100+Feuil3!D104,IF(G100=Feuil3!C105,Feuil2!H100+Feuil3!D105,0))))))</f>
        <v>44672</v>
      </c>
    </row>
    <row r="101" spans="1:9" hidden="1" x14ac:dyDescent="0.3">
      <c r="A101" s="5" t="s">
        <v>1081</v>
      </c>
      <c r="B101" s="5" t="s">
        <v>1082</v>
      </c>
      <c r="C101" s="7">
        <v>1</v>
      </c>
      <c r="D101" t="str">
        <f>A101&amp;" N°"&amp;COUNTIF(A$2:A101,A101)</f>
        <v>C543A N°1</v>
      </c>
      <c r="E101" s="5" t="s">
        <v>1083</v>
      </c>
      <c r="F101" t="str">
        <f t="shared" si="1"/>
        <v>relavage</v>
      </c>
      <c r="I101" s="11">
        <f ca="1">IF(F101&lt;&gt;"relavage",TODAY(),IF(G101=Feuil3!C102,Feuil2!H101+Feuil3!D102,IF(G101=Feuil3!C103,Feuil2!H101+Feuil3!D103,IF(G101=Feuil3!C104,Feuil2!H101+Feuil3!D104,IF(G101=Feuil3!C105,Feuil2!H101+Feuil3!D105,IF(G101=Feuil3!C106,Feuil2!H101+Feuil3!D106,0))))))</f>
        <v>0</v>
      </c>
    </row>
    <row r="102" spans="1:9" hidden="1" x14ac:dyDescent="0.3">
      <c r="A102" s="5" t="s">
        <v>66</v>
      </c>
      <c r="B102" s="5" t="s">
        <v>67</v>
      </c>
      <c r="C102" s="7">
        <v>2000</v>
      </c>
      <c r="D102" t="str">
        <f>A102&amp;" N°"&amp;COUNTIF(A$2:A102,A102)</f>
        <v>1357150001_04 N°1</v>
      </c>
      <c r="E102" s="5" t="s">
        <v>1084</v>
      </c>
      <c r="F102">
        <f t="shared" si="1"/>
        <v>2000</v>
      </c>
      <c r="I102" s="11">
        <f ca="1">IF(F102&lt;&gt;"relavage",TODAY(),IF(G102=Feuil3!C103,Feuil2!H102+Feuil3!D103,IF(G102=Feuil3!C104,Feuil2!H102+Feuil3!D104,IF(G102=Feuil3!C105,Feuil2!H102+Feuil3!D105,IF(G102=Feuil3!C106,Feuil2!H102+Feuil3!D106,IF(G102=Feuil3!C107,Feuil2!H102+Feuil3!D107,0))))))</f>
        <v>44672</v>
      </c>
    </row>
    <row r="103" spans="1:9" hidden="1" x14ac:dyDescent="0.3">
      <c r="A103" s="5" t="s">
        <v>1085</v>
      </c>
      <c r="B103" s="5" t="s">
        <v>1086</v>
      </c>
      <c r="C103" s="7">
        <v>1</v>
      </c>
      <c r="D103" t="str">
        <f>A103&amp;" N°"&amp;COUNTIF(A$2:A103,A103)</f>
        <v>C339B N°1</v>
      </c>
      <c r="E103" s="5" t="s">
        <v>1087</v>
      </c>
      <c r="F103" t="str">
        <f t="shared" si="1"/>
        <v>relavage</v>
      </c>
      <c r="I103" s="11">
        <f ca="1">IF(F103&lt;&gt;"relavage",TODAY(),IF(G103=Feuil3!C104,Feuil2!H103+Feuil3!D104,IF(G103=Feuil3!C105,Feuil2!H103+Feuil3!D105,IF(G103=Feuil3!C106,Feuil2!H103+Feuil3!D106,IF(G103=Feuil3!C107,Feuil2!H103+Feuil3!D107,IF(G103=Feuil3!C108,Feuil2!H103+Feuil3!D108,0))))))</f>
        <v>0</v>
      </c>
    </row>
    <row r="104" spans="1:9" hidden="1" x14ac:dyDescent="0.3">
      <c r="A104" s="5" t="s">
        <v>673</v>
      </c>
      <c r="B104" s="5" t="s">
        <v>77</v>
      </c>
      <c r="C104" s="7">
        <v>790</v>
      </c>
      <c r="D104" t="str">
        <f>A104&amp;" N°"&amp;COUNTIF(A$2:A104,A104)</f>
        <v>C905 N°1</v>
      </c>
      <c r="E104" s="5" t="s">
        <v>1088</v>
      </c>
      <c r="F104">
        <f t="shared" si="1"/>
        <v>790</v>
      </c>
      <c r="I104" s="11">
        <f ca="1">IF(F104&lt;&gt;"relavage",TODAY(),IF(G104=Feuil3!C105,Feuil2!H104+Feuil3!D105,IF(G104=Feuil3!C106,Feuil2!H104+Feuil3!D106,IF(G104=Feuil3!C107,Feuil2!H104+Feuil3!D107,IF(G104=Feuil3!C108,Feuil2!H104+Feuil3!D108,IF(G104=Feuil3!C109,Feuil2!H104+Feuil3!D109,0))))))</f>
        <v>44672</v>
      </c>
    </row>
    <row r="105" spans="1:9" hidden="1" x14ac:dyDescent="0.3">
      <c r="A105" s="5" t="s">
        <v>487</v>
      </c>
      <c r="B105" s="5" t="s">
        <v>488</v>
      </c>
      <c r="C105" s="7">
        <v>1480</v>
      </c>
      <c r="D105" t="str">
        <f>A105&amp;" N°"&amp;COUNTIF(A$2:A105,A105)</f>
        <v>C1407 N°1</v>
      </c>
      <c r="E105" s="5" t="s">
        <v>1089</v>
      </c>
      <c r="F105">
        <f t="shared" si="1"/>
        <v>1480</v>
      </c>
      <c r="I105" s="11">
        <f ca="1">IF(F105&lt;&gt;"relavage",TODAY(),IF(G105=Feuil3!C106,Feuil2!H105+Feuil3!D106,IF(G105=Feuil3!C107,Feuil2!H105+Feuil3!D107,IF(G105=Feuil3!C108,Feuil2!H105+Feuil3!D108,IF(G105=Feuil3!C109,Feuil2!H105+Feuil3!D109,IF(G105=Feuil3!C110,Feuil2!H105+Feuil3!D110,0))))))</f>
        <v>44672</v>
      </c>
    </row>
    <row r="106" spans="1:9" hidden="1" x14ac:dyDescent="0.3">
      <c r="A106" s="5" t="s">
        <v>78</v>
      </c>
      <c r="B106" s="5" t="s">
        <v>79</v>
      </c>
      <c r="C106" s="7">
        <v>2000</v>
      </c>
      <c r="D106" t="str">
        <f>A106&amp;" N°"&amp;COUNTIF(A$2:A106,A106)</f>
        <v>1357150001_14 N°1</v>
      </c>
      <c r="E106" s="5" t="s">
        <v>1090</v>
      </c>
      <c r="F106">
        <f t="shared" si="1"/>
        <v>2000</v>
      </c>
      <c r="I106" s="11">
        <f ca="1">IF(F106&lt;&gt;"relavage",TODAY(),IF(G106=Feuil3!C107,Feuil2!H106+Feuil3!D107,IF(G106=Feuil3!C108,Feuil2!H106+Feuil3!D108,IF(G106=Feuil3!C109,Feuil2!H106+Feuil3!D109,IF(G106=Feuil3!C110,Feuil2!H106+Feuil3!D110,IF(G106=Feuil3!C111,Feuil2!H106+Feuil3!D111,0))))))</f>
        <v>44672</v>
      </c>
    </row>
    <row r="107" spans="1:9" hidden="1" x14ac:dyDescent="0.3">
      <c r="A107" s="5" t="s">
        <v>1091</v>
      </c>
      <c r="B107" s="5" t="s">
        <v>1092</v>
      </c>
      <c r="C107" s="7">
        <v>8</v>
      </c>
      <c r="D107" t="str">
        <f>A107&amp;" N°"&amp;COUNTIF(A$2:A107,A107)</f>
        <v>C938 N°1</v>
      </c>
      <c r="E107" s="5" t="s">
        <v>1093</v>
      </c>
      <c r="F107" t="str">
        <f t="shared" si="1"/>
        <v/>
      </c>
      <c r="I107" s="11">
        <f ca="1">IF(F107&lt;&gt;"relavage",TODAY(),IF(G107=Feuil3!C108,Feuil2!H107+Feuil3!D108,IF(G107=Feuil3!C109,Feuil2!H107+Feuil3!D109,IF(G107=Feuil3!C110,Feuil2!H107+Feuil3!D110,IF(G107=Feuil3!C111,Feuil2!H107+Feuil3!D111,IF(G107=Feuil3!C112,Feuil2!H107+Feuil3!D112,0))))))</f>
        <v>44672</v>
      </c>
    </row>
    <row r="108" spans="1:9" hidden="1" x14ac:dyDescent="0.3">
      <c r="A108" s="5" t="s">
        <v>225</v>
      </c>
      <c r="B108" s="5" t="s">
        <v>226</v>
      </c>
      <c r="C108" s="7">
        <v>1</v>
      </c>
      <c r="D108" t="str">
        <f>A108&amp;" N°"&amp;COUNTIF(A$2:A108,A108)</f>
        <v>C1176B N°1</v>
      </c>
      <c r="E108" s="5" t="s">
        <v>1094</v>
      </c>
      <c r="F108" t="str">
        <f t="shared" si="1"/>
        <v>relavage</v>
      </c>
      <c r="I108" s="11">
        <f ca="1">IF(F108&lt;&gt;"relavage",TODAY(),IF(G108=Feuil3!C109,Feuil2!H108+Feuil3!D109,IF(G108=Feuil3!C110,Feuil2!H108+Feuil3!D110,IF(G108=Feuil3!C111,Feuil2!H108+Feuil3!D111,IF(G108=Feuil3!C112,Feuil2!H108+Feuil3!D112,IF(G108=Feuil3!C113,Feuil2!H108+Feuil3!D113,0))))))</f>
        <v>0</v>
      </c>
    </row>
    <row r="109" spans="1:9" hidden="1" x14ac:dyDescent="0.3">
      <c r="A109" s="5" t="s">
        <v>1095</v>
      </c>
      <c r="B109" s="5" t="s">
        <v>1096</v>
      </c>
      <c r="C109" s="7">
        <v>8</v>
      </c>
      <c r="D109" t="str">
        <f>A109&amp;" N°"&amp;COUNTIF(A$2:A109,A109)</f>
        <v>C1521G N°1</v>
      </c>
      <c r="E109" s="5" t="s">
        <v>1097</v>
      </c>
      <c r="F109" t="str">
        <f t="shared" si="1"/>
        <v/>
      </c>
      <c r="I109" s="11">
        <f ca="1">IF(F109&lt;&gt;"relavage",TODAY(),IF(G109=Feuil3!C110,Feuil2!H109+Feuil3!D110,IF(G109=Feuil3!C111,Feuil2!H109+Feuil3!D111,IF(G109=Feuil3!C112,Feuil2!H109+Feuil3!D112,IF(G109=Feuil3!C113,Feuil2!H109+Feuil3!D113,IF(G109=Feuil3!C114,Feuil2!H109+Feuil3!D114,0))))))</f>
        <v>44672</v>
      </c>
    </row>
    <row r="110" spans="1:9" hidden="1" x14ac:dyDescent="0.3">
      <c r="A110" s="5" t="s">
        <v>281</v>
      </c>
      <c r="B110" s="5" t="s">
        <v>282</v>
      </c>
      <c r="C110" s="7">
        <v>3665</v>
      </c>
      <c r="D110" t="str">
        <f>A110&amp;" N°"&amp;COUNTIF(A$2:A110,A110)</f>
        <v>C184 N°2</v>
      </c>
      <c r="E110" s="5" t="s">
        <v>1098</v>
      </c>
      <c r="F110">
        <f t="shared" si="1"/>
        <v>3665</v>
      </c>
      <c r="I110" s="11">
        <f ca="1">IF(F110&lt;&gt;"relavage",TODAY(),IF(G110=Feuil3!C111,Feuil2!H110+Feuil3!D111,IF(G110=Feuil3!C112,Feuil2!H110+Feuil3!D112,IF(G110=Feuil3!C113,Feuil2!H110+Feuil3!D113,IF(G110=Feuil3!C114,Feuil2!H110+Feuil3!D114,IF(G110=Feuil3!C115,Feuil2!H110+Feuil3!D115,0))))))</f>
        <v>44672</v>
      </c>
    </row>
    <row r="111" spans="1:9" hidden="1" x14ac:dyDescent="0.3">
      <c r="A111" s="5" t="s">
        <v>870</v>
      </c>
      <c r="B111" s="5" t="s">
        <v>871</v>
      </c>
      <c r="C111" s="7">
        <v>8</v>
      </c>
      <c r="D111" t="str">
        <f>A111&amp;" N°"&amp;COUNTIF(A$2:A111,A111)</f>
        <v>1255140003_04 N°1</v>
      </c>
      <c r="E111" s="5" t="s">
        <v>1099</v>
      </c>
      <c r="F111" t="str">
        <f t="shared" si="1"/>
        <v/>
      </c>
      <c r="I111" s="11">
        <f ca="1">IF(F111&lt;&gt;"relavage",TODAY(),IF(G111=Feuil3!C112,Feuil2!H111+Feuil3!D112,IF(G111=Feuil3!C113,Feuil2!H111+Feuil3!D113,IF(G111=Feuil3!C114,Feuil2!H111+Feuil3!D114,IF(G111=Feuil3!C115,Feuil2!H111+Feuil3!D115,IF(G111=Feuil3!C116,Feuil2!H111+Feuil3!D116,0))))))</f>
        <v>44672</v>
      </c>
    </row>
    <row r="112" spans="1:9" hidden="1" x14ac:dyDescent="0.3">
      <c r="A112" s="5" t="s">
        <v>609</v>
      </c>
      <c r="B112" s="5" t="s">
        <v>610</v>
      </c>
      <c r="C112" s="7">
        <v>4000</v>
      </c>
      <c r="D112" t="str">
        <f>A112&amp;" N°"&amp;COUNTIF(A$2:A112,A112)</f>
        <v>C294 N°1</v>
      </c>
      <c r="E112" s="5" t="s">
        <v>1100</v>
      </c>
      <c r="F112">
        <f t="shared" si="1"/>
        <v>4000</v>
      </c>
      <c r="I112" s="11">
        <f ca="1">IF(F112&lt;&gt;"relavage",TODAY(),IF(G112=Feuil3!C113,Feuil2!H112+Feuil3!D113,IF(G112=Feuil3!C114,Feuil2!H112+Feuil3!D114,IF(G112=Feuil3!C115,Feuil2!H112+Feuil3!D115,IF(G112=Feuil3!C116,Feuil2!H112+Feuil3!D116,IF(G112=Feuil3!C117,Feuil2!H112+Feuil3!D117,0))))))</f>
        <v>44672</v>
      </c>
    </row>
    <row r="113" spans="1:9" hidden="1" x14ac:dyDescent="0.3">
      <c r="A113" s="5" t="s">
        <v>1101</v>
      </c>
      <c r="B113" s="5" t="s">
        <v>1102</v>
      </c>
      <c r="C113" s="7">
        <v>8</v>
      </c>
      <c r="D113" t="str">
        <f>A113&amp;" N°"&amp;COUNTIF(A$2:A113,A113)</f>
        <v>2070020025_04 N°1</v>
      </c>
      <c r="E113" s="5" t="s">
        <v>1103</v>
      </c>
      <c r="F113" t="str">
        <f t="shared" si="1"/>
        <v/>
      </c>
      <c r="I113" s="11">
        <f ca="1">IF(F113&lt;&gt;"relavage",TODAY(),IF(G113=Feuil3!C114,Feuil2!H113+Feuil3!D114,IF(G113=Feuil3!C115,Feuil2!H113+Feuil3!D115,IF(G113=Feuil3!C116,Feuil2!H113+Feuil3!D116,IF(G113=Feuil3!C117,Feuil2!H113+Feuil3!D117,IF(G113=Feuil3!C118,Feuil2!H113+Feuil3!D118,0))))))</f>
        <v>44672</v>
      </c>
    </row>
    <row r="114" spans="1:9" hidden="1" x14ac:dyDescent="0.3">
      <c r="A114" s="5" t="s">
        <v>1104</v>
      </c>
      <c r="B114" s="5" t="s">
        <v>1105</v>
      </c>
      <c r="C114" s="7">
        <v>1500</v>
      </c>
      <c r="D114" t="str">
        <f>A114&amp;" N°"&amp;COUNTIF(A$2:A114,A114)</f>
        <v>4692020002_14 N°1</v>
      </c>
      <c r="E114" s="5" t="s">
        <v>1106</v>
      </c>
      <c r="F114">
        <f t="shared" si="1"/>
        <v>1500</v>
      </c>
      <c r="I114" s="11">
        <f ca="1">IF(F114&lt;&gt;"relavage",TODAY(),IF(G114=Feuil3!C115,Feuil2!H114+Feuil3!D115,IF(G114=Feuil3!C116,Feuil2!H114+Feuil3!D116,IF(G114=Feuil3!C117,Feuil2!H114+Feuil3!D117,IF(G114=Feuil3!C118,Feuil2!H114+Feuil3!D118,IF(G114=Feuil3!C119,Feuil2!H114+Feuil3!D119,0))))))</f>
        <v>44672</v>
      </c>
    </row>
    <row r="115" spans="1:9" hidden="1" x14ac:dyDescent="0.3">
      <c r="A115" s="5" t="s">
        <v>104</v>
      </c>
      <c r="B115" s="5" t="s">
        <v>105</v>
      </c>
      <c r="C115" s="7">
        <v>2500</v>
      </c>
      <c r="D115" t="str">
        <f>A115&amp;" N°"&amp;COUNTIF(A$2:A115,A115)</f>
        <v>C1389 N°1</v>
      </c>
      <c r="E115" s="5" t="s">
        <v>1107</v>
      </c>
      <c r="F115">
        <f t="shared" si="1"/>
        <v>2500</v>
      </c>
      <c r="I115" s="11">
        <f ca="1">IF(F115&lt;&gt;"relavage",TODAY(),IF(G115=Feuil3!C116,Feuil2!H115+Feuil3!D116,IF(G115=Feuil3!C117,Feuil2!H115+Feuil3!D117,IF(G115=Feuil3!C118,Feuil2!H115+Feuil3!D118,IF(G115=Feuil3!C119,Feuil2!H115+Feuil3!D119,IF(G115=Feuil3!C120,Feuil2!H115+Feuil3!D120,0))))))</f>
        <v>44672</v>
      </c>
    </row>
    <row r="116" spans="1:9" hidden="1" x14ac:dyDescent="0.3">
      <c r="A116" s="5" t="s">
        <v>91</v>
      </c>
      <c r="B116" s="5" t="s">
        <v>92</v>
      </c>
      <c r="C116" s="7">
        <v>2000</v>
      </c>
      <c r="D116" t="str">
        <f>A116&amp;" N°"&amp;COUNTIF(A$2:A116,A116)</f>
        <v>1357150001_24 N°1</v>
      </c>
      <c r="E116" s="5" t="s">
        <v>1108</v>
      </c>
      <c r="F116">
        <f t="shared" si="1"/>
        <v>2000</v>
      </c>
      <c r="I116" s="11">
        <f ca="1">IF(F116&lt;&gt;"relavage",TODAY(),IF(G116=Feuil3!C117,Feuil2!H116+Feuil3!D117,IF(G116=Feuil3!C118,Feuil2!H116+Feuil3!D118,IF(G116=Feuil3!C119,Feuil2!H116+Feuil3!D119,IF(G116=Feuil3!C120,Feuil2!H116+Feuil3!D120,IF(G116=Feuil3!C121,Feuil2!H116+Feuil3!D121,0))))))</f>
        <v>44672</v>
      </c>
    </row>
    <row r="117" spans="1:9" hidden="1" x14ac:dyDescent="0.3">
      <c r="A117" s="5" t="s">
        <v>1109</v>
      </c>
      <c r="B117" s="5" t="s">
        <v>1110</v>
      </c>
      <c r="C117" s="7">
        <v>2000</v>
      </c>
      <c r="D117" t="str">
        <f>A117&amp;" N°"&amp;COUNTIF(A$2:A117,A117)</f>
        <v>4692020002_04 N°1</v>
      </c>
      <c r="E117" s="5" t="s">
        <v>1111</v>
      </c>
      <c r="F117">
        <f t="shared" si="1"/>
        <v>2000</v>
      </c>
      <c r="I117" s="11">
        <f ca="1">IF(F117&lt;&gt;"relavage",TODAY(),IF(G117=Feuil3!C118,Feuil2!H117+Feuil3!D118,IF(G117=Feuil3!C119,Feuil2!H117+Feuil3!D119,IF(G117=Feuil3!C120,Feuil2!H117+Feuil3!D120,IF(G117=Feuil3!C121,Feuil2!H117+Feuil3!D121,IF(G117=Feuil3!C122,Feuil2!H117+Feuil3!D122,0))))))</f>
        <v>44672</v>
      </c>
    </row>
    <row r="118" spans="1:9" hidden="1" x14ac:dyDescent="0.3">
      <c r="A118" s="5" t="s">
        <v>289</v>
      </c>
      <c r="B118" s="5" t="s">
        <v>1112</v>
      </c>
      <c r="C118" s="7">
        <v>8</v>
      </c>
      <c r="D118" t="str">
        <f>A118&amp;" N°"&amp;COUNTIF(A$2:A118,A118)</f>
        <v>6246150007_14 N°1</v>
      </c>
      <c r="E118" s="5" t="s">
        <v>1113</v>
      </c>
      <c r="F118" t="str">
        <f t="shared" si="1"/>
        <v/>
      </c>
      <c r="I118" s="11">
        <f ca="1">IF(F118&lt;&gt;"relavage",TODAY(),IF(G118=Feuil3!C119,Feuil2!H118+Feuil3!D119,IF(G118=Feuil3!C120,Feuil2!H118+Feuil3!D120,IF(G118=Feuil3!C121,Feuil2!H118+Feuil3!D121,IF(G118=Feuil3!C122,Feuil2!H118+Feuil3!D122,IF(G118=Feuil3!C123,Feuil2!H118+Feuil3!D123,0))))))</f>
        <v>44672</v>
      </c>
    </row>
    <row r="119" spans="1:9" hidden="1" x14ac:dyDescent="0.3">
      <c r="A119" s="5" t="s">
        <v>30</v>
      </c>
      <c r="B119" s="5" t="s">
        <v>31</v>
      </c>
      <c r="C119" s="7">
        <v>1500</v>
      </c>
      <c r="D119" t="str">
        <f>A119&amp;" N°"&amp;COUNTIF(A$2:A119,A119)</f>
        <v>6232110014_041 N°1</v>
      </c>
      <c r="E119" s="5" t="s">
        <v>1114</v>
      </c>
      <c r="F119">
        <f t="shared" si="1"/>
        <v>1500</v>
      </c>
      <c r="I119" s="11">
        <f ca="1">IF(F119&lt;&gt;"relavage",TODAY(),IF(G119=Feuil3!C120,Feuil2!H119+Feuil3!D120,IF(G119=Feuil3!C121,Feuil2!H119+Feuil3!D121,IF(G119=Feuil3!C122,Feuil2!H119+Feuil3!D122,IF(G119=Feuil3!C123,Feuil2!H119+Feuil3!D123,IF(G119=Feuil3!C124,Feuil2!H119+Feuil3!D124,0))))))</f>
        <v>44672</v>
      </c>
    </row>
    <row r="120" spans="1:9" hidden="1" x14ac:dyDescent="0.3">
      <c r="A120" s="5" t="s">
        <v>527</v>
      </c>
      <c r="B120" s="5" t="s">
        <v>528</v>
      </c>
      <c r="C120" s="7">
        <v>8</v>
      </c>
      <c r="D120" t="str">
        <f>A120&amp;" N°"&amp;COUNTIF(A$2:A120,A120)</f>
        <v>C10_1 N°1</v>
      </c>
      <c r="E120" s="5" t="s">
        <v>1115</v>
      </c>
      <c r="F120" t="str">
        <f t="shared" si="1"/>
        <v/>
      </c>
      <c r="I120" s="11">
        <f ca="1">IF(F120&lt;&gt;"relavage",TODAY(),IF(G120=Feuil3!C121,Feuil2!H120+Feuil3!D121,IF(G120=Feuil3!C122,Feuil2!H120+Feuil3!D122,IF(G120=Feuil3!C123,Feuil2!H120+Feuil3!D123,IF(G120=Feuil3!C124,Feuil2!H120+Feuil3!D124,IF(G120=Feuil3!C125,Feuil2!H120+Feuil3!D125,0))))))</f>
        <v>44672</v>
      </c>
    </row>
    <row r="121" spans="1:9" hidden="1" x14ac:dyDescent="0.3">
      <c r="A121" s="5" t="s">
        <v>787</v>
      </c>
      <c r="B121" s="5" t="s">
        <v>788</v>
      </c>
      <c r="C121" s="7">
        <v>8</v>
      </c>
      <c r="D121" t="str">
        <f>A121&amp;" N°"&amp;COUNTIF(A$2:A121,A121)</f>
        <v>C305 N°1</v>
      </c>
      <c r="E121" s="5" t="s">
        <v>1116</v>
      </c>
      <c r="F121" t="str">
        <f t="shared" si="1"/>
        <v/>
      </c>
      <c r="I121" s="11">
        <f ca="1">IF(F121&lt;&gt;"relavage",TODAY(),IF(G121=Feuil3!C122,Feuil2!H121+Feuil3!D122,IF(G121=Feuil3!C123,Feuil2!H121+Feuil3!D123,IF(G121=Feuil3!C124,Feuil2!H121+Feuil3!D124,IF(G121=Feuil3!C125,Feuil2!H121+Feuil3!D125,IF(G121=Feuil3!C126,Feuil2!H121+Feuil3!D126,0))))))</f>
        <v>44672</v>
      </c>
    </row>
    <row r="122" spans="1:9" hidden="1" x14ac:dyDescent="0.3">
      <c r="A122" s="5" t="s">
        <v>289</v>
      </c>
      <c r="B122" s="5" t="s">
        <v>1112</v>
      </c>
      <c r="C122" s="7">
        <v>3000</v>
      </c>
      <c r="D122" t="str">
        <f>A122&amp;" N°"&amp;COUNTIF(A$2:A122,A122)</f>
        <v>6246150007_14 N°2</v>
      </c>
      <c r="E122" s="5" t="s">
        <v>1117</v>
      </c>
      <c r="F122">
        <f t="shared" si="1"/>
        <v>3000</v>
      </c>
      <c r="I122" s="11">
        <f ca="1">IF(F122&lt;&gt;"relavage",TODAY(),IF(G122=Feuil3!C123,Feuil2!H122+Feuil3!D123,IF(G122=Feuil3!C124,Feuil2!H122+Feuil3!D124,IF(G122=Feuil3!C125,Feuil2!H122+Feuil3!D125,IF(G122=Feuil3!C126,Feuil2!H122+Feuil3!D126,IF(G122=Feuil3!C127,Feuil2!H122+Feuil3!D127,0))))))</f>
        <v>44672</v>
      </c>
    </row>
    <row r="123" spans="1:9" hidden="1" x14ac:dyDescent="0.3">
      <c r="A123" s="5" t="s">
        <v>30</v>
      </c>
      <c r="B123" s="5" t="s">
        <v>31</v>
      </c>
      <c r="C123" s="7">
        <v>1</v>
      </c>
      <c r="D123" t="str">
        <f>A123&amp;" N°"&amp;COUNTIF(A$2:A123,A123)</f>
        <v>6232110014_041 N°2</v>
      </c>
      <c r="E123" s="5" t="s">
        <v>1118</v>
      </c>
      <c r="F123" t="str">
        <f t="shared" si="1"/>
        <v>relavage</v>
      </c>
      <c r="I123" s="11">
        <f ca="1">IF(F123&lt;&gt;"relavage",TODAY(),IF(G123=Feuil3!C124,Feuil2!H123+Feuil3!D124,IF(G123=Feuil3!C125,Feuil2!H123+Feuil3!D125,IF(G123=Feuil3!C126,Feuil2!H123+Feuil3!D126,IF(G123=Feuil3!C127,Feuil2!H123+Feuil3!D127,IF(G123=Feuil3!C128,Feuil2!H123+Feuil3!D128,0))))))</f>
        <v>0</v>
      </c>
    </row>
    <row r="124" spans="1:9" hidden="1" x14ac:dyDescent="0.3">
      <c r="A124" s="5" t="s">
        <v>557</v>
      </c>
      <c r="B124" s="5" t="s">
        <v>558</v>
      </c>
      <c r="C124" s="7">
        <v>370</v>
      </c>
      <c r="D124" t="str">
        <f>A124&amp;" N°"&amp;COUNTIF(A$2:A124,A124)</f>
        <v>C1170A N°1</v>
      </c>
      <c r="E124" s="5" t="s">
        <v>1119</v>
      </c>
      <c r="F124">
        <f t="shared" si="1"/>
        <v>370</v>
      </c>
      <c r="I124" s="11">
        <f ca="1">IF(F124&lt;&gt;"relavage",TODAY(),IF(G124=Feuil3!C125,Feuil2!H124+Feuil3!D125,IF(G124=Feuil3!C126,Feuil2!H124+Feuil3!D126,IF(G124=Feuil3!C127,Feuil2!H124+Feuil3!D127,IF(G124=Feuil3!C128,Feuil2!H124+Feuil3!D128,IF(G124=Feuil3!C129,Feuil2!H124+Feuil3!D129,0))))))</f>
        <v>44672</v>
      </c>
    </row>
    <row r="125" spans="1:9" hidden="1" x14ac:dyDescent="0.3">
      <c r="A125" s="5" t="s">
        <v>563</v>
      </c>
      <c r="B125" s="5" t="s">
        <v>564</v>
      </c>
      <c r="C125" s="7">
        <v>1</v>
      </c>
      <c r="D125" t="str">
        <f>A125&amp;" N°"&amp;COUNTIF(A$2:A125,A125)</f>
        <v>7074110008_04 N°1</v>
      </c>
      <c r="E125" s="5" t="s">
        <v>1120</v>
      </c>
      <c r="F125" t="str">
        <f t="shared" si="1"/>
        <v>relavage</v>
      </c>
      <c r="I125" s="11">
        <f ca="1">IF(F125&lt;&gt;"relavage",TODAY(),IF(G125=Feuil3!C126,Feuil2!H125+Feuil3!D126,IF(G125=Feuil3!C127,Feuil2!H125+Feuil3!D127,IF(G125=Feuil3!C128,Feuil2!H125+Feuil3!D128,IF(G125=Feuil3!C129,Feuil2!H125+Feuil3!D129,IF(G125=Feuil3!C130,Feuil2!H125+Feuil3!D130,0))))))</f>
        <v>0</v>
      </c>
    </row>
    <row r="126" spans="1:9" hidden="1" x14ac:dyDescent="0.3">
      <c r="A126" s="5" t="s">
        <v>89</v>
      </c>
      <c r="B126" s="5" t="s">
        <v>90</v>
      </c>
      <c r="C126" s="7">
        <v>8</v>
      </c>
      <c r="D126" t="str">
        <f>A126&amp;" N°"&amp;COUNTIF(A$2:A126,A126)</f>
        <v>C982A N°3</v>
      </c>
      <c r="E126" s="5" t="s">
        <v>1121</v>
      </c>
      <c r="F126" t="str">
        <f t="shared" si="1"/>
        <v/>
      </c>
      <c r="I126" s="11">
        <f ca="1">IF(F126&lt;&gt;"relavage",TODAY(),IF(G126=Feuil3!C127,Feuil2!H126+Feuil3!D127,IF(G126=Feuil3!C128,Feuil2!H126+Feuil3!D128,IF(G126=Feuil3!C129,Feuil2!H126+Feuil3!D129,IF(G126=Feuil3!C130,Feuil2!H126+Feuil3!D130,IF(G126=Feuil3!C131,Feuil2!H126+Feuil3!D131,0))))))</f>
        <v>44672</v>
      </c>
    </row>
    <row r="127" spans="1:9" hidden="1" x14ac:dyDescent="0.3">
      <c r="A127" s="5" t="s">
        <v>44</v>
      </c>
      <c r="B127" s="5" t="s">
        <v>45</v>
      </c>
      <c r="C127" s="7">
        <v>2000</v>
      </c>
      <c r="D127" t="str">
        <f>A127&amp;" N°"&amp;COUNTIF(A$2:A127,A127)</f>
        <v>6232110014_14 N°1</v>
      </c>
      <c r="E127" s="5" t="s">
        <v>1122</v>
      </c>
      <c r="F127">
        <f t="shared" si="1"/>
        <v>2000</v>
      </c>
      <c r="I127" s="11">
        <f ca="1">IF(F127&lt;&gt;"relavage",TODAY(),IF(G127=Feuil3!C128,Feuil2!H127+Feuil3!D128,IF(G127=Feuil3!C129,Feuil2!H127+Feuil3!D129,IF(G127=Feuil3!C130,Feuil2!H127+Feuil3!D130,IF(G127=Feuil3!C131,Feuil2!H127+Feuil3!D131,IF(G127=Feuil3!C132,Feuil2!H127+Feuil3!D132,0))))))</f>
        <v>44672</v>
      </c>
    </row>
    <row r="128" spans="1:9" hidden="1" x14ac:dyDescent="0.3">
      <c r="A128" s="5" t="s">
        <v>844</v>
      </c>
      <c r="B128" s="5" t="s">
        <v>845</v>
      </c>
      <c r="C128" s="7">
        <v>1</v>
      </c>
      <c r="D128" t="str">
        <f>A128&amp;" N°"&amp;COUNTIF(A$2:A128,A128)</f>
        <v>9912126773_14 N°1</v>
      </c>
      <c r="E128" s="5" t="s">
        <v>1123</v>
      </c>
      <c r="F128" t="str">
        <f t="shared" si="1"/>
        <v>relavage</v>
      </c>
      <c r="I128" s="11">
        <f ca="1">IF(F128&lt;&gt;"relavage",TODAY(),IF(G128=Feuil3!C129,Feuil2!H128+Feuil3!D129,IF(G128=Feuil3!C130,Feuil2!H128+Feuil3!D130,IF(G128=Feuil3!C131,Feuil2!H128+Feuil3!D131,IF(G128=Feuil3!C132,Feuil2!H128+Feuil3!D132,IF(G128=Feuil3!C133,Feuil2!H128+Feuil3!D133,0))))))</f>
        <v>0</v>
      </c>
    </row>
    <row r="129" spans="1:9" hidden="1" x14ac:dyDescent="0.3">
      <c r="A129" s="5" t="s">
        <v>118</v>
      </c>
      <c r="B129" s="5" t="s">
        <v>119</v>
      </c>
      <c r="C129" s="7">
        <v>8</v>
      </c>
      <c r="D129" t="str">
        <f>A129&amp;" N°"&amp;COUNTIF(A$2:A129,A129)</f>
        <v>5051150005_04 N°2</v>
      </c>
      <c r="E129" s="5" t="s">
        <v>1124</v>
      </c>
      <c r="F129" t="str">
        <f t="shared" si="1"/>
        <v/>
      </c>
      <c r="I129" s="11">
        <f ca="1">IF(F129&lt;&gt;"relavage",TODAY(),IF(G129=Feuil3!C130,Feuil2!H129+Feuil3!D130,IF(G129=Feuil3!C131,Feuil2!H129+Feuil3!D131,IF(G129=Feuil3!C132,Feuil2!H129+Feuil3!D132,IF(G129=Feuil3!C133,Feuil2!H129+Feuil3!D133,IF(G129=Feuil3!C134,Feuil2!H129+Feuil3!D134,0))))))</f>
        <v>44672</v>
      </c>
    </row>
    <row r="130" spans="1:9" hidden="1" x14ac:dyDescent="0.3">
      <c r="A130" s="5" t="s">
        <v>643</v>
      </c>
      <c r="B130" s="5" t="s">
        <v>644</v>
      </c>
      <c r="C130" s="7">
        <v>900</v>
      </c>
      <c r="D130" t="str">
        <f>A130&amp;" N°"&amp;COUNTIF(A$2:A130,A130)</f>
        <v>C884 N°1</v>
      </c>
      <c r="E130" s="5" t="s">
        <v>1125</v>
      </c>
      <c r="F130">
        <f t="shared" si="1"/>
        <v>900</v>
      </c>
      <c r="I130" s="11">
        <f ca="1">IF(F130&lt;&gt;"relavage",TODAY(),IF(G130=Feuil3!C131,Feuil2!H130+Feuil3!D131,IF(G130=Feuil3!C132,Feuil2!H130+Feuil3!D132,IF(G130=Feuil3!C133,Feuil2!H130+Feuil3!D133,IF(G130=Feuil3!C134,Feuil2!H130+Feuil3!D134,IF(G130=Feuil3!C135,Feuil2!H130+Feuil3!D135,0))))))</f>
        <v>44672</v>
      </c>
    </row>
    <row r="131" spans="1:9" hidden="1" x14ac:dyDescent="0.3">
      <c r="A131" s="5" t="s">
        <v>161</v>
      </c>
      <c r="B131" s="5" t="s">
        <v>162</v>
      </c>
      <c r="C131" s="7">
        <v>2500</v>
      </c>
      <c r="D131" t="str">
        <f>A131&amp;" N°"&amp;COUNTIF(A$2:A131,A131)</f>
        <v>C459 N°1</v>
      </c>
      <c r="E131" s="5" t="s">
        <v>1126</v>
      </c>
      <c r="F131">
        <f t="shared" ref="F131:F194" si="2">IF(C131=1,"relavage",IF(C131=8,"",C131))</f>
        <v>2500</v>
      </c>
      <c r="I131" s="11">
        <f ca="1">IF(F131&lt;&gt;"relavage",TODAY(),IF(G131=Feuil3!C132,Feuil2!H131+Feuil3!D132,IF(G131=Feuil3!C133,Feuil2!H131+Feuil3!D133,IF(G131=Feuil3!C134,Feuil2!H131+Feuil3!D134,IF(G131=Feuil3!C135,Feuil2!H131+Feuil3!D135,IF(G131=Feuil3!C136,Feuil2!H131+Feuil3!D136,0))))))</f>
        <v>44672</v>
      </c>
    </row>
    <row r="132" spans="1:9" hidden="1" x14ac:dyDescent="0.3">
      <c r="A132" s="5" t="s">
        <v>1127</v>
      </c>
      <c r="B132" s="5" t="s">
        <v>1128</v>
      </c>
      <c r="C132" s="7">
        <v>1000</v>
      </c>
      <c r="D132" t="str">
        <f>A132&amp;" N°"&amp;COUNTIF(A$2:A132,A132)</f>
        <v>C1165A N°1</v>
      </c>
      <c r="E132" s="5" t="s">
        <v>1129</v>
      </c>
      <c r="F132">
        <f t="shared" si="2"/>
        <v>1000</v>
      </c>
      <c r="I132" s="11">
        <f ca="1">IF(F132&lt;&gt;"relavage",TODAY(),IF(G132=Feuil3!C133,Feuil2!H132+Feuil3!D133,IF(G132=Feuil3!C134,Feuil2!H132+Feuil3!D134,IF(G132=Feuil3!C135,Feuil2!H132+Feuil3!D135,IF(G132=Feuil3!C136,Feuil2!H132+Feuil3!D136,IF(G132=Feuil3!C137,Feuil2!H132+Feuil3!D137,0))))))</f>
        <v>44672</v>
      </c>
    </row>
    <row r="133" spans="1:9" hidden="1" x14ac:dyDescent="0.3">
      <c r="A133" s="5" t="s">
        <v>987</v>
      </c>
      <c r="B133" s="5" t="s">
        <v>988</v>
      </c>
      <c r="C133" s="7">
        <v>1</v>
      </c>
      <c r="D133" t="str">
        <f>A133&amp;" N°"&amp;COUNTIF(A$2:A133,A133)</f>
        <v>C353 N°2</v>
      </c>
      <c r="E133" s="5" t="s">
        <v>1130</v>
      </c>
      <c r="F133" t="str">
        <f t="shared" si="2"/>
        <v>relavage</v>
      </c>
      <c r="I133" s="11">
        <f ca="1">IF(F133&lt;&gt;"relavage",TODAY(),IF(G133=Feuil3!C134,Feuil2!H133+Feuil3!D134,IF(G133=Feuil3!C135,Feuil2!H133+Feuil3!D135,IF(G133=Feuil3!C136,Feuil2!H133+Feuil3!D136,IF(G133=Feuil3!C137,Feuil2!H133+Feuil3!D137,IF(G133=Feuil3!C138,Feuil2!H133+Feuil3!D138,0))))))</f>
        <v>0</v>
      </c>
    </row>
    <row r="134" spans="1:9" hidden="1" x14ac:dyDescent="0.3">
      <c r="A134" s="5" t="s">
        <v>643</v>
      </c>
      <c r="B134" s="5" t="s">
        <v>644</v>
      </c>
      <c r="C134" s="7">
        <v>8</v>
      </c>
      <c r="D134" t="str">
        <f>A134&amp;" N°"&amp;COUNTIF(A$2:A134,A134)</f>
        <v>C884 N°2</v>
      </c>
      <c r="E134" s="5" t="s">
        <v>1131</v>
      </c>
      <c r="F134" t="str">
        <f t="shared" si="2"/>
        <v/>
      </c>
      <c r="I134" s="11">
        <f ca="1">IF(F134&lt;&gt;"relavage",TODAY(),IF(G134=Feuil3!C135,Feuil2!H134+Feuil3!D135,IF(G134=Feuil3!C136,Feuil2!H134+Feuil3!D136,IF(G134=Feuil3!C137,Feuil2!H134+Feuil3!D137,IF(G134=Feuil3!C138,Feuil2!H134+Feuil3!D138,IF(G134=Feuil3!C139,Feuil2!H134+Feuil3!D139,0))))))</f>
        <v>44672</v>
      </c>
    </row>
    <row r="135" spans="1:9" hidden="1" x14ac:dyDescent="0.3">
      <c r="A135" s="5" t="s">
        <v>661</v>
      </c>
      <c r="B135" s="5" t="s">
        <v>662</v>
      </c>
      <c r="C135" s="7">
        <v>1</v>
      </c>
      <c r="D135" t="str">
        <f>A135&amp;" N°"&amp;COUNTIF(A$2:A135,A135)</f>
        <v>C423B N°1</v>
      </c>
      <c r="E135" s="5" t="s">
        <v>1132</v>
      </c>
      <c r="F135" t="str">
        <f t="shared" si="2"/>
        <v>relavage</v>
      </c>
      <c r="I135" s="11">
        <f ca="1">IF(F135&lt;&gt;"relavage",TODAY(),IF(G135=Feuil3!C136,Feuil2!H135+Feuil3!D136,IF(G135=Feuil3!C137,Feuil2!H135+Feuil3!D137,IF(G135=Feuil3!C138,Feuil2!H135+Feuil3!D138,IF(G135=Feuil3!C139,Feuil2!H135+Feuil3!D139,IF(G135=Feuil3!C140,Feuil2!H135+Feuil3!D140,0))))))</f>
        <v>0</v>
      </c>
    </row>
    <row r="136" spans="1:9" hidden="1" x14ac:dyDescent="0.3">
      <c r="A136" s="5" t="s">
        <v>1133</v>
      </c>
      <c r="B136" s="5" t="s">
        <v>1134</v>
      </c>
      <c r="C136" s="7">
        <v>1</v>
      </c>
      <c r="D136" t="str">
        <f>A136&amp;" N°"&amp;COUNTIF(A$2:A136,A136)</f>
        <v>C1408 N°1</v>
      </c>
      <c r="E136" s="5" t="s">
        <v>1135</v>
      </c>
      <c r="F136" t="str">
        <f t="shared" si="2"/>
        <v>relavage</v>
      </c>
      <c r="I136" s="11">
        <f ca="1">IF(F136&lt;&gt;"relavage",TODAY(),IF(G136=Feuil3!C137,Feuil2!H136+Feuil3!D137,IF(G136=Feuil3!C138,Feuil2!H136+Feuil3!D138,IF(G136=Feuil3!C139,Feuil2!H136+Feuil3!D139,IF(G136=Feuil3!C140,Feuil2!H136+Feuil3!D140,IF(G136=Feuil3!C141,Feuil2!H136+Feuil3!D141,0))))))</f>
        <v>0</v>
      </c>
    </row>
    <row r="137" spans="1:9" hidden="1" x14ac:dyDescent="0.3">
      <c r="A137" s="5" t="s">
        <v>1136</v>
      </c>
      <c r="B137" s="5" t="s">
        <v>1137</v>
      </c>
      <c r="C137" s="7">
        <v>1</v>
      </c>
      <c r="D137" t="str">
        <f>A137&amp;" N°"&amp;COUNTIF(A$2:A137,A137)</f>
        <v>C115 N°1</v>
      </c>
      <c r="E137" s="5" t="s">
        <v>1138</v>
      </c>
      <c r="F137" t="str">
        <f t="shared" si="2"/>
        <v>relavage</v>
      </c>
      <c r="I137" s="11">
        <f ca="1">IF(F137&lt;&gt;"relavage",TODAY(),IF(G137=Feuil3!C138,Feuil2!H137+Feuil3!D138,IF(G137=Feuil3!C139,Feuil2!H137+Feuil3!D139,IF(G137=Feuil3!C140,Feuil2!H137+Feuil3!D140,IF(G137=Feuil3!C141,Feuil2!H137+Feuil3!D141,IF(G137=Feuil3!C142,Feuil2!H137+Feuil3!D142,0))))))</f>
        <v>0</v>
      </c>
    </row>
    <row r="138" spans="1:9" hidden="1" x14ac:dyDescent="0.3">
      <c r="A138" s="5" t="s">
        <v>563</v>
      </c>
      <c r="B138" s="5" t="s">
        <v>564</v>
      </c>
      <c r="C138" s="7">
        <v>1</v>
      </c>
      <c r="D138" t="str">
        <f>A138&amp;" N°"&amp;COUNTIF(A$2:A138,A138)</f>
        <v>7074110008_04 N°2</v>
      </c>
      <c r="E138" s="5" t="s">
        <v>1139</v>
      </c>
      <c r="F138" t="str">
        <f t="shared" si="2"/>
        <v>relavage</v>
      </c>
      <c r="I138" s="11">
        <f ca="1">IF(F138&lt;&gt;"relavage",TODAY(),IF(G138=Feuil3!C139,Feuil2!H138+Feuil3!D139,IF(G138=Feuil3!C140,Feuil2!H138+Feuil3!D140,IF(G138=Feuil3!C141,Feuil2!H138+Feuil3!D141,IF(G138=Feuil3!C142,Feuil2!H138+Feuil3!D142,IF(G138=Feuil3!C143,Feuil2!H138+Feuil3!D143,0))))))</f>
        <v>0</v>
      </c>
    </row>
    <row r="139" spans="1:9" hidden="1" x14ac:dyDescent="0.3">
      <c r="A139" s="5" t="s">
        <v>495</v>
      </c>
      <c r="B139" s="5" t="s">
        <v>496</v>
      </c>
      <c r="C139" s="7">
        <v>860</v>
      </c>
      <c r="D139" t="str">
        <f>A139&amp;" N°"&amp;COUNTIF(A$2:A139,A139)</f>
        <v>C1085A N°1</v>
      </c>
      <c r="E139" s="5" t="s">
        <v>1140</v>
      </c>
      <c r="F139">
        <f t="shared" si="2"/>
        <v>860</v>
      </c>
      <c r="I139" s="11">
        <f ca="1">IF(F139&lt;&gt;"relavage",TODAY(),IF(G139=Feuil3!C140,Feuil2!H139+Feuil3!D140,IF(G139=Feuil3!C141,Feuil2!H139+Feuil3!D141,IF(G139=Feuil3!C142,Feuil2!H139+Feuil3!D142,IF(G139=Feuil3!C143,Feuil2!H139+Feuil3!D143,IF(G139=Feuil3!C144,Feuil2!H139+Feuil3!D144,0))))))</f>
        <v>44672</v>
      </c>
    </row>
    <row r="140" spans="1:9" hidden="1" x14ac:dyDescent="0.3">
      <c r="A140" s="5" t="s">
        <v>213</v>
      </c>
      <c r="B140" s="5" t="s">
        <v>214</v>
      </c>
      <c r="C140" s="7">
        <v>1</v>
      </c>
      <c r="D140" t="str">
        <f>A140&amp;" N°"&amp;COUNTIF(A$2:A140,A140)</f>
        <v>C1991 N°1</v>
      </c>
      <c r="E140" s="5" t="s">
        <v>1141</v>
      </c>
      <c r="F140" t="str">
        <f t="shared" si="2"/>
        <v>relavage</v>
      </c>
      <c r="I140" s="11">
        <f ca="1">IF(F140&lt;&gt;"relavage",TODAY(),IF(G140=Feuil3!C141,Feuil2!H140+Feuil3!D141,IF(G140=Feuil3!C142,Feuil2!H140+Feuil3!D142,IF(G140=Feuil3!C143,Feuil2!H140+Feuil3!D143,IF(G140=Feuil3!C144,Feuil2!H140+Feuil3!D144,IF(G140=Feuil3!C145,Feuil2!H140+Feuil3!D145,0))))))</f>
        <v>0</v>
      </c>
    </row>
    <row r="141" spans="1:9" hidden="1" x14ac:dyDescent="0.3">
      <c r="A141" s="5" t="s">
        <v>581</v>
      </c>
      <c r="B141" s="5" t="s">
        <v>582</v>
      </c>
      <c r="C141" s="7">
        <v>8</v>
      </c>
      <c r="D141" t="str">
        <f>A141&amp;" N°"&amp;COUNTIF(A$2:A141,A141)</f>
        <v>1060110069_04 N°1</v>
      </c>
      <c r="E141" s="5" t="s">
        <v>1142</v>
      </c>
      <c r="F141" t="str">
        <f t="shared" si="2"/>
        <v/>
      </c>
      <c r="I141" s="11">
        <f ca="1">IF(F141&lt;&gt;"relavage",TODAY(),IF(G141=Feuil3!C142,Feuil2!H141+Feuil3!D142,IF(G141=Feuil3!C143,Feuil2!H141+Feuil3!D143,IF(G141=Feuil3!C144,Feuil2!H141+Feuil3!D144,IF(G141=Feuil3!C145,Feuil2!H141+Feuil3!D145,IF(G141=Feuil3!C146,Feuil2!H141+Feuil3!D146,0))))))</f>
        <v>44672</v>
      </c>
    </row>
    <row r="142" spans="1:9" hidden="1" x14ac:dyDescent="0.3">
      <c r="A142" s="5" t="s">
        <v>89</v>
      </c>
      <c r="B142" s="5" t="s">
        <v>90</v>
      </c>
      <c r="C142" s="7">
        <v>4000</v>
      </c>
      <c r="D142" t="str">
        <f>A142&amp;" N°"&amp;COUNTIF(A$2:A142,A142)</f>
        <v>C982A N°4</v>
      </c>
      <c r="E142" s="5" t="s">
        <v>1142</v>
      </c>
      <c r="F142">
        <f t="shared" si="2"/>
        <v>4000</v>
      </c>
      <c r="I142" s="11">
        <f ca="1">IF(F142&lt;&gt;"relavage",TODAY(),IF(G142=Feuil3!C143,Feuil2!H142+Feuil3!D143,IF(G142=Feuil3!C144,Feuil2!H142+Feuil3!D144,IF(G142=Feuil3!C145,Feuil2!H142+Feuil3!D145,IF(G142=Feuil3!C146,Feuil2!H142+Feuil3!D146,IF(G142=Feuil3!C147,Feuil2!H142+Feuil3!D147,0))))))</f>
        <v>44672</v>
      </c>
    </row>
    <row r="143" spans="1:9" hidden="1" x14ac:dyDescent="0.3">
      <c r="A143" s="5" t="s">
        <v>1143</v>
      </c>
      <c r="B143" s="5" t="s">
        <v>1144</v>
      </c>
      <c r="C143" s="7">
        <v>1</v>
      </c>
      <c r="D143" t="str">
        <f>A143&amp;" N°"&amp;COUNTIF(A$2:A143,A143)</f>
        <v>7152450002_041 N°1</v>
      </c>
      <c r="E143" s="5" t="s">
        <v>1145</v>
      </c>
      <c r="F143" t="str">
        <f t="shared" si="2"/>
        <v>relavage</v>
      </c>
      <c r="I143" s="11">
        <f ca="1">IF(F143&lt;&gt;"relavage",TODAY(),IF(G143=Feuil3!C144,Feuil2!H143+Feuil3!D144,IF(G143=Feuil3!C145,Feuil2!H143+Feuil3!D145,IF(G143=Feuil3!C146,Feuil2!H143+Feuil3!D146,IF(G143=Feuil3!C147,Feuil2!H143+Feuil3!D147,IF(G143=Feuil3!C148,Feuil2!H143+Feuil3!D148,0))))))</f>
        <v>0</v>
      </c>
    </row>
    <row r="144" spans="1:9" hidden="1" x14ac:dyDescent="0.3">
      <c r="A144" s="5" t="s">
        <v>1085</v>
      </c>
      <c r="B144" s="5" t="s">
        <v>1086</v>
      </c>
      <c r="C144" s="7">
        <v>1</v>
      </c>
      <c r="D144" t="str">
        <f>A144&amp;" N°"&amp;COUNTIF(A$2:A144,A144)</f>
        <v>C339B N°2</v>
      </c>
      <c r="E144" s="5" t="s">
        <v>1146</v>
      </c>
      <c r="F144" t="str">
        <f t="shared" si="2"/>
        <v>relavage</v>
      </c>
      <c r="I144" s="11">
        <f ca="1">IF(F144&lt;&gt;"relavage",TODAY(),IF(G144=Feuil3!C145,Feuil2!H144+Feuil3!D145,IF(G144=Feuil3!C146,Feuil2!H144+Feuil3!D146,IF(G144=Feuil3!C147,Feuil2!H144+Feuil3!D147,IF(G144=Feuil3!C148,Feuil2!H144+Feuil3!D148,IF(G144=Feuil3!C149,Feuil2!H144+Feuil3!D149,0))))))</f>
        <v>0</v>
      </c>
    </row>
    <row r="145" spans="1:9" hidden="1" x14ac:dyDescent="0.3">
      <c r="A145" s="5" t="s">
        <v>710</v>
      </c>
      <c r="B145" s="5" t="s">
        <v>711</v>
      </c>
      <c r="C145" s="7">
        <v>500</v>
      </c>
      <c r="D145" t="str">
        <f>A145&amp;" N°"&amp;COUNTIF(A$2:A145,A145)</f>
        <v>C1416 N°1</v>
      </c>
      <c r="E145" s="5" t="s">
        <v>1147</v>
      </c>
      <c r="F145">
        <f t="shared" si="2"/>
        <v>500</v>
      </c>
      <c r="I145" s="11">
        <f ca="1">IF(F145&lt;&gt;"relavage",TODAY(),IF(G145=Feuil3!C146,Feuil2!H145+Feuil3!D146,IF(G145=Feuil3!C147,Feuil2!H145+Feuil3!D147,IF(G145=Feuil3!C148,Feuil2!H145+Feuil3!D148,IF(G145=Feuil3!C149,Feuil2!H145+Feuil3!D149,IF(G145=Feuil3!C150,Feuil2!H145+Feuil3!D150,0))))))</f>
        <v>44672</v>
      </c>
    </row>
    <row r="146" spans="1:9" hidden="1" x14ac:dyDescent="0.3">
      <c r="A146" s="5" t="s">
        <v>179</v>
      </c>
      <c r="B146" s="5" t="s">
        <v>180</v>
      </c>
      <c r="C146" s="7">
        <v>1486</v>
      </c>
      <c r="D146" t="str">
        <f>A146&amp;" N°"&amp;COUNTIF(A$2:A146,A146)</f>
        <v>C1085B N°1</v>
      </c>
      <c r="E146" s="5" t="s">
        <v>1148</v>
      </c>
      <c r="F146">
        <f t="shared" si="2"/>
        <v>1486</v>
      </c>
      <c r="I146" s="11">
        <f ca="1">IF(F146&lt;&gt;"relavage",TODAY(),IF(G146=Feuil3!C147,Feuil2!H146+Feuil3!D147,IF(G146=Feuil3!C148,Feuil2!H146+Feuil3!D148,IF(G146=Feuil3!C149,Feuil2!H146+Feuil3!D149,IF(G146=Feuil3!C150,Feuil2!H146+Feuil3!D150,IF(G146=Feuil3!C151,Feuil2!H146+Feuil3!D151,0))))))</f>
        <v>44672</v>
      </c>
    </row>
    <row r="147" spans="1:9" hidden="1" x14ac:dyDescent="0.3">
      <c r="A147" s="5" t="s">
        <v>581</v>
      </c>
      <c r="B147" s="5" t="s">
        <v>582</v>
      </c>
      <c r="C147" s="7">
        <v>4700</v>
      </c>
      <c r="D147" t="str">
        <f>A147&amp;" N°"&amp;COUNTIF(A$2:A147,A147)</f>
        <v>1060110069_04 N°2</v>
      </c>
      <c r="E147" s="5" t="s">
        <v>1149</v>
      </c>
      <c r="F147">
        <f t="shared" si="2"/>
        <v>4700</v>
      </c>
      <c r="I147" s="11">
        <f ca="1">IF(F147&lt;&gt;"relavage",TODAY(),IF(G147=Feuil3!C148,Feuil2!H147+Feuil3!D148,IF(G147=Feuil3!C149,Feuil2!H147+Feuil3!D149,IF(G147=Feuil3!C150,Feuil2!H147+Feuil3!D150,IF(G147=Feuil3!C151,Feuil2!H147+Feuil3!D151,IF(G147=Feuil3!C152,Feuil2!H147+Feuil3!D152,0))))))</f>
        <v>44672</v>
      </c>
    </row>
    <row r="148" spans="1:9" hidden="1" x14ac:dyDescent="0.3">
      <c r="A148" s="5" t="s">
        <v>1150</v>
      </c>
      <c r="B148" s="5" t="s">
        <v>77</v>
      </c>
      <c r="C148" s="7">
        <v>2500</v>
      </c>
      <c r="D148" t="str">
        <f>A148&amp;" N°"&amp;COUNTIF(A$2:A148,A148)</f>
        <v>C81 N°1</v>
      </c>
      <c r="E148" s="5" t="s">
        <v>1151</v>
      </c>
      <c r="F148">
        <f t="shared" si="2"/>
        <v>2500</v>
      </c>
      <c r="I148" s="11">
        <f ca="1">IF(F148&lt;&gt;"relavage",TODAY(),IF(G148=Feuil3!C149,Feuil2!H148+Feuil3!D149,IF(G148=Feuil3!C150,Feuil2!H148+Feuil3!D150,IF(G148=Feuil3!C151,Feuil2!H148+Feuil3!D151,IF(G148=Feuil3!C152,Feuil2!H148+Feuil3!D152,IF(G148=Feuil3!C153,Feuil2!H148+Feuil3!D153,0))))))</f>
        <v>44672</v>
      </c>
    </row>
    <row r="149" spans="1:9" hidden="1" x14ac:dyDescent="0.3">
      <c r="A149" s="5" t="s">
        <v>253</v>
      </c>
      <c r="B149" s="5" t="s">
        <v>254</v>
      </c>
      <c r="C149" s="7">
        <v>3000</v>
      </c>
      <c r="D149" t="str">
        <f>A149&amp;" N°"&amp;COUNTIF(A$2:A149,A149)</f>
        <v>6246150007_04 N°2</v>
      </c>
      <c r="E149" s="5" t="s">
        <v>1152</v>
      </c>
      <c r="F149">
        <f t="shared" si="2"/>
        <v>3000</v>
      </c>
      <c r="I149" s="11">
        <f ca="1">IF(F149&lt;&gt;"relavage",TODAY(),IF(G149=Feuil3!C150,Feuil2!H149+Feuil3!D150,IF(G149=Feuil3!C151,Feuil2!H149+Feuil3!D151,IF(G149=Feuil3!C152,Feuil2!H149+Feuil3!D152,IF(G149=Feuil3!C153,Feuil2!H149+Feuil3!D153,IF(G149=Feuil3!C154,Feuil2!H149+Feuil3!D154,0))))))</f>
        <v>44672</v>
      </c>
    </row>
    <row r="150" spans="1:9" hidden="1" x14ac:dyDescent="0.3">
      <c r="A150" s="5" t="s">
        <v>333</v>
      </c>
      <c r="B150" s="5" t="s">
        <v>334</v>
      </c>
      <c r="C150" s="7">
        <v>3000</v>
      </c>
      <c r="D150" t="str">
        <f>A150&amp;" N°"&amp;COUNTIF(A$2:A150,A150)</f>
        <v>9906126061_04 N°2</v>
      </c>
      <c r="E150" s="5" t="s">
        <v>1153</v>
      </c>
      <c r="F150">
        <f t="shared" si="2"/>
        <v>3000</v>
      </c>
      <c r="I150" s="11">
        <f ca="1">IF(F150&lt;&gt;"relavage",TODAY(),IF(G150=Feuil3!C151,Feuil2!H150+Feuil3!D151,IF(G150=Feuil3!C152,Feuil2!H150+Feuil3!D152,IF(G150=Feuil3!C153,Feuil2!H150+Feuil3!D153,IF(G150=Feuil3!C154,Feuil2!H150+Feuil3!D154,IF(G150=Feuil3!C155,Feuil2!H150+Feuil3!D155,0))))))</f>
        <v>44672</v>
      </c>
    </row>
    <row r="151" spans="1:9" hidden="1" x14ac:dyDescent="0.3">
      <c r="A151" s="5" t="s">
        <v>1154</v>
      </c>
      <c r="B151" s="5" t="s">
        <v>1155</v>
      </c>
      <c r="C151" s="7">
        <v>1</v>
      </c>
      <c r="D151" t="str">
        <f>A151&amp;" N°"&amp;COUNTIF(A$2:A151,A151)</f>
        <v>C325 N°1</v>
      </c>
      <c r="E151" s="5" t="s">
        <v>1156</v>
      </c>
      <c r="F151" t="str">
        <f t="shared" si="2"/>
        <v>relavage</v>
      </c>
      <c r="I151" s="11">
        <f ca="1">IF(F151&lt;&gt;"relavage",TODAY(),IF(G151=Feuil3!C152,Feuil2!H151+Feuil3!D152,IF(G151=Feuil3!C153,Feuil2!H151+Feuil3!D153,IF(G151=Feuil3!C154,Feuil2!H151+Feuil3!D154,IF(G151=Feuil3!C155,Feuil2!H151+Feuil3!D155,IF(G151=Feuil3!C156,Feuil2!H151+Feuil3!D156,0))))))</f>
        <v>0</v>
      </c>
    </row>
    <row r="152" spans="1:9" hidden="1" x14ac:dyDescent="0.3">
      <c r="A152" s="5" t="s">
        <v>1157</v>
      </c>
      <c r="B152" s="5" t="s">
        <v>1158</v>
      </c>
      <c r="C152" s="7">
        <v>8</v>
      </c>
      <c r="D152" t="str">
        <f>A152&amp;" N°"&amp;COUNTIF(A$2:A152,A152)</f>
        <v>C950B N°1</v>
      </c>
      <c r="E152" s="5" t="s">
        <v>1159</v>
      </c>
      <c r="F152" t="str">
        <f t="shared" si="2"/>
        <v/>
      </c>
      <c r="I152" s="11">
        <f ca="1">IF(F152&lt;&gt;"relavage",TODAY(),IF(G152=Feuil3!C153,Feuil2!H152+Feuil3!D153,IF(G152=Feuil3!C154,Feuil2!H152+Feuil3!D154,IF(G152=Feuil3!C155,Feuil2!H152+Feuil3!D155,IF(G152=Feuil3!C156,Feuil2!H152+Feuil3!D156,IF(G152=Feuil3!C157,Feuil2!H152+Feuil3!D157,0))))))</f>
        <v>44672</v>
      </c>
    </row>
    <row r="153" spans="1:9" hidden="1" x14ac:dyDescent="0.3">
      <c r="A153" s="5" t="s">
        <v>467</v>
      </c>
      <c r="B153" s="5" t="s">
        <v>468</v>
      </c>
      <c r="C153" s="7">
        <v>3000</v>
      </c>
      <c r="D153" t="str">
        <f>A153&amp;" N°"&amp;COUNTIF(A$2:A153,A153)</f>
        <v>C1051 N°1</v>
      </c>
      <c r="E153" s="5" t="s">
        <v>1160</v>
      </c>
      <c r="F153">
        <f t="shared" si="2"/>
        <v>3000</v>
      </c>
      <c r="I153" s="11">
        <f ca="1">IF(F153&lt;&gt;"relavage",TODAY(),IF(G153=Feuil3!C154,Feuil2!H153+Feuil3!D154,IF(G153=Feuil3!C155,Feuil2!H153+Feuil3!D155,IF(G153=Feuil3!C156,Feuil2!H153+Feuil3!D156,IF(G153=Feuil3!C157,Feuil2!H153+Feuil3!D157,IF(G153=Feuil3!C158,Feuil2!H153+Feuil3!D158,0))))))</f>
        <v>44672</v>
      </c>
    </row>
    <row r="154" spans="1:9" hidden="1" x14ac:dyDescent="0.3">
      <c r="A154" s="5" t="s">
        <v>1085</v>
      </c>
      <c r="B154" s="5" t="s">
        <v>1086</v>
      </c>
      <c r="C154" s="7">
        <v>1</v>
      </c>
      <c r="D154" t="str">
        <f>A154&amp;" N°"&amp;COUNTIF(A$2:A154,A154)</f>
        <v>C339B N°3</v>
      </c>
      <c r="E154" s="5" t="s">
        <v>1161</v>
      </c>
      <c r="F154" t="str">
        <f t="shared" si="2"/>
        <v>relavage</v>
      </c>
      <c r="I154" s="11">
        <f ca="1">IF(F154&lt;&gt;"relavage",TODAY(),IF(G154=Feuil3!C155,Feuil2!H154+Feuil3!D155,IF(G154=Feuil3!C156,Feuil2!H154+Feuil3!D156,IF(G154=Feuil3!C157,Feuil2!H154+Feuil3!D157,IF(G154=Feuil3!C158,Feuil2!H154+Feuil3!D158,IF(G154=Feuil3!C159,Feuil2!H154+Feuil3!D159,0))))))</f>
        <v>0</v>
      </c>
    </row>
    <row r="155" spans="1:9" hidden="1" x14ac:dyDescent="0.3">
      <c r="A155" s="5" t="s">
        <v>467</v>
      </c>
      <c r="B155" s="5" t="s">
        <v>468</v>
      </c>
      <c r="C155" s="7">
        <v>10000</v>
      </c>
      <c r="D155" t="str">
        <f>A155&amp;" N°"&amp;COUNTIF(A$2:A155,A155)</f>
        <v>C1051 N°2</v>
      </c>
      <c r="E155" s="5" t="s">
        <v>1162</v>
      </c>
      <c r="F155">
        <f t="shared" si="2"/>
        <v>10000</v>
      </c>
      <c r="I155" s="11">
        <f ca="1">IF(F155&lt;&gt;"relavage",TODAY(),IF(G155=Feuil3!C156,Feuil2!H155+Feuil3!D156,IF(G155=Feuil3!C157,Feuil2!H155+Feuil3!D157,IF(G155=Feuil3!C158,Feuil2!H155+Feuil3!D158,IF(G155=Feuil3!C159,Feuil2!H155+Feuil3!D159,IF(G155=Feuil3!C160,Feuil2!H155+Feuil3!D160,0))))))</f>
        <v>44672</v>
      </c>
    </row>
    <row r="156" spans="1:9" hidden="1" x14ac:dyDescent="0.3">
      <c r="A156" s="5" t="s">
        <v>563</v>
      </c>
      <c r="B156" s="5" t="s">
        <v>564</v>
      </c>
      <c r="C156" s="7">
        <v>1</v>
      </c>
      <c r="D156" t="str">
        <f>A156&amp;" N°"&amp;COUNTIF(A$2:A156,A156)</f>
        <v>7074110008_04 N°3</v>
      </c>
      <c r="E156" s="5" t="s">
        <v>1163</v>
      </c>
      <c r="F156" t="str">
        <f t="shared" si="2"/>
        <v>relavage</v>
      </c>
      <c r="I156" s="11">
        <f ca="1">IF(F156&lt;&gt;"relavage",TODAY(),IF(G156=Feuil3!C157,Feuil2!H156+Feuil3!D157,IF(G156=Feuil3!C158,Feuil2!H156+Feuil3!D158,IF(G156=Feuil3!C159,Feuil2!H156+Feuil3!D159,IF(G156=Feuil3!C160,Feuil2!H156+Feuil3!D160,IF(G156=Feuil3!C161,Feuil2!H156+Feuil3!D161,0))))))</f>
        <v>0</v>
      </c>
    </row>
    <row r="157" spans="1:9" hidden="1" x14ac:dyDescent="0.3">
      <c r="A157" s="5" t="s">
        <v>1164</v>
      </c>
      <c r="B157" s="5" t="s">
        <v>1165</v>
      </c>
      <c r="C157" s="7">
        <v>902</v>
      </c>
      <c r="D157" t="str">
        <f>A157&amp;" N°"&amp;COUNTIF(A$2:A157,A157)</f>
        <v>C1458W2 N°1</v>
      </c>
      <c r="E157" s="5" t="s">
        <v>1166</v>
      </c>
      <c r="F157">
        <f t="shared" si="2"/>
        <v>902</v>
      </c>
      <c r="I157" s="11">
        <f ca="1">IF(F157&lt;&gt;"relavage",TODAY(),IF(G157=Feuil3!C158,Feuil2!H157+Feuil3!D158,IF(G157=Feuil3!C159,Feuil2!H157+Feuil3!D159,IF(G157=Feuil3!C160,Feuil2!H157+Feuil3!D160,IF(G157=Feuil3!C161,Feuil2!H157+Feuil3!D161,IF(G157=Feuil3!C162,Feuil2!H157+Feuil3!D162,0))))))</f>
        <v>44672</v>
      </c>
    </row>
    <row r="158" spans="1:9" hidden="1" x14ac:dyDescent="0.3">
      <c r="A158" s="5" t="s">
        <v>771</v>
      </c>
      <c r="B158" s="5" t="s">
        <v>772</v>
      </c>
      <c r="C158" s="7">
        <v>1000</v>
      </c>
      <c r="D158" t="str">
        <f>A158&amp;" N°"&amp;COUNTIF(A$2:A158,A158)</f>
        <v>C483 N°1</v>
      </c>
      <c r="E158" s="5" t="s">
        <v>1167</v>
      </c>
      <c r="F158">
        <f t="shared" si="2"/>
        <v>1000</v>
      </c>
      <c r="I158" s="11">
        <f ca="1">IF(F158&lt;&gt;"relavage",TODAY(),IF(G158=Feuil3!C159,Feuil2!H158+Feuil3!D159,IF(G158=Feuil3!C160,Feuil2!H158+Feuil3!D160,IF(G158=Feuil3!C161,Feuil2!H158+Feuil3!D161,IF(G158=Feuil3!C162,Feuil2!H158+Feuil3!D162,IF(G158=Feuil3!C163,Feuil2!H158+Feuil3!D163,0))))))</f>
        <v>44672</v>
      </c>
    </row>
    <row r="159" spans="1:9" hidden="1" x14ac:dyDescent="0.3">
      <c r="A159" s="5" t="s">
        <v>293</v>
      </c>
      <c r="B159" s="5" t="s">
        <v>294</v>
      </c>
      <c r="C159" s="7">
        <v>3000</v>
      </c>
      <c r="D159" t="str">
        <f>A159&amp;" N°"&amp;COUNTIF(A$2:A159,A159)</f>
        <v>C1405 N°1</v>
      </c>
      <c r="E159" s="5" t="s">
        <v>1168</v>
      </c>
      <c r="F159">
        <f t="shared" si="2"/>
        <v>3000</v>
      </c>
      <c r="I159" s="11">
        <f ca="1">IF(F159&lt;&gt;"relavage",TODAY(),IF(G159=Feuil3!C160,Feuil2!H159+Feuil3!D160,IF(G159=Feuil3!C161,Feuil2!H159+Feuil3!D161,IF(G159=Feuil3!C162,Feuil2!H159+Feuil3!D162,IF(G159=Feuil3!C163,Feuil2!H159+Feuil3!D163,IF(G159=Feuil3!C164,Feuil2!H159+Feuil3!D164,0))))))</f>
        <v>44672</v>
      </c>
    </row>
    <row r="160" spans="1:9" hidden="1" x14ac:dyDescent="0.3">
      <c r="A160" s="5" t="s">
        <v>1169</v>
      </c>
      <c r="B160" s="5" t="s">
        <v>1170</v>
      </c>
      <c r="C160" s="7">
        <v>2000</v>
      </c>
      <c r="D160" t="str">
        <f>A160&amp;" N°"&amp;COUNTIF(A$2:A160,A160)</f>
        <v>C420A N°1</v>
      </c>
      <c r="E160" s="5" t="s">
        <v>1171</v>
      </c>
      <c r="F160">
        <f t="shared" si="2"/>
        <v>2000</v>
      </c>
      <c r="I160" s="11">
        <f ca="1">IF(F160&lt;&gt;"relavage",TODAY(),IF(G160=Feuil3!C161,Feuil2!H160+Feuil3!D161,IF(G160=Feuil3!C162,Feuil2!H160+Feuil3!D162,IF(G160=Feuil3!C163,Feuil2!H160+Feuil3!D163,IF(G160=Feuil3!C164,Feuil2!H160+Feuil3!D164,IF(G160=Feuil3!C165,Feuil2!H160+Feuil3!D165,0))))))</f>
        <v>44672</v>
      </c>
    </row>
    <row r="161" spans="1:9" hidden="1" x14ac:dyDescent="0.3">
      <c r="A161" s="5" t="s">
        <v>1172</v>
      </c>
      <c r="B161" s="5" t="s">
        <v>1173</v>
      </c>
      <c r="C161" s="7">
        <v>8</v>
      </c>
      <c r="D161" t="str">
        <f>A161&amp;" N°"&amp;COUNTIF(A$2:A161,A161)</f>
        <v>C1385 N°1</v>
      </c>
      <c r="E161" s="5" t="s">
        <v>1174</v>
      </c>
      <c r="F161" t="str">
        <f t="shared" si="2"/>
        <v/>
      </c>
      <c r="I161" s="11">
        <f ca="1">IF(F161&lt;&gt;"relavage",TODAY(),IF(G161=Feuil3!C162,Feuil2!H161+Feuil3!D162,IF(G161=Feuil3!C163,Feuil2!H161+Feuil3!D163,IF(G161=Feuil3!C164,Feuil2!H161+Feuil3!D164,IF(G161=Feuil3!C165,Feuil2!H161+Feuil3!D165,IF(G161=Feuil3!C166,Feuil2!H161+Feuil3!D166,0))))))</f>
        <v>44672</v>
      </c>
    </row>
    <row r="162" spans="1:9" hidden="1" x14ac:dyDescent="0.3">
      <c r="A162" s="5" t="s">
        <v>1175</v>
      </c>
      <c r="B162" s="5" t="s">
        <v>1176</v>
      </c>
      <c r="C162" s="7">
        <v>1</v>
      </c>
      <c r="D162" t="str">
        <f>A162&amp;" N°"&amp;COUNTIF(A$2:A162,A162)</f>
        <v>C1462 N°1</v>
      </c>
      <c r="E162" s="5" t="s">
        <v>1177</v>
      </c>
      <c r="F162" t="str">
        <f t="shared" si="2"/>
        <v>relavage</v>
      </c>
      <c r="I162" s="11">
        <f ca="1">IF(F162&lt;&gt;"relavage",TODAY(),IF(G162=Feuil3!C163,Feuil2!H162+Feuil3!D163,IF(G162=Feuil3!C164,Feuil2!H162+Feuil3!D164,IF(G162=Feuil3!C165,Feuil2!H162+Feuil3!D165,IF(G162=Feuil3!C166,Feuil2!H162+Feuil3!D166,IF(G162=Feuil3!C167,Feuil2!H162+Feuil3!D167,0))))))</f>
        <v>0</v>
      </c>
    </row>
    <row r="163" spans="1:9" hidden="1" x14ac:dyDescent="0.3">
      <c r="A163" s="5" t="s">
        <v>475</v>
      </c>
      <c r="B163" s="5" t="s">
        <v>476</v>
      </c>
      <c r="C163" s="7">
        <v>3500</v>
      </c>
      <c r="D163" t="str">
        <f>A163&amp;" N°"&amp;COUNTIF(A$2:A163,A163)</f>
        <v>9916126062_04 N°1</v>
      </c>
      <c r="E163" s="5" t="s">
        <v>1177</v>
      </c>
      <c r="F163">
        <f t="shared" si="2"/>
        <v>3500</v>
      </c>
      <c r="I163" s="11">
        <f ca="1">IF(F163&lt;&gt;"relavage",TODAY(),IF(G163=Feuil3!C164,Feuil2!H163+Feuil3!D164,IF(G163=Feuil3!C165,Feuil2!H163+Feuil3!D165,IF(G163=Feuil3!C166,Feuil2!H163+Feuil3!D166,IF(G163=Feuil3!C167,Feuil2!H163+Feuil3!D167,IF(G163=Feuil3!C168,Feuil2!H163+Feuil3!D168,0))))))</f>
        <v>44672</v>
      </c>
    </row>
    <row r="164" spans="1:9" hidden="1" x14ac:dyDescent="0.3">
      <c r="A164" s="5" t="s">
        <v>1178</v>
      </c>
      <c r="B164" s="5" t="s">
        <v>77</v>
      </c>
      <c r="C164" s="7">
        <v>1500</v>
      </c>
      <c r="D164" t="str">
        <f>A164&amp;" N°"&amp;COUNTIF(A$2:A164,A164)</f>
        <v>C1107A N°1</v>
      </c>
      <c r="E164" s="5" t="s">
        <v>1179</v>
      </c>
      <c r="F164">
        <f t="shared" si="2"/>
        <v>1500</v>
      </c>
      <c r="I164" s="11">
        <f ca="1">IF(F164&lt;&gt;"relavage",TODAY(),IF(G164=Feuil3!C165,Feuil2!H164+Feuil3!D165,IF(G164=Feuil3!C166,Feuil2!H164+Feuil3!D166,IF(G164=Feuil3!C167,Feuil2!H164+Feuil3!D167,IF(G164=Feuil3!C168,Feuil2!H164+Feuil3!D168,IF(G164=Feuil3!C169,Feuil2!H164+Feuil3!D169,0))))))</f>
        <v>44672</v>
      </c>
    </row>
    <row r="165" spans="1:9" hidden="1" x14ac:dyDescent="0.3">
      <c r="A165" s="5" t="s">
        <v>491</v>
      </c>
      <c r="B165" s="5" t="s">
        <v>492</v>
      </c>
      <c r="C165" s="7">
        <v>1</v>
      </c>
      <c r="D165" t="str">
        <f>A165&amp;" N°"&amp;COUNTIF(A$2:A165,A165)</f>
        <v>C628 N°2</v>
      </c>
      <c r="E165" s="5" t="s">
        <v>1180</v>
      </c>
      <c r="F165" t="str">
        <f t="shared" si="2"/>
        <v>relavage</v>
      </c>
      <c r="I165" s="11">
        <f ca="1">IF(F165&lt;&gt;"relavage",TODAY(),IF(G165=Feuil3!C166,Feuil2!H165+Feuil3!D166,IF(G165=Feuil3!C167,Feuil2!H165+Feuil3!D167,IF(G165=Feuil3!C168,Feuil2!H165+Feuil3!D168,IF(G165=Feuil3!C169,Feuil2!H165+Feuil3!D169,IF(G165=Feuil3!C170,Feuil2!H165+Feuil3!D170,0))))))</f>
        <v>0</v>
      </c>
    </row>
    <row r="166" spans="1:9" hidden="1" x14ac:dyDescent="0.3">
      <c r="A166" s="5" t="s">
        <v>30</v>
      </c>
      <c r="B166" s="5" t="s">
        <v>31</v>
      </c>
      <c r="C166" s="7">
        <v>1</v>
      </c>
      <c r="D166" t="str">
        <f>A166&amp;" N°"&amp;COUNTIF(A$2:A166,A166)</f>
        <v>6232110014_041 N°3</v>
      </c>
      <c r="E166" s="5" t="s">
        <v>1181</v>
      </c>
      <c r="F166" t="str">
        <f t="shared" si="2"/>
        <v>relavage</v>
      </c>
      <c r="I166" s="11">
        <f ca="1">IF(F166&lt;&gt;"relavage",TODAY(),IF(G166=Feuil3!C167,Feuil2!H166+Feuil3!D167,IF(G166=Feuil3!C168,Feuil2!H166+Feuil3!D168,IF(G166=Feuil3!C169,Feuil2!H166+Feuil3!D169,IF(G166=Feuil3!C170,Feuil2!H166+Feuil3!D170,IF(G166=Feuil3!C171,Feuil2!H166+Feuil3!D171,0))))))</f>
        <v>0</v>
      </c>
    </row>
    <row r="167" spans="1:9" hidden="1" x14ac:dyDescent="0.3">
      <c r="A167" s="5" t="s">
        <v>1059</v>
      </c>
      <c r="B167" s="5" t="s">
        <v>1060</v>
      </c>
      <c r="C167" s="7">
        <v>1</v>
      </c>
      <c r="D167" t="str">
        <f>A167&amp;" N°"&amp;COUNTIF(A$2:A167,A167)</f>
        <v>C8 N°2</v>
      </c>
      <c r="E167" s="5" t="s">
        <v>1182</v>
      </c>
      <c r="F167" t="str">
        <f t="shared" si="2"/>
        <v>relavage</v>
      </c>
      <c r="I167" s="11">
        <f ca="1">IF(F167&lt;&gt;"relavage",TODAY(),IF(G167=Feuil3!C168,Feuil2!H167+Feuil3!D168,IF(G167=Feuil3!C169,Feuil2!H167+Feuil3!D169,IF(G167=Feuil3!C170,Feuil2!H167+Feuil3!D170,IF(G167=Feuil3!C171,Feuil2!H167+Feuil3!D171,IF(G167=Feuil3!C172,Feuil2!H167+Feuil3!D172,0))))))</f>
        <v>0</v>
      </c>
    </row>
    <row r="168" spans="1:9" hidden="1" x14ac:dyDescent="0.3">
      <c r="A168" s="5" t="s">
        <v>1183</v>
      </c>
      <c r="B168" s="5" t="s">
        <v>1184</v>
      </c>
      <c r="C168" s="7">
        <v>2000</v>
      </c>
      <c r="D168" t="str">
        <f>A168&amp;" N°"&amp;COUNTIF(A$2:A168,A168)</f>
        <v>C802 N°1</v>
      </c>
      <c r="E168" s="5" t="s">
        <v>1185</v>
      </c>
      <c r="F168">
        <f t="shared" si="2"/>
        <v>2000</v>
      </c>
      <c r="I168" s="11">
        <f ca="1">IF(F168&lt;&gt;"relavage",TODAY(),IF(G168=Feuil3!C169,Feuil2!H168+Feuil3!D169,IF(G168=Feuil3!C170,Feuil2!H168+Feuil3!D170,IF(G168=Feuil3!C171,Feuil2!H168+Feuil3!D171,IF(G168=Feuil3!C172,Feuil2!H168+Feuil3!D172,IF(G168=Feuil3!C173,Feuil2!H168+Feuil3!D173,0))))))</f>
        <v>44672</v>
      </c>
    </row>
    <row r="169" spans="1:9" hidden="1" x14ac:dyDescent="0.3">
      <c r="A169" s="5" t="s">
        <v>30</v>
      </c>
      <c r="B169" s="5" t="s">
        <v>31</v>
      </c>
      <c r="C169" s="7">
        <v>1500</v>
      </c>
      <c r="D169" t="str">
        <f>A169&amp;" N°"&amp;COUNTIF(A$2:A169,A169)</f>
        <v>6232110014_041 N°4</v>
      </c>
      <c r="E169" s="5" t="s">
        <v>1186</v>
      </c>
      <c r="F169">
        <f t="shared" si="2"/>
        <v>1500</v>
      </c>
      <c r="I169" s="11">
        <f ca="1">IF(F169&lt;&gt;"relavage",TODAY(),IF(G169=Feuil3!C170,Feuil2!H169+Feuil3!D170,IF(G169=Feuil3!C171,Feuil2!H169+Feuil3!D171,IF(G169=Feuil3!C172,Feuil2!H169+Feuil3!D172,IF(G169=Feuil3!C173,Feuil2!H169+Feuil3!D173,IF(G169=Feuil3!C174,Feuil2!H169+Feuil3!D174,0))))))</f>
        <v>44672</v>
      </c>
    </row>
    <row r="170" spans="1:9" hidden="1" x14ac:dyDescent="0.3">
      <c r="A170" s="5" t="s">
        <v>1187</v>
      </c>
      <c r="B170" s="5" t="s">
        <v>77</v>
      </c>
      <c r="C170" s="7">
        <v>1000</v>
      </c>
      <c r="D170" t="str">
        <f>A170&amp;" N°"&amp;COUNTIF(A$2:A170,A170)</f>
        <v>C829 N°1</v>
      </c>
      <c r="E170" s="5" t="s">
        <v>1188</v>
      </c>
      <c r="F170">
        <f t="shared" si="2"/>
        <v>1000</v>
      </c>
      <c r="I170" s="11">
        <f ca="1">IF(F170&lt;&gt;"relavage",TODAY(),IF(G170=Feuil3!C171,Feuil2!H170+Feuil3!D171,IF(G170=Feuil3!C172,Feuil2!H170+Feuil3!D172,IF(G170=Feuil3!C173,Feuil2!H170+Feuil3!D173,IF(G170=Feuil3!C174,Feuil2!H170+Feuil3!D174,IF(G170=Feuil3!C175,Feuil2!H170+Feuil3!D175,0))))))</f>
        <v>44672</v>
      </c>
    </row>
    <row r="171" spans="1:9" hidden="1" x14ac:dyDescent="0.3">
      <c r="A171" s="5" t="s">
        <v>44</v>
      </c>
      <c r="B171" s="5" t="s">
        <v>45</v>
      </c>
      <c r="C171" s="7">
        <v>1</v>
      </c>
      <c r="D171" t="str">
        <f>A171&amp;" N°"&amp;COUNTIF(A$2:A171,A171)</f>
        <v>6232110014_14 N°2</v>
      </c>
      <c r="E171" s="5" t="s">
        <v>1189</v>
      </c>
      <c r="F171" t="str">
        <f t="shared" si="2"/>
        <v>relavage</v>
      </c>
      <c r="I171" s="11">
        <f ca="1">IF(F171&lt;&gt;"relavage",TODAY(),IF(G171=Feuil3!C172,Feuil2!H171+Feuil3!D172,IF(G171=Feuil3!C173,Feuil2!H171+Feuil3!D173,IF(G171=Feuil3!C174,Feuil2!H171+Feuil3!D174,IF(G171=Feuil3!C175,Feuil2!H171+Feuil3!D175,IF(G171=Feuil3!C176,Feuil2!H171+Feuil3!D176,0))))))</f>
        <v>0</v>
      </c>
    </row>
    <row r="172" spans="1:9" hidden="1" x14ac:dyDescent="0.3">
      <c r="A172" s="5" t="s">
        <v>1059</v>
      </c>
      <c r="B172" s="5" t="s">
        <v>1060</v>
      </c>
      <c r="C172" s="7">
        <v>4500</v>
      </c>
      <c r="D172" t="str">
        <f>A172&amp;" N°"&amp;COUNTIF(A$2:A172,A172)</f>
        <v>C8 N°3</v>
      </c>
      <c r="E172" s="5" t="s">
        <v>1190</v>
      </c>
      <c r="F172">
        <f t="shared" si="2"/>
        <v>4500</v>
      </c>
      <c r="I172" s="11">
        <f ca="1">IF(F172&lt;&gt;"relavage",TODAY(),IF(G172=Feuil3!C173,Feuil2!H172+Feuil3!D173,IF(G172=Feuil3!C174,Feuil2!H172+Feuil3!D174,IF(G172=Feuil3!C175,Feuil2!H172+Feuil3!D175,IF(G172=Feuil3!C176,Feuil2!H172+Feuil3!D176,IF(G172=Feuil3!C177,Feuil2!H172+Feuil3!D177,0))))))</f>
        <v>44672</v>
      </c>
    </row>
    <row r="173" spans="1:9" hidden="1" x14ac:dyDescent="0.3">
      <c r="A173" s="5" t="s">
        <v>389</v>
      </c>
      <c r="B173" s="5" t="s">
        <v>390</v>
      </c>
      <c r="C173" s="7">
        <v>1</v>
      </c>
      <c r="D173" t="str">
        <f>A173&amp;" N°"&amp;COUNTIF(A$2:A173,A173)</f>
        <v>1699190004_04 N°1</v>
      </c>
      <c r="E173" s="5" t="s">
        <v>1191</v>
      </c>
      <c r="F173" t="str">
        <f t="shared" si="2"/>
        <v>relavage</v>
      </c>
      <c r="I173" s="11">
        <f ca="1">IF(F173&lt;&gt;"relavage",TODAY(),IF(G173=Feuil3!C174,Feuil2!H173+Feuil3!D174,IF(G173=Feuil3!C175,Feuil2!H173+Feuil3!D175,IF(G173=Feuil3!C176,Feuil2!H173+Feuil3!D176,IF(G173=Feuil3!C177,Feuil2!H173+Feuil3!D177,IF(G173=Feuil3!C178,Feuil2!H173+Feuil3!D178,0))))))</f>
        <v>0</v>
      </c>
    </row>
    <row r="174" spans="1:9" hidden="1" x14ac:dyDescent="0.3">
      <c r="A174" s="5" t="s">
        <v>1192</v>
      </c>
      <c r="B174" s="5" t="s">
        <v>1193</v>
      </c>
      <c r="C174" s="7">
        <v>1470</v>
      </c>
      <c r="D174" t="str">
        <f>A174&amp;" N°"&amp;COUNTIF(A$2:A174,A174)</f>
        <v>C1046A N°1</v>
      </c>
      <c r="E174" s="5" t="s">
        <v>1194</v>
      </c>
      <c r="F174">
        <f t="shared" si="2"/>
        <v>1470</v>
      </c>
      <c r="I174" s="11">
        <f ca="1">IF(F174&lt;&gt;"relavage",TODAY(),IF(G174=Feuil3!C175,Feuil2!H174+Feuil3!D175,IF(G174=Feuil3!C176,Feuil2!H174+Feuil3!D176,IF(G174=Feuil3!C177,Feuil2!H174+Feuil3!D177,IF(G174=Feuil3!C178,Feuil2!H174+Feuil3!D178,IF(G174=Feuil3!C179,Feuil2!H174+Feuil3!D179,0))))))</f>
        <v>44672</v>
      </c>
    </row>
    <row r="175" spans="1:9" hidden="1" x14ac:dyDescent="0.3">
      <c r="A175" s="5" t="s">
        <v>1195</v>
      </c>
      <c r="B175" s="5" t="s">
        <v>1196</v>
      </c>
      <c r="C175" s="7">
        <v>1</v>
      </c>
      <c r="D175" t="str">
        <f>A175&amp;" N°"&amp;COUNTIF(A$2:A175,A175)</f>
        <v>C345 N°1</v>
      </c>
      <c r="E175" s="5" t="s">
        <v>1197</v>
      </c>
      <c r="F175" t="str">
        <f t="shared" si="2"/>
        <v>relavage</v>
      </c>
      <c r="I175" s="11">
        <f ca="1">IF(F175&lt;&gt;"relavage",TODAY(),IF(G175=Feuil3!C176,Feuil2!H175+Feuil3!D176,IF(G175=Feuil3!C177,Feuil2!H175+Feuil3!D177,IF(G175=Feuil3!C178,Feuil2!H175+Feuil3!D178,IF(G175=Feuil3!C179,Feuil2!H175+Feuil3!D179,IF(G175=Feuil3!C180,Feuil2!H175+Feuil3!D180,0))))))</f>
        <v>0</v>
      </c>
    </row>
    <row r="176" spans="1:9" hidden="1" x14ac:dyDescent="0.3">
      <c r="A176" s="5" t="s">
        <v>1198</v>
      </c>
      <c r="B176" s="5" t="s">
        <v>1199</v>
      </c>
      <c r="C176" s="7">
        <v>5000</v>
      </c>
      <c r="D176" t="str">
        <f>A176&amp;" N°"&amp;COUNTIF(A$2:A176,A176)</f>
        <v>C773 N°1</v>
      </c>
      <c r="E176" s="5" t="s">
        <v>1200</v>
      </c>
      <c r="F176">
        <f t="shared" si="2"/>
        <v>5000</v>
      </c>
      <c r="I176" s="11">
        <f ca="1">IF(F176&lt;&gt;"relavage",TODAY(),IF(G176=Feuil3!C177,Feuil2!H176+Feuil3!D177,IF(G176=Feuil3!C178,Feuil2!H176+Feuil3!D178,IF(G176=Feuil3!C179,Feuil2!H176+Feuil3!D179,IF(G176=Feuil3!C180,Feuil2!H176+Feuil3!D180,IF(G176=Feuil3!C181,Feuil2!H176+Feuil3!D181,0))))))</f>
        <v>44672</v>
      </c>
    </row>
    <row r="177" spans="1:9" hidden="1" x14ac:dyDescent="0.3">
      <c r="A177" s="5" t="s">
        <v>1201</v>
      </c>
      <c r="B177" s="5" t="s">
        <v>1202</v>
      </c>
      <c r="C177" s="7">
        <v>500</v>
      </c>
      <c r="D177" t="str">
        <f>A177&amp;" N°"&amp;COUNTIF(A$2:A177,A177)</f>
        <v>4400020014_14 N°1</v>
      </c>
      <c r="E177" s="5" t="s">
        <v>1203</v>
      </c>
      <c r="F177">
        <f t="shared" si="2"/>
        <v>500</v>
      </c>
      <c r="I177" s="11">
        <f ca="1">IF(F177&lt;&gt;"relavage",TODAY(),IF(G177=Feuil3!C178,Feuil2!H177+Feuil3!D178,IF(G177=Feuil3!C179,Feuil2!H177+Feuil3!D179,IF(G177=Feuil3!C180,Feuil2!H177+Feuil3!D180,IF(G177=Feuil3!C181,Feuil2!H177+Feuil3!D181,IF(G177=Feuil3!C182,Feuil2!H177+Feuil3!D182,0))))))</f>
        <v>44672</v>
      </c>
    </row>
    <row r="178" spans="1:9" hidden="1" x14ac:dyDescent="0.3">
      <c r="A178" s="5" t="s">
        <v>1198</v>
      </c>
      <c r="B178" s="5" t="s">
        <v>1199</v>
      </c>
      <c r="C178" s="7">
        <v>8</v>
      </c>
      <c r="D178" t="str">
        <f>A178&amp;" N°"&amp;COUNTIF(A$2:A178,A178)</f>
        <v>C773 N°2</v>
      </c>
      <c r="E178" s="5" t="s">
        <v>1204</v>
      </c>
      <c r="F178" t="str">
        <f t="shared" si="2"/>
        <v/>
      </c>
      <c r="I178" s="11">
        <f ca="1">IF(F178&lt;&gt;"relavage",TODAY(),IF(G178=Feuil3!C179,Feuil2!H178+Feuil3!D179,IF(G178=Feuil3!C180,Feuil2!H178+Feuil3!D180,IF(G178=Feuil3!C181,Feuil2!H178+Feuil3!D181,IF(G178=Feuil3!C182,Feuil2!H178+Feuil3!D182,IF(G178=Feuil3!C183,Feuil2!H178+Feuil3!D183,0))))))</f>
        <v>44672</v>
      </c>
    </row>
    <row r="179" spans="1:9" hidden="1" x14ac:dyDescent="0.3">
      <c r="A179" s="5" t="s">
        <v>1205</v>
      </c>
      <c r="B179" s="5" t="s">
        <v>1206</v>
      </c>
      <c r="C179" s="7">
        <v>500</v>
      </c>
      <c r="D179" t="str">
        <f>A179&amp;" N°"&amp;COUNTIF(A$2:A179,A179)</f>
        <v>4400020014_04 N°1</v>
      </c>
      <c r="E179" s="5" t="s">
        <v>1207</v>
      </c>
      <c r="F179">
        <f t="shared" si="2"/>
        <v>500</v>
      </c>
      <c r="I179" s="11">
        <f ca="1">IF(F179&lt;&gt;"relavage",TODAY(),IF(G179=Feuil3!C180,Feuil2!H179+Feuil3!D180,IF(G179=Feuil3!C181,Feuil2!H179+Feuil3!D181,IF(G179=Feuil3!C182,Feuil2!H179+Feuil3!D182,IF(G179=Feuil3!C183,Feuil2!H179+Feuil3!D183,IF(G179=Feuil3!C184,Feuil2!H179+Feuil3!D184,0))))))</f>
        <v>44672</v>
      </c>
    </row>
    <row r="180" spans="1:9" hidden="1" x14ac:dyDescent="0.3">
      <c r="A180" s="5" t="s">
        <v>1208</v>
      </c>
      <c r="B180" s="5" t="s">
        <v>1209</v>
      </c>
      <c r="C180" s="7">
        <v>1475</v>
      </c>
      <c r="D180" t="str">
        <f>A180&amp;" N°"&amp;COUNTIF(A$2:A180,A180)</f>
        <v>6891020001_042 N°1</v>
      </c>
      <c r="E180" s="5" t="s">
        <v>1210</v>
      </c>
      <c r="F180">
        <f t="shared" si="2"/>
        <v>1475</v>
      </c>
      <c r="I180" s="11">
        <f ca="1">IF(F180&lt;&gt;"relavage",TODAY(),IF(G180=Feuil3!C181,Feuil2!H180+Feuil3!D181,IF(G180=Feuil3!C182,Feuil2!H180+Feuil3!D182,IF(G180=Feuil3!C183,Feuil2!H180+Feuil3!D183,IF(G180=Feuil3!C184,Feuil2!H180+Feuil3!D184,IF(G180=Feuil3!C185,Feuil2!H180+Feuil3!D185,0))))))</f>
        <v>44672</v>
      </c>
    </row>
    <row r="181" spans="1:9" hidden="1" x14ac:dyDescent="0.3">
      <c r="A181" s="5" t="s">
        <v>1198</v>
      </c>
      <c r="B181" s="5" t="s">
        <v>1199</v>
      </c>
      <c r="C181" s="7">
        <v>8</v>
      </c>
      <c r="D181" t="str">
        <f>A181&amp;" N°"&amp;COUNTIF(A$2:A181,A181)</f>
        <v>C773 N°3</v>
      </c>
      <c r="E181" s="5" t="s">
        <v>1211</v>
      </c>
      <c r="F181" t="str">
        <f t="shared" si="2"/>
        <v/>
      </c>
      <c r="I181" s="11">
        <f ca="1">IF(F181&lt;&gt;"relavage",TODAY(),IF(G181=Feuil3!C182,Feuil2!H181+Feuil3!D182,IF(G181=Feuil3!C183,Feuil2!H181+Feuil3!D183,IF(G181=Feuil3!C184,Feuil2!H181+Feuil3!D184,IF(G181=Feuil3!C185,Feuil2!H181+Feuil3!D185,IF(G181=Feuil3!C186,Feuil2!H181+Feuil3!D186,0))))))</f>
        <v>44672</v>
      </c>
    </row>
    <row r="182" spans="1:9" hidden="1" x14ac:dyDescent="0.3">
      <c r="A182" s="5" t="s">
        <v>1212</v>
      </c>
      <c r="B182" s="5" t="s">
        <v>1213</v>
      </c>
      <c r="C182" s="7">
        <v>8</v>
      </c>
      <c r="D182" t="str">
        <f>A182&amp;" N°"&amp;COUNTIF(A$2:A182,A182)</f>
        <v>C193 N°1</v>
      </c>
      <c r="E182" s="5" t="s">
        <v>1214</v>
      </c>
      <c r="F182" t="str">
        <f t="shared" si="2"/>
        <v/>
      </c>
      <c r="I182" s="11">
        <f ca="1">IF(F182&lt;&gt;"relavage",TODAY(),IF(G182=Feuil3!C183,Feuil2!H182+Feuil3!D183,IF(G182=Feuil3!C184,Feuil2!H182+Feuil3!D184,IF(G182=Feuil3!C185,Feuil2!H182+Feuil3!D185,IF(G182=Feuil3!C186,Feuil2!H182+Feuil3!D186,IF(G182=Feuil3!C187,Feuil2!H182+Feuil3!D187,0))))))</f>
        <v>44672</v>
      </c>
    </row>
    <row r="183" spans="1:9" hidden="1" x14ac:dyDescent="0.3">
      <c r="A183" s="5" t="s">
        <v>733</v>
      </c>
      <c r="B183" s="5" t="s">
        <v>1215</v>
      </c>
      <c r="C183" s="7">
        <v>1</v>
      </c>
      <c r="D183" t="str">
        <f>A183&amp;" N°"&amp;COUNTIF(A$2:A183,A183)</f>
        <v>C185 N°1</v>
      </c>
      <c r="E183" s="5" t="s">
        <v>1216</v>
      </c>
      <c r="F183" t="str">
        <f t="shared" si="2"/>
        <v>relavage</v>
      </c>
      <c r="I183" s="11">
        <f ca="1">IF(F183&lt;&gt;"relavage",TODAY(),IF(G183=Feuil3!C184,Feuil2!H183+Feuil3!D184,IF(G183=Feuil3!C185,Feuil2!H183+Feuil3!D185,IF(G183=Feuil3!C186,Feuil2!H183+Feuil3!D186,IF(G183=Feuil3!C187,Feuil2!H183+Feuil3!D187,IF(G183=Feuil3!C188,Feuil2!H183+Feuil3!D188,0))))))</f>
        <v>0</v>
      </c>
    </row>
    <row r="184" spans="1:9" hidden="1" x14ac:dyDescent="0.3">
      <c r="A184" s="5" t="s">
        <v>1217</v>
      </c>
      <c r="B184" s="5" t="s">
        <v>1218</v>
      </c>
      <c r="C184" s="7">
        <v>8</v>
      </c>
      <c r="D184" t="str">
        <f>A184&amp;" N°"&amp;COUNTIF(A$2:A184,A184)</f>
        <v>6891020001_040 N°1</v>
      </c>
      <c r="E184" s="5" t="s">
        <v>1219</v>
      </c>
      <c r="F184" t="str">
        <f t="shared" si="2"/>
        <v/>
      </c>
      <c r="I184" s="11">
        <f ca="1">IF(F184&lt;&gt;"relavage",TODAY(),IF(G184=Feuil3!C185,Feuil2!H184+Feuil3!D185,IF(G184=Feuil3!C186,Feuil2!H184+Feuil3!D186,IF(G184=Feuil3!C187,Feuil2!H184+Feuil3!D187,IF(G184=Feuil3!C188,Feuil2!H184+Feuil3!D188,IF(G184=Feuil3!C189,Feuil2!H184+Feuil3!D189,0))))))</f>
        <v>44672</v>
      </c>
    </row>
    <row r="185" spans="1:9" hidden="1" x14ac:dyDescent="0.3">
      <c r="A185" s="5" t="s">
        <v>1022</v>
      </c>
      <c r="B185" s="5" t="s">
        <v>1023</v>
      </c>
      <c r="C185" s="7">
        <v>2526</v>
      </c>
      <c r="D185" t="str">
        <f>A185&amp;" N°"&amp;COUNTIF(A$2:A185,A185)</f>
        <v>C256 N°2</v>
      </c>
      <c r="E185" s="5" t="s">
        <v>1220</v>
      </c>
      <c r="F185">
        <f t="shared" si="2"/>
        <v>2526</v>
      </c>
      <c r="I185" s="11">
        <f ca="1">IF(F185&lt;&gt;"relavage",TODAY(),IF(G185=Feuil3!C186,Feuil2!H185+Feuil3!D186,IF(G185=Feuil3!C187,Feuil2!H185+Feuil3!D187,IF(G185=Feuil3!C188,Feuil2!H185+Feuil3!D188,IF(G185=Feuil3!C189,Feuil2!H185+Feuil3!D189,IF(G185=Feuil3!C190,Feuil2!H185+Feuil3!D190,0))))))</f>
        <v>44672</v>
      </c>
    </row>
    <row r="186" spans="1:9" hidden="1" x14ac:dyDescent="0.3">
      <c r="A186" s="5" t="s">
        <v>203</v>
      </c>
      <c r="B186" s="5" t="s">
        <v>204</v>
      </c>
      <c r="C186" s="7">
        <v>1</v>
      </c>
      <c r="D186" t="str">
        <f>A186&amp;" N°"&amp;COUNTIF(A$2:A186,A186)</f>
        <v>9912124751_04 N°3</v>
      </c>
      <c r="E186" s="5" t="s">
        <v>1221</v>
      </c>
      <c r="F186" t="str">
        <f t="shared" si="2"/>
        <v>relavage</v>
      </c>
      <c r="I186" s="11">
        <f ca="1">IF(F186&lt;&gt;"relavage",TODAY(),IF(G186=Feuil3!C187,Feuil2!H186+Feuil3!D187,IF(G186=Feuil3!C188,Feuil2!H186+Feuil3!D188,IF(G186=Feuil3!C189,Feuil2!H186+Feuil3!D189,IF(G186=Feuil3!C190,Feuil2!H186+Feuil3!D190,IF(G186=Feuil3!C191,Feuil2!H186+Feuil3!D191,0))))))</f>
        <v>0</v>
      </c>
    </row>
    <row r="187" spans="1:9" hidden="1" x14ac:dyDescent="0.3">
      <c r="A187" s="5" t="s">
        <v>519</v>
      </c>
      <c r="B187" s="5" t="s">
        <v>520</v>
      </c>
      <c r="C187" s="7">
        <v>4380</v>
      </c>
      <c r="D187" t="str">
        <f>A187&amp;" N°"&amp;COUNTIF(A$2:A187,A187)</f>
        <v>C1063A N°1</v>
      </c>
      <c r="E187" s="5" t="s">
        <v>1222</v>
      </c>
      <c r="F187">
        <f t="shared" si="2"/>
        <v>4380</v>
      </c>
      <c r="I187" s="11">
        <f ca="1">IF(F187&lt;&gt;"relavage",TODAY(),IF(G187=Feuil3!C188,Feuil2!H187+Feuil3!D188,IF(G187=Feuil3!C189,Feuil2!H187+Feuil3!D189,IF(G187=Feuil3!C190,Feuil2!H187+Feuil3!D190,IF(G187=Feuil3!C191,Feuil2!H187+Feuil3!D191,IF(G187=Feuil3!C192,Feuil2!H187+Feuil3!D192,0))))))</f>
        <v>44672</v>
      </c>
    </row>
    <row r="188" spans="1:9" hidden="1" x14ac:dyDescent="0.3">
      <c r="A188" s="5" t="s">
        <v>1223</v>
      </c>
      <c r="B188" s="5" t="s">
        <v>1224</v>
      </c>
      <c r="C188" s="7">
        <v>1</v>
      </c>
      <c r="D188" t="str">
        <f>A188&amp;" N°"&amp;COUNTIF(A$2:A188,A188)</f>
        <v>C1466 N°1</v>
      </c>
      <c r="E188" s="5" t="s">
        <v>1225</v>
      </c>
      <c r="F188" t="str">
        <f t="shared" si="2"/>
        <v>relavage</v>
      </c>
      <c r="I188" s="11">
        <f ca="1">IF(F188&lt;&gt;"relavage",TODAY(),IF(G188=Feuil3!C189,Feuil2!H188+Feuil3!D189,IF(G188=Feuil3!C190,Feuil2!H188+Feuil3!D190,IF(G188=Feuil3!C191,Feuil2!H188+Feuil3!D191,IF(G188=Feuil3!C192,Feuil2!H188+Feuil3!D192,IF(G188=Feuil3!C193,Feuil2!H188+Feuil3!D193,0))))))</f>
        <v>0</v>
      </c>
    </row>
    <row r="189" spans="1:9" hidden="1" x14ac:dyDescent="0.3">
      <c r="A189" s="5" t="s">
        <v>1226</v>
      </c>
      <c r="B189" s="5" t="s">
        <v>1227</v>
      </c>
      <c r="C189" s="7">
        <v>1</v>
      </c>
      <c r="D189" t="str">
        <f>A189&amp;" N°"&amp;COUNTIF(A$2:A189,A189)</f>
        <v>C872B N°1</v>
      </c>
      <c r="E189" s="5" t="s">
        <v>1228</v>
      </c>
      <c r="F189" t="str">
        <f t="shared" si="2"/>
        <v>relavage</v>
      </c>
      <c r="I189" s="11">
        <f ca="1">IF(F189&lt;&gt;"relavage",TODAY(),IF(G189=Feuil3!C190,Feuil2!H189+Feuil3!D190,IF(G189=Feuil3!C191,Feuil2!H189+Feuil3!D191,IF(G189=Feuil3!C192,Feuil2!H189+Feuil3!D192,IF(G189=Feuil3!C193,Feuil2!H189+Feuil3!D193,IF(G189=Feuil3!C194,Feuil2!H189+Feuil3!D194,0))))))</f>
        <v>0</v>
      </c>
    </row>
    <row r="190" spans="1:9" hidden="1" x14ac:dyDescent="0.3">
      <c r="A190" s="5" t="s">
        <v>449</v>
      </c>
      <c r="B190" s="5" t="s">
        <v>1229</v>
      </c>
      <c r="C190" s="7">
        <v>5000</v>
      </c>
      <c r="D190" t="str">
        <f>A190&amp;" N°"&amp;COUNTIF(A$2:A190,A190)</f>
        <v>C182 N°1</v>
      </c>
      <c r="E190" s="5" t="s">
        <v>1230</v>
      </c>
      <c r="F190">
        <f t="shared" si="2"/>
        <v>5000</v>
      </c>
      <c r="I190" s="11">
        <f ca="1">IF(F190&lt;&gt;"relavage",TODAY(),IF(G190=Feuil3!C191,Feuil2!H190+Feuil3!D191,IF(G190=Feuil3!C192,Feuil2!H190+Feuil3!D192,IF(G190=Feuil3!C193,Feuil2!H190+Feuil3!D193,IF(G190=Feuil3!C194,Feuil2!H190+Feuil3!D194,IF(G190=Feuil3!C195,Feuil2!H190+Feuil3!D195,0))))))</f>
        <v>44672</v>
      </c>
    </row>
    <row r="191" spans="1:9" hidden="1" x14ac:dyDescent="0.3">
      <c r="A191" s="5" t="s">
        <v>54</v>
      </c>
      <c r="B191" s="5" t="s">
        <v>55</v>
      </c>
      <c r="C191" s="7">
        <v>1</v>
      </c>
      <c r="D191" t="str">
        <f>A191&amp;" N°"&amp;COUNTIF(A$2:A191,A191)</f>
        <v>C1485 N°1</v>
      </c>
      <c r="E191" s="5" t="s">
        <v>1231</v>
      </c>
      <c r="F191" t="str">
        <f t="shared" si="2"/>
        <v>relavage</v>
      </c>
      <c r="I191" s="11">
        <f ca="1">IF(F191&lt;&gt;"relavage",TODAY(),IF(G191=Feuil3!C192,Feuil2!H191+Feuil3!D192,IF(G191=Feuil3!C193,Feuil2!H191+Feuil3!D193,IF(G191=Feuil3!C194,Feuil2!H191+Feuil3!D194,IF(G191=Feuil3!C195,Feuil2!H191+Feuil3!D195,IF(G191=Feuil3!C196,Feuil2!H191+Feuil3!D196,0))))))</f>
        <v>0</v>
      </c>
    </row>
    <row r="192" spans="1:9" hidden="1" x14ac:dyDescent="0.3">
      <c r="A192" s="5" t="s">
        <v>1232</v>
      </c>
      <c r="B192" s="5" t="s">
        <v>1233</v>
      </c>
      <c r="C192" s="7">
        <v>1000</v>
      </c>
      <c r="D192" t="str">
        <f>A192&amp;" N°"&amp;COUNTIF(A$2:A192,A192)</f>
        <v>C1965 N°1</v>
      </c>
      <c r="E192" s="5" t="s">
        <v>1234</v>
      </c>
      <c r="F192">
        <f t="shared" si="2"/>
        <v>1000</v>
      </c>
      <c r="I192" s="11">
        <f ca="1">IF(F192&lt;&gt;"relavage",TODAY(),IF(G192=Feuil3!C193,Feuil2!H192+Feuil3!D193,IF(G192=Feuil3!C194,Feuil2!H192+Feuil3!D194,IF(G192=Feuil3!C195,Feuil2!H192+Feuil3!D195,IF(G192=Feuil3!C196,Feuil2!H192+Feuil3!D196,IF(G192=Feuil3!C197,Feuil2!H192+Feuil3!D197,0))))))</f>
        <v>44672</v>
      </c>
    </row>
    <row r="193" spans="1:9" hidden="1" x14ac:dyDescent="0.3">
      <c r="A193" s="5" t="s">
        <v>1235</v>
      </c>
      <c r="B193" s="5" t="s">
        <v>77</v>
      </c>
      <c r="C193" s="7">
        <v>100</v>
      </c>
      <c r="D193" t="str">
        <f>A193&amp;" N°"&amp;COUNTIF(A$2:A193,A193)</f>
        <v>C224 N°1</v>
      </c>
      <c r="E193" s="5" t="s">
        <v>1236</v>
      </c>
      <c r="F193">
        <f t="shared" si="2"/>
        <v>100</v>
      </c>
      <c r="I193" s="11">
        <f ca="1">IF(F193&lt;&gt;"relavage",TODAY(),IF(G193=Feuil3!C194,Feuil2!H193+Feuil3!D194,IF(G193=Feuil3!C195,Feuil2!H193+Feuil3!D195,IF(G193=Feuil3!C196,Feuil2!H193+Feuil3!D196,IF(G193=Feuil3!C197,Feuil2!H193+Feuil3!D197,IF(G193=Feuil3!C198,Feuil2!H193+Feuil3!D198,0))))))</f>
        <v>44672</v>
      </c>
    </row>
    <row r="194" spans="1:9" hidden="1" x14ac:dyDescent="0.3">
      <c r="A194" s="5" t="s">
        <v>684</v>
      </c>
      <c r="B194" s="5" t="s">
        <v>685</v>
      </c>
      <c r="C194" s="7">
        <v>3000</v>
      </c>
      <c r="D194" t="str">
        <f>A194&amp;" N°"&amp;COUNTIF(A$2:A194,A194)</f>
        <v>C913 N°1</v>
      </c>
      <c r="E194" s="5" t="s">
        <v>1237</v>
      </c>
      <c r="F194">
        <f t="shared" si="2"/>
        <v>3000</v>
      </c>
      <c r="I194" s="11">
        <f ca="1">IF(F194&lt;&gt;"relavage",TODAY(),IF(G194=Feuil3!C195,Feuil2!H194+Feuil3!D195,IF(G194=Feuil3!C196,Feuil2!H194+Feuil3!D196,IF(G194=Feuil3!C197,Feuil2!H194+Feuil3!D197,IF(G194=Feuil3!C198,Feuil2!H194+Feuil3!D198,IF(G194=Feuil3!C199,Feuil2!H194+Feuil3!D199,0))))))</f>
        <v>44672</v>
      </c>
    </row>
    <row r="195" spans="1:9" hidden="1" x14ac:dyDescent="0.3">
      <c r="A195" s="5" t="s">
        <v>1238</v>
      </c>
      <c r="B195" s="5" t="s">
        <v>77</v>
      </c>
      <c r="C195" s="7">
        <v>1500</v>
      </c>
      <c r="D195" t="str">
        <f>A195&amp;" N°"&amp;COUNTIF(A$2:A195,A195)</f>
        <v>C105A N°1</v>
      </c>
      <c r="E195" s="5" t="s">
        <v>1239</v>
      </c>
      <c r="F195">
        <f t="shared" ref="F195:F258" si="3">IF(C195=1,"relavage",IF(C195=8,"",C195))</f>
        <v>1500</v>
      </c>
      <c r="I195" s="11">
        <f ca="1">IF(F195&lt;&gt;"relavage",TODAY(),IF(G195=Feuil3!C196,Feuil2!H195+Feuil3!D196,IF(G195=Feuil3!C197,Feuil2!H195+Feuil3!D197,IF(G195=Feuil3!C198,Feuil2!H195+Feuil3!D198,IF(G195=Feuil3!C199,Feuil2!H195+Feuil3!D199,IF(G195=Feuil3!C200,Feuil2!H195+Feuil3!D200,0))))))</f>
        <v>44672</v>
      </c>
    </row>
    <row r="196" spans="1:9" hidden="1" x14ac:dyDescent="0.3">
      <c r="A196" s="5" t="s">
        <v>209</v>
      </c>
      <c r="B196" s="5" t="s">
        <v>210</v>
      </c>
      <c r="C196" s="7">
        <v>1</v>
      </c>
      <c r="D196" t="str">
        <f>A196&amp;" N°"&amp;COUNTIF(A$2:A196,A196)</f>
        <v>1699190002_04 N°1</v>
      </c>
      <c r="E196" s="5" t="s">
        <v>1240</v>
      </c>
      <c r="F196" t="str">
        <f t="shared" si="3"/>
        <v>relavage</v>
      </c>
      <c r="I196" s="11">
        <f ca="1">IF(F196&lt;&gt;"relavage",TODAY(),IF(G196=Feuil3!C197,Feuil2!H196+Feuil3!D197,IF(G196=Feuil3!C198,Feuil2!H196+Feuil3!D198,IF(G196=Feuil3!C199,Feuil2!H196+Feuil3!D199,IF(G196=Feuil3!C200,Feuil2!H196+Feuil3!D200,IF(G196=Feuil3!C201,Feuil2!H196+Feuil3!D201,0))))))</f>
        <v>0</v>
      </c>
    </row>
    <row r="197" spans="1:9" hidden="1" x14ac:dyDescent="0.3">
      <c r="A197" s="5" t="s">
        <v>1241</v>
      </c>
      <c r="B197" s="5" t="s">
        <v>1242</v>
      </c>
      <c r="C197" s="7">
        <v>1500</v>
      </c>
      <c r="D197" t="str">
        <f>A197&amp;" N°"&amp;COUNTIF(A$2:A197,A197)</f>
        <v>C672B N°1</v>
      </c>
      <c r="E197" s="5" t="s">
        <v>1243</v>
      </c>
      <c r="F197">
        <f t="shared" si="3"/>
        <v>1500</v>
      </c>
      <c r="I197" s="11">
        <f ca="1">IF(F197&lt;&gt;"relavage",TODAY(),IF(G197=Feuil3!C198,Feuil2!H197+Feuil3!D198,IF(G197=Feuil3!C199,Feuil2!H197+Feuil3!D199,IF(G197=Feuil3!C200,Feuil2!H197+Feuil3!D200,IF(G197=Feuil3!C201,Feuil2!H197+Feuil3!D201,IF(G197=Feuil3!C202,Feuil2!H197+Feuil3!D202,0))))))</f>
        <v>44672</v>
      </c>
    </row>
    <row r="198" spans="1:9" hidden="1" x14ac:dyDescent="0.3">
      <c r="A198" s="5" t="s">
        <v>819</v>
      </c>
      <c r="B198" s="5" t="s">
        <v>77</v>
      </c>
      <c r="C198" s="7">
        <v>1490</v>
      </c>
      <c r="D198" t="str">
        <f>A198&amp;" N°"&amp;COUNTIF(A$2:A198,A198)</f>
        <v>C497 N°1</v>
      </c>
      <c r="E198" s="5" t="s">
        <v>1244</v>
      </c>
      <c r="F198">
        <f t="shared" si="3"/>
        <v>1490</v>
      </c>
      <c r="I198" s="11">
        <f ca="1">IF(F198&lt;&gt;"relavage",TODAY(),IF(G198=Feuil3!C199,Feuil2!H198+Feuil3!D199,IF(G198=Feuil3!C200,Feuil2!H198+Feuil3!D200,IF(G198=Feuil3!C201,Feuil2!H198+Feuil3!D201,IF(G198=Feuil3!C202,Feuil2!H198+Feuil3!D202,IF(G198=Feuil3!C203,Feuil2!H198+Feuil3!D203,0))))))</f>
        <v>44672</v>
      </c>
    </row>
    <row r="199" spans="1:9" hidden="1" x14ac:dyDescent="0.3">
      <c r="A199" s="5" t="s">
        <v>1245</v>
      </c>
      <c r="B199" s="5" t="s">
        <v>1246</v>
      </c>
      <c r="C199" s="7">
        <v>1000</v>
      </c>
      <c r="D199" t="str">
        <f>A199&amp;" N°"&amp;COUNTIF(A$2:A199,A199)</f>
        <v>5720190009_04 N°1</v>
      </c>
      <c r="E199" s="5" t="s">
        <v>1247</v>
      </c>
      <c r="F199">
        <f t="shared" si="3"/>
        <v>1000</v>
      </c>
      <c r="I199" s="11">
        <f ca="1">IF(F199&lt;&gt;"relavage",TODAY(),IF(G199=Feuil3!C200,Feuil2!H199+Feuil3!D200,IF(G199=Feuil3!C201,Feuil2!H199+Feuil3!D201,IF(G199=Feuil3!C202,Feuil2!H199+Feuil3!D202,IF(G199=Feuil3!C203,Feuil2!H199+Feuil3!D203,IF(G199=Feuil3!C204,Feuil2!H199+Feuil3!D204,0))))))</f>
        <v>44672</v>
      </c>
    </row>
    <row r="200" spans="1:9" hidden="1" x14ac:dyDescent="0.3">
      <c r="A200" s="5" t="s">
        <v>1248</v>
      </c>
      <c r="B200" s="5" t="s">
        <v>1249</v>
      </c>
      <c r="C200" s="7">
        <v>3500</v>
      </c>
      <c r="D200" t="str">
        <f>A200&amp;" N°"&amp;COUNTIF(A$2:A200,A200)</f>
        <v>9906127310_04 N°1</v>
      </c>
      <c r="E200" s="5" t="s">
        <v>1250</v>
      </c>
      <c r="F200">
        <f t="shared" si="3"/>
        <v>3500</v>
      </c>
      <c r="I200" s="11">
        <f ca="1">IF(F200&lt;&gt;"relavage",TODAY(),IF(G200=Feuil3!C201,Feuil2!H200+Feuil3!D201,IF(G200=Feuil3!C202,Feuil2!H200+Feuil3!D202,IF(G200=Feuil3!C203,Feuil2!H200+Feuil3!D203,IF(G200=Feuil3!C204,Feuil2!H200+Feuil3!D204,IF(G200=Feuil3!C205,Feuil2!H200+Feuil3!D205,0))))))</f>
        <v>44672</v>
      </c>
    </row>
    <row r="201" spans="1:9" hidden="1" x14ac:dyDescent="0.3">
      <c r="A201" s="5" t="s">
        <v>229</v>
      </c>
      <c r="B201" s="5" t="s">
        <v>230</v>
      </c>
      <c r="C201" s="7">
        <v>1460</v>
      </c>
      <c r="D201" t="str">
        <f>A201&amp;" N°"&amp;COUNTIF(A$2:A201,A201)</f>
        <v>C1399W2 N°1</v>
      </c>
      <c r="E201" s="5" t="s">
        <v>1251</v>
      </c>
      <c r="F201">
        <f t="shared" si="3"/>
        <v>1460</v>
      </c>
      <c r="I201" s="11">
        <f ca="1">IF(F201&lt;&gt;"relavage",TODAY(),IF(G201=Feuil3!C202,Feuil2!H201+Feuil3!D202,IF(G201=Feuil3!C203,Feuil2!H201+Feuil3!D203,IF(G201=Feuil3!C204,Feuil2!H201+Feuil3!D204,IF(G201=Feuil3!C205,Feuil2!H201+Feuil3!D205,IF(G201=Feuil3!C206,Feuil2!H201+Feuil3!D206,0))))))</f>
        <v>44672</v>
      </c>
    </row>
    <row r="202" spans="1:9" hidden="1" x14ac:dyDescent="0.3">
      <c r="A202" s="5" t="s">
        <v>1252</v>
      </c>
      <c r="B202" s="5" t="s">
        <v>1253</v>
      </c>
      <c r="C202" s="7">
        <v>1000</v>
      </c>
      <c r="D202" t="str">
        <f>A202&amp;" N°"&amp;COUNTIF(A$2:A202,A202)</f>
        <v>5720190009_14 N°1</v>
      </c>
      <c r="E202" s="5" t="s">
        <v>1254</v>
      </c>
      <c r="F202">
        <f t="shared" si="3"/>
        <v>1000</v>
      </c>
      <c r="I202" s="11">
        <f ca="1">IF(F202&lt;&gt;"relavage",TODAY(),IF(G202=Feuil3!C203,Feuil2!H202+Feuil3!D203,IF(G202=Feuil3!C204,Feuil2!H202+Feuil3!D204,IF(G202=Feuil3!C205,Feuil2!H202+Feuil3!D205,IF(G202=Feuil3!C206,Feuil2!H202+Feuil3!D206,IF(G202=Feuil3!C207,Feuil2!H202+Feuil3!D207,0))))))</f>
        <v>44672</v>
      </c>
    </row>
    <row r="203" spans="1:9" hidden="1" x14ac:dyDescent="0.3">
      <c r="A203" s="5" t="s">
        <v>1150</v>
      </c>
      <c r="B203" s="5" t="s">
        <v>77</v>
      </c>
      <c r="C203" s="7">
        <v>8</v>
      </c>
      <c r="D203" t="str">
        <f>A203&amp;" N°"&amp;COUNTIF(A$2:A203,A203)</f>
        <v>C81 N°2</v>
      </c>
      <c r="E203" s="5" t="s">
        <v>1255</v>
      </c>
      <c r="F203" t="str">
        <f t="shared" si="3"/>
        <v/>
      </c>
      <c r="I203" s="11">
        <f ca="1">IF(F203&lt;&gt;"relavage",TODAY(),IF(G203=Feuil3!C204,Feuil2!H203+Feuil3!D204,IF(G203=Feuil3!C205,Feuil2!H203+Feuil3!D205,IF(G203=Feuil3!C206,Feuil2!H203+Feuil3!D206,IF(G203=Feuil3!C207,Feuil2!H203+Feuil3!D207,IF(G203=Feuil3!C208,Feuil2!H203+Feuil3!D208,0))))))</f>
        <v>44672</v>
      </c>
    </row>
    <row r="204" spans="1:9" hidden="1" x14ac:dyDescent="0.3">
      <c r="A204" s="5" t="s">
        <v>1256</v>
      </c>
      <c r="B204" s="5" t="s">
        <v>1257</v>
      </c>
      <c r="C204" s="7">
        <v>2500</v>
      </c>
      <c r="D204" t="str">
        <f>A204&amp;" N°"&amp;COUNTIF(A$2:A204,A204)</f>
        <v>C234 N°1</v>
      </c>
      <c r="E204" s="5" t="s">
        <v>1258</v>
      </c>
      <c r="F204">
        <f t="shared" si="3"/>
        <v>2500</v>
      </c>
      <c r="I204" s="11">
        <f ca="1">IF(F204&lt;&gt;"relavage",TODAY(),IF(G204=Feuil3!C205,Feuil2!H204+Feuil3!D205,IF(G204=Feuil3!C206,Feuil2!H204+Feuil3!D206,IF(G204=Feuil3!C207,Feuil2!H204+Feuil3!D207,IF(G204=Feuil3!C208,Feuil2!H204+Feuil3!D208,IF(G204=Feuil3!C209,Feuil2!H204+Feuil3!D209,0))))))</f>
        <v>44672</v>
      </c>
    </row>
    <row r="205" spans="1:9" hidden="1" x14ac:dyDescent="0.3">
      <c r="A205" s="5" t="s">
        <v>917</v>
      </c>
      <c r="B205" s="5" t="s">
        <v>918</v>
      </c>
      <c r="C205" s="7">
        <v>1000</v>
      </c>
      <c r="D205" t="str">
        <f>A205&amp;" N°"&amp;COUNTIF(A$2:A205,A205)</f>
        <v>C1981 N°2</v>
      </c>
      <c r="E205" s="5" t="s">
        <v>1259</v>
      </c>
      <c r="F205">
        <f t="shared" si="3"/>
        <v>1000</v>
      </c>
      <c r="I205" s="11">
        <f ca="1">IF(F205&lt;&gt;"relavage",TODAY(),IF(G205=Feuil3!C206,Feuil2!H205+Feuil3!D206,IF(G205=Feuil3!C207,Feuil2!H205+Feuil3!D207,IF(G205=Feuil3!C208,Feuil2!H205+Feuil3!D208,IF(G205=Feuil3!C209,Feuil2!H205+Feuil3!D209,IF(G205=Feuil3!C210,Feuil2!H205+Feuil3!D210,0))))))</f>
        <v>44672</v>
      </c>
    </row>
    <row r="206" spans="1:9" hidden="1" x14ac:dyDescent="0.3">
      <c r="A206" s="5" t="s">
        <v>870</v>
      </c>
      <c r="B206" s="5" t="s">
        <v>871</v>
      </c>
      <c r="C206" s="7">
        <v>1</v>
      </c>
      <c r="D206" t="str">
        <f>A206&amp;" N°"&amp;COUNTIF(A$2:A206,A206)</f>
        <v>1255140003_04 N°2</v>
      </c>
      <c r="E206" s="5" t="s">
        <v>1260</v>
      </c>
      <c r="F206" t="str">
        <f t="shared" si="3"/>
        <v>relavage</v>
      </c>
      <c r="I206" s="11">
        <f ca="1">IF(F206&lt;&gt;"relavage",TODAY(),IF(G206=Feuil3!C207,Feuil2!H206+Feuil3!D207,IF(G206=Feuil3!C208,Feuil2!H206+Feuil3!D208,IF(G206=Feuil3!C209,Feuil2!H206+Feuil3!D209,IF(G206=Feuil3!C210,Feuil2!H206+Feuil3!D210,IF(G206=Feuil3!C211,Feuil2!H206+Feuil3!D211,0))))))</f>
        <v>0</v>
      </c>
    </row>
    <row r="207" spans="1:9" hidden="1" x14ac:dyDescent="0.3">
      <c r="A207" s="5" t="s">
        <v>1261</v>
      </c>
      <c r="B207" s="5" t="s">
        <v>77</v>
      </c>
      <c r="C207" s="7">
        <v>1000</v>
      </c>
      <c r="D207" t="str">
        <f>A207&amp;" N°"&amp;COUNTIF(A$2:A207,A207)</f>
        <v>C1398 N°1</v>
      </c>
      <c r="E207" s="5" t="s">
        <v>1262</v>
      </c>
      <c r="F207">
        <f t="shared" si="3"/>
        <v>1000</v>
      </c>
      <c r="I207" s="11">
        <f ca="1">IF(F207&lt;&gt;"relavage",TODAY(),IF(G207=Feuil3!C208,Feuil2!H207+Feuil3!D208,IF(G207=Feuil3!C209,Feuil2!H207+Feuil3!D209,IF(G207=Feuil3!C210,Feuil2!H207+Feuil3!D210,IF(G207=Feuil3!C211,Feuil2!H207+Feuil3!D211,IF(G207=Feuil3!C212,Feuil2!H207+Feuil3!D212,0))))))</f>
        <v>44672</v>
      </c>
    </row>
    <row r="208" spans="1:9" hidden="1" x14ac:dyDescent="0.3">
      <c r="A208" s="5" t="s">
        <v>1263</v>
      </c>
      <c r="B208" s="5" t="s">
        <v>1264</v>
      </c>
      <c r="C208" s="7">
        <v>2</v>
      </c>
      <c r="D208" t="str">
        <f>A208&amp;" N°"&amp;COUNTIF(A$2:A208,A208)</f>
        <v>C417 N°1</v>
      </c>
      <c r="E208" s="5" t="s">
        <v>1265</v>
      </c>
      <c r="F208">
        <f t="shared" si="3"/>
        <v>2</v>
      </c>
      <c r="I208" s="11">
        <f ca="1">IF(F208&lt;&gt;"relavage",TODAY(),IF(G208=Feuil3!C209,Feuil2!H208+Feuil3!D209,IF(G208=Feuil3!C210,Feuil2!H208+Feuil3!D210,IF(G208=Feuil3!C211,Feuil2!H208+Feuil3!D211,IF(G208=Feuil3!C212,Feuil2!H208+Feuil3!D212,IF(G208=Feuil3!C213,Feuil2!H208+Feuil3!D213,0))))))</f>
        <v>44672</v>
      </c>
    </row>
    <row r="209" spans="1:9" hidden="1" x14ac:dyDescent="0.3">
      <c r="A209" s="5" t="s">
        <v>1266</v>
      </c>
      <c r="B209" s="5" t="s">
        <v>1267</v>
      </c>
      <c r="C209" s="7">
        <v>1000</v>
      </c>
      <c r="D209" t="str">
        <f>A209&amp;" N°"&amp;COUNTIF(A$2:A209,A209)</f>
        <v>C6 N°1</v>
      </c>
      <c r="E209" s="5" t="s">
        <v>1268</v>
      </c>
      <c r="F209">
        <f t="shared" si="3"/>
        <v>1000</v>
      </c>
      <c r="I209" s="11">
        <f ca="1">IF(F209&lt;&gt;"relavage",TODAY(),IF(G209=Feuil3!C210,Feuil2!H209+Feuil3!D210,IF(G209=Feuil3!C211,Feuil2!H209+Feuil3!D211,IF(G209=Feuil3!C212,Feuil2!H209+Feuil3!D212,IF(G209=Feuil3!C213,Feuil2!H209+Feuil3!D213,IF(G209=Feuil3!C214,Feuil2!H209+Feuil3!D214,0))))))</f>
        <v>44672</v>
      </c>
    </row>
    <row r="210" spans="1:9" hidden="1" x14ac:dyDescent="0.3">
      <c r="A210" s="5" t="s">
        <v>433</v>
      </c>
      <c r="B210" s="5" t="s">
        <v>434</v>
      </c>
      <c r="C210" s="7">
        <v>4000</v>
      </c>
      <c r="D210" t="str">
        <f>A210&amp;" N°"&amp;COUNTIF(A$2:A210,A210)</f>
        <v>C1367 N°1</v>
      </c>
      <c r="E210" s="5" t="s">
        <v>1269</v>
      </c>
      <c r="F210">
        <f t="shared" si="3"/>
        <v>4000</v>
      </c>
      <c r="I210" s="11">
        <f ca="1">IF(F210&lt;&gt;"relavage",TODAY(),IF(G210=Feuil3!C211,Feuil2!H210+Feuil3!D211,IF(G210=Feuil3!C212,Feuil2!H210+Feuil3!D212,IF(G210=Feuil3!C213,Feuil2!H210+Feuil3!D213,IF(G210=Feuil3!C214,Feuil2!H210+Feuil3!D214,IF(G210=Feuil3!C215,Feuil2!H210+Feuil3!D215,0))))))</f>
        <v>44672</v>
      </c>
    </row>
    <row r="211" spans="1:9" hidden="1" x14ac:dyDescent="0.3">
      <c r="A211" s="5" t="s">
        <v>1270</v>
      </c>
      <c r="B211" s="5" t="s">
        <v>1271</v>
      </c>
      <c r="C211" s="7">
        <v>1</v>
      </c>
      <c r="D211" t="str">
        <f>A211&amp;" N°"&amp;COUNTIF(A$2:A211,A211)</f>
        <v>C1742 N°1</v>
      </c>
      <c r="E211" s="5" t="s">
        <v>1272</v>
      </c>
      <c r="F211" t="str">
        <f t="shared" si="3"/>
        <v>relavage</v>
      </c>
      <c r="I211" s="11">
        <f ca="1">IF(F211&lt;&gt;"relavage",TODAY(),IF(G211=Feuil3!C212,Feuil2!H211+Feuil3!D212,IF(G211=Feuil3!C213,Feuil2!H211+Feuil3!D213,IF(G211=Feuil3!C214,Feuil2!H211+Feuil3!D214,IF(G211=Feuil3!C215,Feuil2!H211+Feuil3!D215,IF(G211=Feuil3!C216,Feuil2!H211+Feuil3!D216,0))))))</f>
        <v>0</v>
      </c>
    </row>
    <row r="212" spans="1:9" hidden="1" x14ac:dyDescent="0.3">
      <c r="A212" s="5" t="s">
        <v>197</v>
      </c>
      <c r="B212" s="5" t="s">
        <v>198</v>
      </c>
      <c r="C212" s="7">
        <v>1</v>
      </c>
      <c r="D212" t="str">
        <f>A212&amp;" N°"&amp;COUNTIF(A$2:A212,A212)</f>
        <v>C99B N°1</v>
      </c>
      <c r="E212" s="5" t="s">
        <v>1273</v>
      </c>
      <c r="F212" t="str">
        <f t="shared" si="3"/>
        <v>relavage</v>
      </c>
      <c r="I212" s="11">
        <f ca="1">IF(F212&lt;&gt;"relavage",TODAY(),IF(G212=Feuil3!C213,Feuil2!H212+Feuil3!D213,IF(G212=Feuil3!C214,Feuil2!H212+Feuil3!D214,IF(G212=Feuil3!C215,Feuil2!H212+Feuil3!D215,IF(G212=Feuil3!C216,Feuil2!H212+Feuil3!D216,IF(G212=Feuil3!C217,Feuil2!H212+Feuil3!D217,0))))))</f>
        <v>0</v>
      </c>
    </row>
    <row r="213" spans="1:9" hidden="1" x14ac:dyDescent="0.3">
      <c r="A213" s="5" t="s">
        <v>235</v>
      </c>
      <c r="B213" s="5" t="s">
        <v>236</v>
      </c>
      <c r="C213" s="7">
        <v>3999</v>
      </c>
      <c r="D213" t="str">
        <f>A213&amp;" N°"&amp;COUNTIF(A$2:A213,A213)</f>
        <v>C1397W2 N°1</v>
      </c>
      <c r="E213" s="5" t="s">
        <v>1274</v>
      </c>
      <c r="F213">
        <f t="shared" si="3"/>
        <v>3999</v>
      </c>
      <c r="I213" s="11">
        <f ca="1">IF(F213&lt;&gt;"relavage",TODAY(),IF(G213=Feuil3!C214,Feuil2!H213+Feuil3!D214,IF(G213=Feuil3!C215,Feuil2!H213+Feuil3!D215,IF(G213=Feuil3!C216,Feuil2!H213+Feuil3!D216,IF(G213=Feuil3!C217,Feuil2!H213+Feuil3!D217,IF(G213=Feuil3!C218,Feuil2!H213+Feuil3!D218,0))))))</f>
        <v>44672</v>
      </c>
    </row>
    <row r="214" spans="1:9" hidden="1" x14ac:dyDescent="0.3">
      <c r="A214" s="5" t="s">
        <v>1275</v>
      </c>
      <c r="B214" s="5" t="s">
        <v>77</v>
      </c>
      <c r="C214" s="7">
        <v>1000</v>
      </c>
      <c r="D214" t="str">
        <f>A214&amp;" N°"&amp;COUNTIF(A$2:A214,A214)</f>
        <v>C514 N°1</v>
      </c>
      <c r="E214" s="5" t="s">
        <v>1276</v>
      </c>
      <c r="F214">
        <f t="shared" si="3"/>
        <v>1000</v>
      </c>
      <c r="I214" s="11">
        <f ca="1">IF(F214&lt;&gt;"relavage",TODAY(),IF(G214=Feuil3!C215,Feuil2!H214+Feuil3!D215,IF(G214=Feuil3!C216,Feuil2!H214+Feuil3!D216,IF(G214=Feuil3!C217,Feuil2!H214+Feuil3!D217,IF(G214=Feuil3!C218,Feuil2!H214+Feuil3!D218,IF(G214=Feuil3!C219,Feuil2!H214+Feuil3!D219,0))))))</f>
        <v>44672</v>
      </c>
    </row>
    <row r="215" spans="1:9" hidden="1" x14ac:dyDescent="0.3">
      <c r="A215" s="5" t="s">
        <v>420</v>
      </c>
      <c r="B215" s="5" t="s">
        <v>421</v>
      </c>
      <c r="C215" s="7">
        <v>1</v>
      </c>
      <c r="D215" t="str">
        <f>A215&amp;" N°"&amp;COUNTIF(A$2:A215,A215)</f>
        <v>C205 N°2</v>
      </c>
      <c r="E215" s="5" t="s">
        <v>1277</v>
      </c>
      <c r="F215" t="str">
        <f t="shared" si="3"/>
        <v>relavage</v>
      </c>
      <c r="I215" s="11">
        <f ca="1">IF(F215&lt;&gt;"relavage",TODAY(),IF(G215=Feuil3!C216,Feuil2!H215+Feuil3!D216,IF(G215=Feuil3!C217,Feuil2!H215+Feuil3!D217,IF(G215=Feuil3!C218,Feuil2!H215+Feuil3!D218,IF(G215=Feuil3!C219,Feuil2!H215+Feuil3!D219,IF(G215=Feuil3!C220,Feuil2!H215+Feuil3!D220,0))))))</f>
        <v>0</v>
      </c>
    </row>
    <row r="216" spans="1:9" hidden="1" x14ac:dyDescent="0.3">
      <c r="A216" s="5" t="s">
        <v>197</v>
      </c>
      <c r="B216" s="5" t="s">
        <v>198</v>
      </c>
      <c r="C216" s="7">
        <v>5500</v>
      </c>
      <c r="D216" t="str">
        <f>A216&amp;" N°"&amp;COUNTIF(A$2:A216,A216)</f>
        <v>C99B N°2</v>
      </c>
      <c r="E216" s="5" t="s">
        <v>1278</v>
      </c>
      <c r="F216">
        <f t="shared" si="3"/>
        <v>5500</v>
      </c>
      <c r="I216" s="11">
        <f ca="1">IF(F216&lt;&gt;"relavage",TODAY(),IF(G216=Feuil3!C217,Feuil2!H216+Feuil3!D217,IF(G216=Feuil3!C218,Feuil2!H216+Feuil3!D218,IF(G216=Feuil3!C219,Feuil2!H216+Feuil3!D219,IF(G216=Feuil3!C220,Feuil2!H216+Feuil3!D220,IF(G216=Feuil3!C221,Feuil2!H216+Feuil3!D221,0))))))</f>
        <v>44672</v>
      </c>
    </row>
    <row r="217" spans="1:9" hidden="1" x14ac:dyDescent="0.3">
      <c r="A217" s="5" t="s">
        <v>1169</v>
      </c>
      <c r="B217" s="5" t="s">
        <v>1170</v>
      </c>
      <c r="C217" s="7">
        <v>1</v>
      </c>
      <c r="D217" t="str">
        <f>A217&amp;" N°"&amp;COUNTIF(A$2:A217,A217)</f>
        <v>C420A N°2</v>
      </c>
      <c r="E217" s="5" t="s">
        <v>1279</v>
      </c>
      <c r="F217" t="str">
        <f t="shared" si="3"/>
        <v>relavage</v>
      </c>
      <c r="I217" s="11">
        <f ca="1">IF(F217&lt;&gt;"relavage",TODAY(),IF(G217=Feuil3!C218,Feuil2!H217+Feuil3!D218,IF(G217=Feuil3!C219,Feuil2!H217+Feuil3!D219,IF(G217=Feuil3!C220,Feuil2!H217+Feuil3!D220,IF(G217=Feuil3!C221,Feuil2!H217+Feuil3!D221,IF(G217=Feuil3!C222,Feuil2!H217+Feuil3!D222,0))))))</f>
        <v>0</v>
      </c>
    </row>
    <row r="218" spans="1:9" hidden="1" x14ac:dyDescent="0.3">
      <c r="A218" s="5" t="s">
        <v>307</v>
      </c>
      <c r="B218" s="5" t="s">
        <v>308</v>
      </c>
      <c r="C218" s="7">
        <v>1</v>
      </c>
      <c r="D218" t="str">
        <f>A218&amp;" N°"&amp;COUNTIF(A$2:A218,A218)</f>
        <v>C1081B N°1</v>
      </c>
      <c r="E218" s="5" t="s">
        <v>1280</v>
      </c>
      <c r="F218" t="str">
        <f t="shared" si="3"/>
        <v>relavage</v>
      </c>
      <c r="I218" s="11">
        <f ca="1">IF(F218&lt;&gt;"relavage",TODAY(),IF(G218=Feuil3!C219,Feuil2!H218+Feuil3!D219,IF(G218=Feuil3!C220,Feuil2!H218+Feuil3!D220,IF(G218=Feuil3!C221,Feuil2!H218+Feuil3!D221,IF(G218=Feuil3!C222,Feuil2!H218+Feuil3!D222,IF(G218=Feuil3!C223,Feuil2!H218+Feuil3!D223,0))))))</f>
        <v>0</v>
      </c>
    </row>
    <row r="219" spans="1:9" hidden="1" x14ac:dyDescent="0.3">
      <c r="A219" s="5" t="s">
        <v>1281</v>
      </c>
      <c r="B219" s="5" t="s">
        <v>1282</v>
      </c>
      <c r="C219" s="7">
        <v>1000</v>
      </c>
      <c r="D219" t="str">
        <f>A219&amp;" N°"&amp;COUNTIF(A$2:A219,A219)</f>
        <v>C14 N°1</v>
      </c>
      <c r="E219" s="5" t="s">
        <v>1283</v>
      </c>
      <c r="F219">
        <f t="shared" si="3"/>
        <v>1000</v>
      </c>
      <c r="I219" s="11">
        <f ca="1">IF(F219&lt;&gt;"relavage",TODAY(),IF(G219=Feuil3!C220,Feuil2!H219+Feuil3!D220,IF(G219=Feuil3!C221,Feuil2!H219+Feuil3!D221,IF(G219=Feuil3!C222,Feuil2!H219+Feuil3!D222,IF(G219=Feuil3!C223,Feuil2!H219+Feuil3!D223,IF(G219=Feuil3!C224,Feuil2!H219+Feuil3!D224,0))))))</f>
        <v>44672</v>
      </c>
    </row>
    <row r="220" spans="1:9" hidden="1" x14ac:dyDescent="0.3">
      <c r="A220" s="5" t="s">
        <v>1169</v>
      </c>
      <c r="B220" s="5" t="s">
        <v>1170</v>
      </c>
      <c r="C220" s="7">
        <v>1</v>
      </c>
      <c r="D220" t="str">
        <f>A220&amp;" N°"&amp;COUNTIF(A$2:A220,A220)</f>
        <v>C420A N°3</v>
      </c>
      <c r="E220" s="5" t="s">
        <v>1284</v>
      </c>
      <c r="F220" t="str">
        <f t="shared" si="3"/>
        <v>relavage</v>
      </c>
      <c r="I220" s="11">
        <f ca="1">IF(F220&lt;&gt;"relavage",TODAY(),IF(G220=Feuil3!C221,Feuil2!H220+Feuil3!D221,IF(G220=Feuil3!C222,Feuil2!H220+Feuil3!D222,IF(G220=Feuil3!C223,Feuil2!H220+Feuil3!D223,IF(G220=Feuil3!C224,Feuil2!H220+Feuil3!D224,IF(G220=Feuil3!C225,Feuil2!H220+Feuil3!D225,0))))))</f>
        <v>0</v>
      </c>
    </row>
    <row r="221" spans="1:9" hidden="1" x14ac:dyDescent="0.3">
      <c r="A221" s="5" t="s">
        <v>50</v>
      </c>
      <c r="B221" s="5" t="s">
        <v>51</v>
      </c>
      <c r="C221" s="7">
        <v>1</v>
      </c>
      <c r="D221" t="str">
        <f>A221&amp;" N°"&amp;COUNTIF(A$2:A221,A221)</f>
        <v>6232110013_04 N°1</v>
      </c>
      <c r="E221" s="5" t="s">
        <v>1285</v>
      </c>
      <c r="F221" t="str">
        <f t="shared" si="3"/>
        <v>relavage</v>
      </c>
      <c r="I221" s="11">
        <f ca="1">IF(F221&lt;&gt;"relavage",TODAY(),IF(G221=Feuil3!C222,Feuil2!H221+Feuil3!D222,IF(G221=Feuil3!C223,Feuil2!H221+Feuil3!D223,IF(G221=Feuil3!C224,Feuil2!H221+Feuil3!D224,IF(G221=Feuil3!C225,Feuil2!H221+Feuil3!D225,IF(G221=Feuil3!C226,Feuil2!H221+Feuil3!D226,0))))))</f>
        <v>0</v>
      </c>
    </row>
    <row r="222" spans="1:9" hidden="1" x14ac:dyDescent="0.3">
      <c r="A222" s="5" t="s">
        <v>1187</v>
      </c>
      <c r="B222" s="5" t="s">
        <v>77</v>
      </c>
      <c r="C222" s="7">
        <v>2480</v>
      </c>
      <c r="D222" t="str">
        <f>A222&amp;" N°"&amp;COUNTIF(A$2:A222,A222)</f>
        <v>C829 N°2</v>
      </c>
      <c r="E222" s="5" t="s">
        <v>1286</v>
      </c>
      <c r="F222">
        <f t="shared" si="3"/>
        <v>2480</v>
      </c>
      <c r="I222" s="11">
        <f ca="1">IF(F222&lt;&gt;"relavage",TODAY(),IF(G222=Feuil3!C223,Feuil2!H222+Feuil3!D223,IF(G222=Feuil3!C224,Feuil2!H222+Feuil3!D224,IF(G222=Feuil3!C225,Feuil2!H222+Feuil3!D225,IF(G222=Feuil3!C226,Feuil2!H222+Feuil3!D226,IF(G222=Feuil3!C227,Feuil2!H222+Feuil3!D227,0))))))</f>
        <v>44672</v>
      </c>
    </row>
    <row r="223" spans="1:9" hidden="1" x14ac:dyDescent="0.3">
      <c r="A223" s="5" t="s">
        <v>72</v>
      </c>
      <c r="B223" s="5" t="s">
        <v>73</v>
      </c>
      <c r="C223" s="7">
        <v>1</v>
      </c>
      <c r="D223" t="str">
        <f>A223&amp;" N°"&amp;COUNTIF(A$2:A223,A223)</f>
        <v>6232110013_14 N°2</v>
      </c>
      <c r="E223" s="5" t="s">
        <v>1287</v>
      </c>
      <c r="F223" t="str">
        <f t="shared" si="3"/>
        <v>relavage</v>
      </c>
      <c r="I223" s="11">
        <f ca="1">IF(F223&lt;&gt;"relavage",TODAY(),IF(G223=Feuil3!C224,Feuil2!H223+Feuil3!D224,IF(G223=Feuil3!C225,Feuil2!H223+Feuil3!D225,IF(G223=Feuil3!C226,Feuil2!H223+Feuil3!D226,IF(G223=Feuil3!C227,Feuil2!H223+Feuil3!D227,IF(G223=Feuil3!C228,Feuil2!H223+Feuil3!D228,0))))))</f>
        <v>0</v>
      </c>
    </row>
    <row r="224" spans="1:9" hidden="1" x14ac:dyDescent="0.3">
      <c r="A224" s="5" t="s">
        <v>714</v>
      </c>
      <c r="B224" s="5" t="s">
        <v>715</v>
      </c>
      <c r="C224" s="7">
        <v>2445</v>
      </c>
      <c r="D224" t="str">
        <f>A224&amp;" N°"&amp;COUNTIF(A$2:A224,A224)</f>
        <v>C1075A N°1</v>
      </c>
      <c r="E224" s="5" t="s">
        <v>1288</v>
      </c>
      <c r="F224">
        <f t="shared" si="3"/>
        <v>2445</v>
      </c>
      <c r="I224" s="11">
        <f ca="1">IF(F224&lt;&gt;"relavage",TODAY(),IF(G224=Feuil3!C225,Feuil2!H224+Feuil3!D225,IF(G224=Feuil3!C226,Feuil2!H224+Feuil3!D226,IF(G224=Feuil3!C227,Feuil2!H224+Feuil3!D227,IF(G224=Feuil3!C228,Feuil2!H224+Feuil3!D228,IF(G224=Feuil3!C229,Feuil2!H224+Feuil3!D229,0))))))</f>
        <v>44672</v>
      </c>
    </row>
    <row r="225" spans="1:9" hidden="1" x14ac:dyDescent="0.3">
      <c r="A225" s="5" t="s">
        <v>722</v>
      </c>
      <c r="B225" s="5" t="s">
        <v>77</v>
      </c>
      <c r="C225" s="7">
        <v>1</v>
      </c>
      <c r="D225" t="str">
        <f>A225&amp;" N°"&amp;COUNTIF(A$2:A225,A225)</f>
        <v>C1193 N°1</v>
      </c>
      <c r="E225" s="5" t="s">
        <v>1289</v>
      </c>
      <c r="F225" t="str">
        <f t="shared" si="3"/>
        <v>relavage</v>
      </c>
      <c r="I225" s="11">
        <f ca="1">IF(F225&lt;&gt;"relavage",TODAY(),IF(G225=Feuil3!C226,Feuil2!H225+Feuil3!D226,IF(G225=Feuil3!C227,Feuil2!H225+Feuil3!D227,IF(G225=Feuil3!C228,Feuil2!H225+Feuil3!D228,IF(G225=Feuil3!C229,Feuil2!H225+Feuil3!D229,IF(G225=Feuil3!C230,Feuil2!H225+Feuil3!D230,0))))))</f>
        <v>0</v>
      </c>
    </row>
    <row r="226" spans="1:9" hidden="1" x14ac:dyDescent="0.3">
      <c r="A226" s="5" t="s">
        <v>50</v>
      </c>
      <c r="B226" s="5" t="s">
        <v>51</v>
      </c>
      <c r="C226" s="7">
        <v>2000</v>
      </c>
      <c r="D226" t="str">
        <f>A226&amp;" N°"&amp;COUNTIF(A$2:A226,A226)</f>
        <v>6232110013_04 N°2</v>
      </c>
      <c r="E226" s="5" t="s">
        <v>1290</v>
      </c>
      <c r="F226">
        <f t="shared" si="3"/>
        <v>2000</v>
      </c>
      <c r="I226" s="11">
        <f ca="1">IF(F226&lt;&gt;"relavage",TODAY(),IF(G226=Feuil3!C227,Feuil2!H226+Feuil3!D227,IF(G226=Feuil3!C228,Feuil2!H226+Feuil3!D228,IF(G226=Feuil3!C229,Feuil2!H226+Feuil3!D229,IF(G226=Feuil3!C230,Feuil2!H226+Feuil3!D230,IF(G226=Feuil3!C231,Feuil2!H226+Feuil3!D231,0))))))</f>
        <v>44672</v>
      </c>
    </row>
    <row r="227" spans="1:9" hidden="1" x14ac:dyDescent="0.3">
      <c r="A227" s="5" t="s">
        <v>795</v>
      </c>
      <c r="B227" s="5" t="s">
        <v>796</v>
      </c>
      <c r="C227" s="7">
        <v>3500</v>
      </c>
      <c r="D227" t="str">
        <f>A227&amp;" N°"&amp;COUNTIF(A$2:A227,A227)</f>
        <v>9906127210_04 N°1</v>
      </c>
      <c r="E227" s="5" t="s">
        <v>1291</v>
      </c>
      <c r="F227">
        <f t="shared" si="3"/>
        <v>3500</v>
      </c>
      <c r="I227" s="11">
        <f ca="1">IF(F227&lt;&gt;"relavage",TODAY(),IF(G227=Feuil3!C228,Feuil2!H227+Feuil3!D228,IF(G227=Feuil3!C229,Feuil2!H227+Feuil3!D229,IF(G227=Feuil3!C230,Feuil2!H227+Feuil3!D230,IF(G227=Feuil3!C231,Feuil2!H227+Feuil3!D231,IF(G227=Feuil3!C232,Feuil2!H227+Feuil3!D232,0))))))</f>
        <v>44672</v>
      </c>
    </row>
    <row r="228" spans="1:9" hidden="1" x14ac:dyDescent="0.3">
      <c r="A228" s="5" t="s">
        <v>293</v>
      </c>
      <c r="B228" s="5" t="s">
        <v>294</v>
      </c>
      <c r="C228" s="7">
        <v>1</v>
      </c>
      <c r="D228" t="str">
        <f>A228&amp;" N°"&amp;COUNTIF(A$2:A228,A228)</f>
        <v>C1405 N°2</v>
      </c>
      <c r="E228" s="5" t="s">
        <v>1292</v>
      </c>
      <c r="F228" t="str">
        <f t="shared" si="3"/>
        <v>relavage</v>
      </c>
      <c r="I228" s="11">
        <f ca="1">IF(F228&lt;&gt;"relavage",TODAY(),IF(G228=Feuil3!C229,Feuil2!H228+Feuil3!D229,IF(G228=Feuil3!C230,Feuil2!H228+Feuil3!D230,IF(G228=Feuil3!C231,Feuil2!H228+Feuil3!D231,IF(G228=Feuil3!C232,Feuil2!H228+Feuil3!D232,IF(G228=Feuil3!C233,Feuil2!H228+Feuil3!D233,0))))))</f>
        <v>0</v>
      </c>
    </row>
    <row r="229" spans="1:9" hidden="1" x14ac:dyDescent="0.3">
      <c r="A229" s="5" t="s">
        <v>1293</v>
      </c>
      <c r="B229" s="5" t="s">
        <v>1294</v>
      </c>
      <c r="C229" s="7">
        <v>1500</v>
      </c>
      <c r="D229" t="str">
        <f>A229&amp;" N°"&amp;COUNTIF(A$2:A229,A229)</f>
        <v>C213E N°1</v>
      </c>
      <c r="E229" s="5" t="s">
        <v>1295</v>
      </c>
      <c r="F229">
        <f t="shared" si="3"/>
        <v>1500</v>
      </c>
      <c r="I229" s="11">
        <f ca="1">IF(F229&lt;&gt;"relavage",TODAY(),IF(G229=Feuil3!C230,Feuil2!H229+Feuil3!D230,IF(G229=Feuil3!C231,Feuil2!H229+Feuil3!D231,IF(G229=Feuil3!C232,Feuil2!H229+Feuil3!D232,IF(G229=Feuil3!C233,Feuil2!H229+Feuil3!D233,IF(G229=Feuil3!C234,Feuil2!H229+Feuil3!D234,0))))))</f>
        <v>44672</v>
      </c>
    </row>
    <row r="230" spans="1:9" hidden="1" x14ac:dyDescent="0.3">
      <c r="A230" s="5" t="s">
        <v>377</v>
      </c>
      <c r="B230" s="5" t="s">
        <v>378</v>
      </c>
      <c r="C230" s="7">
        <v>1</v>
      </c>
      <c r="D230" t="str">
        <f>A230&amp;" N°"&amp;COUNTIF(A$2:A230,A230)</f>
        <v>6246150007_24 N°1</v>
      </c>
      <c r="E230" s="5" t="s">
        <v>1296</v>
      </c>
      <c r="F230" t="str">
        <f t="shared" si="3"/>
        <v>relavage</v>
      </c>
      <c r="I230" s="11">
        <f ca="1">IF(F230&lt;&gt;"relavage",TODAY(),IF(G230=Feuil3!C231,Feuil2!H230+Feuil3!D231,IF(G230=Feuil3!C232,Feuil2!H230+Feuil3!D232,IF(G230=Feuil3!C233,Feuil2!H230+Feuil3!D233,IF(G230=Feuil3!C234,Feuil2!H230+Feuil3!D234,IF(G230=Feuil3!C235,Feuil2!H230+Feuil3!D235,0))))))</f>
        <v>0</v>
      </c>
    </row>
    <row r="231" spans="1:9" hidden="1" x14ac:dyDescent="0.3">
      <c r="A231" s="5" t="s">
        <v>1297</v>
      </c>
      <c r="B231" s="5" t="s">
        <v>1298</v>
      </c>
      <c r="C231" s="7">
        <v>8</v>
      </c>
      <c r="D231" t="str">
        <f>A231&amp;" N°"&amp;COUNTIF(A$2:A231,A231)</f>
        <v>C1333 N°1</v>
      </c>
      <c r="E231" s="5" t="s">
        <v>1299</v>
      </c>
      <c r="F231" t="str">
        <f t="shared" si="3"/>
        <v/>
      </c>
      <c r="I231" s="11">
        <f ca="1">IF(F231&lt;&gt;"relavage",TODAY(),IF(G231=Feuil3!C232,Feuil2!H231+Feuil3!D232,IF(G231=Feuil3!C233,Feuil2!H231+Feuil3!D233,IF(G231=Feuil3!C234,Feuil2!H231+Feuil3!D234,IF(G231=Feuil3!C235,Feuil2!H231+Feuil3!D235,IF(G231=Feuil3!C236,Feuil2!H231+Feuil3!D236,0))))))</f>
        <v>44672</v>
      </c>
    </row>
    <row r="232" spans="1:9" hidden="1" x14ac:dyDescent="0.3">
      <c r="A232" s="5" t="s">
        <v>1300</v>
      </c>
      <c r="B232" s="5" t="s">
        <v>1301</v>
      </c>
      <c r="C232" s="7">
        <v>1600</v>
      </c>
      <c r="D232" t="str">
        <f>A232&amp;" N°"&amp;COUNTIF(A$2:A232,A232)</f>
        <v>1265110006_04 N°1</v>
      </c>
      <c r="E232" s="5" t="s">
        <v>1302</v>
      </c>
      <c r="F232">
        <f t="shared" si="3"/>
        <v>1600</v>
      </c>
      <c r="I232" s="11">
        <f ca="1">IF(F232&lt;&gt;"relavage",TODAY(),IF(G232=Feuil3!C233,Feuil2!H232+Feuil3!D233,IF(G232=Feuil3!C234,Feuil2!H232+Feuil3!D234,IF(G232=Feuil3!C235,Feuil2!H232+Feuil3!D235,IF(G232=Feuil3!C236,Feuil2!H232+Feuil3!D236,IF(G232=Feuil3!C237,Feuil2!H232+Feuil3!D237,0))))))</f>
        <v>44672</v>
      </c>
    </row>
    <row r="233" spans="1:9" hidden="1" x14ac:dyDescent="0.3">
      <c r="A233" s="5" t="s">
        <v>1241</v>
      </c>
      <c r="B233" s="5" t="s">
        <v>1242</v>
      </c>
      <c r="C233" s="7">
        <v>3000</v>
      </c>
      <c r="D233" t="str">
        <f>A233&amp;" N°"&amp;COUNTIF(A$2:A233,A233)</f>
        <v>C672B N°2</v>
      </c>
      <c r="E233" s="5" t="s">
        <v>1303</v>
      </c>
      <c r="F233">
        <f t="shared" si="3"/>
        <v>3000</v>
      </c>
      <c r="I233" s="11">
        <f ca="1">IF(F233&lt;&gt;"relavage",TODAY(),IF(G233=Feuil3!C234,Feuil2!H233+Feuil3!D234,IF(G233=Feuil3!C235,Feuil2!H233+Feuil3!D235,IF(G233=Feuil3!C236,Feuil2!H233+Feuil3!D236,IF(G233=Feuil3!C237,Feuil2!H233+Feuil3!D237,IF(G233=Feuil3!C238,Feuil2!H233+Feuil3!D238,0))))))</f>
        <v>44672</v>
      </c>
    </row>
    <row r="234" spans="1:9" hidden="1" x14ac:dyDescent="0.3">
      <c r="A234" s="5" t="s">
        <v>940</v>
      </c>
      <c r="B234" s="5" t="s">
        <v>941</v>
      </c>
      <c r="C234" s="7">
        <v>8</v>
      </c>
      <c r="D234" t="str">
        <f>A234&amp;" N°"&amp;COUNTIF(A$2:A234,A234)</f>
        <v>2890040009_04 N°2</v>
      </c>
      <c r="E234" s="5" t="s">
        <v>1304</v>
      </c>
      <c r="F234" t="str">
        <f t="shared" si="3"/>
        <v/>
      </c>
      <c r="I234" s="11">
        <f ca="1">IF(F234&lt;&gt;"relavage",TODAY(),IF(G234=Feuil3!C235,Feuil2!H234+Feuil3!D235,IF(G234=Feuil3!C236,Feuil2!H234+Feuil3!D236,IF(G234=Feuil3!C237,Feuil2!H234+Feuil3!D237,IF(G234=Feuil3!C238,Feuil2!H234+Feuil3!D238,IF(G234=Feuil3!C239,Feuil2!H234+Feuil3!D239,0))))))</f>
        <v>44672</v>
      </c>
    </row>
    <row r="235" spans="1:9" hidden="1" x14ac:dyDescent="0.3">
      <c r="A235" s="5" t="s">
        <v>287</v>
      </c>
      <c r="B235" s="5" t="s">
        <v>288</v>
      </c>
      <c r="C235" s="7">
        <v>7500</v>
      </c>
      <c r="D235" t="str">
        <f>A235&amp;" N°"&amp;COUNTIF(A$2:A235,A235)</f>
        <v>9906126841_04 N°2</v>
      </c>
      <c r="E235" s="5" t="s">
        <v>1305</v>
      </c>
      <c r="F235">
        <f t="shared" si="3"/>
        <v>7500</v>
      </c>
      <c r="I235" s="11">
        <f ca="1">IF(F235&lt;&gt;"relavage",TODAY(),IF(G235=Feuil3!C236,Feuil2!H235+Feuil3!D236,IF(G235=Feuil3!C237,Feuil2!H235+Feuil3!D237,IF(G235=Feuil3!C238,Feuil2!H235+Feuil3!D238,IF(G235=Feuil3!C239,Feuil2!H235+Feuil3!D239,IF(G235=Feuil3!C240,Feuil2!H235+Feuil3!D240,0))))))</f>
        <v>44672</v>
      </c>
    </row>
    <row r="236" spans="1:9" hidden="1" x14ac:dyDescent="0.3">
      <c r="A236" s="5" t="s">
        <v>412</v>
      </c>
      <c r="B236" s="5" t="s">
        <v>413</v>
      </c>
      <c r="C236" s="7">
        <v>460</v>
      </c>
      <c r="D236" t="str">
        <f>A236&amp;" N°"&amp;COUNTIF(A$2:A236,A236)</f>
        <v>9912127741_04 N°1</v>
      </c>
      <c r="E236" s="5" t="s">
        <v>1306</v>
      </c>
      <c r="F236">
        <f t="shared" si="3"/>
        <v>460</v>
      </c>
      <c r="I236" s="11">
        <f ca="1">IF(F236&lt;&gt;"relavage",TODAY(),IF(G236=Feuil3!C237,Feuil2!H236+Feuil3!D237,IF(G236=Feuil3!C238,Feuil2!H236+Feuil3!D238,IF(G236=Feuil3!C239,Feuil2!H236+Feuil3!D239,IF(G236=Feuil3!C240,Feuil2!H236+Feuil3!D240,IF(G236=Feuil3!C241,Feuil2!H236+Feuil3!D241,0))))))</f>
        <v>44672</v>
      </c>
    </row>
    <row r="237" spans="1:9" hidden="1" x14ac:dyDescent="0.3">
      <c r="A237" s="5" t="s">
        <v>1307</v>
      </c>
      <c r="B237" s="5" t="s">
        <v>1308</v>
      </c>
      <c r="C237" s="7">
        <v>1000</v>
      </c>
      <c r="D237" t="str">
        <f>A237&amp;" N°"&amp;COUNTIF(A$2:A237,A237)</f>
        <v>C1309 N°1</v>
      </c>
      <c r="E237" s="5" t="s">
        <v>1309</v>
      </c>
      <c r="F237">
        <f t="shared" si="3"/>
        <v>1000</v>
      </c>
      <c r="I237" s="11">
        <f ca="1">IF(F237&lt;&gt;"relavage",TODAY(),IF(G237=Feuil3!C238,Feuil2!H237+Feuil3!D238,IF(G237=Feuil3!C239,Feuil2!H237+Feuil3!D239,IF(G237=Feuil3!C240,Feuil2!H237+Feuil3!D240,IF(G237=Feuil3!C241,Feuil2!H237+Feuil3!D241,IF(G237=Feuil3!C242,Feuil2!H237+Feuil3!D242,0))))))</f>
        <v>44672</v>
      </c>
    </row>
    <row r="238" spans="1:9" hidden="1" x14ac:dyDescent="0.3">
      <c r="A238" s="5" t="s">
        <v>375</v>
      </c>
      <c r="B238" s="5" t="s">
        <v>376</v>
      </c>
      <c r="C238" s="7">
        <v>1419</v>
      </c>
      <c r="D238" t="str">
        <f>A238&amp;" N°"&amp;COUNTIF(A$2:A238,A238)</f>
        <v>C973 N°1</v>
      </c>
      <c r="E238" s="5" t="s">
        <v>1310</v>
      </c>
      <c r="F238">
        <f t="shared" si="3"/>
        <v>1419</v>
      </c>
      <c r="I238" s="11">
        <f ca="1">IF(F238&lt;&gt;"relavage",TODAY(),IF(G238=Feuil3!C239,Feuil2!H238+Feuil3!D239,IF(G238=Feuil3!C240,Feuil2!H238+Feuil3!D240,IF(G238=Feuil3!C241,Feuil2!H238+Feuil3!D241,IF(G238=Feuil3!C242,Feuil2!H238+Feuil3!D242,IF(G238=Feuil3!C243,Feuil2!H238+Feuil3!D243,0))))))</f>
        <v>44672</v>
      </c>
    </row>
    <row r="239" spans="1:9" hidden="1" x14ac:dyDescent="0.3">
      <c r="A239" s="5" t="s">
        <v>1311</v>
      </c>
      <c r="B239" s="5" t="s">
        <v>77</v>
      </c>
      <c r="C239" s="7">
        <v>1000</v>
      </c>
      <c r="D239" t="str">
        <f>A239&amp;" N°"&amp;COUNTIF(A$2:A239,A239)</f>
        <v>C191C N°1</v>
      </c>
      <c r="E239" s="5" t="s">
        <v>1312</v>
      </c>
      <c r="F239">
        <f t="shared" si="3"/>
        <v>1000</v>
      </c>
      <c r="I239" s="11">
        <f ca="1">IF(F239&lt;&gt;"relavage",TODAY(),IF(G239=Feuil3!C240,Feuil2!H239+Feuil3!D240,IF(G239=Feuil3!C241,Feuil2!H239+Feuil3!D241,IF(G239=Feuil3!C242,Feuil2!H239+Feuil3!D242,IF(G239=Feuil3!C243,Feuil2!H239+Feuil3!D243,IF(G239=Feuil3!C244,Feuil2!H239+Feuil3!D244,0))))))</f>
        <v>44672</v>
      </c>
    </row>
    <row r="240" spans="1:9" hidden="1" x14ac:dyDescent="0.3">
      <c r="A240" s="5" t="s">
        <v>1313</v>
      </c>
      <c r="B240" s="5" t="s">
        <v>1314</v>
      </c>
      <c r="C240" s="7">
        <v>3500</v>
      </c>
      <c r="D240" t="str">
        <f>A240&amp;" N°"&amp;COUNTIF(A$2:A240,A240)</f>
        <v>C339A N°1</v>
      </c>
      <c r="E240" s="5" t="s">
        <v>1315</v>
      </c>
      <c r="F240">
        <f t="shared" si="3"/>
        <v>3500</v>
      </c>
      <c r="I240" s="11">
        <f ca="1">IF(F240&lt;&gt;"relavage",TODAY(),IF(G240=Feuil3!C241,Feuil2!H240+Feuil3!D241,IF(G240=Feuil3!C242,Feuil2!H240+Feuil3!D242,IF(G240=Feuil3!C243,Feuil2!H240+Feuil3!D243,IF(G240=Feuil3!C244,Feuil2!H240+Feuil3!D244,IF(G240=Feuil3!C245,Feuil2!H240+Feuil3!D245,0))))))</f>
        <v>44672</v>
      </c>
    </row>
    <row r="241" spans="1:9" hidden="1" x14ac:dyDescent="0.3">
      <c r="A241" s="5" t="s">
        <v>1028</v>
      </c>
      <c r="B241" s="5" t="s">
        <v>1029</v>
      </c>
      <c r="C241" s="7">
        <v>2000</v>
      </c>
      <c r="D241" t="str">
        <f>A241&amp;" N°"&amp;COUNTIF(A$2:A241,A241)</f>
        <v>C363 N°2</v>
      </c>
      <c r="E241" s="5" t="s">
        <v>1316</v>
      </c>
      <c r="F241">
        <f t="shared" si="3"/>
        <v>2000</v>
      </c>
      <c r="I241" s="11">
        <f ca="1">IF(F241&lt;&gt;"relavage",TODAY(),IF(G241=Feuil3!C242,Feuil2!H241+Feuil3!D242,IF(G241=Feuil3!C243,Feuil2!H241+Feuil3!D243,IF(G241=Feuil3!C244,Feuil2!H241+Feuil3!D244,IF(G241=Feuil3!C245,Feuil2!H241+Feuil3!D245,IF(G241=Feuil3!C246,Feuil2!H241+Feuil3!D246,0))))))</f>
        <v>44672</v>
      </c>
    </row>
    <row r="242" spans="1:9" hidden="1" x14ac:dyDescent="0.3">
      <c r="A242" s="5" t="s">
        <v>757</v>
      </c>
      <c r="B242" s="5" t="s">
        <v>758</v>
      </c>
      <c r="C242" s="7">
        <v>2000</v>
      </c>
      <c r="D242" t="str">
        <f>A242&amp;" N°"&amp;COUNTIF(A$2:A242,A242)</f>
        <v>C1263 N°1</v>
      </c>
      <c r="E242" s="5" t="s">
        <v>1317</v>
      </c>
      <c r="F242">
        <f t="shared" si="3"/>
        <v>2000</v>
      </c>
      <c r="I242" s="11">
        <f ca="1">IF(F242&lt;&gt;"relavage",TODAY(),IF(G242=Feuil3!C243,Feuil2!H242+Feuil3!D243,IF(G242=Feuil3!C244,Feuil2!H242+Feuil3!D244,IF(G242=Feuil3!C245,Feuil2!H242+Feuil3!D245,IF(G242=Feuil3!C246,Feuil2!H242+Feuil3!D246,IF(G242=Feuil3!C247,Feuil2!H242+Feuil3!D247,0))))))</f>
        <v>44672</v>
      </c>
    </row>
    <row r="243" spans="1:9" hidden="1" x14ac:dyDescent="0.3">
      <c r="A243" s="5" t="s">
        <v>1318</v>
      </c>
      <c r="B243" s="5" t="s">
        <v>1319</v>
      </c>
      <c r="C243" s="7">
        <v>500</v>
      </c>
      <c r="D243" t="str">
        <f>A243&amp;" N°"&amp;COUNTIF(A$2:A243,A243)</f>
        <v>2316050005_04 N°1</v>
      </c>
      <c r="E243" s="5" t="s">
        <v>1320</v>
      </c>
      <c r="F243">
        <f t="shared" si="3"/>
        <v>500</v>
      </c>
      <c r="I243" s="11">
        <f ca="1">IF(F243&lt;&gt;"relavage",TODAY(),IF(G243=Feuil3!C244,Feuil2!H243+Feuil3!D244,IF(G243=Feuil3!C245,Feuil2!H243+Feuil3!D245,IF(G243=Feuil3!C246,Feuil2!H243+Feuil3!D246,IF(G243=Feuil3!C247,Feuil2!H243+Feuil3!D247,IF(G243=Feuil3!C248,Feuil2!H243+Feuil3!D248,0))))))</f>
        <v>44672</v>
      </c>
    </row>
    <row r="244" spans="1:9" hidden="1" x14ac:dyDescent="0.3">
      <c r="A244" s="5" t="s">
        <v>1321</v>
      </c>
      <c r="B244" s="5" t="s">
        <v>1322</v>
      </c>
      <c r="C244" s="7">
        <v>2000</v>
      </c>
      <c r="D244" t="str">
        <f>A244&amp;" N°"&amp;COUNTIF(A$2:A244,A244)</f>
        <v>C354 N°1</v>
      </c>
      <c r="E244" s="5" t="s">
        <v>1323</v>
      </c>
      <c r="F244">
        <f t="shared" si="3"/>
        <v>2000</v>
      </c>
      <c r="I244" s="11">
        <f ca="1">IF(F244&lt;&gt;"relavage",TODAY(),IF(G244=Feuil3!C245,Feuil2!H244+Feuil3!D245,IF(G244=Feuil3!C246,Feuil2!H244+Feuil3!D246,IF(G244=Feuil3!C247,Feuil2!H244+Feuil3!D247,IF(G244=Feuil3!C248,Feuil2!H244+Feuil3!D248,IF(G244=Feuil3!C249,Feuil2!H244+Feuil3!D249,0))))))</f>
        <v>44672</v>
      </c>
    </row>
    <row r="245" spans="1:9" hidden="1" x14ac:dyDescent="0.3">
      <c r="A245" s="5" t="s">
        <v>914</v>
      </c>
      <c r="B245" s="5" t="s">
        <v>915</v>
      </c>
      <c r="C245" s="7">
        <v>2000</v>
      </c>
      <c r="D245" t="str">
        <f>A245&amp;" N°"&amp;COUNTIF(A$2:A245,A245)</f>
        <v>C1404W2 N°2</v>
      </c>
      <c r="E245" s="5" t="s">
        <v>1324</v>
      </c>
      <c r="F245">
        <f t="shared" si="3"/>
        <v>2000</v>
      </c>
      <c r="I245" s="11">
        <f ca="1">IF(F245&lt;&gt;"relavage",TODAY(),IF(G245=Feuil3!C246,Feuil2!H245+Feuil3!D246,IF(G245=Feuil3!C247,Feuil2!H245+Feuil3!D247,IF(G245=Feuil3!C248,Feuil2!H245+Feuil3!D248,IF(G245=Feuil3!C249,Feuil2!H245+Feuil3!D249,IF(G245=Feuil3!C250,Feuil2!H245+Feuil3!D250,0))))))</f>
        <v>44672</v>
      </c>
    </row>
    <row r="246" spans="1:9" hidden="1" x14ac:dyDescent="0.3">
      <c r="A246" s="5" t="s">
        <v>748</v>
      </c>
      <c r="B246" s="5" t="s">
        <v>77</v>
      </c>
      <c r="C246" s="7">
        <v>1</v>
      </c>
      <c r="D246" t="str">
        <f>A246&amp;" N°"&amp;COUNTIF(A$2:A246,A246)</f>
        <v>C1185 N°1</v>
      </c>
      <c r="E246" s="5" t="s">
        <v>1325</v>
      </c>
      <c r="F246" t="str">
        <f t="shared" si="3"/>
        <v>relavage</v>
      </c>
      <c r="I246" s="11">
        <f ca="1">IF(F246&lt;&gt;"relavage",TODAY(),IF(G246=Feuil3!C247,Feuil2!H246+Feuil3!D247,IF(G246=Feuil3!C248,Feuil2!H246+Feuil3!D248,IF(G246=Feuil3!C249,Feuil2!H246+Feuil3!D249,IF(G246=Feuil3!C250,Feuil2!H246+Feuil3!D250,IF(G246=Feuil3!C251,Feuil2!H246+Feuil3!D251,0))))))</f>
        <v>0</v>
      </c>
    </row>
    <row r="247" spans="1:9" hidden="1" x14ac:dyDescent="0.3">
      <c r="A247" s="5" t="s">
        <v>523</v>
      </c>
      <c r="B247" s="5" t="s">
        <v>524</v>
      </c>
      <c r="C247" s="7">
        <v>2500</v>
      </c>
      <c r="D247" t="str">
        <f>A247&amp;" N°"&amp;COUNTIF(A$2:A247,A247)</f>
        <v>C1451W2 N°1</v>
      </c>
      <c r="E247" s="5" t="s">
        <v>1326</v>
      </c>
      <c r="F247">
        <f t="shared" si="3"/>
        <v>2500</v>
      </c>
      <c r="I247" s="11">
        <f ca="1">IF(F247&lt;&gt;"relavage",TODAY(),IF(G247=Feuil3!C248,Feuil2!H247+Feuil3!D248,IF(G247=Feuil3!C249,Feuil2!H247+Feuil3!D249,IF(G247=Feuil3!C250,Feuil2!H247+Feuil3!D250,IF(G247=Feuil3!C251,Feuil2!H247+Feuil3!D251,IF(G247=Feuil3!C252,Feuil2!H247+Feuil3!D252,0))))))</f>
        <v>44672</v>
      </c>
    </row>
    <row r="248" spans="1:9" hidden="1" x14ac:dyDescent="0.3">
      <c r="A248" s="5" t="s">
        <v>1327</v>
      </c>
      <c r="B248" s="5" t="s">
        <v>1328</v>
      </c>
      <c r="C248" s="7">
        <v>1000</v>
      </c>
      <c r="D248" t="str">
        <f>A248&amp;" N°"&amp;COUNTIF(A$2:A248,A248)</f>
        <v>7007160032_04 N°1</v>
      </c>
      <c r="E248" s="5" t="s">
        <v>1329</v>
      </c>
      <c r="F248">
        <f t="shared" si="3"/>
        <v>1000</v>
      </c>
      <c r="I248" s="11">
        <f ca="1">IF(F248&lt;&gt;"relavage",TODAY(),IF(G248=Feuil3!C249,Feuil2!H248+Feuil3!D249,IF(G248=Feuil3!C250,Feuil2!H248+Feuil3!D250,IF(G248=Feuil3!C251,Feuil2!H248+Feuil3!D251,IF(G248=Feuil3!C252,Feuil2!H248+Feuil3!D252,IF(G248=Feuil3!C253,Feuil2!H248+Feuil3!D253,0))))))</f>
        <v>44672</v>
      </c>
    </row>
    <row r="249" spans="1:9" hidden="1" x14ac:dyDescent="0.3">
      <c r="A249" s="5" t="s">
        <v>553</v>
      </c>
      <c r="B249" s="5" t="s">
        <v>554</v>
      </c>
      <c r="C249" s="7">
        <v>2435</v>
      </c>
      <c r="D249" t="str">
        <f>A249&amp;" N°"&amp;COUNTIF(A$2:A249,A249)</f>
        <v>C872A N°1</v>
      </c>
      <c r="E249" s="5" t="s">
        <v>1330</v>
      </c>
      <c r="F249">
        <f t="shared" si="3"/>
        <v>2435</v>
      </c>
      <c r="I249" s="11">
        <f ca="1">IF(F249&lt;&gt;"relavage",TODAY(),IF(G249=Feuil3!C250,Feuil2!H249+Feuil3!D250,IF(G249=Feuil3!C251,Feuil2!H249+Feuil3!D251,IF(G249=Feuil3!C252,Feuil2!H249+Feuil3!D252,IF(G249=Feuil3!C253,Feuil2!H249+Feuil3!D253,IF(G249=Feuil3!C254,Feuil2!H249+Feuil3!D254,0))))))</f>
        <v>44672</v>
      </c>
    </row>
    <row r="250" spans="1:9" hidden="1" x14ac:dyDescent="0.3">
      <c r="A250" s="5" t="s">
        <v>1331</v>
      </c>
      <c r="B250" s="5" t="s">
        <v>1332</v>
      </c>
      <c r="C250" s="7">
        <v>750</v>
      </c>
      <c r="D250" t="str">
        <f>A250&amp;" N°"&amp;COUNTIF(A$2:A250,A250)</f>
        <v>3423150018_04 N°1</v>
      </c>
      <c r="E250" s="5" t="s">
        <v>1333</v>
      </c>
      <c r="F250">
        <f t="shared" si="3"/>
        <v>750</v>
      </c>
      <c r="I250" s="11">
        <f ca="1">IF(F250&lt;&gt;"relavage",TODAY(),IF(G250=Feuil3!C251,Feuil2!H250+Feuil3!D251,IF(G250=Feuil3!C252,Feuil2!H250+Feuil3!D252,IF(G250=Feuil3!C253,Feuil2!H250+Feuil3!D253,IF(G250=Feuil3!C254,Feuil2!H250+Feuil3!D254,IF(G250=Feuil3!C255,Feuil2!H250+Feuil3!D255,0))))))</f>
        <v>44672</v>
      </c>
    </row>
    <row r="251" spans="1:9" hidden="1" x14ac:dyDescent="0.3">
      <c r="A251" s="5" t="s">
        <v>1300</v>
      </c>
      <c r="B251" s="5" t="s">
        <v>1301</v>
      </c>
      <c r="C251" s="7">
        <v>1600</v>
      </c>
      <c r="D251" t="str">
        <f>A251&amp;" N°"&amp;COUNTIF(A$2:A251,A251)</f>
        <v>1265110006_04 N°2</v>
      </c>
      <c r="E251" s="5" t="s">
        <v>1334</v>
      </c>
      <c r="F251">
        <f t="shared" si="3"/>
        <v>1600</v>
      </c>
      <c r="I251" s="11">
        <f ca="1">IF(F251&lt;&gt;"relavage",TODAY(),IF(G251=Feuil3!C252,Feuil2!H251+Feuil3!D252,IF(G251=Feuil3!C253,Feuil2!H251+Feuil3!D253,IF(G251=Feuil3!C254,Feuil2!H251+Feuil3!D254,IF(G251=Feuil3!C255,Feuil2!H251+Feuil3!D255,IF(G251=Feuil3!C256,Feuil2!H251+Feuil3!D256,0))))))</f>
        <v>44672</v>
      </c>
    </row>
    <row r="252" spans="1:9" hidden="1" x14ac:dyDescent="0.3">
      <c r="A252" s="5" t="s">
        <v>197</v>
      </c>
      <c r="B252" s="5" t="s">
        <v>198</v>
      </c>
      <c r="C252" s="7">
        <v>5500</v>
      </c>
      <c r="D252" t="str">
        <f>A252&amp;" N°"&amp;COUNTIF(A$2:A252,A252)</f>
        <v>C99B N°3</v>
      </c>
      <c r="E252" s="5" t="s">
        <v>1335</v>
      </c>
      <c r="F252">
        <f t="shared" si="3"/>
        <v>5500</v>
      </c>
      <c r="I252" s="11">
        <f ca="1">IF(F252&lt;&gt;"relavage",TODAY(),IF(G252=Feuil3!C253,Feuil2!H252+Feuil3!D253,IF(G252=Feuil3!C254,Feuil2!H252+Feuil3!D254,IF(G252=Feuil3!C255,Feuil2!H252+Feuil3!D255,IF(G252=Feuil3!C256,Feuil2!H252+Feuil3!D256,IF(G252=Feuil3!C257,Feuil2!H252+Feuil3!D257,0))))))</f>
        <v>44672</v>
      </c>
    </row>
    <row r="253" spans="1:9" hidden="1" x14ac:dyDescent="0.3">
      <c r="A253" s="5" t="s">
        <v>1336</v>
      </c>
      <c r="B253" s="5" t="s">
        <v>1337</v>
      </c>
      <c r="C253" s="7">
        <v>1</v>
      </c>
      <c r="D253" t="str">
        <f>A253&amp;" N°"&amp;COUNTIF(A$2:A253,A253)</f>
        <v>C518 N°1</v>
      </c>
      <c r="E253" s="5" t="s">
        <v>1338</v>
      </c>
      <c r="F253" t="str">
        <f t="shared" si="3"/>
        <v>relavage</v>
      </c>
      <c r="I253" s="11">
        <f ca="1">IF(F253&lt;&gt;"relavage",TODAY(),IF(G253=Feuil3!C254,Feuil2!H253+Feuil3!D254,IF(G253=Feuil3!C255,Feuil2!H253+Feuil3!D255,IF(G253=Feuil3!C256,Feuil2!H253+Feuil3!D256,IF(G253=Feuil3!C257,Feuil2!H253+Feuil3!D257,IF(G253=Feuil3!C258,Feuil2!H253+Feuil3!D258,0))))))</f>
        <v>0</v>
      </c>
    </row>
    <row r="254" spans="1:9" hidden="1" x14ac:dyDescent="0.3">
      <c r="A254" s="5" t="s">
        <v>1339</v>
      </c>
      <c r="B254" s="5" t="s">
        <v>1340</v>
      </c>
      <c r="C254" s="7">
        <v>2000</v>
      </c>
      <c r="D254" t="str">
        <f>A254&amp;" N°"&amp;COUNTIF(A$2:A254,A254)</f>
        <v>C1521 N°1</v>
      </c>
      <c r="E254" s="5" t="s">
        <v>1341</v>
      </c>
      <c r="F254">
        <f t="shared" si="3"/>
        <v>2000</v>
      </c>
      <c r="I254" s="11">
        <f ca="1">IF(F254&lt;&gt;"relavage",TODAY(),IF(G254=Feuil3!C255,Feuil2!H254+Feuil3!D255,IF(G254=Feuil3!C256,Feuil2!H254+Feuil3!D256,IF(G254=Feuil3!C257,Feuil2!H254+Feuil3!D257,IF(G254=Feuil3!C258,Feuil2!H254+Feuil3!D258,IF(G254=Feuil3!C259,Feuil2!H254+Feuil3!D259,0))))))</f>
        <v>44672</v>
      </c>
    </row>
    <row r="255" spans="1:9" hidden="1" x14ac:dyDescent="0.3">
      <c r="A255" s="5" t="s">
        <v>1342</v>
      </c>
      <c r="B255" s="5" t="s">
        <v>1343</v>
      </c>
      <c r="C255" s="7">
        <v>1</v>
      </c>
      <c r="D255" t="str">
        <f>A255&amp;" N°"&amp;COUNTIF(A$2:A255,A255)</f>
        <v>C410A N°1</v>
      </c>
      <c r="E255" s="5" t="s">
        <v>1344</v>
      </c>
      <c r="F255" t="str">
        <f t="shared" si="3"/>
        <v>relavage</v>
      </c>
      <c r="I255" s="11">
        <f ca="1">IF(F255&lt;&gt;"relavage",TODAY(),IF(G255=Feuil3!C256,Feuil2!H255+Feuil3!D256,IF(G255=Feuil3!C257,Feuil2!H255+Feuil3!D257,IF(G255=Feuil3!C258,Feuil2!H255+Feuil3!D258,IF(G255=Feuil3!C259,Feuil2!H255+Feuil3!D259,IF(G255=Feuil3!C260,Feuil2!H255+Feuil3!D260,0))))))</f>
        <v>0</v>
      </c>
    </row>
    <row r="256" spans="1:9" hidden="1" x14ac:dyDescent="0.3">
      <c r="A256" s="5" t="s">
        <v>1345</v>
      </c>
      <c r="B256" s="5" t="s">
        <v>1346</v>
      </c>
      <c r="C256" s="7">
        <v>1</v>
      </c>
      <c r="D256" t="str">
        <f>A256&amp;" N°"&amp;COUNTIF(A$2:A256,A256)</f>
        <v>7116110003_04 N°1</v>
      </c>
      <c r="E256" s="5" t="s">
        <v>1347</v>
      </c>
      <c r="F256" t="str">
        <f t="shared" si="3"/>
        <v>relavage</v>
      </c>
      <c r="I256" s="11">
        <f ca="1">IF(F256&lt;&gt;"relavage",TODAY(),IF(G256=Feuil3!C257,Feuil2!H256+Feuil3!D257,IF(G256=Feuil3!C258,Feuil2!H256+Feuil3!D258,IF(G256=Feuil3!C259,Feuil2!H256+Feuil3!D259,IF(G256=Feuil3!C260,Feuil2!H256+Feuil3!D260,IF(G256=Feuil3!C261,Feuil2!H256+Feuil3!D261,0))))))</f>
        <v>0</v>
      </c>
    </row>
    <row r="257" spans="1:9" hidden="1" x14ac:dyDescent="0.3">
      <c r="A257" s="5" t="s">
        <v>669</v>
      </c>
      <c r="B257" s="5" t="s">
        <v>670</v>
      </c>
      <c r="C257" s="7">
        <v>2500</v>
      </c>
      <c r="D257" t="str">
        <f>A257&amp;" N°"&amp;COUNTIF(A$2:A257,A257)</f>
        <v>C413 N°2</v>
      </c>
      <c r="E257" s="5" t="s">
        <v>1348</v>
      </c>
      <c r="F257">
        <f t="shared" si="3"/>
        <v>2500</v>
      </c>
      <c r="I257" s="11">
        <f ca="1">IF(F257&lt;&gt;"relavage",TODAY(),IF(G257=Feuil3!C258,Feuil2!H257+Feuil3!D258,IF(G257=Feuil3!C259,Feuil2!H257+Feuil3!D259,IF(G257=Feuil3!C260,Feuil2!H257+Feuil3!D260,IF(G257=Feuil3!C261,Feuil2!H257+Feuil3!D261,IF(G257=Feuil3!C262,Feuil2!H257+Feuil3!D262,0))))))</f>
        <v>44672</v>
      </c>
    </row>
    <row r="258" spans="1:9" hidden="1" x14ac:dyDescent="0.3">
      <c r="A258" s="5" t="s">
        <v>1095</v>
      </c>
      <c r="B258" s="5" t="s">
        <v>1096</v>
      </c>
      <c r="C258" s="7">
        <v>8</v>
      </c>
      <c r="D258" t="str">
        <f>A258&amp;" N°"&amp;COUNTIF(A$2:A258,A258)</f>
        <v>C1521G N°2</v>
      </c>
      <c r="E258" s="5" t="s">
        <v>1349</v>
      </c>
      <c r="F258" t="str">
        <f t="shared" si="3"/>
        <v/>
      </c>
      <c r="I258" s="11">
        <f ca="1">IF(F258&lt;&gt;"relavage",TODAY(),IF(G258=Feuil3!C259,Feuil2!H258+Feuil3!D259,IF(G258=Feuil3!C260,Feuil2!H258+Feuil3!D260,IF(G258=Feuil3!C261,Feuil2!H258+Feuil3!D261,IF(G258=Feuil3!C262,Feuil2!H258+Feuil3!D262,IF(G258=Feuil3!C263,Feuil2!H258+Feuil3!D263,0))))))</f>
        <v>44672</v>
      </c>
    </row>
    <row r="259" spans="1:9" hidden="1" x14ac:dyDescent="0.3">
      <c r="A259" s="5" t="s">
        <v>1169</v>
      </c>
      <c r="B259" s="5" t="s">
        <v>1170</v>
      </c>
      <c r="C259" s="7">
        <v>1</v>
      </c>
      <c r="D259" t="str">
        <f>A259&amp;" N°"&amp;COUNTIF(A$2:A259,A259)</f>
        <v>C420A N°4</v>
      </c>
      <c r="E259" s="5" t="s">
        <v>1350</v>
      </c>
      <c r="F259" t="str">
        <f t="shared" ref="F259:F322" si="4">IF(C259=1,"relavage",IF(C259=8,"",C259))</f>
        <v>relavage</v>
      </c>
      <c r="I259" s="11">
        <f ca="1">IF(F259&lt;&gt;"relavage",TODAY(),IF(G259=Feuil3!C260,Feuil2!H259+Feuil3!D260,IF(G259=Feuil3!C261,Feuil2!H259+Feuil3!D261,IF(G259=Feuil3!C262,Feuil2!H259+Feuil3!D262,IF(G259=Feuil3!C263,Feuil2!H259+Feuil3!D263,IF(G259=Feuil3!C264,Feuil2!H259+Feuil3!D264,0))))))</f>
        <v>0</v>
      </c>
    </row>
    <row r="260" spans="1:9" hidden="1" x14ac:dyDescent="0.3">
      <c r="A260" s="5" t="s">
        <v>1351</v>
      </c>
      <c r="B260" s="5" t="s">
        <v>1352</v>
      </c>
      <c r="C260" s="7">
        <v>203</v>
      </c>
      <c r="D260" t="str">
        <f>A260&amp;" N°"&amp;COUNTIF(A$2:A260,A260)</f>
        <v>C1494 N°1</v>
      </c>
      <c r="E260" s="5" t="s">
        <v>1353</v>
      </c>
      <c r="F260">
        <f t="shared" si="4"/>
        <v>203</v>
      </c>
      <c r="I260" s="11">
        <f ca="1">IF(F260&lt;&gt;"relavage",TODAY(),IF(G260=Feuil3!C261,Feuil2!H260+Feuil3!D261,IF(G260=Feuil3!C262,Feuil2!H260+Feuil3!D262,IF(G260=Feuil3!C263,Feuil2!H260+Feuil3!D263,IF(G260=Feuil3!C264,Feuil2!H260+Feuil3!D264,IF(G260=Feuil3!C265,Feuil2!H260+Feuil3!D265,0))))))</f>
        <v>44672</v>
      </c>
    </row>
    <row r="261" spans="1:9" hidden="1" x14ac:dyDescent="0.3">
      <c r="A261" s="5" t="s">
        <v>1339</v>
      </c>
      <c r="B261" s="5" t="s">
        <v>1340</v>
      </c>
      <c r="C261" s="7">
        <v>8</v>
      </c>
      <c r="D261" t="str">
        <f>A261&amp;" N°"&amp;COUNTIF(A$2:A261,A261)</f>
        <v>C1521 N°2</v>
      </c>
      <c r="E261" s="5" t="s">
        <v>1353</v>
      </c>
      <c r="F261" t="str">
        <f t="shared" si="4"/>
        <v/>
      </c>
      <c r="I261" s="11">
        <f ca="1">IF(F261&lt;&gt;"relavage",TODAY(),IF(G261=Feuil3!C262,Feuil2!H261+Feuil3!D262,IF(G261=Feuil3!C263,Feuil2!H261+Feuil3!D263,IF(G261=Feuil3!C264,Feuil2!H261+Feuil3!D264,IF(G261=Feuil3!C265,Feuil2!H261+Feuil3!D265,IF(G261=Feuil3!C266,Feuil2!H261+Feuil3!D266,0))))))</f>
        <v>44672</v>
      </c>
    </row>
    <row r="262" spans="1:9" hidden="1" x14ac:dyDescent="0.3">
      <c r="A262" s="5" t="s">
        <v>563</v>
      </c>
      <c r="B262" s="5" t="s">
        <v>564</v>
      </c>
      <c r="C262" s="7">
        <v>2000</v>
      </c>
      <c r="D262" t="str">
        <f>A262&amp;" N°"&amp;COUNTIF(A$2:A262,A262)</f>
        <v>7074110008_04 N°4</v>
      </c>
      <c r="E262" s="5" t="s">
        <v>1354</v>
      </c>
      <c r="F262">
        <f t="shared" si="4"/>
        <v>2000</v>
      </c>
      <c r="I262" s="11">
        <f ca="1">IF(F262&lt;&gt;"relavage",TODAY(),IF(G262=Feuil3!C263,Feuil2!H262+Feuil3!D263,IF(G262=Feuil3!C264,Feuil2!H262+Feuil3!D264,IF(G262=Feuil3!C265,Feuil2!H262+Feuil3!D265,IF(G262=Feuil3!C266,Feuil2!H262+Feuil3!D266,IF(G262=Feuil3!C267,Feuil2!H262+Feuil3!D267,0))))))</f>
        <v>44672</v>
      </c>
    </row>
    <row r="263" spans="1:9" hidden="1" x14ac:dyDescent="0.3">
      <c r="A263" s="5" t="s">
        <v>1169</v>
      </c>
      <c r="B263" s="5" t="s">
        <v>1170</v>
      </c>
      <c r="C263" s="7">
        <v>1</v>
      </c>
      <c r="D263" t="str">
        <f>A263&amp;" N°"&amp;COUNTIF(A$2:A263,A263)</f>
        <v>C420A N°5</v>
      </c>
      <c r="E263" s="5" t="s">
        <v>1355</v>
      </c>
      <c r="F263" t="str">
        <f t="shared" si="4"/>
        <v>relavage</v>
      </c>
      <c r="I263" s="11">
        <f ca="1">IF(F263&lt;&gt;"relavage",TODAY(),IF(G263=Feuil3!C264,Feuil2!H263+Feuil3!D264,IF(G263=Feuil3!C265,Feuil2!H263+Feuil3!D265,IF(G263=Feuil3!C266,Feuil2!H263+Feuil3!D266,IF(G263=Feuil3!C267,Feuil2!H263+Feuil3!D267,IF(G263=Feuil3!C268,Feuil2!H263+Feuil3!D268,0))))))</f>
        <v>0</v>
      </c>
    </row>
    <row r="264" spans="1:9" hidden="1" x14ac:dyDescent="0.3">
      <c r="A264" s="5" t="s">
        <v>1356</v>
      </c>
      <c r="B264" s="5" t="s">
        <v>1357</v>
      </c>
      <c r="C264" s="7">
        <v>2796</v>
      </c>
      <c r="D264" t="str">
        <f>A264&amp;" N°"&amp;COUNTIF(A$2:A264,A264)</f>
        <v>C117 N°1</v>
      </c>
      <c r="E264" s="5" t="s">
        <v>1358</v>
      </c>
      <c r="F264">
        <f t="shared" si="4"/>
        <v>2796</v>
      </c>
      <c r="I264" s="11">
        <f ca="1">IF(F264&lt;&gt;"relavage",TODAY(),IF(G264=Feuil3!C265,Feuil2!H264+Feuil3!D265,IF(G264=Feuil3!C266,Feuil2!H264+Feuil3!D266,IF(G264=Feuil3!C267,Feuil2!H264+Feuil3!D267,IF(G264=Feuil3!C268,Feuil2!H264+Feuil3!D268,IF(G264=Feuil3!C269,Feuil2!H264+Feuil3!D269,0))))))</f>
        <v>44672</v>
      </c>
    </row>
    <row r="265" spans="1:9" hidden="1" x14ac:dyDescent="0.3">
      <c r="A265" s="5" t="s">
        <v>305</v>
      </c>
      <c r="B265" s="5" t="s">
        <v>306</v>
      </c>
      <c r="C265" s="7">
        <v>1992</v>
      </c>
      <c r="D265" t="str">
        <f>A265&amp;" N°"&amp;COUNTIF(A$2:A265,A265)</f>
        <v>C111 N°1</v>
      </c>
      <c r="E265" s="5" t="s">
        <v>1359</v>
      </c>
      <c r="F265">
        <f t="shared" si="4"/>
        <v>1992</v>
      </c>
      <c r="I265" s="11">
        <f ca="1">IF(F265&lt;&gt;"relavage",TODAY(),IF(G265=Feuil3!C266,Feuil2!H265+Feuil3!D266,IF(G265=Feuil3!C267,Feuil2!H265+Feuil3!D267,IF(G265=Feuil3!C268,Feuil2!H265+Feuil3!D268,IF(G265=Feuil3!C269,Feuil2!H265+Feuil3!D269,IF(G265=Feuil3!C270,Feuil2!H265+Feuil3!D270,0))))))</f>
        <v>44672</v>
      </c>
    </row>
    <row r="266" spans="1:9" hidden="1" x14ac:dyDescent="0.3">
      <c r="A266" s="5" t="s">
        <v>351</v>
      </c>
      <c r="B266" s="5" t="s">
        <v>352</v>
      </c>
      <c r="C266" s="7">
        <v>1950</v>
      </c>
      <c r="D266" t="str">
        <f>A266&amp;" N°"&amp;COUNTIF(A$2:A266,A266)</f>
        <v>C570A N°1</v>
      </c>
      <c r="E266" s="5" t="s">
        <v>1360</v>
      </c>
      <c r="F266">
        <f t="shared" si="4"/>
        <v>1950</v>
      </c>
      <c r="I266" s="11">
        <f ca="1">IF(F266&lt;&gt;"relavage",TODAY(),IF(G266=Feuil3!C267,Feuil2!H266+Feuil3!D267,IF(G266=Feuil3!C268,Feuil2!H266+Feuil3!D268,IF(G266=Feuil3!C269,Feuil2!H266+Feuil3!D269,IF(G266=Feuil3!C270,Feuil2!H266+Feuil3!D270,IF(G266=Feuil3!C271,Feuil2!H266+Feuil3!D271,0))))))</f>
        <v>44672</v>
      </c>
    </row>
    <row r="267" spans="1:9" hidden="1" x14ac:dyDescent="0.3">
      <c r="A267" s="5" t="s">
        <v>193</v>
      </c>
      <c r="B267" s="5" t="s">
        <v>194</v>
      </c>
      <c r="C267" s="7">
        <v>1</v>
      </c>
      <c r="D267" t="str">
        <f>A267&amp;" N°"&amp;COUNTIF(A$2:A267,A267)</f>
        <v>C1156B N°1</v>
      </c>
      <c r="E267" s="5" t="s">
        <v>1361</v>
      </c>
      <c r="F267" t="str">
        <f t="shared" si="4"/>
        <v>relavage</v>
      </c>
      <c r="I267" s="11">
        <f ca="1">IF(F267&lt;&gt;"relavage",TODAY(),IF(G267=Feuil3!C268,Feuil2!H267+Feuil3!D268,IF(G267=Feuil3!C269,Feuil2!H267+Feuil3!D269,IF(G267=Feuil3!C270,Feuil2!H267+Feuil3!D270,IF(G267=Feuil3!C271,Feuil2!H267+Feuil3!D271,IF(G267=Feuil3!C272,Feuil2!H267+Feuil3!D272,0))))))</f>
        <v>0</v>
      </c>
    </row>
    <row r="268" spans="1:9" hidden="1" x14ac:dyDescent="0.3">
      <c r="A268" s="5" t="s">
        <v>980</v>
      </c>
      <c r="B268" s="5" t="s">
        <v>981</v>
      </c>
      <c r="C268" s="7">
        <v>3000</v>
      </c>
      <c r="D268" t="str">
        <f>A268&amp;" N°"&amp;COUNTIF(A$2:A268,A268)</f>
        <v>C1059B N°3</v>
      </c>
      <c r="E268" s="5" t="s">
        <v>1362</v>
      </c>
      <c r="F268">
        <f t="shared" si="4"/>
        <v>3000</v>
      </c>
      <c r="I268" s="11">
        <f ca="1">IF(F268&lt;&gt;"relavage",TODAY(),IF(G268=Feuil3!C269,Feuil2!H268+Feuil3!D269,IF(G268=Feuil3!C270,Feuil2!H268+Feuil3!D270,IF(G268=Feuil3!C271,Feuil2!H268+Feuil3!D271,IF(G268=Feuil3!C272,Feuil2!H268+Feuil3!D272,IF(G268=Feuil3!C273,Feuil2!H268+Feuil3!D273,0))))))</f>
        <v>44672</v>
      </c>
    </row>
    <row r="269" spans="1:9" hidden="1" x14ac:dyDescent="0.3">
      <c r="A269" s="5" t="s">
        <v>1363</v>
      </c>
      <c r="B269" s="5" t="s">
        <v>1364</v>
      </c>
      <c r="C269" s="7">
        <v>4000</v>
      </c>
      <c r="D269" t="str">
        <f>A269&amp;" N°"&amp;COUNTIF(A$2:A269,A269)</f>
        <v>C1139W2 N°1</v>
      </c>
      <c r="E269" s="5" t="s">
        <v>1365</v>
      </c>
      <c r="F269">
        <f t="shared" si="4"/>
        <v>4000</v>
      </c>
      <c r="I269" s="11">
        <f ca="1">IF(F269&lt;&gt;"relavage",TODAY(),IF(G269=Feuil3!C270,Feuil2!H269+Feuil3!D270,IF(G269=Feuil3!C271,Feuil2!H269+Feuil3!D271,IF(G269=Feuil3!C272,Feuil2!H269+Feuil3!D272,IF(G269=Feuil3!C273,Feuil2!H269+Feuil3!D273,IF(G269=Feuil3!C274,Feuil2!H269+Feuil3!D274,0))))))</f>
        <v>44672</v>
      </c>
    </row>
    <row r="270" spans="1:9" hidden="1" x14ac:dyDescent="0.3">
      <c r="A270" s="5" t="s">
        <v>1363</v>
      </c>
      <c r="B270" s="5" t="s">
        <v>1364</v>
      </c>
      <c r="C270" s="7">
        <v>8</v>
      </c>
      <c r="D270" t="str">
        <f>A270&amp;" N°"&amp;COUNTIF(A$2:A270,A270)</f>
        <v>C1139W2 N°2</v>
      </c>
      <c r="E270" s="5" t="s">
        <v>1366</v>
      </c>
      <c r="F270" t="str">
        <f t="shared" si="4"/>
        <v/>
      </c>
      <c r="I270" s="11">
        <f ca="1">IF(F270&lt;&gt;"relavage",TODAY(),IF(G270=Feuil3!C271,Feuil2!H270+Feuil3!D271,IF(G270=Feuil3!C272,Feuil2!H270+Feuil3!D272,IF(G270=Feuil3!C273,Feuil2!H270+Feuil3!D273,IF(G270=Feuil3!C274,Feuil2!H270+Feuil3!D274,IF(G270=Feuil3!C275,Feuil2!H270+Feuil3!D275,0))))))</f>
        <v>44672</v>
      </c>
    </row>
    <row r="271" spans="1:9" hidden="1" x14ac:dyDescent="0.3">
      <c r="A271" s="5" t="s">
        <v>571</v>
      </c>
      <c r="B271" s="5" t="s">
        <v>572</v>
      </c>
      <c r="C271" s="7">
        <v>1000</v>
      </c>
      <c r="D271" t="str">
        <f>A271&amp;" N°"&amp;COUNTIF(A$2:A271,A271)</f>
        <v>9912122971_14 N°1</v>
      </c>
      <c r="E271" s="5" t="s">
        <v>1367</v>
      </c>
      <c r="F271">
        <f t="shared" si="4"/>
        <v>1000</v>
      </c>
      <c r="I271" s="11">
        <f ca="1">IF(F271&lt;&gt;"relavage",TODAY(),IF(G271=Feuil3!C272,Feuil2!H271+Feuil3!D272,IF(G271=Feuil3!C273,Feuil2!H271+Feuil3!D273,IF(G271=Feuil3!C274,Feuil2!H271+Feuil3!D274,IF(G271=Feuil3!C275,Feuil2!H271+Feuil3!D275,IF(G271=Feuil3!C276,Feuil2!H271+Feuil3!D276,0))))))</f>
        <v>44672</v>
      </c>
    </row>
    <row r="272" spans="1:9" hidden="1" x14ac:dyDescent="0.3">
      <c r="A272" s="5" t="s">
        <v>16</v>
      </c>
      <c r="B272" s="5" t="s">
        <v>17</v>
      </c>
      <c r="C272" s="7">
        <v>1</v>
      </c>
      <c r="D272" t="str">
        <f>A272&amp;" N°"&amp;COUNTIF(A$2:A272,A272)</f>
        <v>9902124781_04 N°2</v>
      </c>
      <c r="E272" s="5" t="s">
        <v>1368</v>
      </c>
      <c r="F272" t="str">
        <f t="shared" si="4"/>
        <v>relavage</v>
      </c>
      <c r="I272" s="11">
        <f ca="1">IF(F272&lt;&gt;"relavage",TODAY(),IF(G272=Feuil3!C273,Feuil2!H272+Feuil3!D273,IF(G272=Feuil3!C274,Feuil2!H272+Feuil3!D274,IF(G272=Feuil3!C275,Feuil2!H272+Feuil3!D275,IF(G272=Feuil3!C276,Feuil2!H272+Feuil3!D276,IF(G272=Feuil3!C277,Feuil2!H272+Feuil3!D277,0))))))</f>
        <v>0</v>
      </c>
    </row>
    <row r="273" spans="1:9" hidden="1" x14ac:dyDescent="0.3">
      <c r="A273" s="5" t="s">
        <v>1091</v>
      </c>
      <c r="B273" s="5" t="s">
        <v>1092</v>
      </c>
      <c r="C273" s="7">
        <v>2000</v>
      </c>
      <c r="D273" t="str">
        <f>A273&amp;" N°"&amp;COUNTIF(A$2:A273,A273)</f>
        <v>C938 N°2</v>
      </c>
      <c r="E273" s="5" t="s">
        <v>1369</v>
      </c>
      <c r="F273">
        <f t="shared" si="4"/>
        <v>2000</v>
      </c>
      <c r="I273" s="11">
        <f ca="1">IF(F273&lt;&gt;"relavage",TODAY(),IF(G273=Feuil3!C274,Feuil2!H273+Feuil3!D274,IF(G273=Feuil3!C275,Feuil2!H273+Feuil3!D275,IF(G273=Feuil3!C276,Feuil2!H273+Feuil3!D276,IF(G273=Feuil3!C277,Feuil2!H273+Feuil3!D277,IF(G273=Feuil3!C278,Feuil2!H273+Feuil3!D278,0))))))</f>
        <v>44672</v>
      </c>
    </row>
    <row r="274" spans="1:9" hidden="1" x14ac:dyDescent="0.3">
      <c r="A274" s="5" t="s">
        <v>1356</v>
      </c>
      <c r="B274" s="5" t="s">
        <v>1357</v>
      </c>
      <c r="C274" s="7">
        <v>4000</v>
      </c>
      <c r="D274" t="str">
        <f>A274&amp;" N°"&amp;COUNTIF(A$2:A274,A274)</f>
        <v>C117 N°2</v>
      </c>
      <c r="E274" s="5" t="s">
        <v>1370</v>
      </c>
      <c r="F274">
        <f t="shared" si="4"/>
        <v>4000</v>
      </c>
      <c r="I274" s="11">
        <f ca="1">IF(F274&lt;&gt;"relavage",TODAY(),IF(G274=Feuil3!C275,Feuil2!H274+Feuil3!D275,IF(G274=Feuil3!C276,Feuil2!H274+Feuil3!D276,IF(G274=Feuil3!C277,Feuil2!H274+Feuil3!D277,IF(G274=Feuil3!C278,Feuil2!H274+Feuil3!D278,IF(G274=Feuil3!C279,Feuil2!H274+Feuil3!D279,0))))))</f>
        <v>44672</v>
      </c>
    </row>
    <row r="275" spans="1:9" hidden="1" x14ac:dyDescent="0.3">
      <c r="A275" s="5" t="s">
        <v>317</v>
      </c>
      <c r="B275" s="5" t="s">
        <v>318</v>
      </c>
      <c r="C275" s="7">
        <v>1</v>
      </c>
      <c r="D275" t="str">
        <f>A275&amp;" N°"&amp;COUNTIF(A$2:A275,A275)</f>
        <v>C183 N°3</v>
      </c>
      <c r="E275" s="5" t="s">
        <v>1371</v>
      </c>
      <c r="F275" t="str">
        <f t="shared" si="4"/>
        <v>relavage</v>
      </c>
      <c r="I275" s="11">
        <f ca="1">IF(F275&lt;&gt;"relavage",TODAY(),IF(G275=Feuil3!C276,Feuil2!H275+Feuil3!D276,IF(G275=Feuil3!C277,Feuil2!H275+Feuil3!D277,IF(G275=Feuil3!C278,Feuil2!H275+Feuil3!D278,IF(G275=Feuil3!C279,Feuil2!H275+Feuil3!D279,IF(G275=Feuil3!C280,Feuil2!H275+Feuil3!D280,0))))))</f>
        <v>0</v>
      </c>
    </row>
    <row r="276" spans="1:9" hidden="1" x14ac:dyDescent="0.3">
      <c r="A276" s="5" t="s">
        <v>700</v>
      </c>
      <c r="B276" s="5" t="s">
        <v>701</v>
      </c>
      <c r="C276" s="7">
        <v>1</v>
      </c>
      <c r="D276" t="str">
        <f>A276&amp;" N°"&amp;COUNTIF(A$2:A276,A276)</f>
        <v>C79 N°1</v>
      </c>
      <c r="E276" s="5" t="s">
        <v>1372</v>
      </c>
      <c r="F276" t="str">
        <f t="shared" si="4"/>
        <v>relavage</v>
      </c>
      <c r="I276" s="11">
        <f ca="1">IF(F276&lt;&gt;"relavage",TODAY(),IF(G276=Feuil3!C277,Feuil2!H276+Feuil3!D277,IF(G276=Feuil3!C278,Feuil2!H276+Feuil3!D278,IF(G276=Feuil3!C279,Feuil2!H276+Feuil3!D279,IF(G276=Feuil3!C280,Feuil2!H276+Feuil3!D280,IF(G276=Feuil3!C281,Feuil2!H276+Feuil3!D281,0))))))</f>
        <v>0</v>
      </c>
    </row>
    <row r="277" spans="1:9" hidden="1" x14ac:dyDescent="0.3">
      <c r="A277" s="5" t="s">
        <v>1373</v>
      </c>
      <c r="B277" s="5" t="s">
        <v>1374</v>
      </c>
      <c r="C277" s="7">
        <v>1</v>
      </c>
      <c r="D277" t="str">
        <f>A277&amp;" N°"&amp;COUNTIF(A$2:A277,A277)</f>
        <v>C1268 N°1</v>
      </c>
      <c r="E277" s="5" t="s">
        <v>1375</v>
      </c>
      <c r="F277" t="str">
        <f t="shared" si="4"/>
        <v>relavage</v>
      </c>
      <c r="I277" s="11">
        <f ca="1">IF(F277&lt;&gt;"relavage",TODAY(),IF(G277=Feuil3!C278,Feuil2!H277+Feuil3!D278,IF(G277=Feuil3!C279,Feuil2!H277+Feuil3!D279,IF(G277=Feuil3!C280,Feuil2!H277+Feuil3!D280,IF(G277=Feuil3!C281,Feuil2!H277+Feuil3!D281,IF(G277=Feuil3!C282,Feuil2!H277+Feuil3!D282,0))))))</f>
        <v>0</v>
      </c>
    </row>
    <row r="278" spans="1:9" hidden="1" x14ac:dyDescent="0.3">
      <c r="A278" s="5" t="s">
        <v>749</v>
      </c>
      <c r="B278" s="5" t="s">
        <v>750</v>
      </c>
      <c r="C278" s="7">
        <v>1</v>
      </c>
      <c r="D278" t="str">
        <f>A278&amp;" N°"&amp;COUNTIF(A$2:A278,A278)</f>
        <v>1250160003_04 N°1</v>
      </c>
      <c r="E278" s="5" t="s">
        <v>1376</v>
      </c>
      <c r="F278" t="str">
        <f t="shared" si="4"/>
        <v>relavage</v>
      </c>
      <c r="I278" s="11">
        <f ca="1">IF(F278&lt;&gt;"relavage",TODAY(),IF(G278=Feuil3!C279,Feuil2!H278+Feuil3!D279,IF(G278=Feuil3!C280,Feuil2!H278+Feuil3!D280,IF(G278=Feuil3!C281,Feuil2!H278+Feuil3!D281,IF(G278=Feuil3!C282,Feuil2!H278+Feuil3!D282,IF(G278=Feuil3!C283,Feuil2!H278+Feuil3!D283,0))))))</f>
        <v>0</v>
      </c>
    </row>
    <row r="279" spans="1:9" hidden="1" x14ac:dyDescent="0.3">
      <c r="A279" s="5" t="s">
        <v>1377</v>
      </c>
      <c r="B279" s="5" t="s">
        <v>77</v>
      </c>
      <c r="C279" s="7">
        <v>1</v>
      </c>
      <c r="D279" t="str">
        <f>A279&amp;" N°"&amp;COUNTIF(A$2:A279,A279)</f>
        <v>C77A N°1</v>
      </c>
      <c r="E279" s="5" t="s">
        <v>1376</v>
      </c>
      <c r="F279" t="str">
        <f t="shared" si="4"/>
        <v>relavage</v>
      </c>
      <c r="I279" s="11">
        <f ca="1">IF(F279&lt;&gt;"relavage",TODAY(),IF(G279=Feuil3!C280,Feuil2!H279+Feuil3!D280,IF(G279=Feuil3!C281,Feuil2!H279+Feuil3!D281,IF(G279=Feuil3!C282,Feuil2!H279+Feuil3!D282,IF(G279=Feuil3!C283,Feuil2!H279+Feuil3!D283,IF(G279=Feuil3!C284,Feuil2!H279+Feuil3!D284,0))))))</f>
        <v>0</v>
      </c>
    </row>
    <row r="280" spans="1:9" hidden="1" x14ac:dyDescent="0.3">
      <c r="A280" s="5" t="s">
        <v>1378</v>
      </c>
      <c r="B280" s="5" t="s">
        <v>1379</v>
      </c>
      <c r="C280" s="7">
        <v>8</v>
      </c>
      <c r="D280" t="str">
        <f>A280&amp;" N°"&amp;COUNTIF(A$2:A280,A280)</f>
        <v>F432-2-BAS N°1</v>
      </c>
      <c r="E280" s="5" t="s">
        <v>1380</v>
      </c>
      <c r="F280" t="str">
        <f t="shared" si="4"/>
        <v/>
      </c>
      <c r="I280" s="11">
        <f ca="1">IF(F280&lt;&gt;"relavage",TODAY(),IF(G280=Feuil3!C281,Feuil2!H280+Feuil3!D281,IF(G280=Feuil3!C282,Feuil2!H280+Feuil3!D282,IF(G280=Feuil3!C283,Feuil2!H280+Feuil3!D283,IF(G280=Feuil3!C284,Feuil2!H280+Feuil3!D284,IF(G280=Feuil3!C285,Feuil2!H280+Feuil3!D285,0))))))</f>
        <v>44672</v>
      </c>
    </row>
    <row r="281" spans="1:9" hidden="1" x14ac:dyDescent="0.3">
      <c r="A281" s="5" t="s">
        <v>429</v>
      </c>
      <c r="B281" s="5" t="s">
        <v>430</v>
      </c>
      <c r="C281" s="7">
        <v>990</v>
      </c>
      <c r="D281" t="str">
        <f>A281&amp;" N°"&amp;COUNTIF(A$2:A281,A281)</f>
        <v>9927120500_04 N°2</v>
      </c>
      <c r="E281" s="5" t="s">
        <v>1381</v>
      </c>
      <c r="F281">
        <f t="shared" si="4"/>
        <v>990</v>
      </c>
      <c r="I281" s="11">
        <f ca="1">IF(F281&lt;&gt;"relavage",TODAY(),IF(G281=Feuil3!C282,Feuil2!H281+Feuil3!D282,IF(G281=Feuil3!C283,Feuil2!H281+Feuil3!D283,IF(G281=Feuil3!C284,Feuil2!H281+Feuil3!D284,IF(G281=Feuil3!C285,Feuil2!H281+Feuil3!D285,IF(G281=Feuil3!C286,Feuil2!H281+Feuil3!D286,0))))))</f>
        <v>44672</v>
      </c>
    </row>
    <row r="282" spans="1:9" hidden="1" x14ac:dyDescent="0.3">
      <c r="A282" s="5" t="s">
        <v>301</v>
      </c>
      <c r="B282" s="5" t="s">
        <v>302</v>
      </c>
      <c r="C282" s="7">
        <v>1</v>
      </c>
      <c r="D282" t="str">
        <f>A282&amp;" N°"&amp;COUNTIF(A$2:A282,A282)</f>
        <v>C627 N°1</v>
      </c>
      <c r="E282" s="5" t="s">
        <v>1382</v>
      </c>
      <c r="F282" t="str">
        <f t="shared" si="4"/>
        <v>relavage</v>
      </c>
      <c r="I282" s="11">
        <f ca="1">IF(F282&lt;&gt;"relavage",TODAY(),IF(G282=Feuil3!C283,Feuil2!H282+Feuil3!D283,IF(G282=Feuil3!C284,Feuil2!H282+Feuil3!D284,IF(G282=Feuil3!C285,Feuil2!H282+Feuil3!D285,IF(G282=Feuil3!C286,Feuil2!H282+Feuil3!D286,IF(G282=Feuil3!C287,Feuil2!H282+Feuil3!D287,0))))))</f>
        <v>0</v>
      </c>
    </row>
    <row r="283" spans="1:9" hidden="1" x14ac:dyDescent="0.3">
      <c r="A283" s="5" t="s">
        <v>404</v>
      </c>
      <c r="B283" s="5" t="s">
        <v>405</v>
      </c>
      <c r="C283" s="7">
        <v>2000</v>
      </c>
      <c r="D283" t="str">
        <f>A283&amp;" N°"&amp;COUNTIF(A$2:A283,A283)</f>
        <v>C409B N°1</v>
      </c>
      <c r="E283" s="5" t="s">
        <v>1383</v>
      </c>
      <c r="F283">
        <f t="shared" si="4"/>
        <v>2000</v>
      </c>
      <c r="I283" s="11">
        <f ca="1">IF(F283&lt;&gt;"relavage",TODAY(),IF(G283=Feuil3!C284,Feuil2!H283+Feuil3!D284,IF(G283=Feuil3!C285,Feuil2!H283+Feuil3!D285,IF(G283=Feuil3!C286,Feuil2!H283+Feuil3!D286,IF(G283=Feuil3!C287,Feuil2!H283+Feuil3!D287,IF(G283=Feuil3!C288,Feuil2!H283+Feuil3!D288,0))))))</f>
        <v>44672</v>
      </c>
    </row>
    <row r="284" spans="1:9" hidden="1" x14ac:dyDescent="0.3">
      <c r="A284" s="5" t="s">
        <v>337</v>
      </c>
      <c r="B284" s="5" t="s">
        <v>338</v>
      </c>
      <c r="C284" s="7">
        <v>2000</v>
      </c>
      <c r="D284" t="str">
        <f>A284&amp;" N°"&amp;COUNTIF(A$2:A284,A284)</f>
        <v>C175 N°2</v>
      </c>
      <c r="E284" s="5" t="s">
        <v>1384</v>
      </c>
      <c r="F284">
        <f t="shared" si="4"/>
        <v>2000</v>
      </c>
      <c r="I284" s="11">
        <f ca="1">IF(F284&lt;&gt;"relavage",TODAY(),IF(G284=Feuil3!C285,Feuil2!H284+Feuil3!D285,IF(G284=Feuil3!C286,Feuil2!H284+Feuil3!D286,IF(G284=Feuil3!C287,Feuil2!H284+Feuil3!D287,IF(G284=Feuil3!C288,Feuil2!H284+Feuil3!D288,IF(G284=Feuil3!C289,Feuil2!H284+Feuil3!D289,0))))))</f>
        <v>44672</v>
      </c>
    </row>
    <row r="285" spans="1:9" hidden="1" x14ac:dyDescent="0.3">
      <c r="A285" s="5" t="s">
        <v>154</v>
      </c>
      <c r="B285" s="5" t="s">
        <v>155</v>
      </c>
      <c r="C285" s="7">
        <v>500</v>
      </c>
      <c r="D285" t="str">
        <f>A285&amp;" N°"&amp;COUNTIF(A$2:A285,A285)</f>
        <v>9912128351_04 N°1</v>
      </c>
      <c r="E285" s="5" t="s">
        <v>1385</v>
      </c>
      <c r="F285">
        <f t="shared" si="4"/>
        <v>500</v>
      </c>
      <c r="I285" s="11">
        <f ca="1">IF(F285&lt;&gt;"relavage",TODAY(),IF(G285=Feuil3!C286,Feuil2!H285+Feuil3!D286,IF(G285=Feuil3!C287,Feuil2!H285+Feuil3!D287,IF(G285=Feuil3!C288,Feuil2!H285+Feuil3!D288,IF(G285=Feuil3!C289,Feuil2!H285+Feuil3!D289,IF(G285=Feuil3!C290,Feuil2!H285+Feuil3!D290,0))))))</f>
        <v>44672</v>
      </c>
    </row>
    <row r="286" spans="1:9" hidden="1" x14ac:dyDescent="0.3">
      <c r="A286" s="5" t="s">
        <v>1386</v>
      </c>
      <c r="B286" s="5" t="s">
        <v>1387</v>
      </c>
      <c r="C286" s="7">
        <v>500</v>
      </c>
      <c r="D286" t="str">
        <f>A286&amp;" N°"&amp;COUNTIF(A$2:A286,A286)</f>
        <v>C1299 N°1</v>
      </c>
      <c r="E286" s="5" t="s">
        <v>1388</v>
      </c>
      <c r="F286">
        <f t="shared" si="4"/>
        <v>500</v>
      </c>
      <c r="I286" s="11">
        <f ca="1">IF(F286&lt;&gt;"relavage",TODAY(),IF(G286=Feuil3!C287,Feuil2!H286+Feuil3!D287,IF(G286=Feuil3!C288,Feuil2!H286+Feuil3!D288,IF(G286=Feuil3!C289,Feuil2!H286+Feuil3!D289,IF(G286=Feuil3!C290,Feuil2!H286+Feuil3!D290,IF(G286=Feuil3!C291,Feuil2!H286+Feuil3!D291,0))))))</f>
        <v>44672</v>
      </c>
    </row>
    <row r="287" spans="1:9" hidden="1" x14ac:dyDescent="0.3">
      <c r="A287" s="5" t="s">
        <v>337</v>
      </c>
      <c r="B287" s="5" t="s">
        <v>338</v>
      </c>
      <c r="C287" s="7">
        <v>1</v>
      </c>
      <c r="D287" t="str">
        <f>A287&amp;" N°"&amp;COUNTIF(A$2:A287,A287)</f>
        <v>C175 N°3</v>
      </c>
      <c r="E287" s="5" t="s">
        <v>1389</v>
      </c>
      <c r="F287" t="str">
        <f t="shared" si="4"/>
        <v>relavage</v>
      </c>
      <c r="I287" s="11">
        <f ca="1">IF(F287&lt;&gt;"relavage",TODAY(),IF(G287=Feuil3!C288,Feuil2!H287+Feuil3!D288,IF(G287=Feuil3!C289,Feuil2!H287+Feuil3!D289,IF(G287=Feuil3!C290,Feuil2!H287+Feuil3!D290,IF(G287=Feuil3!C291,Feuil2!H287+Feuil3!D291,IF(G287=Feuil3!C292,Feuil2!H287+Feuil3!D292,0))))))</f>
        <v>0</v>
      </c>
    </row>
    <row r="288" spans="1:9" hidden="1" x14ac:dyDescent="0.3">
      <c r="A288" s="5" t="s">
        <v>445</v>
      </c>
      <c r="B288" s="5" t="s">
        <v>446</v>
      </c>
      <c r="C288" s="7">
        <v>550</v>
      </c>
      <c r="D288" t="str">
        <f>A288&amp;" N°"&amp;COUNTIF(A$2:A288,A288)</f>
        <v>9911122062_04 N°1</v>
      </c>
      <c r="E288" s="5" t="s">
        <v>1390</v>
      </c>
      <c r="F288">
        <f t="shared" si="4"/>
        <v>550</v>
      </c>
      <c r="I288" s="11">
        <f ca="1">IF(F288&lt;&gt;"relavage",TODAY(),IF(G288=Feuil3!C289,Feuil2!H288+Feuil3!D289,IF(G288=Feuil3!C290,Feuil2!H288+Feuil3!D290,IF(G288=Feuil3!C291,Feuil2!H288+Feuil3!D291,IF(G288=Feuil3!C292,Feuil2!H288+Feuil3!D292,IF(G288=Feuil3!C293,Feuil2!H288+Feuil3!D293,0))))))</f>
        <v>44672</v>
      </c>
    </row>
    <row r="289" spans="1:9" hidden="1" x14ac:dyDescent="0.3">
      <c r="A289" s="5" t="s">
        <v>215</v>
      </c>
      <c r="B289" s="5" t="s">
        <v>216</v>
      </c>
      <c r="C289" s="7">
        <v>500</v>
      </c>
      <c r="D289" t="str">
        <f>A289&amp;" N°"&amp;COUNTIF(A$2:A289,A289)</f>
        <v>9912128351_14 N°1</v>
      </c>
      <c r="E289" s="5" t="s">
        <v>1391</v>
      </c>
      <c r="F289">
        <f t="shared" si="4"/>
        <v>500</v>
      </c>
      <c r="I289" s="11">
        <f ca="1">IF(F289&lt;&gt;"relavage",TODAY(),IF(G289=Feuil3!C290,Feuil2!H289+Feuil3!D290,IF(G289=Feuil3!C291,Feuil2!H289+Feuil3!D291,IF(G289=Feuil3!C292,Feuil2!H289+Feuil3!D292,IF(G289=Feuil3!C293,Feuil2!H289+Feuil3!D293,IF(G289=Feuil3!C294,Feuil2!H289+Feuil3!D294,0))))))</f>
        <v>44672</v>
      </c>
    </row>
    <row r="290" spans="1:9" hidden="1" x14ac:dyDescent="0.3">
      <c r="A290" s="5" t="s">
        <v>1392</v>
      </c>
      <c r="B290" s="5" t="s">
        <v>1393</v>
      </c>
      <c r="C290" s="7">
        <v>500</v>
      </c>
      <c r="D290" t="str">
        <f>A290&amp;" N°"&amp;COUNTIF(A$2:A290,A290)</f>
        <v>9905125881_14 N°1</v>
      </c>
      <c r="E290" s="5" t="s">
        <v>1394</v>
      </c>
      <c r="F290">
        <f t="shared" si="4"/>
        <v>500</v>
      </c>
      <c r="I290" s="11">
        <f ca="1">IF(F290&lt;&gt;"relavage",TODAY(),IF(G290=Feuil3!C291,Feuil2!H290+Feuil3!D291,IF(G290=Feuil3!C292,Feuil2!H290+Feuil3!D292,IF(G290=Feuil3!C293,Feuil2!H290+Feuil3!D293,IF(G290=Feuil3!C294,Feuil2!H290+Feuil3!D294,IF(G290=Feuil3!C295,Feuil2!H290+Feuil3!D295,0))))))</f>
        <v>44672</v>
      </c>
    </row>
    <row r="291" spans="1:9" hidden="1" x14ac:dyDescent="0.3">
      <c r="A291" s="5" t="s">
        <v>140</v>
      </c>
      <c r="B291" s="5" t="s">
        <v>141</v>
      </c>
      <c r="C291" s="7">
        <v>2500</v>
      </c>
      <c r="D291" t="str">
        <f>A291&amp;" N°"&amp;COUNTIF(A$2:A291,A291)</f>
        <v>C1400W2 N°2</v>
      </c>
      <c r="E291" s="5" t="s">
        <v>1395</v>
      </c>
      <c r="F291">
        <f t="shared" si="4"/>
        <v>2500</v>
      </c>
      <c r="I291" s="11">
        <f ca="1">IF(F291&lt;&gt;"relavage",TODAY(),IF(G291=Feuil3!C292,Feuil2!H291+Feuil3!D292,IF(G291=Feuil3!C293,Feuil2!H291+Feuil3!D293,IF(G291=Feuil3!C294,Feuil2!H291+Feuil3!D294,IF(G291=Feuil3!C295,Feuil2!H291+Feuil3!D295,IF(G291=Feuil3!C296,Feuil2!H291+Feuil3!D296,0))))))</f>
        <v>44672</v>
      </c>
    </row>
    <row r="292" spans="1:9" hidden="1" x14ac:dyDescent="0.3">
      <c r="A292" s="5" t="s">
        <v>158</v>
      </c>
      <c r="B292" s="5" t="s">
        <v>77</v>
      </c>
      <c r="C292" s="7">
        <v>398</v>
      </c>
      <c r="D292" t="str">
        <f>A292&amp;" N°"&amp;COUNTIF(A$2:A292,A292)</f>
        <v>C1457 N°1</v>
      </c>
      <c r="E292" s="5" t="s">
        <v>1396</v>
      </c>
      <c r="F292">
        <f t="shared" si="4"/>
        <v>398</v>
      </c>
      <c r="I292" s="11">
        <f ca="1">IF(F292&lt;&gt;"relavage",TODAY(),IF(G292=Feuil3!C293,Feuil2!H292+Feuil3!D293,IF(G292=Feuil3!C294,Feuil2!H292+Feuil3!D294,IF(G292=Feuil3!C295,Feuil2!H292+Feuil3!D295,IF(G292=Feuil3!C296,Feuil2!H292+Feuil3!D296,IF(G292=Feuil3!C297,Feuil2!H292+Feuil3!D297,0))))))</f>
        <v>44672</v>
      </c>
    </row>
    <row r="293" spans="1:9" hidden="1" x14ac:dyDescent="0.3">
      <c r="A293" s="5" t="s">
        <v>257</v>
      </c>
      <c r="B293" s="5" t="s">
        <v>258</v>
      </c>
      <c r="C293" s="7">
        <v>2490</v>
      </c>
      <c r="D293" t="str">
        <f>A293&amp;" N°"&amp;COUNTIF(A$2:A293,A293)</f>
        <v>C1404 N°1</v>
      </c>
      <c r="E293" s="5" t="s">
        <v>1397</v>
      </c>
      <c r="F293">
        <f t="shared" si="4"/>
        <v>2490</v>
      </c>
      <c r="I293" s="11">
        <f ca="1">IF(F293&lt;&gt;"relavage",TODAY(),IF(G293=Feuil3!C294,Feuil2!H293+Feuil3!D294,IF(G293=Feuil3!C295,Feuil2!H293+Feuil3!D295,IF(G293=Feuil3!C296,Feuil2!H293+Feuil3!D296,IF(G293=Feuil3!C297,Feuil2!H293+Feuil3!D297,IF(G293=Feuil3!C298,Feuil2!H293+Feuil3!D298,0))))))</f>
        <v>44672</v>
      </c>
    </row>
    <row r="294" spans="1:9" hidden="1" x14ac:dyDescent="0.3">
      <c r="A294" s="5" t="s">
        <v>231</v>
      </c>
      <c r="B294" s="5" t="s">
        <v>232</v>
      </c>
      <c r="C294" s="7">
        <v>494</v>
      </c>
      <c r="D294" t="str">
        <f>A294&amp;" N°"&amp;COUNTIF(A$2:A294,A294)</f>
        <v>F4312BAS N°1</v>
      </c>
      <c r="E294" s="5" t="s">
        <v>1398</v>
      </c>
      <c r="F294">
        <f t="shared" si="4"/>
        <v>494</v>
      </c>
      <c r="I294" s="11">
        <f ca="1">IF(F294&lt;&gt;"relavage",TODAY(),IF(G294=Feuil3!C295,Feuil2!H294+Feuil3!D295,IF(G294=Feuil3!C296,Feuil2!H294+Feuil3!D296,IF(G294=Feuil3!C297,Feuil2!H294+Feuil3!D297,IF(G294=Feuil3!C298,Feuil2!H294+Feuil3!D298,IF(G294=Feuil3!C299,Feuil2!H294+Feuil3!D299,0))))))</f>
        <v>44672</v>
      </c>
    </row>
    <row r="295" spans="1:9" hidden="1" x14ac:dyDescent="0.3">
      <c r="A295" s="5" t="s">
        <v>459</v>
      </c>
      <c r="B295" s="5" t="s">
        <v>460</v>
      </c>
      <c r="C295" s="7">
        <v>1</v>
      </c>
      <c r="D295" t="str">
        <f>A295&amp;" N°"&amp;COUNTIF(A$2:A295,A295)</f>
        <v>C222B N°2</v>
      </c>
      <c r="E295" s="5" t="s">
        <v>1399</v>
      </c>
      <c r="F295" t="str">
        <f t="shared" si="4"/>
        <v>relavage</v>
      </c>
      <c r="I295" s="11">
        <f ca="1">IF(F295&lt;&gt;"relavage",TODAY(),IF(G295=Feuil3!C296,Feuil2!H295+Feuil3!D296,IF(G295=Feuil3!C297,Feuil2!H295+Feuil3!D297,IF(G295=Feuil3!C298,Feuil2!H295+Feuil3!D298,IF(G295=Feuil3!C299,Feuil2!H295+Feuil3!D299,IF(G295=Feuil3!C300,Feuil2!H295+Feuil3!D300,0))))))</f>
        <v>0</v>
      </c>
    </row>
    <row r="296" spans="1:9" hidden="1" x14ac:dyDescent="0.3">
      <c r="A296" s="5" t="s">
        <v>591</v>
      </c>
      <c r="B296" s="5" t="s">
        <v>592</v>
      </c>
      <c r="C296" s="7">
        <v>1000</v>
      </c>
      <c r="D296" t="str">
        <f>A296&amp;" N°"&amp;COUNTIF(A$2:A296,A296)</f>
        <v>9912122971_24 N°1</v>
      </c>
      <c r="E296" s="5" t="s">
        <v>1400</v>
      </c>
      <c r="F296">
        <f t="shared" si="4"/>
        <v>1000</v>
      </c>
      <c r="I296" s="11">
        <f ca="1">IF(F296&lt;&gt;"relavage",TODAY(),IF(G296=Feuil3!C297,Feuil2!H296+Feuil3!D297,IF(G296=Feuil3!C298,Feuil2!H296+Feuil3!D298,IF(G296=Feuil3!C299,Feuil2!H296+Feuil3!D299,IF(G296=Feuil3!C300,Feuil2!H296+Feuil3!D300,IF(G296=Feuil3!C301,Feuil2!H296+Feuil3!D301,0))))))</f>
        <v>44672</v>
      </c>
    </row>
    <row r="297" spans="1:9" hidden="1" x14ac:dyDescent="0.3">
      <c r="A297" s="5" t="s">
        <v>1223</v>
      </c>
      <c r="B297" s="5" t="s">
        <v>1224</v>
      </c>
      <c r="C297" s="7">
        <v>4000</v>
      </c>
      <c r="D297" t="str">
        <f>A297&amp;" N°"&amp;COUNTIF(A$2:A297,A297)</f>
        <v>C1466 N°2</v>
      </c>
      <c r="E297" s="5" t="s">
        <v>1401</v>
      </c>
      <c r="F297">
        <f t="shared" si="4"/>
        <v>4000</v>
      </c>
      <c r="I297" s="11">
        <f ca="1">IF(F297&lt;&gt;"relavage",TODAY(),IF(G297=Feuil3!C298,Feuil2!H297+Feuil3!D298,IF(G297=Feuil3!C299,Feuil2!H297+Feuil3!D299,IF(G297=Feuil3!C300,Feuil2!H297+Feuil3!D300,IF(G297=Feuil3!C301,Feuil2!H297+Feuil3!D301,IF(G297=Feuil3!C302,Feuil2!H297+Feuil3!D302,0))))))</f>
        <v>44672</v>
      </c>
    </row>
    <row r="298" spans="1:9" hidden="1" x14ac:dyDescent="0.3">
      <c r="A298" s="5" t="s">
        <v>1402</v>
      </c>
      <c r="B298" s="5" t="s">
        <v>1403</v>
      </c>
      <c r="C298" s="7">
        <v>1</v>
      </c>
      <c r="D298" t="str">
        <f>A298&amp;" N°"&amp;COUNTIF(A$2:A298,A298)</f>
        <v>C108A N°1</v>
      </c>
      <c r="E298" s="5" t="s">
        <v>1404</v>
      </c>
      <c r="F298" t="str">
        <f t="shared" si="4"/>
        <v>relavage</v>
      </c>
      <c r="I298" s="11">
        <f ca="1">IF(F298&lt;&gt;"relavage",TODAY(),IF(G298=Feuil3!C299,Feuil2!H298+Feuil3!D299,IF(G298=Feuil3!C300,Feuil2!H298+Feuil3!D300,IF(G298=Feuil3!C301,Feuil2!H298+Feuil3!D301,IF(G298=Feuil3!C302,Feuil2!H298+Feuil3!D302,IF(G298=Feuil3!C303,Feuil2!H298+Feuil3!D303,0))))))</f>
        <v>0</v>
      </c>
    </row>
    <row r="299" spans="1:9" hidden="1" x14ac:dyDescent="0.3">
      <c r="A299" s="5" t="s">
        <v>783</v>
      </c>
      <c r="B299" s="5" t="s">
        <v>784</v>
      </c>
      <c r="C299" s="7">
        <v>1</v>
      </c>
      <c r="D299" t="str">
        <f>A299&amp;" N°"&amp;COUNTIF(A$2:A299,A299)</f>
        <v>C842 N°2</v>
      </c>
      <c r="E299" s="5" t="s">
        <v>1405</v>
      </c>
      <c r="F299" t="str">
        <f t="shared" si="4"/>
        <v>relavage</v>
      </c>
      <c r="I299" s="11">
        <f ca="1">IF(F299&lt;&gt;"relavage",TODAY(),IF(G299=Feuil3!C300,Feuil2!H299+Feuil3!D300,IF(G299=Feuil3!C301,Feuil2!H299+Feuil3!D301,IF(G299=Feuil3!C302,Feuil2!H299+Feuil3!D302,IF(G299=Feuil3!C303,Feuil2!H299+Feuil3!D303,IF(G299=Feuil3!C304,Feuil2!H299+Feuil3!D304,0))))))</f>
        <v>0</v>
      </c>
    </row>
    <row r="300" spans="1:9" hidden="1" x14ac:dyDescent="0.3">
      <c r="A300" s="5" t="s">
        <v>1406</v>
      </c>
      <c r="B300" s="5" t="s">
        <v>1407</v>
      </c>
      <c r="C300" s="7">
        <v>1</v>
      </c>
      <c r="D300" t="str">
        <f>A300&amp;" N°"&amp;COUNTIF(A$2:A300,A300)</f>
        <v>C181 N°1</v>
      </c>
      <c r="E300" s="5" t="s">
        <v>1408</v>
      </c>
      <c r="F300" t="str">
        <f t="shared" si="4"/>
        <v>relavage</v>
      </c>
      <c r="I300" s="11">
        <f ca="1">IF(F300&lt;&gt;"relavage",TODAY(),IF(G300=Feuil3!C301,Feuil2!H300+Feuil3!D301,IF(G300=Feuil3!C302,Feuil2!H300+Feuil3!D302,IF(G300=Feuil3!C303,Feuil2!H300+Feuil3!D303,IF(G300=Feuil3!C304,Feuil2!H300+Feuil3!D304,IF(G300=Feuil3!C305,Feuil2!H300+Feuil3!D305,0))))))</f>
        <v>0</v>
      </c>
    </row>
    <row r="301" spans="1:9" hidden="1" x14ac:dyDescent="0.3">
      <c r="A301" s="5" t="s">
        <v>437</v>
      </c>
      <c r="B301" s="5" t="s">
        <v>438</v>
      </c>
      <c r="C301" s="7">
        <v>1</v>
      </c>
      <c r="D301" t="str">
        <f>A301&amp;" N°"&amp;COUNTIF(A$2:A301,A301)</f>
        <v>C1402W2 N°1</v>
      </c>
      <c r="E301" s="5" t="s">
        <v>1409</v>
      </c>
      <c r="F301" t="str">
        <f t="shared" si="4"/>
        <v>relavage</v>
      </c>
      <c r="I301" s="11">
        <f ca="1">IF(F301&lt;&gt;"relavage",TODAY(),IF(G301=Feuil3!C302,Feuil2!H301+Feuil3!D302,IF(G301=Feuil3!C303,Feuil2!H301+Feuil3!D303,IF(G301=Feuil3!C304,Feuil2!H301+Feuil3!D304,IF(G301=Feuil3!C305,Feuil2!H301+Feuil3!D305,IF(G301=Feuil3!C306,Feuil2!H301+Feuil3!D306,0))))))</f>
        <v>0</v>
      </c>
    </row>
    <row r="302" spans="1:9" hidden="1" x14ac:dyDescent="0.3">
      <c r="A302" s="5" t="s">
        <v>359</v>
      </c>
      <c r="B302" s="5" t="s">
        <v>360</v>
      </c>
      <c r="C302" s="7">
        <v>6000</v>
      </c>
      <c r="D302" t="str">
        <f>A302&amp;" N°"&amp;COUNTIF(A$2:A302,A302)</f>
        <v>C423A N°1</v>
      </c>
      <c r="E302" s="5" t="s">
        <v>1410</v>
      </c>
      <c r="F302">
        <f t="shared" si="4"/>
        <v>6000</v>
      </c>
      <c r="I302" s="11">
        <f ca="1">IF(F302&lt;&gt;"relavage",TODAY(),IF(G302=Feuil3!C303,Feuil2!H302+Feuil3!D303,IF(G302=Feuil3!C304,Feuil2!H302+Feuil3!D304,IF(G302=Feuil3!C305,Feuil2!H302+Feuil3!D305,IF(G302=Feuil3!C306,Feuil2!H302+Feuil3!D306,IF(G302=Feuil3!C307,Feuil2!H302+Feuil3!D307,0))))))</f>
        <v>44672</v>
      </c>
    </row>
    <row r="303" spans="1:9" hidden="1" x14ac:dyDescent="0.3">
      <c r="A303" s="5" t="s">
        <v>491</v>
      </c>
      <c r="B303" s="5" t="s">
        <v>492</v>
      </c>
      <c r="C303" s="7">
        <v>1</v>
      </c>
      <c r="D303" t="str">
        <f>A303&amp;" N°"&amp;COUNTIF(A$2:A303,A303)</f>
        <v>C628 N°3</v>
      </c>
      <c r="E303" s="5" t="s">
        <v>1411</v>
      </c>
      <c r="F303" t="str">
        <f t="shared" si="4"/>
        <v>relavage</v>
      </c>
      <c r="I303" s="11">
        <f ca="1">IF(F303&lt;&gt;"relavage",TODAY(),IF(G303=Feuil3!C304,Feuil2!H303+Feuil3!D304,IF(G303=Feuil3!C305,Feuil2!H303+Feuil3!D305,IF(G303=Feuil3!C306,Feuil2!H303+Feuil3!D306,IF(G303=Feuil3!C307,Feuil2!H303+Feuil3!D307,IF(G303=Feuil3!C308,Feuil2!H303+Feuil3!D308,0))))))</f>
        <v>0</v>
      </c>
    </row>
    <row r="304" spans="1:9" hidden="1" x14ac:dyDescent="0.3">
      <c r="A304" s="5" t="s">
        <v>261</v>
      </c>
      <c r="B304" s="5" t="s">
        <v>262</v>
      </c>
      <c r="C304" s="7">
        <v>1</v>
      </c>
      <c r="D304" t="str">
        <f>A304&amp;" N°"&amp;COUNTIF(A$2:A304,A304)</f>
        <v>C331B N°1</v>
      </c>
      <c r="E304" s="5" t="s">
        <v>1412</v>
      </c>
      <c r="F304" t="str">
        <f t="shared" si="4"/>
        <v>relavage</v>
      </c>
      <c r="I304" s="11">
        <f ca="1">IF(F304&lt;&gt;"relavage",TODAY(),IF(G304=Feuil3!C305,Feuil2!H304+Feuil3!D305,IF(G304=Feuil3!C306,Feuil2!H304+Feuil3!D306,IF(G304=Feuil3!C307,Feuil2!H304+Feuil3!D307,IF(G304=Feuil3!C308,Feuil2!H304+Feuil3!D308,IF(G304=Feuil3!C309,Feuil2!H304+Feuil3!D309,0))))))</f>
        <v>0</v>
      </c>
    </row>
    <row r="305" spans="1:9" hidden="1" x14ac:dyDescent="0.3">
      <c r="A305" s="5" t="s">
        <v>1413</v>
      </c>
      <c r="B305" s="5" t="s">
        <v>1414</v>
      </c>
      <c r="C305" s="7">
        <v>1000</v>
      </c>
      <c r="D305" t="str">
        <f>A305&amp;" N°"&amp;COUNTIF(A$2:A305,A305)</f>
        <v>C104 N°1</v>
      </c>
      <c r="E305" s="5" t="s">
        <v>1415</v>
      </c>
      <c r="F305">
        <f t="shared" si="4"/>
        <v>1000</v>
      </c>
      <c r="I305" s="11">
        <f ca="1">IF(F305&lt;&gt;"relavage",TODAY(),IF(G305=Feuil3!C306,Feuil2!H305+Feuil3!D306,IF(G305=Feuil3!C307,Feuil2!H305+Feuil3!D307,IF(G305=Feuil3!C308,Feuil2!H305+Feuil3!D308,IF(G305=Feuil3!C309,Feuil2!H305+Feuil3!D309,IF(G305=Feuil3!C310,Feuil2!H305+Feuil3!D310,0))))))</f>
        <v>44672</v>
      </c>
    </row>
    <row r="306" spans="1:9" hidden="1" x14ac:dyDescent="0.3">
      <c r="A306" s="5" t="s">
        <v>1055</v>
      </c>
      <c r="B306" s="5" t="s">
        <v>1056</v>
      </c>
      <c r="C306" s="7">
        <v>6001</v>
      </c>
      <c r="D306" t="str">
        <f>A306&amp;" N°"&amp;COUNTIF(A$2:A306,A306)</f>
        <v>C65A N°2</v>
      </c>
      <c r="E306" s="5" t="s">
        <v>1416</v>
      </c>
      <c r="F306">
        <f t="shared" si="4"/>
        <v>6001</v>
      </c>
      <c r="I306" s="11">
        <f ca="1">IF(F306&lt;&gt;"relavage",TODAY(),IF(G306=Feuil3!C307,Feuil2!H306+Feuil3!D307,IF(G306=Feuil3!C308,Feuil2!H306+Feuil3!D308,IF(G306=Feuil3!C309,Feuil2!H306+Feuil3!D309,IF(G306=Feuil3!C310,Feuil2!H306+Feuil3!D310,IF(G306=Feuil3!C311,Feuil2!H306+Feuil3!D311,0))))))</f>
        <v>44672</v>
      </c>
    </row>
    <row r="307" spans="1:9" hidden="1" x14ac:dyDescent="0.3">
      <c r="A307" s="5" t="s">
        <v>601</v>
      </c>
      <c r="B307" s="5" t="s">
        <v>602</v>
      </c>
      <c r="C307" s="7">
        <v>2000</v>
      </c>
      <c r="D307" t="str">
        <f>A307&amp;" N°"&amp;COUNTIF(A$2:A307,A307)</f>
        <v>C78 N°1</v>
      </c>
      <c r="E307" s="5" t="s">
        <v>1417</v>
      </c>
      <c r="F307">
        <f t="shared" si="4"/>
        <v>2000</v>
      </c>
      <c r="I307" s="11">
        <f ca="1">IF(F307&lt;&gt;"relavage",TODAY(),IF(G307=Feuil3!C308,Feuil2!H307+Feuil3!D308,IF(G307=Feuil3!C309,Feuil2!H307+Feuil3!D309,IF(G307=Feuil3!C310,Feuil2!H307+Feuil3!D310,IF(G307=Feuil3!C311,Feuil2!H307+Feuil3!D311,IF(G307=Feuil3!C312,Feuil2!H307+Feuil3!D312,0))))))</f>
        <v>44672</v>
      </c>
    </row>
    <row r="308" spans="1:9" hidden="1" x14ac:dyDescent="0.3">
      <c r="A308" s="5" t="s">
        <v>1342</v>
      </c>
      <c r="B308" s="5" t="s">
        <v>1343</v>
      </c>
      <c r="C308" s="7">
        <v>1</v>
      </c>
      <c r="D308" t="str">
        <f>A308&amp;" N°"&amp;COUNTIF(A$2:A308,A308)</f>
        <v>C410A N°2</v>
      </c>
      <c r="E308" s="5" t="s">
        <v>1418</v>
      </c>
      <c r="F308" t="str">
        <f t="shared" si="4"/>
        <v>relavage</v>
      </c>
      <c r="I308" s="11">
        <f ca="1">IF(F308&lt;&gt;"relavage",TODAY(),IF(G308=Feuil3!C309,Feuil2!H308+Feuil3!D309,IF(G308=Feuil3!C310,Feuil2!H308+Feuil3!D310,IF(G308=Feuil3!C311,Feuil2!H308+Feuil3!D311,IF(G308=Feuil3!C312,Feuil2!H308+Feuil3!D312,IF(G308=Feuil3!C313,Feuil2!H308+Feuil3!D313,0))))))</f>
        <v>0</v>
      </c>
    </row>
    <row r="309" spans="1:9" hidden="1" x14ac:dyDescent="0.3">
      <c r="A309" s="5" t="s">
        <v>459</v>
      </c>
      <c r="B309" s="5" t="s">
        <v>460</v>
      </c>
      <c r="C309" s="7">
        <v>1</v>
      </c>
      <c r="D309" t="str">
        <f>A309&amp;" N°"&amp;COUNTIF(A$2:A309,A309)</f>
        <v>C222B N°3</v>
      </c>
      <c r="E309" s="5" t="s">
        <v>1418</v>
      </c>
      <c r="F309" t="str">
        <f t="shared" si="4"/>
        <v>relavage</v>
      </c>
      <c r="I309" s="11">
        <f ca="1">IF(F309&lt;&gt;"relavage",TODAY(),IF(G309=Feuil3!C310,Feuil2!H309+Feuil3!D310,IF(G309=Feuil3!C311,Feuil2!H309+Feuil3!D311,IF(G309=Feuil3!C312,Feuil2!H309+Feuil3!D312,IF(G309=Feuil3!C313,Feuil2!H309+Feuil3!D313,IF(G309=Feuil3!C314,Feuil2!H309+Feuil3!D314,0))))))</f>
        <v>0</v>
      </c>
    </row>
    <row r="310" spans="1:9" hidden="1" x14ac:dyDescent="0.3">
      <c r="A310" s="5" t="s">
        <v>1001</v>
      </c>
      <c r="B310" s="5" t="s">
        <v>1002</v>
      </c>
      <c r="C310" s="7">
        <v>1</v>
      </c>
      <c r="D310" t="str">
        <f>A310&amp;" N°"&amp;COUNTIF(A$2:A310,A310)</f>
        <v>1060110003_04 N°2</v>
      </c>
      <c r="E310" s="5" t="s">
        <v>1419</v>
      </c>
      <c r="F310" t="str">
        <f t="shared" si="4"/>
        <v>relavage</v>
      </c>
      <c r="I310" s="11">
        <f ca="1">IF(F310&lt;&gt;"relavage",TODAY(),IF(G310=Feuil3!C311,Feuil2!H310+Feuil3!D311,IF(G310=Feuil3!C312,Feuil2!H310+Feuil3!D312,IF(G310=Feuil3!C313,Feuil2!H310+Feuil3!D313,IF(G310=Feuil3!C314,Feuil2!H310+Feuil3!D314,IF(G310=Feuil3!C315,Feuil2!H310+Feuil3!D315,0))))))</f>
        <v>0</v>
      </c>
    </row>
    <row r="311" spans="1:9" hidden="1" x14ac:dyDescent="0.3">
      <c r="A311" s="5" t="s">
        <v>605</v>
      </c>
      <c r="B311" s="5" t="s">
        <v>606</v>
      </c>
      <c r="C311" s="7">
        <v>2500</v>
      </c>
      <c r="D311" t="str">
        <f>A311&amp;" N°"&amp;COUNTIF(A$2:A311,A311)</f>
        <v>C2046 N°1</v>
      </c>
      <c r="E311" s="5" t="s">
        <v>1420</v>
      </c>
      <c r="F311">
        <f t="shared" si="4"/>
        <v>2500</v>
      </c>
      <c r="I311" s="11">
        <f ca="1">IF(F311&lt;&gt;"relavage",TODAY(),IF(G311=Feuil3!C312,Feuil2!H311+Feuil3!D312,IF(G311=Feuil3!C313,Feuil2!H311+Feuil3!D313,IF(G311=Feuil3!C314,Feuil2!H311+Feuil3!D314,IF(G311=Feuil3!C315,Feuil2!H311+Feuil3!D315,IF(G311=Feuil3!C316,Feuil2!H311+Feuil3!D316,0))))))</f>
        <v>44672</v>
      </c>
    </row>
    <row r="312" spans="1:9" hidden="1" x14ac:dyDescent="0.3">
      <c r="A312" s="5" t="s">
        <v>1022</v>
      </c>
      <c r="B312" s="5" t="s">
        <v>1023</v>
      </c>
      <c r="C312" s="7">
        <v>1</v>
      </c>
      <c r="D312" t="str">
        <f>A312&amp;" N°"&amp;COUNTIF(A$2:A312,A312)</f>
        <v>C256 N°3</v>
      </c>
      <c r="E312" s="5" t="s">
        <v>1421</v>
      </c>
      <c r="F312" t="str">
        <f t="shared" si="4"/>
        <v>relavage</v>
      </c>
      <c r="I312" s="11">
        <f ca="1">IF(F312&lt;&gt;"relavage",TODAY(),IF(G312=Feuil3!C313,Feuil2!H312+Feuil3!D313,IF(G312=Feuil3!C314,Feuil2!H312+Feuil3!D314,IF(G312=Feuil3!C315,Feuil2!H312+Feuil3!D315,IF(G312=Feuil3!C316,Feuil2!H312+Feuil3!D316,IF(G312=Feuil3!C317,Feuil2!H312+Feuil3!D317,0))))))</f>
        <v>0</v>
      </c>
    </row>
    <row r="313" spans="1:9" hidden="1" x14ac:dyDescent="0.3">
      <c r="A313" s="5" t="s">
        <v>479</v>
      </c>
      <c r="B313" s="5" t="s">
        <v>480</v>
      </c>
      <c r="C313" s="7">
        <v>1230</v>
      </c>
      <c r="D313" t="str">
        <f>A313&amp;" N°"&amp;COUNTIF(A$2:A313,A313)</f>
        <v>C792 N°1</v>
      </c>
      <c r="E313" s="5" t="s">
        <v>1422</v>
      </c>
      <c r="F313">
        <f t="shared" si="4"/>
        <v>1230</v>
      </c>
      <c r="I313" s="11">
        <f ca="1">IF(F313&lt;&gt;"relavage",TODAY(),IF(G313=Feuil3!C314,Feuil2!H313+Feuil3!D314,IF(G313=Feuil3!C315,Feuil2!H313+Feuil3!D315,IF(G313=Feuil3!C316,Feuil2!H313+Feuil3!D316,IF(G313=Feuil3!C317,Feuil2!H313+Feuil3!D317,IF(G313=Feuil3!C318,Feuil2!H313+Feuil3!D318,0))))))</f>
        <v>44672</v>
      </c>
    </row>
    <row r="314" spans="1:9" hidden="1" x14ac:dyDescent="0.3">
      <c r="A314" s="5" t="s">
        <v>553</v>
      </c>
      <c r="B314" s="5" t="s">
        <v>554</v>
      </c>
      <c r="C314" s="7">
        <v>250</v>
      </c>
      <c r="D314" t="str">
        <f>A314&amp;" N°"&amp;COUNTIF(A$2:A314,A314)</f>
        <v>C872A N°2</v>
      </c>
      <c r="E314" s="5" t="s">
        <v>1422</v>
      </c>
      <c r="F314">
        <f t="shared" si="4"/>
        <v>250</v>
      </c>
      <c r="I314" s="11">
        <f ca="1">IF(F314&lt;&gt;"relavage",TODAY(),IF(G314=Feuil3!C315,Feuil2!H314+Feuil3!D315,IF(G314=Feuil3!C316,Feuil2!H314+Feuil3!D316,IF(G314=Feuil3!C317,Feuil2!H314+Feuil3!D317,IF(G314=Feuil3!C318,Feuil2!H314+Feuil3!D318,IF(G314=Feuil3!C319,Feuil2!H314+Feuil3!D319,0))))))</f>
        <v>44672</v>
      </c>
    </row>
    <row r="315" spans="1:9" hidden="1" x14ac:dyDescent="0.3">
      <c r="A315" s="5" t="s">
        <v>1022</v>
      </c>
      <c r="B315" s="5" t="s">
        <v>1023</v>
      </c>
      <c r="C315" s="7">
        <v>1</v>
      </c>
      <c r="D315" t="str">
        <f>A315&amp;" N°"&amp;COUNTIF(A$2:A315,A315)</f>
        <v>C256 N°4</v>
      </c>
      <c r="E315" s="5" t="s">
        <v>1423</v>
      </c>
      <c r="F315" t="str">
        <f t="shared" si="4"/>
        <v>relavage</v>
      </c>
      <c r="I315" s="11">
        <f ca="1">IF(F315&lt;&gt;"relavage",TODAY(),IF(G315=Feuil3!C316,Feuil2!H315+Feuil3!D316,IF(G315=Feuil3!C317,Feuil2!H315+Feuil3!D317,IF(G315=Feuil3!C318,Feuil2!H315+Feuil3!D318,IF(G315=Feuil3!C319,Feuil2!H315+Feuil3!D319,IF(G315=Feuil3!C320,Feuil2!H315+Feuil3!D320,0))))))</f>
        <v>0</v>
      </c>
    </row>
    <row r="316" spans="1:9" hidden="1" x14ac:dyDescent="0.3">
      <c r="A316" s="5" t="s">
        <v>273</v>
      </c>
      <c r="B316" s="5" t="s">
        <v>274</v>
      </c>
      <c r="C316" s="7">
        <v>1000</v>
      </c>
      <c r="D316" t="str">
        <f>A316&amp;" N°"&amp;COUNTIF(A$2:A316,A316)</f>
        <v>9912124781_04 N°1</v>
      </c>
      <c r="E316" s="5" t="s">
        <v>1424</v>
      </c>
      <c r="F316">
        <f t="shared" si="4"/>
        <v>1000</v>
      </c>
      <c r="I316" s="11">
        <f ca="1">IF(F316&lt;&gt;"relavage",TODAY(),IF(G316=Feuil3!C317,Feuil2!H316+Feuil3!D317,IF(G316=Feuil3!C318,Feuil2!H316+Feuil3!D318,IF(G316=Feuil3!C319,Feuil2!H316+Feuil3!D319,IF(G316=Feuil3!C320,Feuil2!H316+Feuil3!D320,IF(G316=Feuil3!C321,Feuil2!H316+Feuil3!D321,0))))))</f>
        <v>44672</v>
      </c>
    </row>
    <row r="317" spans="1:9" hidden="1" x14ac:dyDescent="0.3">
      <c r="A317" s="5" t="s">
        <v>1321</v>
      </c>
      <c r="B317" s="5" t="s">
        <v>1322</v>
      </c>
      <c r="C317" s="7">
        <v>1</v>
      </c>
      <c r="D317" t="str">
        <f>A317&amp;" N°"&amp;COUNTIF(A$2:A317,A317)</f>
        <v>C354 N°2</v>
      </c>
      <c r="E317" s="5" t="s">
        <v>1425</v>
      </c>
      <c r="F317" t="str">
        <f t="shared" si="4"/>
        <v>relavage</v>
      </c>
      <c r="I317" s="11">
        <f ca="1">IF(F317&lt;&gt;"relavage",TODAY(),IF(G317=Feuil3!C318,Feuil2!H317+Feuil3!D318,IF(G317=Feuil3!C319,Feuil2!H317+Feuil3!D319,IF(G317=Feuil3!C320,Feuil2!H317+Feuil3!D320,IF(G317=Feuil3!C321,Feuil2!H317+Feuil3!D321,IF(G317=Feuil3!C322,Feuil2!H317+Feuil3!D322,0))))))</f>
        <v>0</v>
      </c>
    </row>
    <row r="318" spans="1:9" hidden="1" x14ac:dyDescent="0.3">
      <c r="A318" s="5" t="s">
        <v>1426</v>
      </c>
      <c r="B318" s="5" t="s">
        <v>1427</v>
      </c>
      <c r="C318" s="7">
        <v>2500</v>
      </c>
      <c r="D318" t="str">
        <f>A318&amp;" N°"&amp;COUNTIF(A$2:A318,A318)</f>
        <v>C296 N°1</v>
      </c>
      <c r="E318" s="5" t="s">
        <v>1428</v>
      </c>
      <c r="F318">
        <f t="shared" si="4"/>
        <v>2500</v>
      </c>
      <c r="I318" s="11">
        <f ca="1">IF(F318&lt;&gt;"relavage",TODAY(),IF(G318=Feuil3!C319,Feuil2!H318+Feuil3!D319,IF(G318=Feuil3!C320,Feuil2!H318+Feuil3!D320,IF(G318=Feuil3!C321,Feuil2!H318+Feuil3!D321,IF(G318=Feuil3!C322,Feuil2!H318+Feuil3!D322,IF(G318=Feuil3!C323,Feuil2!H318+Feuil3!D323,0))))))</f>
        <v>44672</v>
      </c>
    </row>
    <row r="319" spans="1:9" hidden="1" x14ac:dyDescent="0.3">
      <c r="A319" s="5" t="s">
        <v>740</v>
      </c>
      <c r="B319" s="5" t="s">
        <v>741</v>
      </c>
      <c r="C319" s="7">
        <v>2000</v>
      </c>
      <c r="D319" t="str">
        <f>A319&amp;" N°"&amp;COUNTIF(A$2:A319,A319)</f>
        <v>C386 N°1</v>
      </c>
      <c r="E319" s="5" t="s">
        <v>1429</v>
      </c>
      <c r="F319">
        <f t="shared" si="4"/>
        <v>2000</v>
      </c>
      <c r="I319" s="11">
        <f ca="1">IF(F319&lt;&gt;"relavage",TODAY(),IF(G319=Feuil3!C320,Feuil2!H319+Feuil3!D320,IF(G319=Feuil3!C321,Feuil2!H319+Feuil3!D321,IF(G319=Feuil3!C322,Feuil2!H319+Feuil3!D322,IF(G319=Feuil3!C323,Feuil2!H319+Feuil3!D323,IF(G319=Feuil3!C324,Feuil2!H319+Feuil3!D324,0))))))</f>
        <v>44672</v>
      </c>
    </row>
    <row r="320" spans="1:9" hidden="1" x14ac:dyDescent="0.3">
      <c r="A320" s="5" t="s">
        <v>1430</v>
      </c>
      <c r="B320" s="5" t="s">
        <v>1431</v>
      </c>
      <c r="C320" s="7">
        <v>1</v>
      </c>
      <c r="D320" t="str">
        <f>A320&amp;" N°"&amp;COUNTIF(A$2:A320,A320)</f>
        <v>1265110007_04 N°1</v>
      </c>
      <c r="E320" s="5" t="s">
        <v>1432</v>
      </c>
      <c r="F320" t="str">
        <f t="shared" si="4"/>
        <v>relavage</v>
      </c>
      <c r="I320" s="11">
        <f ca="1">IF(F320&lt;&gt;"relavage",TODAY(),IF(G320=Feuil3!C321,Feuil2!H320+Feuil3!D321,IF(G320=Feuil3!C322,Feuil2!H320+Feuil3!D322,IF(G320=Feuil3!C323,Feuil2!H320+Feuil3!D323,IF(G320=Feuil3!C324,Feuil2!H320+Feuil3!D324,IF(G320=Feuil3!C325,Feuil2!H320+Feuil3!D325,0))))))</f>
        <v>0</v>
      </c>
    </row>
    <row r="321" spans="1:9" hidden="1" x14ac:dyDescent="0.3">
      <c r="A321" s="5" t="s">
        <v>114</v>
      </c>
      <c r="B321" s="5" t="s">
        <v>115</v>
      </c>
      <c r="C321" s="7">
        <v>2000</v>
      </c>
      <c r="D321" t="str">
        <f>A321&amp;" N°"&amp;COUNTIF(A$2:A321,A321)</f>
        <v>C970 N°1</v>
      </c>
      <c r="E321" s="5" t="s">
        <v>1433</v>
      </c>
      <c r="F321">
        <f t="shared" si="4"/>
        <v>2000</v>
      </c>
      <c r="I321" s="11">
        <f ca="1">IF(F321&lt;&gt;"relavage",TODAY(),IF(G321=Feuil3!C322,Feuil2!H321+Feuil3!D322,IF(G321=Feuil3!C323,Feuil2!H321+Feuil3!D323,IF(G321=Feuil3!C324,Feuil2!H321+Feuil3!D324,IF(G321=Feuil3!C325,Feuil2!H321+Feuil3!D325,IF(G321=Feuil3!C326,Feuil2!H321+Feuil3!D326,0))))))</f>
        <v>44672</v>
      </c>
    </row>
    <row r="322" spans="1:9" hidden="1" x14ac:dyDescent="0.3">
      <c r="A322" s="5" t="s">
        <v>1434</v>
      </c>
      <c r="B322" s="5" t="s">
        <v>77</v>
      </c>
      <c r="C322" s="7">
        <v>382</v>
      </c>
      <c r="D322" t="str">
        <f>A322&amp;" N°"&amp;COUNTIF(A$2:A322,A322)</f>
        <v>C558 N°1</v>
      </c>
      <c r="E322" s="5" t="s">
        <v>1435</v>
      </c>
      <c r="F322">
        <f t="shared" si="4"/>
        <v>382</v>
      </c>
      <c r="I322" s="11">
        <f ca="1">IF(F322&lt;&gt;"relavage",TODAY(),IF(G322=Feuil3!C323,Feuil2!H322+Feuil3!D323,IF(G322=Feuil3!C324,Feuil2!H322+Feuil3!D324,IF(G322=Feuil3!C325,Feuil2!H322+Feuil3!D325,IF(G322=Feuil3!C326,Feuil2!H322+Feuil3!D326,IF(G322=Feuil3!C327,Feuil2!H322+Feuil3!D327,0))))))</f>
        <v>44672</v>
      </c>
    </row>
    <row r="323" spans="1:9" hidden="1" x14ac:dyDescent="0.3">
      <c r="A323" s="5" t="s">
        <v>1311</v>
      </c>
      <c r="B323" s="5" t="s">
        <v>77</v>
      </c>
      <c r="C323" s="7">
        <v>500</v>
      </c>
      <c r="D323" t="str">
        <f>A323&amp;" N°"&amp;COUNTIF(A$2:A323,A323)</f>
        <v>C191C N°2</v>
      </c>
      <c r="E323" s="5" t="s">
        <v>1436</v>
      </c>
      <c r="F323">
        <f t="shared" ref="F323:F386" si="5">IF(C323=1,"relavage",IF(C323=8,"",C323))</f>
        <v>500</v>
      </c>
      <c r="I323" s="11">
        <f ca="1">IF(F323&lt;&gt;"relavage",TODAY(),IF(G323=Feuil3!C324,Feuil2!H323+Feuil3!D324,IF(G323=Feuil3!C325,Feuil2!H323+Feuil3!D325,IF(G323=Feuil3!C326,Feuil2!H323+Feuil3!D326,IF(G323=Feuil3!C327,Feuil2!H323+Feuil3!D327,IF(G323=Feuil3!C328,Feuil2!H323+Feuil3!D328,0))))))</f>
        <v>44672</v>
      </c>
    </row>
    <row r="324" spans="1:9" hidden="1" x14ac:dyDescent="0.3">
      <c r="A324" s="5" t="s">
        <v>1437</v>
      </c>
      <c r="B324" s="5" t="s">
        <v>1438</v>
      </c>
      <c r="C324" s="7">
        <v>4000</v>
      </c>
      <c r="D324" t="str">
        <f>A324&amp;" N°"&amp;COUNTIF(A$2:A324,A324)</f>
        <v>9901124051_04 N°1</v>
      </c>
      <c r="E324" s="5" t="s">
        <v>1439</v>
      </c>
      <c r="F324">
        <f t="shared" si="5"/>
        <v>4000</v>
      </c>
      <c r="I324" s="11">
        <f ca="1">IF(F324&lt;&gt;"relavage",TODAY(),IF(G324=Feuil3!C325,Feuil2!H324+Feuil3!D325,IF(G324=Feuil3!C326,Feuil2!H324+Feuil3!D326,IF(G324=Feuil3!C327,Feuil2!H324+Feuil3!D327,IF(G324=Feuil3!C328,Feuil2!H324+Feuil3!D328,IF(G324=Feuil3!C329,Feuil2!H324+Feuil3!D329,0))))))</f>
        <v>44672</v>
      </c>
    </row>
    <row r="325" spans="1:9" hidden="1" x14ac:dyDescent="0.3">
      <c r="A325" s="5" t="s">
        <v>12</v>
      </c>
      <c r="B325" s="5" t="s">
        <v>13</v>
      </c>
      <c r="C325" s="7">
        <v>8</v>
      </c>
      <c r="D325" t="str">
        <f>A325&amp;" N°"&amp;COUNTIF(A$2:A325,A325)</f>
        <v>C869B N°2</v>
      </c>
      <c r="E325" s="5" t="s">
        <v>1440</v>
      </c>
      <c r="F325" t="str">
        <f t="shared" si="5"/>
        <v/>
      </c>
      <c r="I325" s="11">
        <f ca="1">IF(F325&lt;&gt;"relavage",TODAY(),IF(G325=Feuil3!C326,Feuil2!H325+Feuil3!D326,IF(G325=Feuil3!C327,Feuil2!H325+Feuil3!D327,IF(G325=Feuil3!C328,Feuil2!H325+Feuil3!D328,IF(G325=Feuil3!C329,Feuil2!H325+Feuil3!D329,IF(G325=Feuil3!C330,Feuil2!H325+Feuil3!D330,0))))))</f>
        <v>44672</v>
      </c>
    </row>
    <row r="326" spans="1:9" hidden="1" x14ac:dyDescent="0.3">
      <c r="A326" s="5" t="s">
        <v>1441</v>
      </c>
      <c r="B326" s="5" t="s">
        <v>77</v>
      </c>
      <c r="C326" s="7">
        <v>1500</v>
      </c>
      <c r="D326" t="str">
        <f>A326&amp;" N°"&amp;COUNTIF(A$2:A326,A326)</f>
        <v>C1392 N°1</v>
      </c>
      <c r="E326" s="5" t="s">
        <v>1442</v>
      </c>
      <c r="F326">
        <f t="shared" si="5"/>
        <v>1500</v>
      </c>
      <c r="I326" s="11">
        <f ca="1">IF(F326&lt;&gt;"relavage",TODAY(),IF(G326=Feuil3!C327,Feuil2!H326+Feuil3!D327,IF(G326=Feuil3!C328,Feuil2!H326+Feuil3!D328,IF(G326=Feuil3!C329,Feuil2!H326+Feuil3!D329,IF(G326=Feuil3!C330,Feuil2!H326+Feuil3!D330,IF(G326=Feuil3!C331,Feuil2!H326+Feuil3!D331,0))))))</f>
        <v>44672</v>
      </c>
    </row>
    <row r="327" spans="1:9" hidden="1" x14ac:dyDescent="0.3">
      <c r="A327" s="5" t="s">
        <v>1263</v>
      </c>
      <c r="B327" s="5" t="s">
        <v>1264</v>
      </c>
      <c r="C327" s="7">
        <v>2</v>
      </c>
      <c r="D327" t="str">
        <f>A327&amp;" N°"&amp;COUNTIF(A$2:A327,A327)</f>
        <v>C417 N°2</v>
      </c>
      <c r="E327" s="5" t="s">
        <v>1443</v>
      </c>
      <c r="F327">
        <f t="shared" si="5"/>
        <v>2</v>
      </c>
      <c r="I327" s="11">
        <f ca="1">IF(F327&lt;&gt;"relavage",TODAY(),IF(G327=Feuil3!C328,Feuil2!H327+Feuil3!D328,IF(G327=Feuil3!C329,Feuil2!H327+Feuil3!D329,IF(G327=Feuil3!C330,Feuil2!H327+Feuil3!D330,IF(G327=Feuil3!C331,Feuil2!H327+Feuil3!D331,IF(G327=Feuil3!C332,Feuil2!H327+Feuil3!D332,0))))))</f>
        <v>44672</v>
      </c>
    </row>
    <row r="328" spans="1:9" hidden="1" x14ac:dyDescent="0.3">
      <c r="A328" s="5" t="s">
        <v>359</v>
      </c>
      <c r="B328" s="5" t="s">
        <v>360</v>
      </c>
      <c r="C328" s="7">
        <v>6000</v>
      </c>
      <c r="D328" t="str">
        <f>A328&amp;" N°"&amp;COUNTIF(A$2:A328,A328)</f>
        <v>C423A N°2</v>
      </c>
      <c r="E328" s="5" t="s">
        <v>1444</v>
      </c>
      <c r="F328">
        <f t="shared" si="5"/>
        <v>6000</v>
      </c>
      <c r="I328" s="11">
        <f ca="1">IF(F328&lt;&gt;"relavage",TODAY(),IF(G328=Feuil3!C329,Feuil2!H328+Feuil3!D329,IF(G328=Feuil3!C330,Feuil2!H328+Feuil3!D330,IF(G328=Feuil3!C331,Feuil2!H328+Feuil3!D331,IF(G328=Feuil3!C332,Feuil2!H328+Feuil3!D332,IF(G328=Feuil3!C333,Feuil2!H328+Feuil3!D333,0))))))</f>
        <v>44672</v>
      </c>
    </row>
    <row r="329" spans="1:9" hidden="1" x14ac:dyDescent="0.3">
      <c r="A329" s="5" t="s">
        <v>1198</v>
      </c>
      <c r="B329" s="5" t="s">
        <v>1199</v>
      </c>
      <c r="C329" s="7">
        <v>6000</v>
      </c>
      <c r="D329" t="str">
        <f>A329&amp;" N°"&amp;COUNTIF(A$2:A329,A329)</f>
        <v>C773 N°4</v>
      </c>
      <c r="E329" s="5" t="s">
        <v>1445</v>
      </c>
      <c r="F329">
        <f t="shared" si="5"/>
        <v>6000</v>
      </c>
      <c r="I329" s="11">
        <f ca="1">IF(F329&lt;&gt;"relavage",TODAY(),IF(G329=Feuil3!C330,Feuil2!H329+Feuil3!D330,IF(G329=Feuil3!C331,Feuil2!H329+Feuil3!D331,IF(G329=Feuil3!C332,Feuil2!H329+Feuil3!D332,IF(G329=Feuil3!C333,Feuil2!H329+Feuil3!D333,IF(G329=Feuil3!C334,Feuil2!H329+Feuil3!D334,0))))))</f>
        <v>44672</v>
      </c>
    </row>
    <row r="330" spans="1:9" hidden="1" x14ac:dyDescent="0.3">
      <c r="A330" s="5" t="s">
        <v>1198</v>
      </c>
      <c r="B330" s="5" t="s">
        <v>1199</v>
      </c>
      <c r="C330" s="7">
        <v>6000</v>
      </c>
      <c r="D330" t="str">
        <f>A330&amp;" N°"&amp;COUNTIF(A$2:A330,A330)</f>
        <v>C773 N°5</v>
      </c>
      <c r="E330" s="5" t="s">
        <v>1446</v>
      </c>
      <c r="F330">
        <f t="shared" si="5"/>
        <v>6000</v>
      </c>
      <c r="I330" s="11">
        <f ca="1">IF(F330&lt;&gt;"relavage",TODAY(),IF(G330=Feuil3!C331,Feuil2!H330+Feuil3!D331,IF(G330=Feuil3!C332,Feuil2!H330+Feuil3!D332,IF(G330=Feuil3!C333,Feuil2!H330+Feuil3!D333,IF(G330=Feuil3!C334,Feuil2!H330+Feuil3!D334,IF(G330=Feuil3!C335,Feuil2!H330+Feuil3!D335,0))))))</f>
        <v>44672</v>
      </c>
    </row>
    <row r="331" spans="1:9" x14ac:dyDescent="0.3">
      <c r="A331" s="5" t="s">
        <v>499</v>
      </c>
      <c r="B331" s="5" t="s">
        <v>500</v>
      </c>
      <c r="C331" s="7">
        <v>8</v>
      </c>
      <c r="D331" t="str">
        <f>A331&amp;" N°"&amp;COUNTIF(A$2:A331,A331)</f>
        <v>C304 N°1</v>
      </c>
      <c r="E331" s="5" t="s">
        <v>1447</v>
      </c>
      <c r="F331" t="str">
        <f t="shared" si="5"/>
        <v/>
      </c>
      <c r="I331" s="11">
        <f ca="1">IF(F331&lt;&gt;"relavage",TODAY(),IF(G331=Feuil3!C332,Feuil2!H331+Feuil3!D332,IF(G331=Feuil3!C333,Feuil2!H331+Feuil3!D333,IF(G331=Feuil3!C334,Feuil2!H331+Feuil3!D334,IF(G331=Feuil3!C335,Feuil2!H331+Feuil3!D335,IF(G331=Feuil3!C336,Feuil2!H331+Feuil3!D336,0))))))</f>
        <v>44672</v>
      </c>
    </row>
    <row r="332" spans="1:9" hidden="1" x14ac:dyDescent="0.3">
      <c r="A332" s="5" t="s">
        <v>757</v>
      </c>
      <c r="B332" s="5" t="s">
        <v>758</v>
      </c>
      <c r="C332" s="7">
        <v>1</v>
      </c>
      <c r="D332" t="str">
        <f>A332&amp;" N°"&amp;COUNTIF(A$2:A332,A332)</f>
        <v>C1263 N°2</v>
      </c>
      <c r="E332" s="5" t="s">
        <v>1448</v>
      </c>
      <c r="F332" t="str">
        <f t="shared" si="5"/>
        <v>relavage</v>
      </c>
      <c r="I332" s="11">
        <f ca="1">IF(F332&lt;&gt;"relavage",TODAY(),IF(G332=Feuil3!C333,Feuil2!H332+Feuil3!D333,IF(G332=Feuil3!C334,Feuil2!H332+Feuil3!D334,IF(G332=Feuil3!C335,Feuil2!H332+Feuil3!D335,IF(G332=Feuil3!C336,Feuil2!H332+Feuil3!D336,IF(G332=Feuil3!C337,Feuil2!H332+Feuil3!D337,0))))))</f>
        <v>0</v>
      </c>
    </row>
    <row r="333" spans="1:9" hidden="1" x14ac:dyDescent="0.3">
      <c r="A333" s="5" t="s">
        <v>203</v>
      </c>
      <c r="B333" s="5" t="s">
        <v>204</v>
      </c>
      <c r="C333" s="7">
        <v>3000</v>
      </c>
      <c r="D333" t="str">
        <f>A333&amp;" N°"&amp;COUNTIF(A$2:A333,A333)</f>
        <v>9912124751_04 N°4</v>
      </c>
      <c r="E333" s="5" t="s">
        <v>1449</v>
      </c>
      <c r="F333">
        <f t="shared" si="5"/>
        <v>3000</v>
      </c>
      <c r="I333" s="11">
        <f ca="1">IF(F333&lt;&gt;"relavage",TODAY(),IF(G333=Feuil3!C334,Feuil2!H333+Feuil3!D334,IF(G333=Feuil3!C335,Feuil2!H333+Feuil3!D335,IF(G333=Feuil3!C336,Feuil2!H333+Feuil3!D336,IF(G333=Feuil3!C337,Feuil2!H333+Feuil3!D337,IF(G333=Feuil3!C338,Feuil2!H333+Feuil3!D338,0))))))</f>
        <v>44672</v>
      </c>
    </row>
    <row r="334" spans="1:9" x14ac:dyDescent="0.3">
      <c r="A334" s="5" t="s">
        <v>499</v>
      </c>
      <c r="B334" s="5" t="s">
        <v>500</v>
      </c>
      <c r="C334" s="7">
        <v>8</v>
      </c>
      <c r="D334" t="str">
        <f>A334&amp;" N°"&amp;COUNTIF(A$2:A334,A334)</f>
        <v>C304 N°2</v>
      </c>
      <c r="E334" s="5" t="s">
        <v>1450</v>
      </c>
      <c r="F334" t="str">
        <f t="shared" si="5"/>
        <v/>
      </c>
      <c r="I334" s="11">
        <f ca="1">IF(F334&lt;&gt;"relavage",TODAY(),IF(G334=Feuil3!C335,Feuil2!H334+Feuil3!D335,IF(G334=Feuil3!C336,Feuil2!H334+Feuil3!D336,IF(G334=Feuil3!C337,Feuil2!H334+Feuil3!D337,IF(G334=Feuil3!C338,Feuil2!H334+Feuil3!D338,IF(G334=Feuil3!C339,Feuil2!H334+Feuil3!D339,0))))))</f>
        <v>44672</v>
      </c>
    </row>
    <row r="335" spans="1:9" hidden="1" x14ac:dyDescent="0.3">
      <c r="A335" s="5" t="s">
        <v>1451</v>
      </c>
      <c r="B335" s="5" t="s">
        <v>1452</v>
      </c>
      <c r="C335" s="7">
        <v>1</v>
      </c>
      <c r="D335" t="str">
        <f>A335&amp;" N°"&amp;COUNTIF(A$2:A335,A335)</f>
        <v>2070022024_14 N°1</v>
      </c>
      <c r="E335" s="5" t="s">
        <v>1453</v>
      </c>
      <c r="F335" t="str">
        <f t="shared" si="5"/>
        <v>relavage</v>
      </c>
      <c r="I335" s="11">
        <f ca="1">IF(F335&lt;&gt;"relavage",TODAY(),IF(G335=Feuil3!C336,Feuil2!H335+Feuil3!D336,IF(G335=Feuil3!C337,Feuil2!H335+Feuil3!D337,IF(G335=Feuil3!C338,Feuil2!H335+Feuil3!D338,IF(G335=Feuil3!C339,Feuil2!H335+Feuil3!D339,IF(G335=Feuil3!C340,Feuil2!H335+Feuil3!D340,0))))))</f>
        <v>0</v>
      </c>
    </row>
    <row r="336" spans="1:9" hidden="1" x14ac:dyDescent="0.3">
      <c r="A336" s="5" t="s">
        <v>881</v>
      </c>
      <c r="B336" s="5" t="s">
        <v>882</v>
      </c>
      <c r="C336" s="7">
        <v>1000</v>
      </c>
      <c r="D336" t="str">
        <f>A336&amp;" N°"&amp;COUNTIF(A$2:A336,A336)</f>
        <v>3390150013_04 N°1</v>
      </c>
      <c r="E336" s="5" t="s">
        <v>1454</v>
      </c>
      <c r="F336">
        <f t="shared" si="5"/>
        <v>1000</v>
      </c>
      <c r="H336" s="11"/>
      <c r="I336" s="11">
        <f ca="1">IF(F336&lt;&gt;"relavage",TODAY(),IF(G336=Feuil3!C337,Feuil2!H336+Feuil3!D337,IF(G336=Feuil3!C338,Feuil2!H336+Feuil3!D338,IF(G336=Feuil3!C339,Feuil2!H336+Feuil3!D339,IF(G336=Feuil3!C340,Feuil2!H336+Feuil3!D340,IF(G336=Feuil3!C341,Feuil2!H336+Feuil3!D341,0))))))</f>
        <v>44672</v>
      </c>
    </row>
    <row r="337" spans="1:9" hidden="1" x14ac:dyDescent="0.3">
      <c r="A337" s="5" t="s">
        <v>1455</v>
      </c>
      <c r="B337" s="5" t="s">
        <v>1456</v>
      </c>
      <c r="C337" s="7">
        <v>500</v>
      </c>
      <c r="D337" t="str">
        <f>A337&amp;" N°"&amp;COUNTIF(A$2:A337,A337)</f>
        <v>C223 N°1</v>
      </c>
      <c r="E337" s="5" t="s">
        <v>1454</v>
      </c>
      <c r="F337">
        <f t="shared" si="5"/>
        <v>500</v>
      </c>
      <c r="I337" s="11">
        <f ca="1">IF(F337&lt;&gt;"relavage",TODAY(),IF(G337=Feuil3!C338,Feuil2!H337+Feuil3!D338,IF(G337=Feuil3!C339,Feuil2!H337+Feuil3!D339,IF(G337=Feuil3!C340,Feuil2!H337+Feuil3!D340,IF(G337=Feuil3!C341,Feuil2!H337+Feuil3!D341,IF(G337=Feuil3!C342,Feuil2!H337+Feuil3!D342,0))))))</f>
        <v>44672</v>
      </c>
    </row>
    <row r="338" spans="1:9" hidden="1" x14ac:dyDescent="0.3">
      <c r="A338" s="5" t="s">
        <v>885</v>
      </c>
      <c r="B338" s="5" t="s">
        <v>882</v>
      </c>
      <c r="C338" s="7">
        <v>8</v>
      </c>
      <c r="D338" t="str">
        <f>A338&amp;" N°"&amp;COUNTIF(A$2:A338,A338)</f>
        <v>3390150012_04 N°1</v>
      </c>
      <c r="E338" s="5" t="s">
        <v>1457</v>
      </c>
      <c r="F338" t="str">
        <f t="shared" si="5"/>
        <v/>
      </c>
      <c r="H338" s="11"/>
      <c r="I338" s="11">
        <v>54789</v>
      </c>
    </row>
    <row r="339" spans="1:9" hidden="1" x14ac:dyDescent="0.3">
      <c r="A339" s="5" t="s">
        <v>1458</v>
      </c>
      <c r="B339" s="5" t="s">
        <v>77</v>
      </c>
      <c r="C339" s="7">
        <v>1500</v>
      </c>
      <c r="D339" t="str">
        <f>A339&amp;" N°"&amp;COUNTIF(A$2:A339,A339)</f>
        <v>C1603 N°1</v>
      </c>
      <c r="E339" s="5" t="s">
        <v>1459</v>
      </c>
      <c r="F339">
        <f t="shared" si="5"/>
        <v>1500</v>
      </c>
      <c r="I339" s="11">
        <f ca="1">IF(F339&lt;&gt;"relavage",TODAY(),IF(G339=Feuil3!C340,Feuil2!H339+Feuil3!D340,IF(G339=Feuil3!C341,Feuil2!H339+Feuil3!D341,IF(G339=Feuil3!C342,Feuil2!H339+Feuil3!D342,IF(G339=Feuil3!C343,Feuil2!H339+Feuil3!D343,IF(G339=Feuil3!C344,Feuil2!H339+Feuil3!D344,0))))))</f>
        <v>44672</v>
      </c>
    </row>
    <row r="340" spans="1:9" hidden="1" x14ac:dyDescent="0.3">
      <c r="A340" s="5" t="s">
        <v>1460</v>
      </c>
      <c r="B340" s="5" t="s">
        <v>1461</v>
      </c>
      <c r="C340" s="7">
        <v>8</v>
      </c>
      <c r="D340" t="str">
        <f>A340&amp;" N°"&amp;COUNTIF(A$2:A340,A340)</f>
        <v>9906126051_14 N°1</v>
      </c>
      <c r="E340" s="5" t="s">
        <v>1462</v>
      </c>
      <c r="F340" t="str">
        <f t="shared" si="5"/>
        <v/>
      </c>
      <c r="I340" s="11">
        <f ca="1">IF(F340&lt;&gt;"relavage",TODAY(),IF(G340=Feuil3!C341,Feuil2!H340+Feuil3!D341,IF(G340=Feuil3!C342,Feuil2!H340+Feuil3!D342,IF(G340=Feuil3!C343,Feuil2!H340+Feuil3!D343,IF(G340=Feuil3!C344,Feuil2!H340+Feuil3!D344,IF(G340=Feuil3!C345,Feuil2!H340+Feuil3!D345,0))))))</f>
        <v>44672</v>
      </c>
    </row>
    <row r="341" spans="1:9" hidden="1" x14ac:dyDescent="0.3">
      <c r="A341" s="5" t="s">
        <v>483</v>
      </c>
      <c r="B341" s="5" t="s">
        <v>484</v>
      </c>
      <c r="C341" s="7">
        <v>1</v>
      </c>
      <c r="D341" t="str">
        <f>A341&amp;" N°"&amp;COUNTIF(A$2:A341,A341)</f>
        <v>9906126051_04 N°1</v>
      </c>
      <c r="E341" s="5" t="s">
        <v>1462</v>
      </c>
      <c r="F341" t="str">
        <f t="shared" si="5"/>
        <v>relavage</v>
      </c>
      <c r="I341" s="11">
        <f ca="1">IF(F341&lt;&gt;"relavage",TODAY(),IF(G341=Feuil3!C342,Feuil2!H341+Feuil3!D342,IF(G341=Feuil3!C343,Feuil2!H341+Feuil3!D343,IF(G341=Feuil3!C344,Feuil2!H341+Feuil3!D344,IF(G341=Feuil3!C345,Feuil2!H341+Feuil3!D345,IF(G341=Feuil3!C346,Feuil2!H341+Feuil3!D346,0))))))</f>
        <v>0</v>
      </c>
    </row>
    <row r="342" spans="1:9" hidden="1" x14ac:dyDescent="0.3">
      <c r="A342" s="5" t="s">
        <v>771</v>
      </c>
      <c r="B342" s="5" t="s">
        <v>772</v>
      </c>
      <c r="C342" s="7">
        <v>2000</v>
      </c>
      <c r="D342" t="str">
        <f>A342&amp;" N°"&amp;COUNTIF(A$2:A342,A342)</f>
        <v>C483 N°2</v>
      </c>
      <c r="E342" s="5" t="s">
        <v>1463</v>
      </c>
      <c r="F342">
        <f t="shared" si="5"/>
        <v>2000</v>
      </c>
      <c r="I342" s="11">
        <f ca="1">IF(F342&lt;&gt;"relavage",TODAY(),IF(G342=Feuil3!C343,Feuil2!H342+Feuil3!D343,IF(G342=Feuil3!C344,Feuil2!H342+Feuil3!D344,IF(G342=Feuil3!C345,Feuil2!H342+Feuil3!D345,IF(G342=Feuil3!C346,Feuil2!H342+Feuil3!D346,IF(G342=Feuil3!C347,Feuil2!H342+Feuil3!D347,0))))))</f>
        <v>44672</v>
      </c>
    </row>
    <row r="343" spans="1:9" hidden="1" x14ac:dyDescent="0.3">
      <c r="A343" s="5" t="s">
        <v>1133</v>
      </c>
      <c r="B343" s="5" t="s">
        <v>1134</v>
      </c>
      <c r="C343" s="7">
        <v>2000</v>
      </c>
      <c r="D343" t="str">
        <f>A343&amp;" N°"&amp;COUNTIF(A$2:A343,A343)</f>
        <v>C1408 N°2</v>
      </c>
      <c r="E343" s="5" t="s">
        <v>1464</v>
      </c>
      <c r="F343">
        <f t="shared" si="5"/>
        <v>2000</v>
      </c>
      <c r="I343" s="11">
        <f ca="1">IF(F343&lt;&gt;"relavage",TODAY(),IF(G343=Feuil3!C344,Feuil2!H343+Feuil3!D344,IF(G343=Feuil3!C345,Feuil2!H343+Feuil3!D345,IF(G343=Feuil3!C346,Feuil2!H343+Feuil3!D346,IF(G343=Feuil3!C347,Feuil2!H343+Feuil3!D347,IF(G343=Feuil3!C348,Feuil2!H343+Feuil3!D348,0))))))</f>
        <v>44672</v>
      </c>
    </row>
    <row r="344" spans="1:9" hidden="1" x14ac:dyDescent="0.3">
      <c r="A344" s="5" t="s">
        <v>519</v>
      </c>
      <c r="B344" s="5" t="s">
        <v>520</v>
      </c>
      <c r="C344" s="7">
        <v>2000</v>
      </c>
      <c r="D344" t="str">
        <f>A344&amp;" N°"&amp;COUNTIF(A$2:A344,A344)</f>
        <v>C1063A N°2</v>
      </c>
      <c r="E344" s="5" t="s">
        <v>1465</v>
      </c>
      <c r="F344">
        <f t="shared" si="5"/>
        <v>2000</v>
      </c>
      <c r="I344" s="11">
        <f ca="1">IF(F344&lt;&gt;"relavage",TODAY(),IF(G344=Feuil3!C345,Feuil2!H344+Feuil3!D345,IF(G344=Feuil3!C346,Feuil2!H344+Feuil3!D346,IF(G344=Feuil3!C347,Feuil2!H344+Feuil3!D347,IF(G344=Feuil3!C348,Feuil2!H344+Feuil3!D348,IF(G344=Feuil3!C349,Feuil2!H344+Feuil3!D349,0))))))</f>
        <v>44672</v>
      </c>
    </row>
    <row r="345" spans="1:9" hidden="1" x14ac:dyDescent="0.3">
      <c r="A345" s="5" t="s">
        <v>393</v>
      </c>
      <c r="B345" s="5" t="s">
        <v>394</v>
      </c>
      <c r="C345" s="7">
        <v>1</v>
      </c>
      <c r="D345" t="str">
        <f>A345&amp;" N°"&amp;COUNTIF(A$2:A345,A345)</f>
        <v>C1315 N°1</v>
      </c>
      <c r="E345" s="5" t="s">
        <v>1466</v>
      </c>
      <c r="F345" t="str">
        <f t="shared" si="5"/>
        <v>relavage</v>
      </c>
      <c r="I345" s="11">
        <f ca="1">IF(F345&lt;&gt;"relavage",TODAY(),IF(G345=Feuil3!C346,Feuil2!H345+Feuil3!D346,IF(G345=Feuil3!C347,Feuil2!H345+Feuil3!D347,IF(G345=Feuil3!C348,Feuil2!H345+Feuil3!D348,IF(G345=Feuil3!C349,Feuil2!H345+Feuil3!D349,IF(G345=Feuil3!C350,Feuil2!H345+Feuil3!D350,0))))))</f>
        <v>0</v>
      </c>
    </row>
    <row r="346" spans="1:9" hidden="1" x14ac:dyDescent="0.3">
      <c r="A346" s="5" t="s">
        <v>397</v>
      </c>
      <c r="B346" s="5" t="s">
        <v>77</v>
      </c>
      <c r="C346" s="7">
        <v>1380</v>
      </c>
      <c r="D346" t="str">
        <f>A346&amp;" N°"&amp;COUNTIF(A$2:A346,A346)</f>
        <v>C1155A N°1</v>
      </c>
      <c r="E346" s="5" t="s">
        <v>1467</v>
      </c>
      <c r="F346">
        <f t="shared" si="5"/>
        <v>1380</v>
      </c>
      <c r="I346" s="11">
        <f ca="1">IF(F346&lt;&gt;"relavage",TODAY(),IF(G346=Feuil3!C347,Feuil2!H346+Feuil3!D347,IF(G346=Feuil3!C348,Feuil2!H346+Feuil3!D348,IF(G346=Feuil3!C349,Feuil2!H346+Feuil3!D349,IF(G346=Feuil3!C350,Feuil2!H346+Feuil3!D350,IF(G346=Feuil3!C351,Feuil2!H346+Feuil3!D351,0))))))</f>
        <v>44672</v>
      </c>
    </row>
    <row r="347" spans="1:9" hidden="1" x14ac:dyDescent="0.3">
      <c r="A347" s="5" t="s">
        <v>393</v>
      </c>
      <c r="B347" s="5" t="s">
        <v>394</v>
      </c>
      <c r="C347" s="7">
        <v>1</v>
      </c>
      <c r="D347" t="str">
        <f>A347&amp;" N°"&amp;COUNTIF(A$2:A347,A347)</f>
        <v>C1315 N°2</v>
      </c>
      <c r="E347" s="5" t="s">
        <v>1468</v>
      </c>
      <c r="F347" t="str">
        <f t="shared" si="5"/>
        <v>relavage</v>
      </c>
      <c r="I347" s="11">
        <f ca="1">IF(F347&lt;&gt;"relavage",TODAY(),IF(G347=Feuil3!C348,Feuil2!H347+Feuil3!D348,IF(G347=Feuil3!C349,Feuil2!H347+Feuil3!D349,IF(G347=Feuil3!C350,Feuil2!H347+Feuil3!D350,IF(G347=Feuil3!C351,Feuil2!H347+Feuil3!D351,IF(G347=Feuil3!C352,Feuil2!H347+Feuil3!D352,0))))))</f>
        <v>0</v>
      </c>
    </row>
    <row r="348" spans="1:9" hidden="1" x14ac:dyDescent="0.3">
      <c r="A348" s="5" t="s">
        <v>1300</v>
      </c>
      <c r="B348" s="5" t="s">
        <v>1301</v>
      </c>
      <c r="C348" s="7">
        <v>8</v>
      </c>
      <c r="D348" t="str">
        <f>A348&amp;" N°"&amp;COUNTIF(A$2:A348,A348)</f>
        <v>1265110006_04 N°3</v>
      </c>
      <c r="E348" s="5" t="s">
        <v>1469</v>
      </c>
      <c r="F348" t="str">
        <f t="shared" si="5"/>
        <v/>
      </c>
      <c r="I348" s="11">
        <f ca="1">IF(F348&lt;&gt;"relavage",TODAY(),IF(G348=Feuil3!C349,Feuil2!H348+Feuil3!D349,IF(G348=Feuil3!C350,Feuil2!H348+Feuil3!D350,IF(G348=Feuil3!C351,Feuil2!H348+Feuil3!D351,IF(G348=Feuil3!C352,Feuil2!H348+Feuil3!D352,IF(G348=Feuil3!C353,Feuil2!H348+Feuil3!D353,0))))))</f>
        <v>44672</v>
      </c>
    </row>
    <row r="349" spans="1:9" hidden="1" x14ac:dyDescent="0.3">
      <c r="A349" s="5" t="s">
        <v>749</v>
      </c>
      <c r="B349" s="5" t="s">
        <v>750</v>
      </c>
      <c r="C349" s="7">
        <v>3000</v>
      </c>
      <c r="D349" t="str">
        <f>A349&amp;" N°"&amp;COUNTIF(A$2:A349,A349)</f>
        <v>1250160003_04 N°2</v>
      </c>
      <c r="E349" s="5" t="s">
        <v>1470</v>
      </c>
      <c r="F349">
        <f t="shared" si="5"/>
        <v>3000</v>
      </c>
      <c r="I349" s="11">
        <f ca="1">IF(F349&lt;&gt;"relavage",TODAY(),IF(G349=Feuil3!C350,Feuil2!H349+Feuil3!D350,IF(G349=Feuil3!C351,Feuil2!H349+Feuil3!D351,IF(G349=Feuil3!C352,Feuil2!H349+Feuil3!D352,IF(G349=Feuil3!C353,Feuil2!H349+Feuil3!D353,IF(G349=Feuil3!C354,Feuil2!H349+Feuil3!D354,0))))))</f>
        <v>44672</v>
      </c>
    </row>
    <row r="350" spans="1:9" hidden="1" x14ac:dyDescent="0.3">
      <c r="A350" s="5" t="s">
        <v>931</v>
      </c>
      <c r="B350" s="5" t="s">
        <v>932</v>
      </c>
      <c r="C350" s="7">
        <v>1</v>
      </c>
      <c r="D350" t="str">
        <f>A350&amp;" N°"&amp;COUNTIF(A$2:A350,A350)</f>
        <v>2890040009_14 N°2</v>
      </c>
      <c r="E350" s="5" t="s">
        <v>1471</v>
      </c>
      <c r="F350" t="str">
        <f t="shared" si="5"/>
        <v>relavage</v>
      </c>
      <c r="I350" s="11">
        <f ca="1">IF(F350&lt;&gt;"relavage",TODAY(),IF(G350=Feuil3!C351,Feuil2!H350+Feuil3!D351,IF(G350=Feuil3!C352,Feuil2!H350+Feuil3!D352,IF(G350=Feuil3!C353,Feuil2!H350+Feuil3!D353,IF(G350=Feuil3!C354,Feuil2!H350+Feuil3!D354,IF(G350=Feuil3!C355,Feuil2!H350+Feuil3!D355,0))))))</f>
        <v>0</v>
      </c>
    </row>
    <row r="351" spans="1:9" hidden="1" x14ac:dyDescent="0.3">
      <c r="A351" s="5" t="s">
        <v>1472</v>
      </c>
      <c r="B351" s="5" t="s">
        <v>1473</v>
      </c>
      <c r="C351" s="7">
        <v>1500</v>
      </c>
      <c r="D351" t="str">
        <f>A351&amp;" N°"&amp;COUNTIF(A$2:A351,A351)</f>
        <v>C476 N°1</v>
      </c>
      <c r="E351" s="5" t="s">
        <v>1474</v>
      </c>
      <c r="F351">
        <f t="shared" si="5"/>
        <v>1500</v>
      </c>
      <c r="I351" s="11">
        <f ca="1">IF(F351&lt;&gt;"relavage",TODAY(),IF(G351=Feuil3!C352,Feuil2!H351+Feuil3!D352,IF(G351=Feuil3!C353,Feuil2!H351+Feuil3!D353,IF(G351=Feuil3!C354,Feuil2!H351+Feuil3!D354,IF(G351=Feuil3!C355,Feuil2!H351+Feuil3!D355,IF(G351=Feuil3!C356,Feuil2!H351+Feuil3!D356,0))))))</f>
        <v>44672</v>
      </c>
    </row>
    <row r="352" spans="1:9" hidden="1" x14ac:dyDescent="0.3">
      <c r="A352" s="5" t="s">
        <v>1085</v>
      </c>
      <c r="B352" s="5" t="s">
        <v>1086</v>
      </c>
      <c r="C352" s="7">
        <v>8</v>
      </c>
      <c r="D352" t="str">
        <f>A352&amp;" N°"&amp;COUNTIF(A$2:A352,A352)</f>
        <v>C339B N°4</v>
      </c>
      <c r="E352" s="5" t="s">
        <v>1475</v>
      </c>
      <c r="F352" t="str">
        <f t="shared" si="5"/>
        <v/>
      </c>
      <c r="I352" s="11">
        <f ca="1">IF(F352&lt;&gt;"relavage",TODAY(),IF(G352=Feuil3!C353,Feuil2!H352+Feuil3!D353,IF(G352=Feuil3!C354,Feuil2!H352+Feuil3!D354,IF(G352=Feuil3!C355,Feuil2!H352+Feuil3!D355,IF(G352=Feuil3!C356,Feuil2!H352+Feuil3!D356,IF(G352=Feuil3!C357,Feuil2!H352+Feuil3!D357,0))))))</f>
        <v>44672</v>
      </c>
    </row>
    <row r="353" spans="1:9" hidden="1" x14ac:dyDescent="0.3">
      <c r="A353" s="5" t="s">
        <v>787</v>
      </c>
      <c r="B353" s="5" t="s">
        <v>788</v>
      </c>
      <c r="C353" s="7">
        <v>8</v>
      </c>
      <c r="D353" t="str">
        <f>A353&amp;" N°"&amp;COUNTIF(A$2:A353,A353)</f>
        <v>C305 N°2</v>
      </c>
      <c r="E353" s="5" t="s">
        <v>1476</v>
      </c>
      <c r="F353" t="str">
        <f t="shared" si="5"/>
        <v/>
      </c>
      <c r="I353" s="11">
        <f ca="1">IF(F353&lt;&gt;"relavage",TODAY(),IF(G353=Feuil3!C354,Feuil2!H353+Feuil3!D354,IF(G353=Feuil3!C355,Feuil2!H353+Feuil3!D355,IF(G353=Feuil3!C356,Feuil2!H353+Feuil3!D356,IF(G353=Feuil3!C357,Feuil2!H353+Feuil3!D357,IF(G353=Feuil3!C358,Feuil2!H353+Feuil3!D358,0))))))</f>
        <v>44672</v>
      </c>
    </row>
    <row r="354" spans="1:9" hidden="1" x14ac:dyDescent="0.3">
      <c r="A354" s="5" t="s">
        <v>940</v>
      </c>
      <c r="B354" s="5" t="s">
        <v>941</v>
      </c>
      <c r="C354" s="7">
        <v>1</v>
      </c>
      <c r="D354" t="str">
        <f>A354&amp;" N°"&amp;COUNTIF(A$2:A354,A354)</f>
        <v>2890040009_04 N°3</v>
      </c>
      <c r="E354" s="5" t="s">
        <v>1477</v>
      </c>
      <c r="F354" t="str">
        <f t="shared" si="5"/>
        <v>relavage</v>
      </c>
      <c r="I354" s="11">
        <f ca="1">IF(F354&lt;&gt;"relavage",TODAY(),IF(G354=Feuil3!C355,Feuil2!H354+Feuil3!D355,IF(G354=Feuil3!C356,Feuil2!H354+Feuil3!D356,IF(G354=Feuil3!C357,Feuil2!H354+Feuil3!D357,IF(G354=Feuil3!C358,Feuil2!H354+Feuil3!D358,IF(G354=Feuil3!C359,Feuil2!H354+Feuil3!D359,0))))))</f>
        <v>0</v>
      </c>
    </row>
    <row r="355" spans="1:9" hidden="1" x14ac:dyDescent="0.3">
      <c r="A355" s="5" t="s">
        <v>449</v>
      </c>
      <c r="B355" s="5" t="s">
        <v>1229</v>
      </c>
      <c r="C355" s="7">
        <v>2500</v>
      </c>
      <c r="D355" t="str">
        <f>A355&amp;" N°"&amp;COUNTIF(A$2:A355,A355)</f>
        <v>C182 N°2</v>
      </c>
      <c r="E355" s="5" t="s">
        <v>1478</v>
      </c>
      <c r="F355">
        <f t="shared" si="5"/>
        <v>2500</v>
      </c>
      <c r="I355" s="11">
        <f ca="1">IF(F355&lt;&gt;"relavage",TODAY(),IF(G355=Feuil3!C356,Feuil2!H355+Feuil3!D356,IF(G355=Feuil3!C357,Feuil2!H355+Feuil3!D357,IF(G355=Feuil3!C358,Feuil2!H355+Feuil3!D358,IF(G355=Feuil3!C359,Feuil2!H355+Feuil3!D359,IF(G355=Feuil3!C360,Feuil2!H355+Feuil3!D360,0))))))</f>
        <v>44672</v>
      </c>
    </row>
    <row r="356" spans="1:9" hidden="1" x14ac:dyDescent="0.3">
      <c r="A356" s="5" t="s">
        <v>1479</v>
      </c>
      <c r="B356" s="5" t="s">
        <v>1480</v>
      </c>
      <c r="C356" s="7">
        <v>2001</v>
      </c>
      <c r="D356" t="str">
        <f>A356&amp;" N°"&amp;COUNTIF(A$2:A356,A356)</f>
        <v>C189 N°1</v>
      </c>
      <c r="E356" s="5" t="s">
        <v>1481</v>
      </c>
      <c r="F356">
        <f t="shared" si="5"/>
        <v>2001</v>
      </c>
      <c r="I356" s="11">
        <f ca="1">IF(F356&lt;&gt;"relavage",TODAY(),IF(G356=Feuil3!C357,Feuil2!H356+Feuil3!D357,IF(G356=Feuil3!C358,Feuil2!H356+Feuil3!D358,IF(G356=Feuil3!C359,Feuil2!H356+Feuil3!D359,IF(G356=Feuil3!C360,Feuil2!H356+Feuil3!D360,IF(G356=Feuil3!C361,Feuil2!H356+Feuil3!D361,0))))))</f>
        <v>44672</v>
      </c>
    </row>
    <row r="357" spans="1:9" hidden="1" x14ac:dyDescent="0.3">
      <c r="A357" s="5" t="s">
        <v>787</v>
      </c>
      <c r="B357" s="5" t="s">
        <v>788</v>
      </c>
      <c r="C357" s="7">
        <v>8820</v>
      </c>
      <c r="D357" t="str">
        <f>A357&amp;" N°"&amp;COUNTIF(A$2:A357,A357)</f>
        <v>C305 N°3</v>
      </c>
      <c r="E357" s="5" t="s">
        <v>1482</v>
      </c>
      <c r="F357">
        <f t="shared" si="5"/>
        <v>8820</v>
      </c>
      <c r="I357" s="11">
        <f ca="1">IF(F357&lt;&gt;"relavage",TODAY(),IF(G357=Feuil3!C358,Feuil2!H357+Feuil3!D358,IF(G357=Feuil3!C359,Feuil2!H357+Feuil3!D359,IF(G357=Feuil3!C360,Feuil2!H357+Feuil3!D360,IF(G357=Feuil3!C361,Feuil2!H357+Feuil3!D361,IF(G357=Feuil3!C362,Feuil2!H357+Feuil3!D362,0))))))</f>
        <v>44672</v>
      </c>
    </row>
    <row r="358" spans="1:9" hidden="1" x14ac:dyDescent="0.3">
      <c r="A358" s="5" t="s">
        <v>1483</v>
      </c>
      <c r="B358" s="5" t="s">
        <v>1484</v>
      </c>
      <c r="C358" s="7">
        <v>1</v>
      </c>
      <c r="D358" t="str">
        <f>A358&amp;" N°"&amp;COUNTIF(A$2:A358,A358)</f>
        <v>F431 N°1</v>
      </c>
      <c r="E358" s="5" t="s">
        <v>1485</v>
      </c>
      <c r="F358" t="str">
        <f t="shared" si="5"/>
        <v>relavage</v>
      </c>
      <c r="I358" s="11">
        <f ca="1">IF(F358&lt;&gt;"relavage",TODAY(),IF(G358=Feuil3!C359,Feuil2!H358+Feuil3!D359,IF(G358=Feuil3!C360,Feuil2!H358+Feuil3!D360,IF(G358=Feuil3!C361,Feuil2!H358+Feuil3!D361,IF(G358=Feuil3!C362,Feuil2!H358+Feuil3!D362,IF(G358=Feuil3!C363,Feuil2!H358+Feuil3!D363,0))))))</f>
        <v>0</v>
      </c>
    </row>
    <row r="359" spans="1:9" hidden="1" x14ac:dyDescent="0.3">
      <c r="A359" s="5" t="s">
        <v>9</v>
      </c>
      <c r="B359" s="5" t="s">
        <v>10</v>
      </c>
      <c r="C359" s="7">
        <v>20</v>
      </c>
      <c r="D359" t="str">
        <f>A359&amp;" N°"&amp;COUNTIF(A$2:A359,A359)</f>
        <v>6246150005_04 N°1</v>
      </c>
      <c r="E359" s="5" t="s">
        <v>1486</v>
      </c>
      <c r="F359">
        <f t="shared" si="5"/>
        <v>20</v>
      </c>
      <c r="I359" s="11">
        <f ca="1">IF(F359&lt;&gt;"relavage",TODAY(),IF(G359=Feuil3!C360,Feuil2!H359+Feuil3!D360,IF(G359=Feuil3!C361,Feuil2!H359+Feuil3!D361,IF(G359=Feuil3!C362,Feuil2!H359+Feuil3!D362,IF(G359=Feuil3!C363,Feuil2!H359+Feuil3!D363,IF(G359=Feuil3!C364,Feuil2!H359+Feuil3!D364,0))))))</f>
        <v>44672</v>
      </c>
    </row>
    <row r="360" spans="1:9" hidden="1" x14ac:dyDescent="0.3">
      <c r="A360" s="5" t="s">
        <v>1318</v>
      </c>
      <c r="B360" s="5" t="s">
        <v>1319</v>
      </c>
      <c r="C360" s="7">
        <v>8</v>
      </c>
      <c r="D360" t="str">
        <f>A360&amp;" N°"&amp;COUNTIF(A$2:A360,A360)</f>
        <v>2316050005_04 N°2</v>
      </c>
      <c r="E360" s="5" t="s">
        <v>1487</v>
      </c>
      <c r="F360" t="str">
        <f t="shared" si="5"/>
        <v/>
      </c>
      <c r="I360" s="11">
        <f ca="1">IF(F360&lt;&gt;"relavage",TODAY(),IF(G360=Feuil3!C361,Feuil2!H360+Feuil3!D361,IF(G360=Feuil3!C362,Feuil2!H360+Feuil3!D362,IF(G360=Feuil3!C363,Feuil2!H360+Feuil3!D363,IF(G360=Feuil3!C364,Feuil2!H360+Feuil3!D364,IF(G360=Feuil3!C365,Feuil2!H360+Feuil3!D365,0))))))</f>
        <v>44672</v>
      </c>
    </row>
    <row r="361" spans="1:9" hidden="1" x14ac:dyDescent="0.3">
      <c r="A361" s="5" t="s">
        <v>1488</v>
      </c>
      <c r="B361" s="5" t="s">
        <v>1489</v>
      </c>
      <c r="C361" s="7">
        <v>0.99550000000000005</v>
      </c>
      <c r="D361" t="str">
        <f>A361&amp;" N°"&amp;COUNTIF(A$2:A361,A361)</f>
        <v>C269 N°1</v>
      </c>
      <c r="E361" s="5" t="s">
        <v>1490</v>
      </c>
      <c r="F361">
        <f t="shared" si="5"/>
        <v>0.99550000000000005</v>
      </c>
      <c r="I361" s="11">
        <f ca="1">IF(F361&lt;&gt;"relavage",TODAY(),IF(G361=Feuil3!C362,Feuil2!H361+Feuil3!D362,IF(G361=Feuil3!C363,Feuil2!H361+Feuil3!D363,IF(G361=Feuil3!C364,Feuil2!H361+Feuil3!D364,IF(G361=Feuil3!C365,Feuil2!H361+Feuil3!D365,IF(G361=Feuil3!C366,Feuil2!H361+Feuil3!D366,0))))))</f>
        <v>44672</v>
      </c>
    </row>
    <row r="362" spans="1:9" hidden="1" x14ac:dyDescent="0.3">
      <c r="A362" s="5" t="s">
        <v>1491</v>
      </c>
      <c r="B362" s="5" t="s">
        <v>1492</v>
      </c>
      <c r="C362" s="7">
        <v>5000</v>
      </c>
      <c r="D362" t="str">
        <f>A362&amp;" N°"&amp;COUNTIF(A$2:A362,A362)</f>
        <v>9906126061_24 N°1</v>
      </c>
      <c r="E362" s="5" t="s">
        <v>1493</v>
      </c>
      <c r="F362">
        <f t="shared" si="5"/>
        <v>5000</v>
      </c>
      <c r="I362" s="11">
        <f ca="1">IF(F362&lt;&gt;"relavage",TODAY(),IF(G362=Feuil3!C363,Feuil2!H362+Feuil3!D363,IF(G362=Feuil3!C364,Feuil2!H362+Feuil3!D364,IF(G362=Feuil3!C365,Feuil2!H362+Feuil3!D365,IF(G362=Feuil3!C366,Feuil2!H362+Feuil3!D366,IF(G362=Feuil3!C367,Feuil2!H362+Feuil3!D367,0))))))</f>
        <v>44672</v>
      </c>
    </row>
    <row r="363" spans="1:9" hidden="1" x14ac:dyDescent="0.3">
      <c r="A363" s="5" t="s">
        <v>581</v>
      </c>
      <c r="B363" s="5" t="s">
        <v>582</v>
      </c>
      <c r="C363" s="7">
        <v>4680</v>
      </c>
      <c r="D363" t="str">
        <f>A363&amp;" N°"&amp;COUNTIF(A$2:A363,A363)</f>
        <v>1060110069_04 N°3</v>
      </c>
      <c r="E363" s="5" t="s">
        <v>1494</v>
      </c>
      <c r="F363">
        <f t="shared" si="5"/>
        <v>4680</v>
      </c>
      <c r="I363" s="11">
        <f ca="1">IF(F363&lt;&gt;"relavage",TODAY(),IF(G363=Feuil3!C364,Feuil2!H363+Feuil3!D364,IF(G363=Feuil3!C365,Feuil2!H363+Feuil3!D365,IF(G363=Feuil3!C366,Feuil2!H363+Feuil3!D366,IF(G363=Feuil3!C367,Feuil2!H363+Feuil3!D367,IF(G363=Feuil3!C368,Feuil2!H363+Feuil3!D368,0))))))</f>
        <v>44672</v>
      </c>
    </row>
    <row r="364" spans="1:9" hidden="1" x14ac:dyDescent="0.3">
      <c r="A364" s="5" t="s">
        <v>757</v>
      </c>
      <c r="B364" s="5" t="s">
        <v>758</v>
      </c>
      <c r="C364" s="7">
        <v>3000</v>
      </c>
      <c r="D364" t="str">
        <f>A364&amp;" N°"&amp;COUNTIF(A$2:A364,A364)</f>
        <v>C1263 N°3</v>
      </c>
      <c r="E364" s="5" t="s">
        <v>1495</v>
      </c>
      <c r="F364">
        <f t="shared" si="5"/>
        <v>3000</v>
      </c>
      <c r="I364" s="11">
        <f ca="1">IF(F364&lt;&gt;"relavage",TODAY(),IF(G364=Feuil3!C365,Feuil2!H364+Feuil3!D365,IF(G364=Feuil3!C366,Feuil2!H364+Feuil3!D366,IF(G364=Feuil3!C367,Feuil2!H364+Feuil3!D367,IF(G364=Feuil3!C368,Feuil2!H364+Feuil3!D368,IF(G364=Feuil3!C369,Feuil2!H364+Feuil3!D369,0))))))</f>
        <v>44672</v>
      </c>
    </row>
    <row r="365" spans="1:9" hidden="1" x14ac:dyDescent="0.3">
      <c r="A365" s="5" t="s">
        <v>487</v>
      </c>
      <c r="B365" s="5" t="s">
        <v>488</v>
      </c>
      <c r="C365" s="7">
        <v>4000</v>
      </c>
      <c r="D365" t="str">
        <f>A365&amp;" N°"&amp;COUNTIF(A$2:A365,A365)</f>
        <v>C1407 N°2</v>
      </c>
      <c r="E365" s="5" t="s">
        <v>1496</v>
      </c>
      <c r="F365">
        <f t="shared" si="5"/>
        <v>4000</v>
      </c>
      <c r="I365" s="11">
        <f ca="1">IF(F365&lt;&gt;"relavage",TODAY(),IF(G365=Feuil3!C366,Feuil2!H365+Feuil3!D366,IF(G365=Feuil3!C367,Feuil2!H365+Feuil3!D367,IF(G365=Feuil3!C368,Feuil2!H365+Feuil3!D368,IF(G365=Feuil3!C369,Feuil2!H365+Feuil3!D369,IF(G365=Feuil3!C370,Feuil2!H365+Feuil3!D370,0))))))</f>
        <v>44672</v>
      </c>
    </row>
    <row r="366" spans="1:9" hidden="1" x14ac:dyDescent="0.3">
      <c r="A366" s="5" t="s">
        <v>1497</v>
      </c>
      <c r="B366" s="5" t="s">
        <v>1498</v>
      </c>
      <c r="C366" s="7">
        <v>1</v>
      </c>
      <c r="D366" t="str">
        <f>A366&amp;" N°"&amp;COUNTIF(A$2:A366,A366)</f>
        <v>C1989 N°1</v>
      </c>
      <c r="E366" s="5" t="s">
        <v>1499</v>
      </c>
      <c r="F366" t="str">
        <f t="shared" si="5"/>
        <v>relavage</v>
      </c>
      <c r="I366" s="11">
        <f ca="1">IF(F366&lt;&gt;"relavage",TODAY(),IF(G366=Feuil3!C367,Feuil2!H366+Feuil3!D367,IF(G366=Feuil3!C368,Feuil2!H366+Feuil3!D368,IF(G366=Feuil3!C369,Feuil2!H366+Feuil3!D369,IF(G366=Feuil3!C370,Feuil2!H366+Feuil3!D370,IF(G366=Feuil3!C371,Feuil2!H366+Feuil3!D371,0))))))</f>
        <v>0</v>
      </c>
    </row>
    <row r="367" spans="1:9" hidden="1" x14ac:dyDescent="0.3">
      <c r="A367" s="5" t="s">
        <v>491</v>
      </c>
      <c r="B367" s="5" t="s">
        <v>492</v>
      </c>
      <c r="C367" s="7">
        <v>1</v>
      </c>
      <c r="D367" t="str">
        <f>A367&amp;" N°"&amp;COUNTIF(A$2:A367,A367)</f>
        <v>C628 N°4</v>
      </c>
      <c r="E367" s="5" t="s">
        <v>1500</v>
      </c>
      <c r="F367" t="str">
        <f t="shared" si="5"/>
        <v>relavage</v>
      </c>
      <c r="I367" s="11">
        <f ca="1">IF(F367&lt;&gt;"relavage",TODAY(),IF(G367=Feuil3!C368,Feuil2!H367+Feuil3!D368,IF(G367=Feuil3!C369,Feuil2!H367+Feuil3!D369,IF(G367=Feuil3!C370,Feuil2!H367+Feuil3!D370,IF(G367=Feuil3!C371,Feuil2!H367+Feuil3!D371,IF(G367=Feuil3!C372,Feuil2!H367+Feuil3!D372,0))))))</f>
        <v>0</v>
      </c>
    </row>
    <row r="368" spans="1:9" hidden="1" x14ac:dyDescent="0.3">
      <c r="A368" s="5" t="s">
        <v>545</v>
      </c>
      <c r="B368" s="5" t="s">
        <v>546</v>
      </c>
      <c r="C368" s="7">
        <v>1448</v>
      </c>
      <c r="D368" t="str">
        <f>A368&amp;" N°"&amp;COUNTIF(A$2:A368,A368)</f>
        <v>9906125061_04 N°1</v>
      </c>
      <c r="E368" s="5" t="s">
        <v>1501</v>
      </c>
      <c r="F368">
        <f t="shared" si="5"/>
        <v>1448</v>
      </c>
      <c r="I368" s="11">
        <f ca="1">IF(F368&lt;&gt;"relavage",TODAY(),IF(G368=Feuil3!C369,Feuil2!H368+Feuil3!D369,IF(G368=Feuil3!C370,Feuil2!H368+Feuil3!D370,IF(G368=Feuil3!C371,Feuil2!H368+Feuil3!D371,IF(G368=Feuil3!C372,Feuil2!H368+Feuil3!D372,IF(G368=Feuil3!C373,Feuil2!H368+Feuil3!D373,0))))))</f>
        <v>44672</v>
      </c>
    </row>
    <row r="369" spans="1:9" hidden="1" x14ac:dyDescent="0.3">
      <c r="A369" s="5" t="s">
        <v>987</v>
      </c>
      <c r="B369" s="5" t="s">
        <v>988</v>
      </c>
      <c r="C369" s="7">
        <v>2500</v>
      </c>
      <c r="D369" t="str">
        <f>A369&amp;" N°"&amp;COUNTIF(A$2:A369,A369)</f>
        <v>C353 N°3</v>
      </c>
      <c r="E369" s="5" t="s">
        <v>1502</v>
      </c>
      <c r="F369">
        <f t="shared" si="5"/>
        <v>2500</v>
      </c>
      <c r="I369" s="11">
        <f ca="1">IF(F369&lt;&gt;"relavage",TODAY(),IF(G369=Feuil3!C370,Feuil2!H369+Feuil3!D370,IF(G369=Feuil3!C371,Feuil2!H369+Feuil3!D371,IF(G369=Feuil3!C372,Feuil2!H369+Feuil3!D372,IF(G369=Feuil3!C373,Feuil2!H369+Feuil3!D373,IF(G369=Feuil3!C374,Feuil2!H369+Feuil3!D374,0))))))</f>
        <v>44672</v>
      </c>
    </row>
    <row r="370" spans="1:9" hidden="1" x14ac:dyDescent="0.3">
      <c r="A370" s="5" t="s">
        <v>1503</v>
      </c>
      <c r="B370" s="5" t="s">
        <v>1504</v>
      </c>
      <c r="C370" s="7">
        <v>1</v>
      </c>
      <c r="D370" t="str">
        <f>A370&amp;" N°"&amp;COUNTIF(A$2:A370,A370)</f>
        <v>C825 N°1</v>
      </c>
      <c r="E370" s="5" t="s">
        <v>1505</v>
      </c>
      <c r="F370" t="str">
        <f t="shared" si="5"/>
        <v>relavage</v>
      </c>
      <c r="I370" s="11">
        <f ca="1">IF(F370&lt;&gt;"relavage",TODAY(),IF(G370=Feuil3!C371,Feuil2!H370+Feuil3!D371,IF(G370=Feuil3!C372,Feuil2!H370+Feuil3!D372,IF(G370=Feuil3!C373,Feuil2!H370+Feuil3!D373,IF(G370=Feuil3!C374,Feuil2!H370+Feuil3!D374,IF(G370=Feuil3!C375,Feuil2!H370+Feuil3!D375,0))))))</f>
        <v>0</v>
      </c>
    </row>
    <row r="371" spans="1:9" hidden="1" x14ac:dyDescent="0.3">
      <c r="A371" s="5" t="s">
        <v>791</v>
      </c>
      <c r="B371" s="5" t="s">
        <v>792</v>
      </c>
      <c r="C371" s="7">
        <v>1000</v>
      </c>
      <c r="D371" t="str">
        <f>A371&amp;" N°"&amp;COUNTIF(A$2:A371,A371)</f>
        <v>5720190001_14 N°1</v>
      </c>
      <c r="E371" s="5" t="s">
        <v>1506</v>
      </c>
      <c r="F371">
        <f t="shared" si="5"/>
        <v>1000</v>
      </c>
      <c r="I371" s="11">
        <f ca="1">IF(F371&lt;&gt;"relavage",TODAY(),IF(G371=Feuil3!C372,Feuil2!H371+Feuil3!D372,IF(G371=Feuil3!C373,Feuil2!H371+Feuil3!D373,IF(G371=Feuil3!C374,Feuil2!H371+Feuil3!D374,IF(G371=Feuil3!C375,Feuil2!H371+Feuil3!D375,IF(G371=Feuil3!C376,Feuil2!H371+Feuil3!D376,0))))))</f>
        <v>44672</v>
      </c>
    </row>
    <row r="372" spans="1:9" hidden="1" x14ac:dyDescent="0.3">
      <c r="A372" s="5" t="s">
        <v>803</v>
      </c>
      <c r="B372" s="5" t="s">
        <v>804</v>
      </c>
      <c r="C372" s="7">
        <v>1</v>
      </c>
      <c r="D372" t="str">
        <f>A372&amp;" N°"&amp;COUNTIF(A$2:A372,A372)</f>
        <v>C1409 N°1</v>
      </c>
      <c r="E372" s="5" t="s">
        <v>1507</v>
      </c>
      <c r="F372" t="str">
        <f t="shared" si="5"/>
        <v>relavage</v>
      </c>
      <c r="I372" s="11">
        <f ca="1">IF(F372&lt;&gt;"relavage",TODAY(),IF(G372=Feuil3!C373,Feuil2!H372+Feuil3!D373,IF(G372=Feuil3!C374,Feuil2!H372+Feuil3!D374,IF(G372=Feuil3!C375,Feuil2!H372+Feuil3!D375,IF(G372=Feuil3!C376,Feuil2!H372+Feuil3!D376,IF(G372=Feuil3!C377,Feuil2!H372+Feuil3!D377,0))))))</f>
        <v>0</v>
      </c>
    </row>
    <row r="373" spans="1:9" hidden="1" x14ac:dyDescent="0.3">
      <c r="A373" s="5" t="s">
        <v>1101</v>
      </c>
      <c r="B373" s="5" t="s">
        <v>1102</v>
      </c>
      <c r="C373" s="7">
        <v>2500</v>
      </c>
      <c r="D373" t="str">
        <f>A373&amp;" N°"&amp;COUNTIF(A$2:A373,A373)</f>
        <v>2070020025_04 N°2</v>
      </c>
      <c r="E373" s="5" t="s">
        <v>1508</v>
      </c>
      <c r="F373">
        <f t="shared" si="5"/>
        <v>2500</v>
      </c>
      <c r="I373" s="11">
        <f ca="1">IF(F373&lt;&gt;"relavage",TODAY(),IF(G373=Feuil3!C374,Feuil2!H373+Feuil3!D374,IF(G373=Feuil3!C375,Feuil2!H373+Feuil3!D375,IF(G373=Feuil3!C376,Feuil2!H373+Feuil3!D376,IF(G373=Feuil3!C377,Feuil2!H373+Feuil3!D377,IF(G373=Feuil3!C378,Feuil2!H373+Feuil3!D378,0))))))</f>
        <v>44672</v>
      </c>
    </row>
    <row r="374" spans="1:9" hidden="1" x14ac:dyDescent="0.3">
      <c r="A374" s="5" t="s">
        <v>680</v>
      </c>
      <c r="B374" s="5" t="s">
        <v>681</v>
      </c>
      <c r="C374" s="7">
        <v>8</v>
      </c>
      <c r="D374" t="str">
        <f>A374&amp;" N°"&amp;COUNTIF(A$2:A374,A374)</f>
        <v>C1132 N°1</v>
      </c>
      <c r="E374" s="5" t="s">
        <v>1509</v>
      </c>
      <c r="F374" t="str">
        <f t="shared" si="5"/>
        <v/>
      </c>
      <c r="I374" s="11">
        <f ca="1">IF(F374&lt;&gt;"relavage",TODAY(),IF(G374=Feuil3!C375,Feuil2!H374+Feuil3!D375,IF(G374=Feuil3!C376,Feuil2!H374+Feuil3!D376,IF(G374=Feuil3!C377,Feuil2!H374+Feuil3!D377,IF(G374=Feuil3!C378,Feuil2!H374+Feuil3!D378,IF(G374=Feuil3!C379,Feuil2!H374+Feuil3!D379,0))))))</f>
        <v>44672</v>
      </c>
    </row>
    <row r="375" spans="1:9" hidden="1" x14ac:dyDescent="0.3">
      <c r="A375" s="5" t="s">
        <v>239</v>
      </c>
      <c r="B375" s="5" t="s">
        <v>240</v>
      </c>
      <c r="C375" s="7">
        <v>5000</v>
      </c>
      <c r="D375" t="str">
        <f>A375&amp;" N°"&amp;COUNTIF(A$2:A375,A375)</f>
        <v>C110 N°2</v>
      </c>
      <c r="E375" s="5" t="s">
        <v>1510</v>
      </c>
      <c r="F375">
        <f t="shared" si="5"/>
        <v>5000</v>
      </c>
      <c r="I375" s="11">
        <f ca="1">IF(F375&lt;&gt;"relavage",TODAY(),IF(G375=Feuil3!C376,Feuil2!H375+Feuil3!D376,IF(G375=Feuil3!C377,Feuil2!H375+Feuil3!D377,IF(G375=Feuil3!C378,Feuil2!H375+Feuil3!D378,IF(G375=Feuil3!C379,Feuil2!H375+Feuil3!D379,IF(G375=Feuil3!C380,Feuil2!H375+Feuil3!D380,0))))))</f>
        <v>44672</v>
      </c>
    </row>
    <row r="376" spans="1:9" hidden="1" x14ac:dyDescent="0.3">
      <c r="A376" s="5" t="s">
        <v>144</v>
      </c>
      <c r="B376" s="5" t="s">
        <v>145</v>
      </c>
      <c r="C376" s="7">
        <v>1</v>
      </c>
      <c r="D376" t="str">
        <f>A376&amp;" N°"&amp;COUNTIF(A$2:A376,A376)</f>
        <v>C264 N°1</v>
      </c>
      <c r="E376" s="5" t="s">
        <v>1511</v>
      </c>
      <c r="F376" t="str">
        <f t="shared" si="5"/>
        <v>relavage</v>
      </c>
      <c r="I376" s="11">
        <f ca="1">IF(F376&lt;&gt;"relavage",TODAY(),IF(G376=Feuil3!C377,Feuil2!H376+Feuil3!D377,IF(G376=Feuil3!C378,Feuil2!H376+Feuil3!D378,IF(G376=Feuil3!C379,Feuil2!H376+Feuil3!D379,IF(G376=Feuil3!C380,Feuil2!H376+Feuil3!D380,IF(G376=Feuil3!C381,Feuil2!H376+Feuil3!D381,0))))))</f>
        <v>0</v>
      </c>
    </row>
    <row r="377" spans="1:9" hidden="1" x14ac:dyDescent="0.3">
      <c r="A377" s="5" t="s">
        <v>114</v>
      </c>
      <c r="B377" s="5" t="s">
        <v>115</v>
      </c>
      <c r="C377" s="7">
        <v>1</v>
      </c>
      <c r="D377" t="str">
        <f>A377&amp;" N°"&amp;COUNTIF(A$2:A377,A377)</f>
        <v>C970 N°2</v>
      </c>
      <c r="E377" s="5" t="s">
        <v>1512</v>
      </c>
      <c r="F377" t="str">
        <f t="shared" si="5"/>
        <v>relavage</v>
      </c>
      <c r="I377" s="11">
        <f ca="1">IF(F377&lt;&gt;"relavage",TODAY(),IF(G377=Feuil3!C378,Feuil2!H377+Feuil3!D378,IF(G377=Feuil3!C379,Feuil2!H377+Feuil3!D379,IF(G377=Feuil3!C380,Feuil2!H377+Feuil3!D380,IF(G377=Feuil3!C381,Feuil2!H377+Feuil3!D381,IF(G377=Feuil3!C382,Feuil2!H377+Feuil3!D382,0))))))</f>
        <v>0</v>
      </c>
    </row>
    <row r="378" spans="1:9" hidden="1" x14ac:dyDescent="0.3">
      <c r="A378" s="5" t="s">
        <v>297</v>
      </c>
      <c r="B378" s="5" t="s">
        <v>298</v>
      </c>
      <c r="C378" s="7">
        <v>3000</v>
      </c>
      <c r="D378" t="str">
        <f>A378&amp;" N°"&amp;COUNTIF(A$2:A378,A378)</f>
        <v>C1401 N°2</v>
      </c>
      <c r="E378" s="5" t="s">
        <v>1513</v>
      </c>
      <c r="F378">
        <f t="shared" si="5"/>
        <v>3000</v>
      </c>
      <c r="I378" s="11">
        <f ca="1">IF(F378&lt;&gt;"relavage",TODAY(),IF(G378=Feuil3!C379,Feuil2!H378+Feuil3!D379,IF(G378=Feuil3!C380,Feuil2!H378+Feuil3!D380,IF(G378=Feuil3!C381,Feuil2!H378+Feuil3!D381,IF(G378=Feuil3!C382,Feuil2!H378+Feuil3!D382,IF(G378=Feuil3!C383,Feuil2!H378+Feuil3!D383,0))))))</f>
        <v>44672</v>
      </c>
    </row>
    <row r="379" spans="1:9" hidden="1" x14ac:dyDescent="0.3">
      <c r="A379" s="5" t="s">
        <v>48</v>
      </c>
      <c r="B379" s="5" t="s">
        <v>49</v>
      </c>
      <c r="C379" s="7">
        <v>8</v>
      </c>
      <c r="D379" t="str">
        <f>A379&amp;" N°"&amp;COUNTIF(A$2:A379,A379)</f>
        <v>C98B N°1</v>
      </c>
      <c r="E379" s="5" t="s">
        <v>1514</v>
      </c>
      <c r="F379" t="str">
        <f t="shared" si="5"/>
        <v/>
      </c>
      <c r="I379" s="11">
        <f ca="1">IF(F379&lt;&gt;"relavage",TODAY(),IF(G379=Feuil3!C380,Feuil2!H379+Feuil3!D380,IF(G379=Feuil3!C381,Feuil2!H379+Feuil3!D381,IF(G379=Feuil3!C382,Feuil2!H379+Feuil3!D382,IF(G379=Feuil3!C383,Feuil2!H379+Feuil3!D383,IF(G379=Feuil3!C384,Feuil2!H379+Feuil3!D384,0))))))</f>
        <v>44672</v>
      </c>
    </row>
    <row r="380" spans="1:9" hidden="1" x14ac:dyDescent="0.3">
      <c r="A380" s="5" t="s">
        <v>1515</v>
      </c>
      <c r="B380" s="5" t="s">
        <v>1516</v>
      </c>
      <c r="C380" s="7">
        <v>1</v>
      </c>
      <c r="D380" t="str">
        <f>A380&amp;" N°"&amp;COUNTIF(A$2:A380,A380)</f>
        <v>C1125 N°1</v>
      </c>
      <c r="E380" s="5" t="s">
        <v>1517</v>
      </c>
      <c r="F380" t="str">
        <f t="shared" si="5"/>
        <v>relavage</v>
      </c>
      <c r="I380" s="11">
        <f ca="1">IF(F380&lt;&gt;"relavage",TODAY(),IF(G380=Feuil3!C381,Feuil2!H380+Feuil3!D381,IF(G380=Feuil3!C382,Feuil2!H380+Feuil3!D382,IF(G380=Feuil3!C383,Feuil2!H380+Feuil3!D383,IF(G380=Feuil3!C384,Feuil2!H380+Feuil3!D384,IF(G380=Feuil3!C385,Feuil2!H380+Feuil3!D385,0))))))</f>
        <v>0</v>
      </c>
    </row>
    <row r="381" spans="1:9" hidden="1" x14ac:dyDescent="0.3">
      <c r="A381" s="5" t="s">
        <v>1518</v>
      </c>
      <c r="B381" s="5" t="s">
        <v>1519</v>
      </c>
      <c r="C381" s="7">
        <v>2500</v>
      </c>
      <c r="D381" t="str">
        <f>A381&amp;" N°"&amp;COUNTIF(A$2:A381,A381)</f>
        <v>1055110016_04 N°1</v>
      </c>
      <c r="E381" s="5" t="s">
        <v>1520</v>
      </c>
      <c r="F381">
        <f t="shared" si="5"/>
        <v>2500</v>
      </c>
      <c r="I381" s="11">
        <f ca="1">IF(F381&lt;&gt;"relavage",TODAY(),IF(G381=Feuil3!C382,Feuil2!H381+Feuil3!D382,IF(G381=Feuil3!C383,Feuil2!H381+Feuil3!D383,IF(G381=Feuil3!C384,Feuil2!H381+Feuil3!D384,IF(G381=Feuil3!C385,Feuil2!H381+Feuil3!D385,IF(G381=Feuil3!C386,Feuil2!H381+Feuil3!D386,0))))))</f>
        <v>44672</v>
      </c>
    </row>
    <row r="382" spans="1:9" hidden="1" x14ac:dyDescent="0.3">
      <c r="A382" s="5" t="s">
        <v>297</v>
      </c>
      <c r="B382" s="5" t="s">
        <v>298</v>
      </c>
      <c r="C382" s="7">
        <v>3000</v>
      </c>
      <c r="D382" t="str">
        <f>A382&amp;" N°"&amp;COUNTIF(A$2:A382,A382)</f>
        <v>C1401 N°3</v>
      </c>
      <c r="E382" s="5" t="s">
        <v>1521</v>
      </c>
      <c r="F382">
        <f t="shared" si="5"/>
        <v>3000</v>
      </c>
      <c r="I382" s="11">
        <f ca="1">IF(F382&lt;&gt;"relavage",TODAY(),IF(G382=Feuil3!C383,Feuil2!H382+Feuil3!D383,IF(G382=Feuil3!C384,Feuil2!H382+Feuil3!D384,IF(G382=Feuil3!C385,Feuil2!H382+Feuil3!D385,IF(G382=Feuil3!C386,Feuil2!H382+Feuil3!D386,IF(G382=Feuil3!C387,Feuil2!H382+Feuil3!D387,0))))))</f>
        <v>44672</v>
      </c>
    </row>
    <row r="383" spans="1:9" hidden="1" x14ac:dyDescent="0.3">
      <c r="A383" s="5" t="s">
        <v>1522</v>
      </c>
      <c r="B383" s="5" t="s">
        <v>1523</v>
      </c>
      <c r="C383" s="7">
        <v>1000</v>
      </c>
      <c r="D383" t="str">
        <f>A383&amp;" N°"&amp;COUNTIF(A$2:A383,A383)</f>
        <v>6891020003_04 N°1</v>
      </c>
      <c r="E383" s="5" t="s">
        <v>1524</v>
      </c>
      <c r="F383">
        <f t="shared" si="5"/>
        <v>1000</v>
      </c>
      <c r="I383" s="11">
        <f ca="1">IF(F383&lt;&gt;"relavage",TODAY(),IF(G383=Feuil3!C384,Feuil2!H383+Feuil3!D384,IF(G383=Feuil3!C385,Feuil2!H383+Feuil3!D385,IF(G383=Feuil3!C386,Feuil2!H383+Feuil3!D386,IF(G383=Feuil3!C387,Feuil2!H383+Feuil3!D387,IF(G383=Feuil3!C388,Feuil2!H383+Feuil3!D388,0))))))</f>
        <v>44672</v>
      </c>
    </row>
    <row r="384" spans="1:9" hidden="1" x14ac:dyDescent="0.3">
      <c r="A384" s="5" t="s">
        <v>58</v>
      </c>
      <c r="B384" s="5" t="s">
        <v>59</v>
      </c>
      <c r="C384" s="7">
        <v>3000</v>
      </c>
      <c r="D384" t="str">
        <f>A384&amp;" N°"&amp;COUNTIF(A$2:A384,A384)</f>
        <v>9912124761_04 N°1</v>
      </c>
      <c r="E384" s="5" t="s">
        <v>1525</v>
      </c>
      <c r="F384">
        <f t="shared" si="5"/>
        <v>3000</v>
      </c>
      <c r="I384" s="11">
        <f ca="1">IF(F384&lt;&gt;"relavage",TODAY(),IF(G384=Feuil3!C385,Feuil2!H384+Feuil3!D385,IF(G384=Feuil3!C386,Feuil2!H384+Feuil3!D386,IF(G384=Feuil3!C387,Feuil2!H384+Feuil3!D387,IF(G384=Feuil3!C388,Feuil2!H384+Feuil3!D388,IF(G384=Feuil3!C389,Feuil2!H384+Feuil3!D389,0))))))</f>
        <v>44672</v>
      </c>
    </row>
    <row r="385" spans="1:9" hidden="1" x14ac:dyDescent="0.3">
      <c r="A385" s="5" t="s">
        <v>643</v>
      </c>
      <c r="B385" s="5" t="s">
        <v>644</v>
      </c>
      <c r="C385" s="7">
        <v>400</v>
      </c>
      <c r="D385" t="str">
        <f>A385&amp;" N°"&amp;COUNTIF(A$2:A385,A385)</f>
        <v>C884 N°3</v>
      </c>
      <c r="E385" s="5" t="s">
        <v>1525</v>
      </c>
      <c r="F385">
        <f t="shared" si="5"/>
        <v>400</v>
      </c>
      <c r="I385" s="11">
        <f ca="1">IF(F385&lt;&gt;"relavage",TODAY(),IF(G385=Feuil3!C386,Feuil2!H385+Feuil3!D386,IF(G385=Feuil3!C387,Feuil2!H385+Feuil3!D387,IF(G385=Feuil3!C388,Feuil2!H385+Feuil3!D388,IF(G385=Feuil3!C389,Feuil2!H385+Feuil3!D389,IF(G385=Feuil3!C390,Feuil2!H385+Feuil3!D390,0))))))</f>
        <v>44672</v>
      </c>
    </row>
    <row r="386" spans="1:9" hidden="1" x14ac:dyDescent="0.3">
      <c r="A386" s="5" t="s">
        <v>1526</v>
      </c>
      <c r="B386" s="5" t="s">
        <v>1527</v>
      </c>
      <c r="C386" s="7">
        <v>1</v>
      </c>
      <c r="D386" t="str">
        <f>A386&amp;" N°"&amp;COUNTIF(A$2:A386,A386)</f>
        <v>4400020002_14 N°1</v>
      </c>
      <c r="E386" s="5" t="s">
        <v>1528</v>
      </c>
      <c r="F386" t="str">
        <f t="shared" si="5"/>
        <v>relavage</v>
      </c>
      <c r="I386" s="11">
        <f ca="1">IF(F386&lt;&gt;"relavage",TODAY(),IF(G386=Feuil3!C387,Feuil2!H386+Feuil3!D387,IF(G386=Feuil3!C388,Feuil2!H386+Feuil3!D388,IF(G386=Feuil3!C389,Feuil2!H386+Feuil3!D389,IF(G386=Feuil3!C390,Feuil2!H386+Feuil3!D390,IF(G386=Feuil3!C391,Feuil2!H386+Feuil3!D391,0))))))</f>
        <v>0</v>
      </c>
    </row>
    <row r="387" spans="1:9" hidden="1" x14ac:dyDescent="0.3">
      <c r="A387" s="5" t="s">
        <v>150</v>
      </c>
      <c r="B387" s="5" t="s">
        <v>151</v>
      </c>
      <c r="C387" s="7">
        <v>2000</v>
      </c>
      <c r="D387" t="str">
        <f>A387&amp;" N°"&amp;COUNTIF(A$2:A387,A387)</f>
        <v>C1152 N°1</v>
      </c>
      <c r="E387" s="5" t="s">
        <v>1529</v>
      </c>
      <c r="F387">
        <f t="shared" ref="F387:F450" si="6">IF(C387=1,"relavage",IF(C387=8,"",C387))</f>
        <v>2000</v>
      </c>
      <c r="I387" s="11">
        <f ca="1">IF(F387&lt;&gt;"relavage",TODAY(),IF(G387=Feuil3!C388,Feuil2!H387+Feuil3!D388,IF(G387=Feuil3!C389,Feuil2!H387+Feuil3!D389,IF(G387=Feuil3!C390,Feuil2!H387+Feuil3!D390,IF(G387=Feuil3!C391,Feuil2!H387+Feuil3!D391,IF(G387=Feuil3!C392,Feuil2!H387+Feuil3!D392,0))))))</f>
        <v>44672</v>
      </c>
    </row>
    <row r="388" spans="1:9" hidden="1" x14ac:dyDescent="0.3">
      <c r="A388" s="5" t="s">
        <v>281</v>
      </c>
      <c r="B388" s="5" t="s">
        <v>282</v>
      </c>
      <c r="C388" s="7">
        <v>2690</v>
      </c>
      <c r="D388" t="str">
        <f>A388&amp;" N°"&amp;COUNTIF(A$2:A388,A388)</f>
        <v>C184 N°3</v>
      </c>
      <c r="E388" s="5" t="s">
        <v>1530</v>
      </c>
      <c r="F388">
        <f t="shared" si="6"/>
        <v>2690</v>
      </c>
      <c r="I388" s="11">
        <f ca="1">IF(F388&lt;&gt;"relavage",TODAY(),IF(G388=Feuil3!C389,Feuil2!H388+Feuil3!D389,IF(G388=Feuil3!C390,Feuil2!H388+Feuil3!D390,IF(G388=Feuil3!C391,Feuil2!H388+Feuil3!D391,IF(G388=Feuil3!C392,Feuil2!H388+Feuil3!D392,IF(G388=Feuil3!C393,Feuil2!H388+Feuil3!D393,0))))))</f>
        <v>44672</v>
      </c>
    </row>
    <row r="389" spans="1:9" hidden="1" x14ac:dyDescent="0.3">
      <c r="A389" s="5" t="s">
        <v>377</v>
      </c>
      <c r="B389" s="5" t="s">
        <v>378</v>
      </c>
      <c r="C389" s="7">
        <v>1</v>
      </c>
      <c r="D389" t="str">
        <f>A389&amp;" N°"&amp;COUNTIF(A$2:A389,A389)</f>
        <v>6246150007_24 N°2</v>
      </c>
      <c r="E389" s="5" t="s">
        <v>1531</v>
      </c>
      <c r="F389" t="str">
        <f t="shared" si="6"/>
        <v>relavage</v>
      </c>
      <c r="I389" s="11">
        <f ca="1">IF(F389&lt;&gt;"relavage",TODAY(),IF(G389=Feuil3!C390,Feuil2!H389+Feuil3!D390,IF(G389=Feuil3!C391,Feuil2!H389+Feuil3!D391,IF(G389=Feuil3!C392,Feuil2!H389+Feuil3!D392,IF(G389=Feuil3!C393,Feuil2!H389+Feuil3!D393,IF(G389=Feuil3!C394,Feuil2!H389+Feuil3!D394,0))))))</f>
        <v>0</v>
      </c>
    </row>
    <row r="390" spans="1:9" hidden="1" x14ac:dyDescent="0.3">
      <c r="A390" s="5" t="s">
        <v>575</v>
      </c>
      <c r="B390" s="5" t="s">
        <v>576</v>
      </c>
      <c r="C390" s="7">
        <v>1</v>
      </c>
      <c r="D390" t="str">
        <f>A390&amp;" N°"&amp;COUNTIF(A$2:A390,A390)</f>
        <v>C1826 N°2</v>
      </c>
      <c r="E390" s="5" t="s">
        <v>1532</v>
      </c>
      <c r="F390" t="str">
        <f t="shared" si="6"/>
        <v>relavage</v>
      </c>
      <c r="I390" s="11">
        <f ca="1">IF(F390&lt;&gt;"relavage",TODAY(),IF(G390=Feuil3!C391,Feuil2!H390+Feuil3!D391,IF(G390=Feuil3!C392,Feuil2!H390+Feuil3!D392,IF(G390=Feuil3!C393,Feuil2!H390+Feuil3!D393,IF(G390=Feuil3!C394,Feuil2!H390+Feuil3!D394,IF(G390=Feuil3!C395,Feuil2!H390+Feuil3!D395,0))))))</f>
        <v>0</v>
      </c>
    </row>
    <row r="391" spans="1:9" hidden="1" x14ac:dyDescent="0.3">
      <c r="A391" s="5" t="s">
        <v>585</v>
      </c>
      <c r="B391" s="5" t="s">
        <v>586</v>
      </c>
      <c r="C391" s="7">
        <v>4000</v>
      </c>
      <c r="D391" t="str">
        <f>A391&amp;" N°"&amp;COUNTIF(A$2:A391,A391)</f>
        <v>C204 N°1</v>
      </c>
      <c r="E391" s="5" t="s">
        <v>1533</v>
      </c>
      <c r="F391">
        <f t="shared" si="6"/>
        <v>4000</v>
      </c>
      <c r="I391" s="11">
        <f ca="1">IF(F391&lt;&gt;"relavage",TODAY(),IF(G391=Feuil3!C392,Feuil2!H391+Feuil3!D392,IF(G391=Feuil3!C393,Feuil2!H391+Feuil3!D393,IF(G391=Feuil3!C394,Feuil2!H391+Feuil3!D394,IF(G391=Feuil3!C395,Feuil2!H391+Feuil3!D395,IF(G391=Feuil3!C396,Feuil2!H391+Feuil3!D396,0))))))</f>
        <v>44672</v>
      </c>
    </row>
    <row r="392" spans="1:9" hidden="1" x14ac:dyDescent="0.3">
      <c r="A392" s="5" t="s">
        <v>1534</v>
      </c>
      <c r="B392" s="5" t="s">
        <v>1535</v>
      </c>
      <c r="C392" s="7">
        <v>1</v>
      </c>
      <c r="D392" t="str">
        <f>A392&amp;" N°"&amp;COUNTIF(A$2:A392,A392)</f>
        <v>6246150003_14 N°1</v>
      </c>
      <c r="E392" s="5" t="s">
        <v>1536</v>
      </c>
      <c r="F392" t="str">
        <f t="shared" si="6"/>
        <v>relavage</v>
      </c>
      <c r="I392" s="11">
        <f ca="1">IF(F392&lt;&gt;"relavage",TODAY(),IF(G392=Feuil3!C393,Feuil2!H392+Feuil3!D393,IF(G392=Feuil3!C394,Feuil2!H392+Feuil3!D394,IF(G392=Feuil3!C395,Feuil2!H392+Feuil3!D395,IF(G392=Feuil3!C396,Feuil2!H392+Feuil3!D396,IF(G392=Feuil3!C397,Feuil2!H392+Feuil3!D397,0))))))</f>
        <v>0</v>
      </c>
    </row>
    <row r="393" spans="1:9" hidden="1" x14ac:dyDescent="0.3">
      <c r="A393" s="5" t="s">
        <v>1537</v>
      </c>
      <c r="B393" s="5" t="s">
        <v>77</v>
      </c>
      <c r="C393" s="7">
        <v>500</v>
      </c>
      <c r="D393" t="str">
        <f>A393&amp;" N°"&amp;COUNTIF(A$2:A393,A393)</f>
        <v>C543B N°1</v>
      </c>
      <c r="E393" s="5" t="s">
        <v>1538</v>
      </c>
      <c r="F393">
        <f t="shared" si="6"/>
        <v>500</v>
      </c>
      <c r="I393" s="11">
        <f ca="1">IF(F393&lt;&gt;"relavage",TODAY(),IF(G393=Feuil3!C394,Feuil2!H393+Feuil3!D394,IF(G393=Feuil3!C395,Feuil2!H393+Feuil3!D395,IF(G393=Feuil3!C396,Feuil2!H393+Feuil3!D396,IF(G393=Feuil3!C397,Feuil2!H393+Feuil3!D397,IF(G393=Feuil3!C398,Feuil2!H393+Feuil3!D398,0))))))</f>
        <v>44672</v>
      </c>
    </row>
    <row r="394" spans="1:9" hidden="1" x14ac:dyDescent="0.3">
      <c r="A394" s="5" t="s">
        <v>1539</v>
      </c>
      <c r="B394" s="5" t="s">
        <v>77</v>
      </c>
      <c r="C394" s="7">
        <v>2000</v>
      </c>
      <c r="D394" t="str">
        <f>A394&amp;" N°"&amp;COUNTIF(A$2:A394,A394)</f>
        <v>C542 N°1</v>
      </c>
      <c r="E394" s="5" t="s">
        <v>1540</v>
      </c>
      <c r="F394">
        <f t="shared" si="6"/>
        <v>2000</v>
      </c>
      <c r="I394" s="11">
        <f ca="1">IF(F394&lt;&gt;"relavage",TODAY(),IF(G394=Feuil3!C395,Feuil2!H394+Feuil3!D395,IF(G394=Feuil3!C396,Feuil2!H394+Feuil3!D396,IF(G394=Feuil3!C397,Feuil2!H394+Feuil3!D397,IF(G394=Feuil3!C398,Feuil2!H394+Feuil3!D398,IF(G394=Feuil3!C399,Feuil2!H394+Feuil3!D399,0))))))</f>
        <v>44672</v>
      </c>
    </row>
    <row r="395" spans="1:9" hidden="1" x14ac:dyDescent="0.3">
      <c r="A395" s="5" t="s">
        <v>1085</v>
      </c>
      <c r="B395" s="5" t="s">
        <v>1086</v>
      </c>
      <c r="C395" s="7">
        <v>8</v>
      </c>
      <c r="D395" t="str">
        <f>A395&amp;" N°"&amp;COUNTIF(A$2:A395,A395)</f>
        <v>C339B N°5</v>
      </c>
      <c r="E395" s="5" t="s">
        <v>1541</v>
      </c>
      <c r="F395" t="str">
        <f t="shared" si="6"/>
        <v/>
      </c>
      <c r="I395" s="11">
        <f ca="1">IF(F395&lt;&gt;"relavage",TODAY(),IF(G395=Feuil3!C396,Feuil2!H395+Feuil3!D396,IF(G395=Feuil3!C397,Feuil2!H395+Feuil3!D397,IF(G395=Feuil3!C398,Feuil2!H395+Feuil3!D398,IF(G395=Feuil3!C399,Feuil2!H395+Feuil3!D399,IF(G395=Feuil3!C400,Feuil2!H395+Feuil3!D400,0))))))</f>
        <v>44672</v>
      </c>
    </row>
    <row r="396" spans="1:9" hidden="1" x14ac:dyDescent="0.3">
      <c r="A396" s="5" t="s">
        <v>1183</v>
      </c>
      <c r="B396" s="5" t="s">
        <v>1184</v>
      </c>
      <c r="C396" s="7">
        <v>2000</v>
      </c>
      <c r="D396" t="str">
        <f>A396&amp;" N°"&amp;COUNTIF(A$2:A396,A396)</f>
        <v>C802 N°2</v>
      </c>
      <c r="E396" s="5" t="s">
        <v>1542</v>
      </c>
      <c r="F396">
        <f t="shared" si="6"/>
        <v>2000</v>
      </c>
      <c r="I396" s="11">
        <f ca="1">IF(F396&lt;&gt;"relavage",TODAY(),IF(G396=Feuil3!C397,Feuil2!H396+Feuil3!D397,IF(G396=Feuil3!C398,Feuil2!H396+Feuil3!D398,IF(G396=Feuil3!C399,Feuil2!H396+Feuil3!D399,IF(G396=Feuil3!C400,Feuil2!H396+Feuil3!D400,IF(G396=Feuil3!C401,Feuil2!H396+Feuil3!D401,0))))))</f>
        <v>44672</v>
      </c>
    </row>
    <row r="397" spans="1:9" hidden="1" x14ac:dyDescent="0.3">
      <c r="A397" s="5" t="s">
        <v>633</v>
      </c>
      <c r="B397" s="5" t="s">
        <v>634</v>
      </c>
      <c r="C397" s="7">
        <v>1</v>
      </c>
      <c r="D397" t="str">
        <f>A397&amp;" N°"&amp;COUNTIF(A$2:A397,A397)</f>
        <v>C1200 N°1</v>
      </c>
      <c r="E397" s="5" t="s">
        <v>1543</v>
      </c>
      <c r="F397" t="str">
        <f t="shared" si="6"/>
        <v>relavage</v>
      </c>
      <c r="I397" s="11">
        <f ca="1">IF(F397&lt;&gt;"relavage",TODAY(),IF(G397=Feuil3!C398,Feuil2!H397+Feuil3!D398,IF(G397=Feuil3!C399,Feuil2!H397+Feuil3!D399,IF(G397=Feuil3!C400,Feuil2!H397+Feuil3!D400,IF(G397=Feuil3!C401,Feuil2!H397+Feuil3!D401,IF(G397=Feuil3!C402,Feuil2!H397+Feuil3!D402,0))))))</f>
        <v>0</v>
      </c>
    </row>
    <row r="398" spans="1:9" hidden="1" x14ac:dyDescent="0.3">
      <c r="A398" s="5" t="s">
        <v>649</v>
      </c>
      <c r="B398" s="5" t="s">
        <v>650</v>
      </c>
      <c r="C398" s="7">
        <v>6000</v>
      </c>
      <c r="D398" t="str">
        <f>A398&amp;" N°"&amp;COUNTIF(A$2:A398,A398)</f>
        <v>C626 N°1</v>
      </c>
      <c r="E398" s="5" t="s">
        <v>1544</v>
      </c>
      <c r="F398">
        <f t="shared" si="6"/>
        <v>6000</v>
      </c>
      <c r="I398" s="11">
        <f ca="1">IF(F398&lt;&gt;"relavage",TODAY(),IF(G398=Feuil3!C399,Feuil2!H398+Feuil3!D399,IF(G398=Feuil3!C400,Feuil2!H398+Feuil3!D400,IF(G398=Feuil3!C401,Feuil2!H398+Feuil3!D401,IF(G398=Feuil3!C402,Feuil2!H398+Feuil3!D402,IF(G398=Feuil3!C403,Feuil2!H398+Feuil3!D403,0))))))</f>
        <v>44672</v>
      </c>
    </row>
    <row r="399" spans="1:9" hidden="1" x14ac:dyDescent="0.3">
      <c r="A399" s="5" t="s">
        <v>665</v>
      </c>
      <c r="B399" s="5" t="s">
        <v>666</v>
      </c>
      <c r="C399" s="7">
        <v>3000</v>
      </c>
      <c r="D399" t="str">
        <f>A399&amp;" N°"&amp;COUNTIF(A$2:A399,A399)</f>
        <v>C1233 N°1</v>
      </c>
      <c r="E399" s="5" t="s">
        <v>1545</v>
      </c>
      <c r="F399">
        <f t="shared" si="6"/>
        <v>3000</v>
      </c>
      <c r="I399" s="11">
        <f ca="1">IF(F399&lt;&gt;"relavage",TODAY(),IF(G399=Feuil3!C400,Feuil2!H399+Feuil3!D400,IF(G399=Feuil3!C401,Feuil2!H399+Feuil3!D401,IF(G399=Feuil3!C402,Feuil2!H399+Feuil3!D402,IF(G399=Feuil3!C403,Feuil2!H399+Feuil3!D403,IF(G399=Feuil3!C404,Feuil2!H399+Feuil3!D404,0))))))</f>
        <v>44672</v>
      </c>
    </row>
    <row r="400" spans="1:9" hidden="1" x14ac:dyDescent="0.3">
      <c r="A400" s="5" t="s">
        <v>581</v>
      </c>
      <c r="B400" s="5" t="s">
        <v>582</v>
      </c>
      <c r="C400" s="7">
        <v>8</v>
      </c>
      <c r="D400" t="str">
        <f>A400&amp;" N°"&amp;COUNTIF(A$2:A400,A400)</f>
        <v>1060110069_04 N°4</v>
      </c>
      <c r="E400" s="5" t="s">
        <v>1546</v>
      </c>
      <c r="F400" t="str">
        <f t="shared" si="6"/>
        <v/>
      </c>
      <c r="I400" s="11">
        <f ca="1">IF(F400&lt;&gt;"relavage",TODAY(),IF(G400=Feuil3!C401,Feuil2!H400+Feuil3!D401,IF(G400=Feuil3!C402,Feuil2!H400+Feuil3!D402,IF(G400=Feuil3!C403,Feuil2!H400+Feuil3!D403,IF(G400=Feuil3!C404,Feuil2!H400+Feuil3!D404,IF(G400=Feuil3!C405,Feuil2!H400+Feuil3!D405,0))))))</f>
        <v>44672</v>
      </c>
    </row>
    <row r="401" spans="1:9" hidden="1" x14ac:dyDescent="0.3">
      <c r="A401" s="5" t="s">
        <v>585</v>
      </c>
      <c r="B401" s="5" t="s">
        <v>586</v>
      </c>
      <c r="C401" s="7">
        <v>4000</v>
      </c>
      <c r="D401" t="str">
        <f>A401&amp;" N°"&amp;COUNTIF(A$2:A401,A401)</f>
        <v>C204 N°2</v>
      </c>
      <c r="E401" s="5" t="s">
        <v>1547</v>
      </c>
      <c r="F401">
        <f t="shared" si="6"/>
        <v>4000</v>
      </c>
      <c r="I401" s="11">
        <f ca="1">IF(F401&lt;&gt;"relavage",TODAY(),IF(G401=Feuil3!C402,Feuil2!H401+Feuil3!D402,IF(G401=Feuil3!C403,Feuil2!H401+Feuil3!D403,IF(G401=Feuil3!C404,Feuil2!H401+Feuil3!D404,IF(G401=Feuil3!C405,Feuil2!H401+Feuil3!D405,IF(G401=Feuil3!C406,Feuil2!H401+Feuil3!D406,0))))))</f>
        <v>44672</v>
      </c>
    </row>
    <row r="402" spans="1:9" hidden="1" x14ac:dyDescent="0.3">
      <c r="A402" s="5" t="s">
        <v>263</v>
      </c>
      <c r="B402" s="5" t="s">
        <v>264</v>
      </c>
      <c r="C402" s="7">
        <v>1960</v>
      </c>
      <c r="D402" t="str">
        <f>A402&amp;" N°"&amp;COUNTIF(A$2:A402,A402)</f>
        <v>C1199 N°2</v>
      </c>
      <c r="E402" s="5" t="s">
        <v>1548</v>
      </c>
      <c r="F402">
        <f t="shared" si="6"/>
        <v>1960</v>
      </c>
      <c r="I402" s="11">
        <f ca="1">IF(F402&lt;&gt;"relavage",TODAY(),IF(G402=Feuil3!C403,Feuil2!H402+Feuil3!D403,IF(G402=Feuil3!C404,Feuil2!H402+Feuil3!D404,IF(G402=Feuil3!C405,Feuil2!H402+Feuil3!D405,IF(G402=Feuil3!C406,Feuil2!H402+Feuil3!D406,IF(G402=Feuil3!C407,Feuil2!H402+Feuil3!D407,0))))))</f>
        <v>44672</v>
      </c>
    </row>
    <row r="403" spans="1:9" hidden="1" x14ac:dyDescent="0.3">
      <c r="A403" s="5" t="s">
        <v>1549</v>
      </c>
      <c r="B403" s="5" t="s">
        <v>1550</v>
      </c>
      <c r="C403" s="7">
        <v>4640</v>
      </c>
      <c r="D403" t="str">
        <f>A403&amp;" N°"&amp;COUNTIF(A$2:A403,A403)</f>
        <v>9351080008_04 N°1</v>
      </c>
      <c r="E403" s="5" t="s">
        <v>1551</v>
      </c>
      <c r="F403">
        <f t="shared" si="6"/>
        <v>4640</v>
      </c>
      <c r="I403" s="11">
        <f ca="1">IF(F403&lt;&gt;"relavage",TODAY(),IF(G403=Feuil3!C404,Feuil2!H403+Feuil3!D404,IF(G403=Feuil3!C405,Feuil2!H403+Feuil3!D405,IF(G403=Feuil3!C406,Feuil2!H403+Feuil3!D406,IF(G403=Feuil3!C407,Feuil2!H403+Feuil3!D407,IF(G403=Feuil3!C408,Feuil2!H403+Feuil3!D408,0))))))</f>
        <v>44672</v>
      </c>
    </row>
    <row r="404" spans="1:9" hidden="1" x14ac:dyDescent="0.3">
      <c r="A404" s="5" t="s">
        <v>209</v>
      </c>
      <c r="B404" s="5" t="s">
        <v>210</v>
      </c>
      <c r="C404" s="7">
        <v>2001</v>
      </c>
      <c r="D404" t="str">
        <f>A404&amp;" N°"&amp;COUNTIF(A$2:A404,A404)</f>
        <v>1699190002_04 N°2</v>
      </c>
      <c r="E404" s="5" t="s">
        <v>1552</v>
      </c>
      <c r="F404">
        <f t="shared" si="6"/>
        <v>2001</v>
      </c>
      <c r="I404" s="11">
        <f ca="1">IF(F404&lt;&gt;"relavage",TODAY(),IF(G404=Feuil3!C405,Feuil2!H404+Feuil3!D405,IF(G404=Feuil3!C406,Feuil2!H404+Feuil3!D406,IF(G404=Feuil3!C407,Feuil2!H404+Feuil3!D407,IF(G404=Feuil3!C408,Feuil2!H404+Feuil3!D408,IF(G404=Feuil3!C409,Feuil2!H404+Feuil3!D409,0))))))</f>
        <v>44672</v>
      </c>
    </row>
    <row r="405" spans="1:9" hidden="1" x14ac:dyDescent="0.3">
      <c r="A405" s="5" t="s">
        <v>597</v>
      </c>
      <c r="B405" s="5" t="s">
        <v>598</v>
      </c>
      <c r="C405" s="7">
        <v>1</v>
      </c>
      <c r="D405" t="str">
        <f>A405&amp;" N°"&amp;COUNTIF(A$2:A405,A405)</f>
        <v>C428 N°1</v>
      </c>
      <c r="E405" s="5" t="s">
        <v>1553</v>
      </c>
      <c r="F405" t="str">
        <f t="shared" si="6"/>
        <v>relavage</v>
      </c>
      <c r="I405" s="11">
        <f ca="1">IF(F405&lt;&gt;"relavage",TODAY(),IF(G405=Feuil3!C406,Feuil2!H405+Feuil3!D406,IF(G405=Feuil3!C407,Feuil2!H405+Feuil3!D407,IF(G405=Feuil3!C408,Feuil2!H405+Feuil3!D408,IF(G405=Feuil3!C409,Feuil2!H405+Feuil3!D409,IF(G405=Feuil3!C410,Feuil2!H405+Feuil3!D410,0))))))</f>
        <v>0</v>
      </c>
    </row>
    <row r="406" spans="1:9" hidden="1" x14ac:dyDescent="0.3">
      <c r="A406" s="5" t="s">
        <v>289</v>
      </c>
      <c r="B406" s="5" t="s">
        <v>1112</v>
      </c>
      <c r="C406" s="7">
        <v>2500</v>
      </c>
      <c r="D406" t="str">
        <f>A406&amp;" N°"&amp;COUNTIF(A$2:A406,A406)</f>
        <v>6246150007_14 N°3</v>
      </c>
      <c r="E406" s="5" t="s">
        <v>1554</v>
      </c>
      <c r="F406">
        <f t="shared" si="6"/>
        <v>2500</v>
      </c>
      <c r="I406" s="11">
        <f ca="1">IF(F406&lt;&gt;"relavage",TODAY(),IF(G406=Feuil3!C407,Feuil2!H406+Feuil3!D407,IF(G406=Feuil3!C408,Feuil2!H406+Feuil3!D408,IF(G406=Feuil3!C409,Feuil2!H406+Feuil3!D409,IF(G406=Feuil3!C410,Feuil2!H406+Feuil3!D410,IF(G406=Feuil3!C411,Feuil2!H406+Feuil3!D411,0))))))</f>
        <v>44672</v>
      </c>
    </row>
    <row r="407" spans="1:9" hidden="1" x14ac:dyDescent="0.3">
      <c r="A407" s="5" t="s">
        <v>1195</v>
      </c>
      <c r="B407" s="5" t="s">
        <v>1196</v>
      </c>
      <c r="C407" s="7">
        <v>1</v>
      </c>
      <c r="D407" t="str">
        <f>A407&amp;" N°"&amp;COUNTIF(A$2:A407,A407)</f>
        <v>C345 N°2</v>
      </c>
      <c r="E407" s="5" t="s">
        <v>1555</v>
      </c>
      <c r="F407" t="str">
        <f t="shared" si="6"/>
        <v>relavage</v>
      </c>
      <c r="I407" s="11">
        <f ca="1">IF(F407&lt;&gt;"relavage",TODAY(),IF(G407=Feuil3!C408,Feuil2!H407+Feuil3!D408,IF(G407=Feuil3!C409,Feuil2!H407+Feuil3!D409,IF(G407=Feuil3!C410,Feuil2!H407+Feuil3!D410,IF(G407=Feuil3!C411,Feuil2!H407+Feuil3!D411,IF(G407=Feuil3!C412,Feuil2!H407+Feuil3!D412,0))))))</f>
        <v>0</v>
      </c>
    </row>
    <row r="408" spans="1:9" hidden="1" x14ac:dyDescent="0.3">
      <c r="A408" s="5" t="s">
        <v>287</v>
      </c>
      <c r="B408" s="5" t="s">
        <v>288</v>
      </c>
      <c r="C408" s="7">
        <v>1</v>
      </c>
      <c r="D408" t="str">
        <f>A408&amp;" N°"&amp;COUNTIF(A$2:A408,A408)</f>
        <v>9906126841_04 N°3</v>
      </c>
      <c r="E408" s="5" t="s">
        <v>1556</v>
      </c>
      <c r="F408" t="str">
        <f t="shared" si="6"/>
        <v>relavage</v>
      </c>
      <c r="I408" s="11">
        <f ca="1">IF(F408&lt;&gt;"relavage",TODAY(),IF(G408=Feuil3!C409,Feuil2!H408+Feuil3!D409,IF(G408=Feuil3!C410,Feuil2!H408+Feuil3!D410,IF(G408=Feuil3!C411,Feuil2!H408+Feuil3!D411,IF(G408=Feuil3!C412,Feuil2!H408+Feuil3!D412,IF(G408=Feuil3!C413,Feuil2!H408+Feuil3!D413,0))))))</f>
        <v>0</v>
      </c>
    </row>
    <row r="409" spans="1:9" hidden="1" x14ac:dyDescent="0.3">
      <c r="A409" s="5" t="s">
        <v>1460</v>
      </c>
      <c r="B409" s="5" t="s">
        <v>1461</v>
      </c>
      <c r="C409" s="7">
        <v>5000</v>
      </c>
      <c r="D409" t="str">
        <f>A409&amp;" N°"&amp;COUNTIF(A$2:A409,A409)</f>
        <v>9906126051_14 N°2</v>
      </c>
      <c r="E409" s="5" t="s">
        <v>1557</v>
      </c>
      <c r="F409">
        <f t="shared" si="6"/>
        <v>5000</v>
      </c>
      <c r="I409" s="11">
        <f ca="1">IF(F409&lt;&gt;"relavage",TODAY(),IF(G409=Feuil3!C410,Feuil2!H409+Feuil3!D410,IF(G409=Feuil3!C411,Feuil2!H409+Feuil3!D411,IF(G409=Feuil3!C412,Feuil2!H409+Feuil3!D412,IF(G409=Feuil3!C413,Feuil2!H409+Feuil3!D413,IF(G409=Feuil3!C414,Feuil2!H409+Feuil3!D414,0))))))</f>
        <v>44672</v>
      </c>
    </row>
    <row r="410" spans="1:9" hidden="1" x14ac:dyDescent="0.3">
      <c r="A410" s="5" t="s">
        <v>483</v>
      </c>
      <c r="B410" s="5" t="s">
        <v>484</v>
      </c>
      <c r="C410" s="7">
        <v>1</v>
      </c>
      <c r="D410" t="str">
        <f>A410&amp;" N°"&amp;COUNTIF(A$2:A410,A410)</f>
        <v>9906126051_04 N°2</v>
      </c>
      <c r="E410" s="5" t="s">
        <v>1557</v>
      </c>
      <c r="F410" t="str">
        <f t="shared" si="6"/>
        <v>relavage</v>
      </c>
      <c r="I410" s="11">
        <f ca="1">IF(F410&lt;&gt;"relavage",TODAY(),IF(G410=Feuil3!C411,Feuil2!H410+Feuil3!D411,IF(G410=Feuil3!C412,Feuil2!H410+Feuil3!D412,IF(G410=Feuil3!C413,Feuil2!H410+Feuil3!D413,IF(G410=Feuil3!C414,Feuil2!H410+Feuil3!D414,IF(G410=Feuil3!C415,Feuil2!H410+Feuil3!D415,0))))))</f>
        <v>0</v>
      </c>
    </row>
    <row r="411" spans="1:9" hidden="1" x14ac:dyDescent="0.3">
      <c r="A411" s="5" t="s">
        <v>1430</v>
      </c>
      <c r="B411" s="5" t="s">
        <v>1431</v>
      </c>
      <c r="C411" s="7">
        <v>8</v>
      </c>
      <c r="D411" t="str">
        <f>A411&amp;" N°"&amp;COUNTIF(A$2:A411,A411)</f>
        <v>1265110007_04 N°2</v>
      </c>
      <c r="E411" s="5" t="s">
        <v>1558</v>
      </c>
      <c r="F411" t="str">
        <f t="shared" si="6"/>
        <v/>
      </c>
      <c r="I411" s="11">
        <f ca="1">IF(F411&lt;&gt;"relavage",TODAY(),IF(G411=Feuil3!C412,Feuil2!H411+Feuil3!D412,IF(G411=Feuil3!C413,Feuil2!H411+Feuil3!D413,IF(G411=Feuil3!C414,Feuil2!H411+Feuil3!D414,IF(G411=Feuil3!C415,Feuil2!H411+Feuil3!D415,IF(G411=Feuil3!C416,Feuil2!H411+Feuil3!D416,0))))))</f>
        <v>44672</v>
      </c>
    </row>
    <row r="412" spans="1:9" hidden="1" x14ac:dyDescent="0.3">
      <c r="A412" s="5" t="s">
        <v>1559</v>
      </c>
      <c r="B412" s="5" t="s">
        <v>1560</v>
      </c>
      <c r="C412" s="7">
        <v>8</v>
      </c>
      <c r="D412" t="str">
        <f>A412&amp;" N°"&amp;COUNTIF(A$2:A412,A412)</f>
        <v>C649 N°1</v>
      </c>
      <c r="E412" s="5" t="s">
        <v>1561</v>
      </c>
      <c r="F412" t="str">
        <f t="shared" si="6"/>
        <v/>
      </c>
      <c r="I412" s="11">
        <f ca="1">IF(F412&lt;&gt;"relavage",TODAY(),IF(G412=Feuil3!C413,Feuil2!H412+Feuil3!D413,IF(G412=Feuil3!C414,Feuil2!H412+Feuil3!D414,IF(G412=Feuil3!C415,Feuil2!H412+Feuil3!D415,IF(G412=Feuil3!C416,Feuil2!H412+Feuil3!D416,IF(G412=Feuil3!C417,Feuil2!H412+Feuil3!D417,0))))))</f>
        <v>44672</v>
      </c>
    </row>
    <row r="413" spans="1:9" hidden="1" x14ac:dyDescent="0.3">
      <c r="A413" s="5" t="s">
        <v>1562</v>
      </c>
      <c r="B413" s="5" t="s">
        <v>1563</v>
      </c>
      <c r="C413" s="7">
        <v>8</v>
      </c>
      <c r="D413" t="str">
        <f>A413&amp;" N°"&amp;COUNTIF(A$2:A413,A413)</f>
        <v>1265110008_040 N°1</v>
      </c>
      <c r="E413" s="5" t="s">
        <v>1564</v>
      </c>
      <c r="F413" t="str">
        <f t="shared" si="6"/>
        <v/>
      </c>
      <c r="I413" s="11">
        <f ca="1">IF(F413&lt;&gt;"relavage",TODAY(),IF(G413=Feuil3!C414,Feuil2!H413+Feuil3!D414,IF(G413=Feuil3!C415,Feuil2!H413+Feuil3!D415,IF(G413=Feuil3!C416,Feuil2!H413+Feuil3!D416,IF(G413=Feuil3!C417,Feuil2!H413+Feuil3!D417,IF(G413=Feuil3!C418,Feuil2!H413+Feuil3!D418,0))))))</f>
        <v>44672</v>
      </c>
    </row>
    <row r="414" spans="1:9" hidden="1" x14ac:dyDescent="0.3">
      <c r="A414" s="5" t="s">
        <v>665</v>
      </c>
      <c r="B414" s="5" t="s">
        <v>666</v>
      </c>
      <c r="C414" s="7">
        <v>1</v>
      </c>
      <c r="D414" t="str">
        <f>A414&amp;" N°"&amp;COUNTIF(A$2:A414,A414)</f>
        <v>C1233 N°2</v>
      </c>
      <c r="E414" s="5" t="s">
        <v>1565</v>
      </c>
      <c r="F414" t="str">
        <f t="shared" si="6"/>
        <v>relavage</v>
      </c>
      <c r="I414" s="11">
        <f ca="1">IF(F414&lt;&gt;"relavage",TODAY(),IF(G414=Feuil3!C415,Feuil2!H414+Feuil3!D415,IF(G414=Feuil3!C416,Feuil2!H414+Feuil3!D416,IF(G414=Feuil3!C417,Feuil2!H414+Feuil3!D417,IF(G414=Feuil3!C418,Feuil2!H414+Feuil3!D418,IF(G414=Feuil3!C419,Feuil2!H414+Feuil3!D419,0))))))</f>
        <v>0</v>
      </c>
    </row>
    <row r="415" spans="1:9" hidden="1" x14ac:dyDescent="0.3">
      <c r="A415" s="5" t="s">
        <v>1566</v>
      </c>
      <c r="B415" s="5" t="s">
        <v>77</v>
      </c>
      <c r="C415" s="7">
        <v>1</v>
      </c>
      <c r="D415" t="str">
        <f>A415&amp;" N°"&amp;COUNTIF(A$2:A415,A415)</f>
        <v>C1007 N°1</v>
      </c>
      <c r="E415" s="5" t="s">
        <v>1567</v>
      </c>
      <c r="F415" t="str">
        <f t="shared" si="6"/>
        <v>relavage</v>
      </c>
      <c r="I415" s="11">
        <f ca="1">IF(F415&lt;&gt;"relavage",TODAY(),IF(G415=Feuil3!C416,Feuil2!H415+Feuil3!D416,IF(G415=Feuil3!C417,Feuil2!H415+Feuil3!D417,IF(G415=Feuil3!C418,Feuil2!H415+Feuil3!D418,IF(G415=Feuil3!C419,Feuil2!H415+Feuil3!D419,IF(G415=Feuil3!C420,Feuil2!H415+Feuil3!D420,0))))))</f>
        <v>0</v>
      </c>
    </row>
    <row r="416" spans="1:9" hidden="1" x14ac:dyDescent="0.3">
      <c r="A416" s="5" t="s">
        <v>1568</v>
      </c>
      <c r="B416" s="5" t="s">
        <v>1569</v>
      </c>
      <c r="C416" s="7">
        <v>8</v>
      </c>
      <c r="D416" t="str">
        <f>A416&amp;" N°"&amp;COUNTIF(A$2:A416,A416)</f>
        <v>1410020083_042 N°1</v>
      </c>
      <c r="E416" s="5" t="s">
        <v>1570</v>
      </c>
      <c r="F416" t="str">
        <f t="shared" si="6"/>
        <v/>
      </c>
      <c r="I416" s="11">
        <f ca="1">IF(F416&lt;&gt;"relavage",TODAY(),IF(G416=Feuil3!C417,Feuil2!H416+Feuil3!D417,IF(G416=Feuil3!C418,Feuil2!H416+Feuil3!D418,IF(G416=Feuil3!C419,Feuil2!H416+Feuil3!D419,IF(G416=Feuil3!C420,Feuil2!H416+Feuil3!D420,IF(G416=Feuil3!C421,Feuil2!H416+Feuil3!D421,0))))))</f>
        <v>44672</v>
      </c>
    </row>
    <row r="417" spans="1:9" hidden="1" x14ac:dyDescent="0.3">
      <c r="A417" s="5" t="s">
        <v>1183</v>
      </c>
      <c r="B417" s="5" t="s">
        <v>1184</v>
      </c>
      <c r="C417" s="7">
        <v>2000</v>
      </c>
      <c r="D417" t="str">
        <f>A417&amp;" N°"&amp;COUNTIF(A$2:A417,A417)</f>
        <v>C802 N°3</v>
      </c>
      <c r="E417" s="5" t="s">
        <v>1571</v>
      </c>
      <c r="F417">
        <f t="shared" si="6"/>
        <v>2000</v>
      </c>
      <c r="I417" s="11">
        <f ca="1">IF(F417&lt;&gt;"relavage",TODAY(),IF(G417=Feuil3!C418,Feuil2!H417+Feuil3!D418,IF(G417=Feuil3!C419,Feuil2!H417+Feuil3!D419,IF(G417=Feuil3!C420,Feuil2!H417+Feuil3!D420,IF(G417=Feuil3!C421,Feuil2!H417+Feuil3!D421,IF(G417=Feuil3!C422,Feuil2!H417+Feuil3!D422,0))))))</f>
        <v>44672</v>
      </c>
    </row>
    <row r="418" spans="1:9" hidden="1" x14ac:dyDescent="0.3">
      <c r="A418" s="5" t="s">
        <v>42</v>
      </c>
      <c r="B418" s="5" t="s">
        <v>43</v>
      </c>
      <c r="C418" s="7">
        <v>1</v>
      </c>
      <c r="D418" t="str">
        <f>A418&amp;" N°"&amp;COUNTIF(A$2:A418,A418)</f>
        <v>6259180002_04 N°1</v>
      </c>
      <c r="E418" s="5" t="s">
        <v>1572</v>
      </c>
      <c r="F418" t="str">
        <f t="shared" si="6"/>
        <v>relavage</v>
      </c>
      <c r="I418" s="11">
        <f ca="1">IF(F418&lt;&gt;"relavage",TODAY(),IF(G418=Feuil3!C419,Feuil2!H418+Feuil3!D419,IF(G418=Feuil3!C420,Feuil2!H418+Feuil3!D420,IF(G418=Feuil3!C421,Feuil2!H418+Feuil3!D421,IF(G418=Feuil3!C422,Feuil2!H418+Feuil3!D422,IF(G418=Feuil3!C423,Feuil2!H418+Feuil3!D423,0))))))</f>
        <v>0</v>
      </c>
    </row>
    <row r="419" spans="1:9" hidden="1" x14ac:dyDescent="0.3">
      <c r="A419" s="5" t="s">
        <v>365</v>
      </c>
      <c r="B419" s="5" t="s">
        <v>366</v>
      </c>
      <c r="C419" s="7">
        <v>1</v>
      </c>
      <c r="D419" t="str">
        <f>A419&amp;" N°"&amp;COUNTIF(A$2:A419,A419)</f>
        <v>C9 N°3</v>
      </c>
      <c r="E419" s="5" t="s">
        <v>1573</v>
      </c>
      <c r="F419" t="str">
        <f t="shared" si="6"/>
        <v>relavage</v>
      </c>
      <c r="I419" s="11">
        <f ca="1">IF(F419&lt;&gt;"relavage",TODAY(),IF(G419=Feuil3!C420,Feuil2!H419+Feuil3!D420,IF(G419=Feuil3!C421,Feuil2!H419+Feuil3!D421,IF(G419=Feuil3!C422,Feuil2!H419+Feuil3!D422,IF(G419=Feuil3!C423,Feuil2!H419+Feuil3!D423,IF(G419=Feuil3!C424,Feuil2!H419+Feuil3!D424,0))))))</f>
        <v>0</v>
      </c>
    </row>
    <row r="420" spans="1:9" hidden="1" x14ac:dyDescent="0.3">
      <c r="A420" s="5" t="s">
        <v>1574</v>
      </c>
      <c r="B420" s="5" t="s">
        <v>1575</v>
      </c>
      <c r="C420" s="7">
        <v>7.9997999999999996</v>
      </c>
      <c r="D420" t="str">
        <f>A420&amp;" N°"&amp;COUNTIF(A$2:A420,A420)</f>
        <v>1410020070_041 N°1</v>
      </c>
      <c r="E420" s="5" t="s">
        <v>1576</v>
      </c>
      <c r="F420">
        <f t="shared" si="6"/>
        <v>7.9997999999999996</v>
      </c>
      <c r="I420" s="11">
        <f ca="1">IF(F420&lt;&gt;"relavage",TODAY(),IF(G420=Feuil3!C421,Feuil2!H420+Feuil3!D421,IF(G420=Feuil3!C422,Feuil2!H420+Feuil3!D422,IF(G420=Feuil3!C423,Feuil2!H420+Feuil3!D423,IF(G420=Feuil3!C424,Feuil2!H420+Feuil3!D424,IF(G420=Feuil3!C425,Feuil2!H420+Feuil3!D425,0))))))</f>
        <v>44672</v>
      </c>
    </row>
    <row r="421" spans="1:9" hidden="1" x14ac:dyDescent="0.3">
      <c r="A421" s="5" t="s">
        <v>82</v>
      </c>
      <c r="B421" s="5" t="s">
        <v>77</v>
      </c>
      <c r="C421" s="7">
        <v>2000</v>
      </c>
      <c r="D421" t="str">
        <f>A421&amp;" N°"&amp;COUNTIF(A$2:A421,A421)</f>
        <v>C34A N°1</v>
      </c>
      <c r="E421" s="5" t="s">
        <v>1577</v>
      </c>
      <c r="F421">
        <f t="shared" si="6"/>
        <v>2000</v>
      </c>
      <c r="I421" s="11">
        <f ca="1">IF(F421&lt;&gt;"relavage",TODAY(),IF(G421=Feuil3!C422,Feuil2!H421+Feuil3!D422,IF(G421=Feuil3!C423,Feuil2!H421+Feuil3!D423,IF(G421=Feuil3!C424,Feuil2!H421+Feuil3!D424,IF(G421=Feuil3!C425,Feuil2!H421+Feuil3!D425,IF(G421=Feuil3!C426,Feuil2!H421+Feuil3!D426,0))))))</f>
        <v>44672</v>
      </c>
    </row>
    <row r="422" spans="1:9" hidden="1" x14ac:dyDescent="0.3">
      <c r="A422" s="5" t="s">
        <v>997</v>
      </c>
      <c r="B422" s="5" t="s">
        <v>998</v>
      </c>
      <c r="C422" s="7">
        <v>1</v>
      </c>
      <c r="D422" t="str">
        <f>A422&amp;" N°"&amp;COUNTIF(A$2:A422,A422)</f>
        <v>C47 N°2</v>
      </c>
      <c r="E422" s="5" t="s">
        <v>1578</v>
      </c>
      <c r="F422" t="str">
        <f t="shared" si="6"/>
        <v>relavage</v>
      </c>
      <c r="I422" s="11">
        <f ca="1">IF(F422&lt;&gt;"relavage",TODAY(),IF(G422=Feuil3!C423,Feuil2!H422+Feuil3!D423,IF(G422=Feuil3!C424,Feuil2!H422+Feuil3!D424,IF(G422=Feuil3!C425,Feuil2!H422+Feuil3!D425,IF(G422=Feuil3!C426,Feuil2!H422+Feuil3!D426,IF(G422=Feuil3!C427,Feuil2!H422+Feuil3!D427,0))))))</f>
        <v>0</v>
      </c>
    </row>
    <row r="423" spans="1:9" hidden="1" x14ac:dyDescent="0.3">
      <c r="A423" s="5" t="s">
        <v>1579</v>
      </c>
      <c r="B423" s="5" t="s">
        <v>1580</v>
      </c>
      <c r="C423" s="7">
        <v>1500</v>
      </c>
      <c r="D423" t="str">
        <f>A423&amp;" N°"&amp;COUNTIF(A$2:A423,A423)</f>
        <v>1410020070_042 N°1</v>
      </c>
      <c r="E423" s="5" t="s">
        <v>1581</v>
      </c>
      <c r="F423">
        <f t="shared" si="6"/>
        <v>1500</v>
      </c>
      <c r="I423" s="11">
        <f ca="1">IF(F423&lt;&gt;"relavage",TODAY(),IF(G423=Feuil3!C424,Feuil2!H423+Feuil3!D424,IF(G423=Feuil3!C425,Feuil2!H423+Feuil3!D425,IF(G423=Feuil3!C426,Feuil2!H423+Feuil3!D426,IF(G423=Feuil3!C427,Feuil2!H423+Feuil3!D427,IF(G423=Feuil3!C428,Feuil2!H423+Feuil3!D428,0))))))</f>
        <v>44672</v>
      </c>
    </row>
    <row r="424" spans="1:9" hidden="1" x14ac:dyDescent="0.3">
      <c r="A424" s="5" t="s">
        <v>1451</v>
      </c>
      <c r="B424" s="5" t="s">
        <v>1452</v>
      </c>
      <c r="C424" s="7">
        <v>1</v>
      </c>
      <c r="D424" t="str">
        <f>A424&amp;" N°"&amp;COUNTIF(A$2:A424,A424)</f>
        <v>2070022024_14 N°2</v>
      </c>
      <c r="E424" s="5" t="s">
        <v>1582</v>
      </c>
      <c r="F424" t="str">
        <f t="shared" si="6"/>
        <v>relavage</v>
      </c>
      <c r="I424" s="11">
        <f ca="1">IF(F424&lt;&gt;"relavage",TODAY(),IF(G424=Feuil3!C425,Feuil2!H424+Feuil3!D425,IF(G424=Feuil3!C426,Feuil2!H424+Feuil3!D426,IF(G424=Feuil3!C427,Feuil2!H424+Feuil3!D427,IF(G424=Feuil3!C428,Feuil2!H424+Feuil3!D428,IF(G424=Feuil3!C429,Feuil2!H424+Feuil3!D429,0))))))</f>
        <v>0</v>
      </c>
    </row>
    <row r="425" spans="1:9" hidden="1" x14ac:dyDescent="0.3">
      <c r="A425" s="5" t="s">
        <v>870</v>
      </c>
      <c r="B425" s="5" t="s">
        <v>871</v>
      </c>
      <c r="C425" s="7">
        <v>1</v>
      </c>
      <c r="D425" t="str">
        <f>A425&amp;" N°"&amp;COUNTIF(A$2:A425,A425)</f>
        <v>1255140003_04 N°3</v>
      </c>
      <c r="E425" s="5" t="s">
        <v>1583</v>
      </c>
      <c r="F425" t="str">
        <f t="shared" si="6"/>
        <v>relavage</v>
      </c>
      <c r="I425" s="11">
        <f ca="1">IF(F425&lt;&gt;"relavage",TODAY(),IF(G425=Feuil3!C426,Feuil2!H425+Feuil3!D426,IF(G425=Feuil3!C427,Feuil2!H425+Feuil3!D427,IF(G425=Feuil3!C428,Feuil2!H425+Feuil3!D428,IF(G425=Feuil3!C429,Feuil2!H425+Feuil3!D429,IF(G425=Feuil3!C430,Feuil2!H425+Feuil3!D430,0))))))</f>
        <v>0</v>
      </c>
    </row>
    <row r="426" spans="1:9" hidden="1" x14ac:dyDescent="0.3">
      <c r="A426" s="5" t="s">
        <v>1584</v>
      </c>
      <c r="B426" s="5" t="s">
        <v>1585</v>
      </c>
      <c r="C426" s="7">
        <v>2500</v>
      </c>
      <c r="D426" t="str">
        <f>A426&amp;" N°"&amp;COUNTIF(A$2:A426,A426)</f>
        <v>C949B N°1</v>
      </c>
      <c r="E426" s="5" t="s">
        <v>1586</v>
      </c>
      <c r="F426">
        <f t="shared" si="6"/>
        <v>2500</v>
      </c>
      <c r="I426" s="11">
        <f ca="1">IF(F426&lt;&gt;"relavage",TODAY(),IF(G426=Feuil3!C427,Feuil2!H426+Feuil3!D427,IF(G426=Feuil3!C428,Feuil2!H426+Feuil3!D428,IF(G426=Feuil3!C429,Feuil2!H426+Feuil3!D429,IF(G426=Feuil3!C430,Feuil2!H426+Feuil3!D430,IF(G426=Feuil3!C431,Feuil2!H426+Feuil3!D431,0))))))</f>
        <v>44672</v>
      </c>
    </row>
    <row r="427" spans="1:9" hidden="1" x14ac:dyDescent="0.3">
      <c r="A427" s="5" t="s">
        <v>1587</v>
      </c>
      <c r="B427" s="5" t="s">
        <v>1588</v>
      </c>
      <c r="C427" s="7">
        <v>8</v>
      </c>
      <c r="D427" t="str">
        <f>A427&amp;" N°"&amp;COUNTIF(A$2:A427,A427)</f>
        <v>3423150004_04 N°1</v>
      </c>
      <c r="E427" s="5" t="s">
        <v>1589</v>
      </c>
      <c r="F427" t="str">
        <f t="shared" si="6"/>
        <v/>
      </c>
      <c r="I427" s="11">
        <f ca="1">IF(F427&lt;&gt;"relavage",TODAY(),IF(G427=Feuil3!C428,Feuil2!H427+Feuil3!D428,IF(G427=Feuil3!C429,Feuil2!H427+Feuil3!D429,IF(G427=Feuil3!C430,Feuil2!H427+Feuil3!D430,IF(G427=Feuil3!C431,Feuil2!H427+Feuil3!D431,IF(G427=Feuil3!C432,Feuil2!H427+Feuil3!D432,0))))))</f>
        <v>44672</v>
      </c>
    </row>
    <row r="428" spans="1:9" hidden="1" x14ac:dyDescent="0.3">
      <c r="A428" s="5" t="s">
        <v>1451</v>
      </c>
      <c r="B428" s="5" t="s">
        <v>1452</v>
      </c>
      <c r="C428" s="7">
        <v>1</v>
      </c>
      <c r="D428" t="str">
        <f>A428&amp;" N°"&amp;COUNTIF(A$2:A428,A428)</f>
        <v>2070022024_14 N°3</v>
      </c>
      <c r="E428" s="5" t="s">
        <v>1590</v>
      </c>
      <c r="F428" t="str">
        <f t="shared" si="6"/>
        <v>relavage</v>
      </c>
      <c r="I428" s="11">
        <f ca="1">IF(F428&lt;&gt;"relavage",TODAY(),IF(G428=Feuil3!C429,Feuil2!H428+Feuil3!D429,IF(G428=Feuil3!C430,Feuil2!H428+Feuil3!D430,IF(G428=Feuil3!C431,Feuil2!H428+Feuil3!D431,IF(G428=Feuil3!C432,Feuil2!H428+Feuil3!D432,IF(G428=Feuil3!C433,Feuil2!H428+Feuil3!D433,0))))))</f>
        <v>0</v>
      </c>
    </row>
    <row r="429" spans="1:9" hidden="1" x14ac:dyDescent="0.3">
      <c r="A429" s="5" t="s">
        <v>20</v>
      </c>
      <c r="B429" s="5" t="s">
        <v>21</v>
      </c>
      <c r="C429" s="7">
        <v>8</v>
      </c>
      <c r="D429" t="str">
        <f>A429&amp;" N°"&amp;COUNTIF(A$2:A429,A429)</f>
        <v>9906123661_14 N°1</v>
      </c>
      <c r="E429" s="5" t="s">
        <v>1591</v>
      </c>
      <c r="F429" t="str">
        <f t="shared" si="6"/>
        <v/>
      </c>
      <c r="I429" s="11">
        <f ca="1">IF(F429&lt;&gt;"relavage",TODAY(),IF(G429=Feuil3!C430,Feuil2!H429+Feuil3!D430,IF(G429=Feuil3!C431,Feuil2!H429+Feuil3!D431,IF(G429=Feuil3!C432,Feuil2!H429+Feuil3!D432,IF(G429=Feuil3!C433,Feuil2!H429+Feuil3!D433,IF(G429=Feuil3!C434,Feuil2!H429+Feuil3!D434,0))))))</f>
        <v>44672</v>
      </c>
    </row>
    <row r="430" spans="1:9" hidden="1" x14ac:dyDescent="0.3">
      <c r="A430" s="5" t="s">
        <v>692</v>
      </c>
      <c r="B430" s="5" t="s">
        <v>693</v>
      </c>
      <c r="C430" s="7">
        <v>5000</v>
      </c>
      <c r="D430" t="str">
        <f>A430&amp;" N°"&amp;COUNTIF(A$2:A430,A430)</f>
        <v>9906126041_14 N°1</v>
      </c>
      <c r="E430" s="5" t="s">
        <v>1592</v>
      </c>
      <c r="F430">
        <f t="shared" si="6"/>
        <v>5000</v>
      </c>
      <c r="I430" s="11">
        <f ca="1">IF(F430&lt;&gt;"relavage",TODAY(),IF(G430=Feuil3!C431,Feuil2!H430+Feuil3!D431,IF(G430=Feuil3!C432,Feuil2!H430+Feuil3!D432,IF(G430=Feuil3!C433,Feuil2!H430+Feuil3!D433,IF(G430=Feuil3!C434,Feuil2!H430+Feuil3!D434,IF(G430=Feuil3!C435,Feuil2!H430+Feuil3!D435,0))))))</f>
        <v>44672</v>
      </c>
    </row>
    <row r="431" spans="1:9" hidden="1" x14ac:dyDescent="0.3">
      <c r="A431" s="5" t="s">
        <v>1593</v>
      </c>
      <c r="B431" s="5" t="s">
        <v>1594</v>
      </c>
      <c r="C431" s="7">
        <v>1</v>
      </c>
      <c r="D431" t="str">
        <f>A431&amp;" N°"&amp;COUNTIF(A$2:A431,A431)</f>
        <v>1410020066_041 N°1</v>
      </c>
      <c r="E431" s="5" t="s">
        <v>1595</v>
      </c>
      <c r="F431" t="str">
        <f t="shared" si="6"/>
        <v>relavage</v>
      </c>
      <c r="I431" s="11">
        <f ca="1">IF(F431&lt;&gt;"relavage",TODAY(),IF(G431=Feuil3!C432,Feuil2!H431+Feuil3!D432,IF(G431=Feuil3!C433,Feuil2!H431+Feuil3!D433,IF(G431=Feuil3!C434,Feuil2!H431+Feuil3!D434,IF(G431=Feuil3!C435,Feuil2!H431+Feuil3!D435,IF(G431=Feuil3!C436,Feuil2!H431+Feuil3!D436,0))))))</f>
        <v>0</v>
      </c>
    </row>
    <row r="432" spans="1:9" hidden="1" x14ac:dyDescent="0.3">
      <c r="A432" s="5" t="s">
        <v>870</v>
      </c>
      <c r="B432" s="5" t="s">
        <v>871</v>
      </c>
      <c r="C432" s="7">
        <v>4000</v>
      </c>
      <c r="D432" t="str">
        <f>A432&amp;" N°"&amp;COUNTIF(A$2:A432,A432)</f>
        <v>1255140003_04 N°4</v>
      </c>
      <c r="E432" s="5" t="s">
        <v>1596</v>
      </c>
      <c r="F432">
        <f t="shared" si="6"/>
        <v>4000</v>
      </c>
      <c r="I432" s="11">
        <f ca="1">IF(F432&lt;&gt;"relavage",TODAY(),IF(G432=Feuil3!C433,Feuil2!H432+Feuil3!D433,IF(G432=Feuil3!C434,Feuil2!H432+Feuil3!D434,IF(G432=Feuil3!C435,Feuil2!H432+Feuil3!D435,IF(G432=Feuil3!C436,Feuil2!H432+Feuil3!D436,IF(G432=Feuil3!C437,Feuil2!H432+Feuil3!D437,0))))))</f>
        <v>44672</v>
      </c>
    </row>
    <row r="433" spans="1:9" hidden="1" x14ac:dyDescent="0.3">
      <c r="A433" s="5" t="s">
        <v>1597</v>
      </c>
      <c r="B433" s="5" t="s">
        <v>1598</v>
      </c>
      <c r="C433" s="7">
        <v>8</v>
      </c>
      <c r="D433" t="str">
        <f>A433&amp;" N°"&amp;COUNTIF(A$2:A433,A433)</f>
        <v>1265110006_24 N°1</v>
      </c>
      <c r="E433" s="5" t="s">
        <v>1599</v>
      </c>
      <c r="F433" t="str">
        <f t="shared" si="6"/>
        <v/>
      </c>
      <c r="I433" s="11">
        <f ca="1">IF(F433&lt;&gt;"relavage",TODAY(),IF(G433=Feuil3!C434,Feuil2!H433+Feuil3!D434,IF(G433=Feuil3!C435,Feuil2!H433+Feuil3!D435,IF(G433=Feuil3!C436,Feuil2!H433+Feuil3!D436,IF(G433=Feuil3!C437,Feuil2!H433+Feuil3!D437,IF(G433=Feuil3!C438,Feuil2!H433+Feuil3!D438,0))))))</f>
        <v>44672</v>
      </c>
    </row>
    <row r="434" spans="1:9" hidden="1" x14ac:dyDescent="0.3">
      <c r="A434" s="5" t="s">
        <v>1472</v>
      </c>
      <c r="B434" s="5" t="s">
        <v>1473</v>
      </c>
      <c r="C434" s="7">
        <v>2000</v>
      </c>
      <c r="D434" t="str">
        <f>A434&amp;" N°"&amp;COUNTIF(A$2:A434,A434)</f>
        <v>C476 N°2</v>
      </c>
      <c r="E434" s="5" t="s">
        <v>1600</v>
      </c>
      <c r="F434">
        <f t="shared" si="6"/>
        <v>2000</v>
      </c>
      <c r="I434" s="11">
        <f ca="1">IF(F434&lt;&gt;"relavage",TODAY(),IF(G434=Feuil3!C435,Feuil2!H434+Feuil3!D435,IF(G434=Feuil3!C436,Feuil2!H434+Feuil3!D436,IF(G434=Feuil3!C437,Feuil2!H434+Feuil3!D437,IF(G434=Feuil3!C438,Feuil2!H434+Feuil3!D438,IF(G434=Feuil3!C439,Feuil2!H434+Feuil3!D439,0))))))</f>
        <v>44672</v>
      </c>
    </row>
    <row r="435" spans="1:9" hidden="1" x14ac:dyDescent="0.3">
      <c r="A435" s="5" t="s">
        <v>1601</v>
      </c>
      <c r="B435" s="5" t="s">
        <v>1602</v>
      </c>
      <c r="C435" s="7">
        <v>1</v>
      </c>
      <c r="D435" t="str">
        <f>A435&amp;" N°"&amp;COUNTIF(A$2:A435,A435)</f>
        <v>1410020066_042 N°1</v>
      </c>
      <c r="E435" s="5" t="s">
        <v>1603</v>
      </c>
      <c r="F435" t="str">
        <f t="shared" si="6"/>
        <v>relavage</v>
      </c>
      <c r="I435" s="11">
        <f ca="1">IF(F435&lt;&gt;"relavage",TODAY(),IF(G435=Feuil3!C436,Feuil2!H435+Feuil3!D436,IF(G435=Feuil3!C437,Feuil2!H435+Feuil3!D437,IF(G435=Feuil3!C438,Feuil2!H435+Feuil3!D438,IF(G435=Feuil3!C439,Feuil2!H435+Feuil3!D439,IF(G435=Feuil3!C440,Feuil2!H435+Feuil3!D440,0))))))</f>
        <v>0</v>
      </c>
    </row>
    <row r="436" spans="1:9" hidden="1" x14ac:dyDescent="0.3">
      <c r="A436" s="5" t="s">
        <v>1085</v>
      </c>
      <c r="B436" s="5" t="s">
        <v>1086</v>
      </c>
      <c r="C436" s="7">
        <v>2499</v>
      </c>
      <c r="D436" t="str">
        <f>A436&amp;" N°"&amp;COUNTIF(A$2:A436,A436)</f>
        <v>C339B N°6</v>
      </c>
      <c r="E436" s="5" t="s">
        <v>1604</v>
      </c>
      <c r="F436">
        <f t="shared" si="6"/>
        <v>2499</v>
      </c>
      <c r="I436" s="11">
        <f ca="1">IF(F436&lt;&gt;"relavage",TODAY(),IF(G436=Feuil3!C437,Feuil2!H436+Feuil3!D437,IF(G436=Feuil3!C438,Feuil2!H436+Feuil3!D438,IF(G436=Feuil3!C439,Feuil2!H436+Feuil3!D439,IF(G436=Feuil3!C440,Feuil2!H436+Feuil3!D440,IF(G436=Feuil3!C441,Feuil2!H436+Feuil3!D441,0))))))</f>
        <v>44672</v>
      </c>
    </row>
    <row r="437" spans="1:9" hidden="1" x14ac:dyDescent="0.3">
      <c r="A437" s="5" t="s">
        <v>1605</v>
      </c>
      <c r="B437" s="5" t="s">
        <v>1606</v>
      </c>
      <c r="C437" s="7">
        <v>1450</v>
      </c>
      <c r="D437" t="str">
        <f>A437&amp;" N°"&amp;COUNTIF(A$2:A437,A437)</f>
        <v>6246150003_04 N°1</v>
      </c>
      <c r="E437" s="5" t="s">
        <v>1607</v>
      </c>
      <c r="F437">
        <f t="shared" si="6"/>
        <v>1450</v>
      </c>
      <c r="I437" s="11">
        <f ca="1">IF(F437&lt;&gt;"relavage",TODAY(),IF(G437=Feuil3!C438,Feuil2!H437+Feuil3!D438,IF(G437=Feuil3!C439,Feuil2!H437+Feuil3!D439,IF(G437=Feuil3!C440,Feuil2!H437+Feuil3!D440,IF(G437=Feuil3!C441,Feuil2!H437+Feuil3!D441,IF(G437=Feuil3!C442,Feuil2!H437+Feuil3!D442,0))))))</f>
        <v>44672</v>
      </c>
    </row>
    <row r="438" spans="1:9" hidden="1" x14ac:dyDescent="0.3">
      <c r="A438" s="5" t="s">
        <v>1601</v>
      </c>
      <c r="B438" s="5" t="s">
        <v>1602</v>
      </c>
      <c r="C438" s="7">
        <v>8</v>
      </c>
      <c r="D438" t="str">
        <f>A438&amp;" N°"&amp;COUNTIF(A$2:A438,A438)</f>
        <v>1410020066_042 N°2</v>
      </c>
      <c r="E438" s="5" t="s">
        <v>1608</v>
      </c>
      <c r="F438" t="str">
        <f t="shared" si="6"/>
        <v/>
      </c>
      <c r="I438" s="11">
        <f ca="1">IF(F438&lt;&gt;"relavage",TODAY(),IF(G438=Feuil3!C439,Feuil2!H438+Feuil3!D439,IF(G438=Feuil3!C440,Feuil2!H438+Feuil3!D440,IF(G438=Feuil3!C441,Feuil2!H438+Feuil3!D441,IF(G438=Feuil3!C442,Feuil2!H438+Feuil3!D442,IF(G438=Feuil3!C443,Feuil2!H438+Feuil3!D443,0))))))</f>
        <v>44672</v>
      </c>
    </row>
    <row r="439" spans="1:9" hidden="1" x14ac:dyDescent="0.3">
      <c r="A439" s="5" t="s">
        <v>1085</v>
      </c>
      <c r="B439" s="5" t="s">
        <v>1086</v>
      </c>
      <c r="C439" s="7">
        <v>1</v>
      </c>
      <c r="D439" t="str">
        <f>A439&amp;" N°"&amp;COUNTIF(A$2:A439,A439)</f>
        <v>C339B N°7</v>
      </c>
      <c r="E439" s="5" t="s">
        <v>1609</v>
      </c>
      <c r="F439" t="str">
        <f t="shared" si="6"/>
        <v>relavage</v>
      </c>
      <c r="I439" s="11">
        <f ca="1">IF(F439&lt;&gt;"relavage",TODAY(),IF(G439=Feuil3!C440,Feuil2!H439+Feuil3!D440,IF(G439=Feuil3!C441,Feuil2!H439+Feuil3!D441,IF(G439=Feuil3!C442,Feuil2!H439+Feuil3!D442,IF(G439=Feuil3!C443,Feuil2!H439+Feuil3!D443,IF(G439=Feuil3!C444,Feuil2!H439+Feuil3!D444,0))))))</f>
        <v>0</v>
      </c>
    </row>
    <row r="440" spans="1:9" hidden="1" x14ac:dyDescent="0.3">
      <c r="A440" s="5" t="s">
        <v>1610</v>
      </c>
      <c r="B440" s="5" t="s">
        <v>1611</v>
      </c>
      <c r="C440" s="7">
        <v>8</v>
      </c>
      <c r="D440" t="str">
        <f>A440&amp;" N°"&amp;COUNTIF(A$2:A440,A440)</f>
        <v>1060110014_14 N°1</v>
      </c>
      <c r="E440" s="5" t="s">
        <v>1612</v>
      </c>
      <c r="F440" t="str">
        <f t="shared" si="6"/>
        <v/>
      </c>
      <c r="I440" s="11">
        <f ca="1">IF(F440&lt;&gt;"relavage",TODAY(),IF(G440=Feuil3!C441,Feuil2!H440+Feuil3!D441,IF(G440=Feuil3!C442,Feuil2!H440+Feuil3!D442,IF(G440=Feuil3!C443,Feuil2!H440+Feuil3!D443,IF(G440=Feuil3!C444,Feuil2!H440+Feuil3!D444,IF(G440=Feuil3!C445,Feuil2!H440+Feuil3!D445,0))))))</f>
        <v>44672</v>
      </c>
    </row>
    <row r="441" spans="1:9" hidden="1" x14ac:dyDescent="0.3">
      <c r="A441" s="5" t="s">
        <v>373</v>
      </c>
      <c r="B441" s="5" t="s">
        <v>374</v>
      </c>
      <c r="C441" s="7">
        <v>1</v>
      </c>
      <c r="D441" t="str">
        <f>A441&amp;" N°"&amp;COUNTIF(A$2:A441,A441)</f>
        <v>C237B N°1</v>
      </c>
      <c r="E441" s="5" t="s">
        <v>1613</v>
      </c>
      <c r="F441" t="str">
        <f t="shared" si="6"/>
        <v>relavage</v>
      </c>
      <c r="I441" s="11">
        <f ca="1">IF(F441&lt;&gt;"relavage",TODAY(),IF(G441=Feuil3!C442,Feuil2!H441+Feuil3!D442,IF(G441=Feuil3!C443,Feuil2!H441+Feuil3!D443,IF(G441=Feuil3!C444,Feuil2!H441+Feuil3!D444,IF(G441=Feuil3!C445,Feuil2!H441+Feuil3!D445,IF(G441=Feuil3!C446,Feuil2!H441+Feuil3!D446,0))))))</f>
        <v>0</v>
      </c>
    </row>
    <row r="442" spans="1:9" hidden="1" x14ac:dyDescent="0.3">
      <c r="A442" s="5" t="s">
        <v>535</v>
      </c>
      <c r="B442" s="5" t="s">
        <v>536</v>
      </c>
      <c r="C442" s="7">
        <v>1000</v>
      </c>
      <c r="D442" t="str">
        <f>A442&amp;" N°"&amp;COUNTIF(A$2:A442,A442)</f>
        <v>C50 N°1</v>
      </c>
      <c r="E442" s="5" t="s">
        <v>1614</v>
      </c>
      <c r="F442">
        <f t="shared" si="6"/>
        <v>1000</v>
      </c>
      <c r="I442" s="11">
        <f ca="1">IF(F442&lt;&gt;"relavage",TODAY(),IF(G442=Feuil3!C443,Feuil2!H442+Feuil3!D443,IF(G442=Feuil3!C444,Feuil2!H442+Feuil3!D444,IF(G442=Feuil3!C445,Feuil2!H442+Feuil3!D445,IF(G442=Feuil3!C446,Feuil2!H442+Feuil3!D446,IF(G442=Feuil3!C447,Feuil2!H442+Feuil3!D447,0))))))</f>
        <v>44672</v>
      </c>
    </row>
    <row r="443" spans="1:9" hidden="1" x14ac:dyDescent="0.3">
      <c r="A443" s="5" t="s">
        <v>50</v>
      </c>
      <c r="B443" s="5" t="s">
        <v>51</v>
      </c>
      <c r="C443" s="7">
        <v>8</v>
      </c>
      <c r="D443" t="str">
        <f>A443&amp;" N°"&amp;COUNTIF(A$2:A443,A443)</f>
        <v>6232110013_04 N°3</v>
      </c>
      <c r="E443" s="5" t="s">
        <v>1615</v>
      </c>
      <c r="F443" t="str">
        <f t="shared" si="6"/>
        <v/>
      </c>
      <c r="I443" s="11">
        <f ca="1">IF(F443&lt;&gt;"relavage",TODAY(),IF(G443=Feuil3!C444,Feuil2!H443+Feuil3!D444,IF(G443=Feuil3!C445,Feuil2!H443+Feuil3!D445,IF(G443=Feuil3!C446,Feuil2!H443+Feuil3!D446,IF(G443=Feuil3!C447,Feuil2!H443+Feuil3!D447,IF(G443=Feuil3!C448,Feuil2!H443+Feuil3!D448,0))))))</f>
        <v>44672</v>
      </c>
    </row>
    <row r="444" spans="1:9" hidden="1" x14ac:dyDescent="0.3">
      <c r="A444" s="5" t="s">
        <v>369</v>
      </c>
      <c r="B444" s="5" t="s">
        <v>370</v>
      </c>
      <c r="C444" s="7">
        <v>990</v>
      </c>
      <c r="D444" t="str">
        <f>A444&amp;" N°"&amp;COUNTIF(A$2:A444,A444)</f>
        <v>C658A N°1</v>
      </c>
      <c r="E444" s="5" t="s">
        <v>1616</v>
      </c>
      <c r="F444">
        <f t="shared" si="6"/>
        <v>990</v>
      </c>
      <c r="I444" s="11">
        <f ca="1">IF(F444&lt;&gt;"relavage",TODAY(),IF(G444=Feuil3!C445,Feuil2!H444+Feuil3!D445,IF(G444=Feuil3!C446,Feuil2!H444+Feuil3!D446,IF(G444=Feuil3!C447,Feuil2!H444+Feuil3!D447,IF(G444=Feuil3!C448,Feuil2!H444+Feuil3!D448,IF(G444=Feuil3!C449,Feuil2!H444+Feuil3!D449,0))))))</f>
        <v>44672</v>
      </c>
    </row>
    <row r="445" spans="1:9" hidden="1" x14ac:dyDescent="0.3">
      <c r="A445" s="5" t="s">
        <v>1617</v>
      </c>
      <c r="B445" s="5" t="s">
        <v>1618</v>
      </c>
      <c r="C445" s="7">
        <v>1</v>
      </c>
      <c r="D445" t="str">
        <f>A445&amp;" N°"&amp;COUNTIF(A$2:A445,A445)</f>
        <v>3431050001_04 N°1</v>
      </c>
      <c r="E445" s="5" t="s">
        <v>1619</v>
      </c>
      <c r="F445" t="str">
        <f t="shared" si="6"/>
        <v>relavage</v>
      </c>
      <c r="I445" s="11">
        <f ca="1">IF(F445&lt;&gt;"relavage",TODAY(),IF(G445=Feuil3!C446,Feuil2!H445+Feuil3!D446,IF(G445=Feuil3!C447,Feuil2!H445+Feuil3!D447,IF(G445=Feuil3!C448,Feuil2!H445+Feuil3!D448,IF(G445=Feuil3!C449,Feuil2!H445+Feuil3!D449,IF(G445=Feuil3!C450,Feuil2!H445+Feuil3!D450,0))))))</f>
        <v>0</v>
      </c>
    </row>
    <row r="446" spans="1:9" hidden="1" x14ac:dyDescent="0.3">
      <c r="A446" s="5" t="s">
        <v>1620</v>
      </c>
      <c r="B446" s="5" t="s">
        <v>77</v>
      </c>
      <c r="C446" s="7">
        <v>1</v>
      </c>
      <c r="D446" t="str">
        <f>A446&amp;" N°"&amp;COUNTIF(A$2:A446,A446)</f>
        <v>C1159B N°1</v>
      </c>
      <c r="E446" s="5" t="s">
        <v>1621</v>
      </c>
      <c r="F446" t="str">
        <f t="shared" si="6"/>
        <v>relavage</v>
      </c>
      <c r="I446" s="11">
        <f ca="1">IF(F446&lt;&gt;"relavage",TODAY(),IF(G446=Feuil3!C447,Feuil2!H446+Feuil3!D447,IF(G446=Feuil3!C448,Feuil2!H446+Feuil3!D448,IF(G446=Feuil3!C449,Feuil2!H446+Feuil3!D449,IF(G446=Feuil3!C450,Feuil2!H446+Feuil3!D450,IF(G446=Feuil3!C451,Feuil2!H446+Feuil3!D451,0))))))</f>
        <v>0</v>
      </c>
    </row>
    <row r="447" spans="1:9" hidden="1" x14ac:dyDescent="0.3">
      <c r="A447" s="5" t="s">
        <v>878</v>
      </c>
      <c r="B447" s="5" t="s">
        <v>77</v>
      </c>
      <c r="C447" s="7">
        <v>2000</v>
      </c>
      <c r="D447" t="str">
        <f>A447&amp;" N°"&amp;COUNTIF(A$2:A447,A447)</f>
        <v>C987A N°1</v>
      </c>
      <c r="E447" s="5" t="s">
        <v>1622</v>
      </c>
      <c r="F447">
        <f t="shared" si="6"/>
        <v>2000</v>
      </c>
      <c r="I447" s="11">
        <f ca="1">IF(F447&lt;&gt;"relavage",TODAY(),IF(G447=Feuil3!C448,Feuil2!H447+Feuil3!D448,IF(G447=Feuil3!C449,Feuil2!H447+Feuil3!D449,IF(G447=Feuil3!C450,Feuil2!H447+Feuil3!D450,IF(G447=Feuil3!C451,Feuil2!H447+Feuil3!D451,IF(G447=Feuil3!C452,Feuil2!H447+Feuil3!D452,0))))))</f>
        <v>44672</v>
      </c>
    </row>
    <row r="448" spans="1:9" hidden="1" x14ac:dyDescent="0.3">
      <c r="A448" s="5" t="s">
        <v>1081</v>
      </c>
      <c r="B448" s="5" t="s">
        <v>1082</v>
      </c>
      <c r="C448" s="7">
        <v>1490</v>
      </c>
      <c r="D448" t="str">
        <f>A448&amp;" N°"&amp;COUNTIF(A$2:A448,A448)</f>
        <v>C543A N°2</v>
      </c>
      <c r="E448" s="5" t="s">
        <v>1623</v>
      </c>
      <c r="F448">
        <f t="shared" si="6"/>
        <v>1490</v>
      </c>
      <c r="I448" s="11">
        <f ca="1">IF(F448&lt;&gt;"relavage",TODAY(),IF(G448=Feuil3!C449,Feuil2!H448+Feuil3!D449,IF(G448=Feuil3!C450,Feuil2!H448+Feuil3!D450,IF(G448=Feuil3!C451,Feuil2!H448+Feuil3!D451,IF(G448=Feuil3!C452,Feuil2!H448+Feuil3!D452,IF(G448=Feuil3!C453,Feuil2!H448+Feuil3!D453,0))))))</f>
        <v>44672</v>
      </c>
    </row>
    <row r="449" spans="1:9" hidden="1" x14ac:dyDescent="0.3">
      <c r="A449" s="5" t="s">
        <v>807</v>
      </c>
      <c r="B449" s="5" t="s">
        <v>808</v>
      </c>
      <c r="C449" s="7">
        <v>4000</v>
      </c>
      <c r="D449" t="str">
        <f>A449&amp;" N°"&amp;COUNTIF(A$2:A449,A449)</f>
        <v>C107A N°1</v>
      </c>
      <c r="E449" s="5" t="s">
        <v>1624</v>
      </c>
      <c r="F449">
        <f t="shared" si="6"/>
        <v>4000</v>
      </c>
      <c r="I449" s="11">
        <f ca="1">IF(F449&lt;&gt;"relavage",TODAY(),IF(G449=Feuil3!C450,Feuil2!H449+Feuil3!D450,IF(G449=Feuil3!C451,Feuil2!H449+Feuil3!D451,IF(G449=Feuil3!C452,Feuil2!H449+Feuil3!D452,IF(G449=Feuil3!C453,Feuil2!H449+Feuil3!D453,IF(G449=Feuil3!C454,Feuil2!H449+Feuil3!D454,0))))))</f>
        <v>44672</v>
      </c>
    </row>
    <row r="450" spans="1:9" hidden="1" x14ac:dyDescent="0.3">
      <c r="A450" s="5" t="s">
        <v>1451</v>
      </c>
      <c r="B450" s="5" t="s">
        <v>1452</v>
      </c>
      <c r="C450" s="7">
        <v>6000</v>
      </c>
      <c r="D450" t="str">
        <f>A450&amp;" N°"&amp;COUNTIF(A$2:A450,A450)</f>
        <v>2070022024_14 N°4</v>
      </c>
      <c r="E450" s="5" t="s">
        <v>1625</v>
      </c>
      <c r="F450">
        <f t="shared" si="6"/>
        <v>6000</v>
      </c>
      <c r="I450" s="11">
        <f ca="1">IF(F450&lt;&gt;"relavage",TODAY(),IF(G450=Feuil3!C451,Feuil2!H450+Feuil3!D451,IF(G450=Feuil3!C452,Feuil2!H450+Feuil3!D452,IF(G450=Feuil3!C453,Feuil2!H450+Feuil3!D453,IF(G450=Feuil3!C454,Feuil2!H450+Feuil3!D454,IF(G450=Feuil3!C455,Feuil2!H450+Feuil3!D455,0))))))</f>
        <v>44672</v>
      </c>
    </row>
    <row r="451" spans="1:9" hidden="1" x14ac:dyDescent="0.3">
      <c r="A451" s="5" t="s">
        <v>1626</v>
      </c>
      <c r="B451" s="5" t="s">
        <v>1627</v>
      </c>
      <c r="C451" s="7">
        <v>1000</v>
      </c>
      <c r="D451" t="str">
        <f>A451&amp;" N°"&amp;COUNTIF(A$2:A451,A451)</f>
        <v>5720190005_04 N°1</v>
      </c>
      <c r="E451" s="5" t="s">
        <v>1628</v>
      </c>
      <c r="F451">
        <f t="shared" ref="F451:F514" si="7">IF(C451=1,"relavage",IF(C451=8,"",C451))</f>
        <v>1000</v>
      </c>
      <c r="I451" s="11">
        <f ca="1">IF(F451&lt;&gt;"relavage",TODAY(),IF(G451=Feuil3!C452,Feuil2!H451+Feuil3!D452,IF(G451=Feuil3!C453,Feuil2!H451+Feuil3!D453,IF(G451=Feuil3!C454,Feuil2!H451+Feuil3!D454,IF(G451=Feuil3!C455,Feuil2!H451+Feuil3!D455,IF(G451=Feuil3!C456,Feuil2!H451+Feuil3!D456,0))))))</f>
        <v>44672</v>
      </c>
    </row>
    <row r="452" spans="1:9" hidden="1" x14ac:dyDescent="0.3">
      <c r="A452" s="5" t="s">
        <v>459</v>
      </c>
      <c r="B452" s="5" t="s">
        <v>460</v>
      </c>
      <c r="C452" s="7">
        <v>1</v>
      </c>
      <c r="D452" t="str">
        <f>A452&amp;" N°"&amp;COUNTIF(A$2:A452,A452)</f>
        <v>C222B N°4</v>
      </c>
      <c r="E452" s="5" t="s">
        <v>1629</v>
      </c>
      <c r="F452" t="str">
        <f t="shared" si="7"/>
        <v>relavage</v>
      </c>
      <c r="I452" s="11">
        <f ca="1">IF(F452&lt;&gt;"relavage",TODAY(),IF(G452=Feuil3!C453,Feuil2!H452+Feuil3!D453,IF(G452=Feuil3!C454,Feuil2!H452+Feuil3!D454,IF(G452=Feuil3!C455,Feuil2!H452+Feuil3!D455,IF(G452=Feuil3!C456,Feuil2!H452+Feuil3!D456,IF(G452=Feuil3!C457,Feuil2!H452+Feuil3!D457,0))))))</f>
        <v>0</v>
      </c>
    </row>
    <row r="453" spans="1:9" hidden="1" x14ac:dyDescent="0.3">
      <c r="A453" s="5" t="s">
        <v>1451</v>
      </c>
      <c r="B453" s="5" t="s">
        <v>1452</v>
      </c>
      <c r="C453" s="7">
        <v>6000</v>
      </c>
      <c r="D453" t="str">
        <f>A453&amp;" N°"&amp;COUNTIF(A$2:A453,A453)</f>
        <v>2070022024_14 N°5</v>
      </c>
      <c r="E453" s="5" t="s">
        <v>1630</v>
      </c>
      <c r="F453">
        <f t="shared" si="7"/>
        <v>6000</v>
      </c>
      <c r="I453" s="11">
        <f ca="1">IF(F453&lt;&gt;"relavage",TODAY(),IF(G453=Feuil3!C454,Feuil2!H453+Feuil3!D454,IF(G453=Feuil3!C455,Feuil2!H453+Feuil3!D455,IF(G453=Feuil3!C456,Feuil2!H453+Feuil3!D456,IF(G453=Feuil3!C457,Feuil2!H453+Feuil3!D457,IF(G453=Feuil3!C458,Feuil2!H453+Feuil3!D458,0))))))</f>
        <v>44672</v>
      </c>
    </row>
    <row r="454" spans="1:9" hidden="1" x14ac:dyDescent="0.3">
      <c r="A454" s="5" t="s">
        <v>1451</v>
      </c>
      <c r="B454" s="5" t="s">
        <v>1452</v>
      </c>
      <c r="C454" s="7">
        <v>6000</v>
      </c>
      <c r="D454" t="str">
        <f>A454&amp;" N°"&amp;COUNTIF(A$2:A454,A454)</f>
        <v>2070022024_14 N°6</v>
      </c>
      <c r="E454" s="5" t="s">
        <v>1631</v>
      </c>
      <c r="F454">
        <f t="shared" si="7"/>
        <v>6000</v>
      </c>
      <c r="I454" s="11">
        <f ca="1">IF(F454&lt;&gt;"relavage",TODAY(),IF(G454=Feuil3!C455,Feuil2!H454+Feuil3!D455,IF(G454=Feuil3!C456,Feuil2!H454+Feuil3!D456,IF(G454=Feuil3!C457,Feuil2!H454+Feuil3!D457,IF(G454=Feuil3!C458,Feuil2!H454+Feuil3!D458,IF(G454=Feuil3!C459,Feuil2!H454+Feuil3!D459,0))))))</f>
        <v>44672</v>
      </c>
    </row>
    <row r="455" spans="1:9" hidden="1" x14ac:dyDescent="0.3">
      <c r="A455" s="5" t="s">
        <v>725</v>
      </c>
      <c r="B455" s="5" t="s">
        <v>726</v>
      </c>
      <c r="C455" s="7">
        <v>8</v>
      </c>
      <c r="D455" t="str">
        <f>A455&amp;" N°"&amp;COUNTIF(A$2:A455,A455)</f>
        <v>C800 N°1</v>
      </c>
      <c r="E455" s="5" t="s">
        <v>1632</v>
      </c>
      <c r="F455" t="str">
        <f t="shared" si="7"/>
        <v/>
      </c>
      <c r="I455" s="11">
        <f ca="1">IF(F455&lt;&gt;"relavage",TODAY(),IF(G455=Feuil3!C456,Feuil2!H455+Feuil3!D456,IF(G455=Feuil3!C457,Feuil2!H455+Feuil3!D457,IF(G455=Feuil3!C458,Feuil2!H455+Feuil3!D458,IF(G455=Feuil3!C459,Feuil2!H455+Feuil3!D459,IF(G455=Feuil3!C460,Feuil2!H455+Feuil3!D460,0))))))</f>
        <v>44672</v>
      </c>
    </row>
    <row r="456" spans="1:9" hidden="1" x14ac:dyDescent="0.3">
      <c r="A456" s="5" t="s">
        <v>864</v>
      </c>
      <c r="B456" s="5" t="s">
        <v>865</v>
      </c>
      <c r="C456" s="7">
        <v>1000</v>
      </c>
      <c r="D456" t="str">
        <f>A456&amp;" N°"&amp;COUNTIF(A$2:A456,A456)</f>
        <v>C718 N°1</v>
      </c>
      <c r="E456" s="5" t="s">
        <v>1633</v>
      </c>
      <c r="F456">
        <f t="shared" si="7"/>
        <v>1000</v>
      </c>
      <c r="I456" s="11">
        <f ca="1">IF(F456&lt;&gt;"relavage",TODAY(),IF(G456=Feuil3!C457,Feuil2!H456+Feuil3!D457,IF(G456=Feuil3!C458,Feuil2!H456+Feuil3!D458,IF(G456=Feuil3!C459,Feuil2!H456+Feuil3!D459,IF(G456=Feuil3!C460,Feuil2!H456+Feuil3!D460,IF(G456=Feuil3!C461,Feuil2!H456+Feuil3!D461,0))))))</f>
        <v>44672</v>
      </c>
    </row>
    <row r="457" spans="1:9" hidden="1" x14ac:dyDescent="0.3">
      <c r="A457" s="5" t="s">
        <v>1095</v>
      </c>
      <c r="B457" s="5" t="s">
        <v>1096</v>
      </c>
      <c r="C457" s="7">
        <v>2500</v>
      </c>
      <c r="D457" t="str">
        <f>A457&amp;" N°"&amp;COUNTIF(A$2:A457,A457)</f>
        <v>C1521G N°3</v>
      </c>
      <c r="E457" s="5" t="s">
        <v>1633</v>
      </c>
      <c r="F457">
        <f t="shared" si="7"/>
        <v>2500</v>
      </c>
      <c r="I457" s="11">
        <f ca="1">IF(F457&lt;&gt;"relavage",TODAY(),IF(G457=Feuil3!C458,Feuil2!H457+Feuil3!D458,IF(G457=Feuil3!C459,Feuil2!H457+Feuil3!D459,IF(G457=Feuil3!C460,Feuil2!H457+Feuil3!D460,IF(G457=Feuil3!C461,Feuil2!H457+Feuil3!D461,IF(G457=Feuil3!C462,Feuil2!H457+Feuil3!D462,0))))))</f>
        <v>44672</v>
      </c>
    </row>
    <row r="458" spans="1:9" hidden="1" x14ac:dyDescent="0.3">
      <c r="A458" s="5" t="s">
        <v>1451</v>
      </c>
      <c r="B458" s="5" t="s">
        <v>1452</v>
      </c>
      <c r="C458" s="7">
        <v>1</v>
      </c>
      <c r="D458" t="str">
        <f>A458&amp;" N°"&amp;COUNTIF(A$2:A458,A458)</f>
        <v>2070022024_14 N°7</v>
      </c>
      <c r="E458" s="5" t="s">
        <v>1634</v>
      </c>
      <c r="F458" t="str">
        <f t="shared" si="7"/>
        <v>relavage</v>
      </c>
      <c r="I458" s="11">
        <f ca="1">IF(F458&lt;&gt;"relavage",TODAY(),IF(G458=Feuil3!C459,Feuil2!H458+Feuil3!D459,IF(G458=Feuil3!C460,Feuil2!H458+Feuil3!D460,IF(G458=Feuil3!C461,Feuil2!H458+Feuil3!D461,IF(G458=Feuil3!C462,Feuil2!H458+Feuil3!D462,IF(G458=Feuil3!C463,Feuil2!H458+Feuil3!D463,0))))))</f>
        <v>0</v>
      </c>
    </row>
    <row r="459" spans="1:9" hidden="1" x14ac:dyDescent="0.3">
      <c r="A459" s="5" t="s">
        <v>1635</v>
      </c>
      <c r="B459" s="5" t="s">
        <v>1636</v>
      </c>
      <c r="C459" s="7">
        <v>690</v>
      </c>
      <c r="D459" t="str">
        <f>A459&amp;" N°"&amp;COUNTIF(A$2:A459,A459)</f>
        <v>C10-2 N°1</v>
      </c>
      <c r="E459" s="5" t="s">
        <v>1637</v>
      </c>
      <c r="F459">
        <f t="shared" si="7"/>
        <v>690</v>
      </c>
      <c r="I459" s="11">
        <f ca="1">IF(F459&lt;&gt;"relavage",TODAY(),IF(G459=Feuil3!C460,Feuil2!H459+Feuil3!D460,IF(G459=Feuil3!C461,Feuil2!H459+Feuil3!D461,IF(G459=Feuil3!C462,Feuil2!H459+Feuil3!D462,IF(G459=Feuil3!C463,Feuil2!H459+Feuil3!D463,IF(G459=Feuil3!C464,Feuil2!H459+Feuil3!D464,0))))))</f>
        <v>44672</v>
      </c>
    </row>
    <row r="460" spans="1:9" hidden="1" x14ac:dyDescent="0.3">
      <c r="A460" s="5" t="s">
        <v>433</v>
      </c>
      <c r="B460" s="5" t="s">
        <v>434</v>
      </c>
      <c r="C460" s="7">
        <v>500</v>
      </c>
      <c r="D460" t="str">
        <f>A460&amp;" N°"&amp;COUNTIF(A$2:A460,A460)</f>
        <v>C1367 N°2</v>
      </c>
      <c r="E460" s="5" t="s">
        <v>1638</v>
      </c>
      <c r="F460">
        <f t="shared" si="7"/>
        <v>500</v>
      </c>
      <c r="I460" s="11">
        <f ca="1">IF(F460&lt;&gt;"relavage",TODAY(),IF(G460=Feuil3!C461,Feuil2!H460+Feuil3!D461,IF(G460=Feuil3!C462,Feuil2!H460+Feuil3!D462,IF(G460=Feuil3!C463,Feuil2!H460+Feuil3!D463,IF(G460=Feuil3!C464,Feuil2!H460+Feuil3!D464,IF(G460=Feuil3!C465,Feuil2!H460+Feuil3!D465,0))))))</f>
        <v>44672</v>
      </c>
    </row>
    <row r="461" spans="1:9" hidden="1" x14ac:dyDescent="0.3">
      <c r="A461" s="5" t="s">
        <v>479</v>
      </c>
      <c r="B461" s="5" t="s">
        <v>480</v>
      </c>
      <c r="C461" s="7">
        <v>1500</v>
      </c>
      <c r="D461" t="str">
        <f>A461&amp;" N°"&amp;COUNTIF(A$2:A461,A461)</f>
        <v>C792 N°2</v>
      </c>
      <c r="E461" s="5" t="s">
        <v>1639</v>
      </c>
      <c r="F461">
        <f t="shared" si="7"/>
        <v>1500</v>
      </c>
      <c r="I461" s="11">
        <f ca="1">IF(F461&lt;&gt;"relavage",TODAY(),IF(G461=Feuil3!C462,Feuil2!H461+Feuil3!D462,IF(G461=Feuil3!C463,Feuil2!H461+Feuil3!D463,IF(G461=Feuil3!C464,Feuil2!H461+Feuil3!D464,IF(G461=Feuil3!C465,Feuil2!H461+Feuil3!D465,IF(G461=Feuil3!C466,Feuil2!H461+Feuil3!D466,0))))))</f>
        <v>44672</v>
      </c>
    </row>
    <row r="462" spans="1:9" hidden="1" x14ac:dyDescent="0.3">
      <c r="A462" s="5" t="s">
        <v>902</v>
      </c>
      <c r="B462" s="5" t="s">
        <v>903</v>
      </c>
      <c r="C462" s="7">
        <v>1500</v>
      </c>
      <c r="D462" t="str">
        <f>A462&amp;" N°"&amp;COUNTIF(A$2:A462,A462)</f>
        <v>C77D N°3</v>
      </c>
      <c r="E462" s="5" t="s">
        <v>1640</v>
      </c>
      <c r="F462">
        <f t="shared" si="7"/>
        <v>1500</v>
      </c>
      <c r="I462" s="11">
        <f ca="1">IF(F462&lt;&gt;"relavage",TODAY(),IF(G462=Feuil3!C463,Feuil2!H462+Feuil3!D463,IF(G462=Feuil3!C464,Feuil2!H462+Feuil3!D464,IF(G462=Feuil3!C465,Feuil2!H462+Feuil3!D465,IF(G462=Feuil3!C466,Feuil2!H462+Feuil3!D466,IF(G462=Feuil3!C467,Feuil2!H462+Feuil3!D467,0))))))</f>
        <v>44672</v>
      </c>
    </row>
    <row r="463" spans="1:9" hidden="1" x14ac:dyDescent="0.3">
      <c r="A463" s="5" t="s">
        <v>1518</v>
      </c>
      <c r="B463" s="5" t="s">
        <v>1519</v>
      </c>
      <c r="C463" s="7">
        <v>8</v>
      </c>
      <c r="D463" t="str">
        <f>A463&amp;" N°"&amp;COUNTIF(A$2:A463,A463)</f>
        <v>1055110016_04 N°2</v>
      </c>
      <c r="E463" s="5" t="s">
        <v>1641</v>
      </c>
      <c r="F463" t="str">
        <f t="shared" si="7"/>
        <v/>
      </c>
      <c r="I463" s="11">
        <f ca="1">IF(F463&lt;&gt;"relavage",TODAY(),IF(G463=Feuil3!C464,Feuil2!H463+Feuil3!D464,IF(G463=Feuil3!C465,Feuil2!H463+Feuil3!D465,IF(G463=Feuil3!C466,Feuil2!H463+Feuil3!D466,IF(G463=Feuil3!C467,Feuil2!H463+Feuil3!D467,IF(G463=Feuil3!C468,Feuil2!H463+Feuil3!D468,0))))))</f>
        <v>44672</v>
      </c>
    </row>
    <row r="464" spans="1:9" hidden="1" x14ac:dyDescent="0.3">
      <c r="A464" s="5" t="s">
        <v>373</v>
      </c>
      <c r="B464" s="5" t="s">
        <v>374</v>
      </c>
      <c r="C464" s="7">
        <v>5000</v>
      </c>
      <c r="D464" t="str">
        <f>A464&amp;" N°"&amp;COUNTIF(A$2:A464,A464)</f>
        <v>C237B N°2</v>
      </c>
      <c r="E464" s="5" t="s">
        <v>1642</v>
      </c>
      <c r="F464">
        <f t="shared" si="7"/>
        <v>5000</v>
      </c>
      <c r="I464" s="11">
        <f ca="1">IF(F464&lt;&gt;"relavage",TODAY(),IF(G464=Feuil3!C465,Feuil2!H464+Feuil3!D465,IF(G464=Feuil3!C466,Feuil2!H464+Feuil3!D466,IF(G464=Feuil3!C467,Feuil2!H464+Feuil3!D467,IF(G464=Feuil3!C468,Feuil2!H464+Feuil3!D468,IF(G464=Feuil3!C469,Feuil2!H464+Feuil3!D469,0))))))</f>
        <v>44672</v>
      </c>
    </row>
    <row r="465" spans="1:9" hidden="1" x14ac:dyDescent="0.3">
      <c r="A465" s="5" t="s">
        <v>130</v>
      </c>
      <c r="B465" s="5" t="s">
        <v>131</v>
      </c>
      <c r="C465" s="7">
        <v>1</v>
      </c>
      <c r="D465" t="str">
        <f>A465&amp;" N°"&amp;COUNTIF(A$2:A465,A465)</f>
        <v>9916126052_14 N°1</v>
      </c>
      <c r="E465" s="5" t="s">
        <v>1643</v>
      </c>
      <c r="F465" t="str">
        <f t="shared" si="7"/>
        <v>relavage</v>
      </c>
      <c r="I465" s="11">
        <f ca="1">IF(F465&lt;&gt;"relavage",TODAY(),IF(G465=Feuil3!C466,Feuil2!H465+Feuil3!D466,IF(G465=Feuil3!C467,Feuil2!H465+Feuil3!D467,IF(G465=Feuil3!C468,Feuil2!H465+Feuil3!D468,IF(G465=Feuil3!C469,Feuil2!H465+Feuil3!D469,IF(G465=Feuil3!C470,Feuil2!H465+Feuil3!D470,0))))))</f>
        <v>0</v>
      </c>
    </row>
    <row r="466" spans="1:9" hidden="1" x14ac:dyDescent="0.3">
      <c r="A466" s="5" t="s">
        <v>1644</v>
      </c>
      <c r="B466" s="5" t="s">
        <v>77</v>
      </c>
      <c r="C466" s="7">
        <v>1000</v>
      </c>
      <c r="D466" t="str">
        <f>A466&amp;" N°"&amp;COUNTIF(A$2:A466,A466)</f>
        <v>C1173A N°1</v>
      </c>
      <c r="E466" s="5" t="s">
        <v>1645</v>
      </c>
      <c r="F466">
        <f t="shared" si="7"/>
        <v>1000</v>
      </c>
      <c r="I466" s="11">
        <f ca="1">IF(F466&lt;&gt;"relavage",TODAY(),IF(G466=Feuil3!C467,Feuil2!H466+Feuil3!D467,IF(G466=Feuil3!C468,Feuil2!H466+Feuil3!D468,IF(G466=Feuil3!C469,Feuil2!H466+Feuil3!D469,IF(G466=Feuil3!C470,Feuil2!H466+Feuil3!D470,IF(G466=Feuil3!C471,Feuil2!H466+Feuil3!D471,0))))))</f>
        <v>44672</v>
      </c>
    </row>
    <row r="467" spans="1:9" hidden="1" x14ac:dyDescent="0.3">
      <c r="A467" s="5" t="s">
        <v>289</v>
      </c>
      <c r="B467" s="5" t="s">
        <v>1112</v>
      </c>
      <c r="C467" s="7">
        <v>1</v>
      </c>
      <c r="D467" t="str">
        <f>A467&amp;" N°"&amp;COUNTIF(A$2:A467,A467)</f>
        <v>6246150007_14 N°4</v>
      </c>
      <c r="E467" s="5" t="s">
        <v>1646</v>
      </c>
      <c r="F467" t="str">
        <f t="shared" si="7"/>
        <v>relavage</v>
      </c>
      <c r="I467" s="11">
        <f ca="1">IF(F467&lt;&gt;"relavage",TODAY(),IF(G467=Feuil3!C468,Feuil2!H467+Feuil3!D468,IF(G467=Feuil3!C469,Feuil2!H467+Feuil3!D469,IF(G467=Feuil3!C470,Feuil2!H467+Feuil3!D470,IF(G467=Feuil3!C471,Feuil2!H467+Feuil3!D471,IF(G467=Feuil3!C472,Feuil2!H467+Feuil3!D472,0))))))</f>
        <v>0</v>
      </c>
    </row>
    <row r="468" spans="1:9" hidden="1" x14ac:dyDescent="0.3">
      <c r="A468" s="5" t="s">
        <v>749</v>
      </c>
      <c r="B468" s="5" t="s">
        <v>750</v>
      </c>
      <c r="C468" s="7">
        <v>1</v>
      </c>
      <c r="D468" t="str">
        <f>A468&amp;" N°"&amp;COUNTIF(A$2:A468,A468)</f>
        <v>1250160003_04 N°3</v>
      </c>
      <c r="E468" s="5" t="s">
        <v>1647</v>
      </c>
      <c r="F468" t="str">
        <f t="shared" si="7"/>
        <v>relavage</v>
      </c>
      <c r="I468" s="11">
        <f ca="1">IF(F468&lt;&gt;"relavage",TODAY(),IF(G468=Feuil3!C469,Feuil2!H468+Feuil3!D469,IF(G468=Feuil3!C470,Feuil2!H468+Feuil3!D470,IF(G468=Feuil3!C471,Feuil2!H468+Feuil3!D471,IF(G468=Feuil3!C472,Feuil2!H468+Feuil3!D472,IF(G468=Feuil3!C473,Feuil2!H468+Feuil3!D473,0))))))</f>
        <v>0</v>
      </c>
    </row>
    <row r="469" spans="1:9" hidden="1" x14ac:dyDescent="0.3">
      <c r="A469" s="5" t="s">
        <v>1648</v>
      </c>
      <c r="B469" s="5" t="s">
        <v>77</v>
      </c>
      <c r="C469" s="7">
        <v>8</v>
      </c>
      <c r="D469" t="str">
        <f>A469&amp;" N°"&amp;COUNTIF(A$2:A469,A469)</f>
        <v>C1496 N°1</v>
      </c>
      <c r="E469" s="5" t="s">
        <v>1649</v>
      </c>
      <c r="F469" t="str">
        <f t="shared" si="7"/>
        <v/>
      </c>
      <c r="I469" s="11">
        <f ca="1">IF(F469&lt;&gt;"relavage",TODAY(),IF(G469=Feuil3!C470,Feuil2!H469+Feuil3!D470,IF(G469=Feuil3!C471,Feuil2!H469+Feuil3!D471,IF(G469=Feuil3!C472,Feuil2!H469+Feuil3!D472,IF(G469=Feuil3!C473,Feuil2!H469+Feuil3!D473,IF(G469=Feuil3!C474,Feuil2!H469+Feuil3!D474,0))))))</f>
        <v>44672</v>
      </c>
    </row>
    <row r="470" spans="1:9" hidden="1" x14ac:dyDescent="0.3">
      <c r="A470" s="5" t="s">
        <v>136</v>
      </c>
      <c r="B470" s="5" t="s">
        <v>137</v>
      </c>
      <c r="C470" s="7">
        <v>8</v>
      </c>
      <c r="D470" t="str">
        <f>A470&amp;" N°"&amp;COUNTIF(A$2:A470,A470)</f>
        <v>9942126501_04 N°1</v>
      </c>
      <c r="E470" s="5" t="s">
        <v>1650</v>
      </c>
      <c r="F470" t="str">
        <f t="shared" si="7"/>
        <v/>
      </c>
      <c r="I470" s="11">
        <f ca="1">IF(F470&lt;&gt;"relavage",TODAY(),IF(G470=Feuil3!C471,Feuil2!H470+Feuil3!D471,IF(G470=Feuil3!C472,Feuil2!H470+Feuil3!D472,IF(G470=Feuil3!C473,Feuil2!H470+Feuil3!D473,IF(G470=Feuil3!C474,Feuil2!H470+Feuil3!D474,IF(G470=Feuil3!C475,Feuil2!H470+Feuil3!D475,0))))))</f>
        <v>44672</v>
      </c>
    </row>
    <row r="471" spans="1:9" hidden="1" x14ac:dyDescent="0.3">
      <c r="A471" s="5" t="s">
        <v>1430</v>
      </c>
      <c r="B471" s="5" t="s">
        <v>1431</v>
      </c>
      <c r="C471" s="7">
        <v>1</v>
      </c>
      <c r="D471" t="str">
        <f>A471&amp;" N°"&amp;COUNTIF(A$2:A471,A471)</f>
        <v>1265110007_04 N°3</v>
      </c>
      <c r="E471" s="5" t="s">
        <v>1651</v>
      </c>
      <c r="F471" t="str">
        <f t="shared" si="7"/>
        <v>relavage</v>
      </c>
      <c r="I471" s="11">
        <f ca="1">IF(F471&lt;&gt;"relavage",TODAY(),IF(G471=Feuil3!C472,Feuil2!H471+Feuil3!D472,IF(G471=Feuil3!C473,Feuil2!H471+Feuil3!D473,IF(G471=Feuil3!C474,Feuil2!H471+Feuil3!D474,IF(G471=Feuil3!C475,Feuil2!H471+Feuil3!D475,IF(G471=Feuil3!C476,Feuil2!H471+Feuil3!D476,0))))))</f>
        <v>0</v>
      </c>
    </row>
    <row r="472" spans="1:9" hidden="1" x14ac:dyDescent="0.3">
      <c r="A472" s="5" t="s">
        <v>1652</v>
      </c>
      <c r="B472" s="5" t="s">
        <v>77</v>
      </c>
      <c r="C472" s="7">
        <v>1000</v>
      </c>
      <c r="D472" t="str">
        <f>A472&amp;" N°"&amp;COUNTIF(A$2:A472,A472)</f>
        <v>C95 N°1</v>
      </c>
      <c r="E472" s="5" t="s">
        <v>1653</v>
      </c>
      <c r="F472">
        <f t="shared" si="7"/>
        <v>1000</v>
      </c>
      <c r="I472" s="11">
        <f ca="1">IF(F472&lt;&gt;"relavage",TODAY(),IF(G472=Feuil3!C473,Feuil2!H472+Feuil3!D473,IF(G472=Feuil3!C474,Feuil2!H472+Feuil3!D474,IF(G472=Feuil3!C475,Feuil2!H472+Feuil3!D475,IF(G472=Feuil3!C476,Feuil2!H472+Feuil3!D476,IF(G472=Feuil3!C477,Feuil2!H472+Feuil3!D477,0))))))</f>
        <v>44672</v>
      </c>
    </row>
    <row r="473" spans="1:9" hidden="1" x14ac:dyDescent="0.3">
      <c r="A473" s="5" t="s">
        <v>1430</v>
      </c>
      <c r="B473" s="5" t="s">
        <v>1431</v>
      </c>
      <c r="C473" s="7">
        <v>1</v>
      </c>
      <c r="D473" t="str">
        <f>A473&amp;" N°"&amp;COUNTIF(A$2:A473,A473)</f>
        <v>1265110007_04 N°4</v>
      </c>
      <c r="E473" s="5" t="s">
        <v>1654</v>
      </c>
      <c r="F473" t="str">
        <f t="shared" si="7"/>
        <v>relavage</v>
      </c>
      <c r="I473" s="11">
        <f ca="1">IF(F473&lt;&gt;"relavage",TODAY(),IF(G473=Feuil3!C474,Feuil2!H473+Feuil3!D474,IF(G473=Feuil3!C475,Feuil2!H473+Feuil3!D475,IF(G473=Feuil3!C476,Feuil2!H473+Feuil3!D476,IF(G473=Feuil3!C477,Feuil2!H473+Feuil3!D477,IF(G473=Feuil3!C478,Feuil2!H473+Feuil3!D478,0))))))</f>
        <v>0</v>
      </c>
    </row>
    <row r="474" spans="1:9" hidden="1" x14ac:dyDescent="0.3">
      <c r="A474" s="5" t="s">
        <v>1655</v>
      </c>
      <c r="B474" s="5" t="s">
        <v>1656</v>
      </c>
      <c r="C474" s="7">
        <v>8</v>
      </c>
      <c r="D474" t="str">
        <f>A474&amp;" N°"&amp;COUNTIF(A$2:A474,A474)</f>
        <v>6246150004_04 N°1</v>
      </c>
      <c r="E474" s="5" t="s">
        <v>1657</v>
      </c>
      <c r="F474" t="str">
        <f t="shared" si="7"/>
        <v/>
      </c>
      <c r="I474" s="11">
        <f ca="1">IF(F474&lt;&gt;"relavage",TODAY(),IF(G474=Feuil3!C475,Feuil2!H474+Feuil3!D475,IF(G474=Feuil3!C476,Feuil2!H474+Feuil3!D476,IF(G474=Feuil3!C477,Feuil2!H474+Feuil3!D477,IF(G474=Feuil3!C478,Feuil2!H474+Feuil3!D478,IF(G474=Feuil3!C479,Feuil2!H474+Feuil3!D479,0))))))</f>
        <v>44672</v>
      </c>
    </row>
    <row r="475" spans="1:9" hidden="1" x14ac:dyDescent="0.3">
      <c r="A475" s="5" t="s">
        <v>377</v>
      </c>
      <c r="B475" s="5" t="s">
        <v>378</v>
      </c>
      <c r="C475" s="7">
        <v>3000</v>
      </c>
      <c r="D475" t="str">
        <f>A475&amp;" N°"&amp;COUNTIF(A$2:A475,A475)</f>
        <v>6246150007_24 N°3</v>
      </c>
      <c r="E475" s="5" t="s">
        <v>1658</v>
      </c>
      <c r="F475">
        <f t="shared" si="7"/>
        <v>3000</v>
      </c>
      <c r="I475" s="11">
        <f ca="1">IF(F475&lt;&gt;"relavage",TODAY(),IF(G475=Feuil3!C476,Feuil2!H475+Feuil3!D476,IF(G475=Feuil3!C477,Feuil2!H475+Feuil3!D477,IF(G475=Feuil3!C478,Feuil2!H475+Feuil3!D478,IF(G475=Feuil3!C479,Feuil2!H475+Feuil3!D479,IF(G475=Feuil3!C480,Feuil2!H475+Feuil3!D480,0))))))</f>
        <v>44672</v>
      </c>
    </row>
    <row r="476" spans="1:9" hidden="1" x14ac:dyDescent="0.3">
      <c r="A476" s="5" t="s">
        <v>1659</v>
      </c>
      <c r="B476" s="5" t="s">
        <v>1660</v>
      </c>
      <c r="C476" s="7">
        <v>890</v>
      </c>
      <c r="D476" t="str">
        <f>A476&amp;" N°"&amp;COUNTIF(A$2:A476,A476)</f>
        <v>C2040 N°1</v>
      </c>
      <c r="E476" s="5" t="s">
        <v>1661</v>
      </c>
      <c r="F476">
        <f t="shared" si="7"/>
        <v>890</v>
      </c>
      <c r="I476" s="11">
        <f ca="1">IF(F476&lt;&gt;"relavage",TODAY(),IF(G476=Feuil3!C477,Feuil2!H476+Feuil3!D477,IF(G476=Feuil3!C478,Feuil2!H476+Feuil3!D478,IF(G476=Feuil3!C479,Feuil2!H476+Feuil3!D479,IF(G476=Feuil3!C480,Feuil2!H476+Feuil3!D480,IF(G476=Feuil3!C481,Feuil2!H476+Feuil3!D481,0))))))</f>
        <v>44672</v>
      </c>
    </row>
    <row r="477" spans="1:9" hidden="1" x14ac:dyDescent="0.3">
      <c r="A477" s="5" t="s">
        <v>1662</v>
      </c>
      <c r="B477" s="5" t="s">
        <v>1663</v>
      </c>
      <c r="C477" s="7">
        <v>1</v>
      </c>
      <c r="D477" t="str">
        <f>A477&amp;" N°"&amp;COUNTIF(A$2:A477,A477)</f>
        <v>9942126564_14 N°1</v>
      </c>
      <c r="E477" s="5" t="s">
        <v>1664</v>
      </c>
      <c r="F477" t="str">
        <f t="shared" si="7"/>
        <v>relavage</v>
      </c>
      <c r="I477" s="11">
        <f ca="1">IF(F477&lt;&gt;"relavage",TODAY(),IF(G477=Feuil3!C478,Feuil2!H477+Feuil3!D478,IF(G477=Feuil3!C479,Feuil2!H477+Feuil3!D479,IF(G477=Feuil3!C480,Feuil2!H477+Feuil3!D480,IF(G477=Feuil3!C481,Feuil2!H477+Feuil3!D481,IF(G477=Feuil3!C482,Feuil2!H477+Feuil3!D482,0))))))</f>
        <v>0</v>
      </c>
    </row>
    <row r="478" spans="1:9" hidden="1" x14ac:dyDescent="0.3">
      <c r="A478" s="5" t="s">
        <v>203</v>
      </c>
      <c r="B478" s="5" t="s">
        <v>204</v>
      </c>
      <c r="C478" s="7">
        <v>1</v>
      </c>
      <c r="D478" t="str">
        <f>A478&amp;" N°"&amp;COUNTIF(A$2:A478,A478)</f>
        <v>9912124751_04 N°5</v>
      </c>
      <c r="E478" s="5" t="s">
        <v>1665</v>
      </c>
      <c r="F478" t="str">
        <f t="shared" si="7"/>
        <v>relavage</v>
      </c>
      <c r="I478" s="11">
        <f ca="1">IF(F478&lt;&gt;"relavage",TODAY(),IF(G478=Feuil3!C479,Feuil2!H478+Feuil3!D479,IF(G478=Feuil3!C480,Feuil2!H478+Feuil3!D480,IF(G478=Feuil3!C481,Feuil2!H478+Feuil3!D481,IF(G478=Feuil3!C482,Feuil2!H478+Feuil3!D482,IF(G478=Feuil3!C483,Feuil2!H478+Feuil3!D483,0))))))</f>
        <v>0</v>
      </c>
    </row>
    <row r="479" spans="1:9" hidden="1" x14ac:dyDescent="0.3">
      <c r="A479" s="5" t="s">
        <v>1666</v>
      </c>
      <c r="B479" s="5" t="s">
        <v>1667</v>
      </c>
      <c r="C479" s="7">
        <v>1000</v>
      </c>
      <c r="D479" t="str">
        <f>A479&amp;" N°"&amp;COUNTIF(A$2:A479,A479)</f>
        <v>5720190005_14 N°1</v>
      </c>
      <c r="E479" s="5" t="s">
        <v>1668</v>
      </c>
      <c r="F479">
        <f t="shared" si="7"/>
        <v>1000</v>
      </c>
      <c r="I479" s="11">
        <f ca="1">IF(F479&lt;&gt;"relavage",TODAY(),IF(G479=Feuil3!C480,Feuil2!H479+Feuil3!D480,IF(G479=Feuil3!C481,Feuil2!H479+Feuil3!D481,IF(G479=Feuil3!C482,Feuil2!H479+Feuil3!D482,IF(G479=Feuil3!C483,Feuil2!H479+Feuil3!D483,IF(G479=Feuil3!C484,Feuil2!H479+Feuil3!D484,0))))))</f>
        <v>44672</v>
      </c>
    </row>
    <row r="480" spans="1:9" hidden="1" x14ac:dyDescent="0.3">
      <c r="A480" s="5" t="s">
        <v>563</v>
      </c>
      <c r="B480" s="5" t="s">
        <v>564</v>
      </c>
      <c r="C480" s="7">
        <v>1</v>
      </c>
      <c r="D480" t="str">
        <f>A480&amp;" N°"&amp;COUNTIF(A$2:A480,A480)</f>
        <v>7074110008_04 N°5</v>
      </c>
      <c r="E480" s="5" t="s">
        <v>1669</v>
      </c>
      <c r="F480" t="str">
        <f t="shared" si="7"/>
        <v>relavage</v>
      </c>
      <c r="I480" s="11">
        <f ca="1">IF(F480&lt;&gt;"relavage",TODAY(),IF(G480=Feuil3!C481,Feuil2!H480+Feuil3!D481,IF(G480=Feuil3!C482,Feuil2!H480+Feuil3!D482,IF(G480=Feuil3!C483,Feuil2!H480+Feuil3!D483,IF(G480=Feuil3!C484,Feuil2!H480+Feuil3!D484,IF(G480=Feuil3!C485,Feuil2!H480+Feuil3!D485,0))))))</f>
        <v>0</v>
      </c>
    </row>
    <row r="481" spans="1:9" hidden="1" x14ac:dyDescent="0.3">
      <c r="A481" s="5" t="s">
        <v>1670</v>
      </c>
      <c r="B481" s="5" t="s">
        <v>77</v>
      </c>
      <c r="C481" s="7">
        <v>1000</v>
      </c>
      <c r="D481" t="str">
        <f>A481&amp;" N°"&amp;COUNTIF(A$2:A481,A481)</f>
        <v>C1177W2 N°1</v>
      </c>
      <c r="E481" s="5" t="s">
        <v>1671</v>
      </c>
      <c r="F481">
        <f t="shared" si="7"/>
        <v>1000</v>
      </c>
      <c r="I481" s="11">
        <f ca="1">IF(F481&lt;&gt;"relavage",TODAY(),IF(G481=Feuil3!C482,Feuil2!H481+Feuil3!D482,IF(G481=Feuil3!C483,Feuil2!H481+Feuil3!D483,IF(G481=Feuil3!C484,Feuil2!H481+Feuil3!D484,IF(G481=Feuil3!C485,Feuil2!H481+Feuil3!D485,IF(G481=Feuil3!C486,Feuil2!H481+Feuil3!D486,0))))))</f>
        <v>44672</v>
      </c>
    </row>
    <row r="482" spans="1:9" hidden="1" x14ac:dyDescent="0.3">
      <c r="A482" s="5" t="s">
        <v>557</v>
      </c>
      <c r="B482" s="5" t="s">
        <v>558</v>
      </c>
      <c r="C482" s="7">
        <v>2000</v>
      </c>
      <c r="D482" t="str">
        <f>A482&amp;" N°"&amp;COUNTIF(A$2:A482,A482)</f>
        <v>C1170A N°2</v>
      </c>
      <c r="E482" s="5" t="s">
        <v>1672</v>
      </c>
      <c r="F482">
        <f t="shared" si="7"/>
        <v>2000</v>
      </c>
      <c r="I482" s="11">
        <f ca="1">IF(F482&lt;&gt;"relavage",TODAY(),IF(G482=Feuil3!C483,Feuil2!H482+Feuil3!D483,IF(G482=Feuil3!C484,Feuil2!H482+Feuil3!D484,IF(G482=Feuil3!C485,Feuil2!H482+Feuil3!D485,IF(G482=Feuil3!C486,Feuil2!H482+Feuil3!D486,IF(G482=Feuil3!C487,Feuil2!H482+Feuil3!D487,0))))))</f>
        <v>44672</v>
      </c>
    </row>
    <row r="483" spans="1:9" hidden="1" x14ac:dyDescent="0.3">
      <c r="A483" s="5" t="s">
        <v>169</v>
      </c>
      <c r="B483" s="5" t="s">
        <v>170</v>
      </c>
      <c r="C483" s="7">
        <v>1</v>
      </c>
      <c r="D483" t="str">
        <f>A483&amp;" N°"&amp;COUNTIF(A$2:A483,A483)</f>
        <v>C789 N°2</v>
      </c>
      <c r="E483" s="5" t="s">
        <v>1673</v>
      </c>
      <c r="F483" t="str">
        <f t="shared" si="7"/>
        <v>relavage</v>
      </c>
      <c r="I483" s="11">
        <f ca="1">IF(F483&lt;&gt;"relavage",TODAY(),IF(G483=Feuil3!C484,Feuil2!H483+Feuil3!D484,IF(G483=Feuil3!C485,Feuil2!H483+Feuil3!D485,IF(G483=Feuil3!C486,Feuil2!H483+Feuil3!D486,IF(G483=Feuil3!C487,Feuil2!H483+Feuil3!D487,IF(G483=Feuil3!C488,Feuil2!H483+Feuil3!D488,0))))))</f>
        <v>0</v>
      </c>
    </row>
    <row r="484" spans="1:9" hidden="1" x14ac:dyDescent="0.3">
      <c r="A484" s="5" t="s">
        <v>1674</v>
      </c>
      <c r="B484" s="5" t="s">
        <v>1675</v>
      </c>
      <c r="C484" s="7">
        <v>8</v>
      </c>
      <c r="D484" t="str">
        <f>A484&amp;" N°"&amp;COUNTIF(A$2:A484,A484)</f>
        <v>C150 N°1</v>
      </c>
      <c r="E484" s="5" t="s">
        <v>1676</v>
      </c>
      <c r="F484" t="str">
        <f t="shared" si="7"/>
        <v/>
      </c>
      <c r="I484" s="11">
        <f ca="1">IF(F484&lt;&gt;"relavage",TODAY(),IF(G484=Feuil3!C485,Feuil2!H484+Feuil3!D485,IF(G484=Feuil3!C486,Feuil2!H484+Feuil3!D486,IF(G484=Feuil3!C487,Feuil2!H484+Feuil3!D487,IF(G484=Feuil3!C488,Feuil2!H484+Feuil3!D488,IF(G484=Feuil3!C489,Feuil2!H484+Feuil3!D489,0))))))</f>
        <v>44672</v>
      </c>
    </row>
    <row r="485" spans="1:9" hidden="1" x14ac:dyDescent="0.3">
      <c r="A485" s="5" t="s">
        <v>757</v>
      </c>
      <c r="B485" s="5" t="s">
        <v>758</v>
      </c>
      <c r="C485" s="7">
        <v>8</v>
      </c>
      <c r="D485" t="str">
        <f>A485&amp;" N°"&amp;COUNTIF(A$2:A485,A485)</f>
        <v>C1263 N°4</v>
      </c>
      <c r="E485" s="5" t="s">
        <v>1677</v>
      </c>
      <c r="F485" t="str">
        <f t="shared" si="7"/>
        <v/>
      </c>
      <c r="I485" s="11">
        <f ca="1">IF(F485&lt;&gt;"relavage",TODAY(),IF(G485=Feuil3!C486,Feuil2!H485+Feuil3!D486,IF(G485=Feuil3!C487,Feuil2!H485+Feuil3!D487,IF(G485=Feuil3!C488,Feuil2!H485+Feuil3!D488,IF(G485=Feuil3!C489,Feuil2!H485+Feuil3!D489,IF(G485=Feuil3!C490,Feuil2!H485+Feuil3!D490,0))))))</f>
        <v>44672</v>
      </c>
    </row>
    <row r="486" spans="1:9" hidden="1" x14ac:dyDescent="0.3">
      <c r="A486" s="5" t="s">
        <v>1678</v>
      </c>
      <c r="B486" s="5" t="s">
        <v>1679</v>
      </c>
      <c r="C486" s="7">
        <v>8</v>
      </c>
      <c r="D486" t="str">
        <f>A486&amp;" N°"&amp;COUNTIF(A$2:A486,A486)</f>
        <v>C1329 N°1</v>
      </c>
      <c r="E486" s="5" t="s">
        <v>1680</v>
      </c>
      <c r="F486" t="str">
        <f t="shared" si="7"/>
        <v/>
      </c>
      <c r="I486" s="11">
        <f ca="1">IF(F486&lt;&gt;"relavage",TODAY(),IF(G486=Feuil3!C487,Feuil2!H486+Feuil3!D487,IF(G486=Feuil3!C488,Feuil2!H486+Feuil3!D488,IF(G486=Feuil3!C489,Feuil2!H486+Feuil3!D489,IF(G486=Feuil3!C490,Feuil2!H486+Feuil3!D490,IF(G486=Feuil3!C491,Feuil2!H486+Feuil3!D491,0))))))</f>
        <v>44672</v>
      </c>
    </row>
    <row r="487" spans="1:9" hidden="1" x14ac:dyDescent="0.3">
      <c r="A487" s="5" t="s">
        <v>819</v>
      </c>
      <c r="B487" s="5" t="s">
        <v>77</v>
      </c>
      <c r="C487" s="7">
        <v>3000</v>
      </c>
      <c r="D487" t="str">
        <f>A487&amp;" N°"&amp;COUNTIF(A$2:A487,A487)</f>
        <v>C497 N°2</v>
      </c>
      <c r="E487" s="5" t="s">
        <v>1681</v>
      </c>
      <c r="F487">
        <f t="shared" si="7"/>
        <v>3000</v>
      </c>
      <c r="I487" s="11">
        <f ca="1">IF(F487&lt;&gt;"relavage",TODAY(),IF(G487=Feuil3!C488,Feuil2!H487+Feuil3!D488,IF(G487=Feuil3!C489,Feuil2!H487+Feuil3!D489,IF(G487=Feuil3!C490,Feuil2!H487+Feuil3!D490,IF(G487=Feuil3!C491,Feuil2!H487+Feuil3!D491,IF(G487=Feuil3!C492,Feuil2!H487+Feuil3!D492,0))))))</f>
        <v>44672</v>
      </c>
    </row>
    <row r="488" spans="1:9" hidden="1" x14ac:dyDescent="0.3">
      <c r="A488" s="5" t="s">
        <v>710</v>
      </c>
      <c r="B488" s="5" t="s">
        <v>711</v>
      </c>
      <c r="C488" s="7">
        <v>330</v>
      </c>
      <c r="D488" t="str">
        <f>A488&amp;" N°"&amp;COUNTIF(A$2:A488,A488)</f>
        <v>C1416 N°2</v>
      </c>
      <c r="E488" s="5" t="s">
        <v>1682</v>
      </c>
      <c r="F488">
        <f t="shared" si="7"/>
        <v>330</v>
      </c>
      <c r="I488" s="11">
        <f ca="1">IF(F488&lt;&gt;"relavage",TODAY(),IF(G488=Feuil3!C489,Feuil2!H488+Feuil3!D489,IF(G488=Feuil3!C490,Feuil2!H488+Feuil3!D490,IF(G488=Feuil3!C491,Feuil2!H488+Feuil3!D491,IF(G488=Feuil3!C492,Feuil2!H488+Feuil3!D492,IF(G488=Feuil3!C493,Feuil2!H488+Feuil3!D493,0))))))</f>
        <v>44672</v>
      </c>
    </row>
    <row r="489" spans="1:9" hidden="1" x14ac:dyDescent="0.3">
      <c r="A489" s="5" t="s">
        <v>397</v>
      </c>
      <c r="B489" s="5" t="s">
        <v>77</v>
      </c>
      <c r="C489" s="7">
        <v>1</v>
      </c>
      <c r="D489" t="str">
        <f>A489&amp;" N°"&amp;COUNTIF(A$2:A489,A489)</f>
        <v>C1155A N°2</v>
      </c>
      <c r="E489" s="5" t="s">
        <v>1683</v>
      </c>
      <c r="F489" t="str">
        <f t="shared" si="7"/>
        <v>relavage</v>
      </c>
      <c r="I489" s="11">
        <f ca="1">IF(F489&lt;&gt;"relavage",TODAY(),IF(G489=Feuil3!C490,Feuil2!H489+Feuil3!D490,IF(G489=Feuil3!C491,Feuil2!H489+Feuil3!D491,IF(G489=Feuil3!C492,Feuil2!H489+Feuil3!D492,IF(G489=Feuil3!C493,Feuil2!H489+Feuil3!D493,IF(G489=Feuil3!C494,Feuil2!H489+Feuil3!D494,0))))))</f>
        <v>0</v>
      </c>
    </row>
    <row r="490" spans="1:9" hidden="1" x14ac:dyDescent="0.3">
      <c r="A490" s="5" t="s">
        <v>1684</v>
      </c>
      <c r="B490" s="5" t="s">
        <v>1685</v>
      </c>
      <c r="C490" s="7">
        <v>2500</v>
      </c>
      <c r="D490" t="str">
        <f>A490&amp;" N°"&amp;COUNTIF(A$2:A490,A490)</f>
        <v>7116110003_14 N°1</v>
      </c>
      <c r="E490" s="5" t="s">
        <v>1686</v>
      </c>
      <c r="F490">
        <f t="shared" si="7"/>
        <v>2500</v>
      </c>
      <c r="I490" s="11">
        <f ca="1">IF(F490&lt;&gt;"relavage",TODAY(),IF(G490=Feuil3!C491,Feuil2!H490+Feuil3!D491,IF(G490=Feuil3!C492,Feuil2!H490+Feuil3!D492,IF(G490=Feuil3!C493,Feuil2!H490+Feuil3!D493,IF(G490=Feuil3!C494,Feuil2!H490+Feuil3!D494,IF(G490=Feuil3!C495,Feuil2!H490+Feuil3!D495,0))))))</f>
        <v>44672</v>
      </c>
    </row>
    <row r="491" spans="1:9" hidden="1" x14ac:dyDescent="0.3">
      <c r="A491" s="5" t="s">
        <v>1183</v>
      </c>
      <c r="B491" s="5" t="s">
        <v>1184</v>
      </c>
      <c r="C491" s="7">
        <v>8</v>
      </c>
      <c r="D491" t="str">
        <f>A491&amp;" N°"&amp;COUNTIF(A$2:A491,A491)</f>
        <v>C802 N°4</v>
      </c>
      <c r="E491" s="5" t="s">
        <v>1687</v>
      </c>
      <c r="F491" t="str">
        <f t="shared" si="7"/>
        <v/>
      </c>
      <c r="I491" s="11">
        <f ca="1">IF(F491&lt;&gt;"relavage",TODAY(),IF(G491=Feuil3!C492,Feuil2!H491+Feuil3!D492,IF(G491=Feuil3!C493,Feuil2!H491+Feuil3!D493,IF(G491=Feuil3!C494,Feuil2!H491+Feuil3!D494,IF(G491=Feuil3!C495,Feuil2!H491+Feuil3!D495,IF(G491=Feuil3!C496,Feuil2!H491+Feuil3!D496,0))))))</f>
        <v>44672</v>
      </c>
    </row>
    <row r="492" spans="1:9" hidden="1" x14ac:dyDescent="0.3">
      <c r="A492" s="5" t="s">
        <v>110</v>
      </c>
      <c r="B492" s="5" t="s">
        <v>111</v>
      </c>
      <c r="C492" s="7">
        <v>8</v>
      </c>
      <c r="D492" t="str">
        <f>A492&amp;" N°"&amp;COUNTIF(A$2:A492,A492)</f>
        <v>1410020068_041 N°1</v>
      </c>
      <c r="E492" s="5" t="s">
        <v>1688</v>
      </c>
      <c r="F492" t="str">
        <f t="shared" si="7"/>
        <v/>
      </c>
      <c r="I492" s="11">
        <f ca="1">IF(F492&lt;&gt;"relavage",TODAY(),IF(G492=Feuil3!C493,Feuil2!H492+Feuil3!D493,IF(G492=Feuil3!C494,Feuil2!H492+Feuil3!D494,IF(G492=Feuil3!C495,Feuil2!H492+Feuil3!D495,IF(G492=Feuil3!C496,Feuil2!H492+Feuil3!D496,IF(G492=Feuil3!C497,Feuil2!H492+Feuil3!D497,0))))))</f>
        <v>44672</v>
      </c>
    </row>
    <row r="493" spans="1:9" hidden="1" x14ac:dyDescent="0.3">
      <c r="A493" s="5" t="s">
        <v>385</v>
      </c>
      <c r="B493" s="5" t="s">
        <v>386</v>
      </c>
      <c r="C493" s="7">
        <v>1692</v>
      </c>
      <c r="D493" t="str">
        <f>A493&amp;" N°"&amp;COUNTIF(A$2:A493,A493)</f>
        <v>C1063D N°1</v>
      </c>
      <c r="E493" s="5" t="s">
        <v>1689</v>
      </c>
      <c r="F493">
        <f t="shared" si="7"/>
        <v>1692</v>
      </c>
      <c r="I493" s="11">
        <f ca="1">IF(F493&lt;&gt;"relavage",TODAY(),IF(G493=Feuil3!C494,Feuil2!H493+Feuil3!D494,IF(G493=Feuil3!C495,Feuil2!H493+Feuil3!D495,IF(G493=Feuil3!C496,Feuil2!H493+Feuil3!D496,IF(G493=Feuil3!C497,Feuil2!H493+Feuil3!D497,IF(G493=Feuil3!C498,Feuil2!H493+Feuil3!D498,0))))))</f>
        <v>44672</v>
      </c>
    </row>
    <row r="494" spans="1:9" hidden="1" x14ac:dyDescent="0.3">
      <c r="A494" s="5" t="s">
        <v>1690</v>
      </c>
      <c r="B494" s="5" t="s">
        <v>1691</v>
      </c>
      <c r="C494" s="7">
        <v>1</v>
      </c>
      <c r="D494" t="str">
        <f>A494&amp;" N°"&amp;COUNTIF(A$2:A494,A494)</f>
        <v>C802G N°1</v>
      </c>
      <c r="E494" s="5" t="s">
        <v>1692</v>
      </c>
      <c r="F494" t="str">
        <f t="shared" si="7"/>
        <v>relavage</v>
      </c>
      <c r="I494" s="11">
        <f ca="1">IF(F494&lt;&gt;"relavage",TODAY(),IF(G494=Feuil3!C495,Feuil2!H494+Feuil3!D495,IF(G494=Feuil3!C496,Feuil2!H494+Feuil3!D496,IF(G494=Feuil3!C497,Feuil2!H494+Feuil3!D497,IF(G494=Feuil3!C498,Feuil2!H494+Feuil3!D498,IF(G494=Feuil3!C499,Feuil2!H494+Feuil3!D499,0))))))</f>
        <v>0</v>
      </c>
    </row>
    <row r="495" spans="1:9" hidden="1" x14ac:dyDescent="0.3">
      <c r="A495" s="5" t="s">
        <v>1670</v>
      </c>
      <c r="B495" s="5" t="s">
        <v>77</v>
      </c>
      <c r="C495" s="7">
        <v>1000</v>
      </c>
      <c r="D495" t="str">
        <f>A495&amp;" N°"&amp;COUNTIF(A$2:A495,A495)</f>
        <v>C1177W2 N°2</v>
      </c>
      <c r="E495" s="5" t="s">
        <v>1693</v>
      </c>
      <c r="F495">
        <f t="shared" si="7"/>
        <v>1000</v>
      </c>
      <c r="I495" s="11">
        <f ca="1">IF(F495&lt;&gt;"relavage",TODAY(),IF(G495=Feuil3!C496,Feuil2!H495+Feuil3!D496,IF(G495=Feuil3!C497,Feuil2!H495+Feuil3!D497,IF(G495=Feuil3!C498,Feuil2!H495+Feuil3!D498,IF(G495=Feuil3!C499,Feuil2!H495+Feuil3!D499,IF(G495=Feuil3!C500,Feuil2!H495+Feuil3!D500,0))))))</f>
        <v>44672</v>
      </c>
    </row>
    <row r="496" spans="1:9" hidden="1" x14ac:dyDescent="0.3">
      <c r="A496" s="5" t="s">
        <v>1694</v>
      </c>
      <c r="B496" s="5" t="s">
        <v>1695</v>
      </c>
      <c r="C496" s="7">
        <v>1</v>
      </c>
      <c r="D496" t="str">
        <f>A496&amp;" N°"&amp;COUNTIF(A$2:A496,A496)</f>
        <v>C509A N°1</v>
      </c>
      <c r="E496" s="5" t="s">
        <v>1696</v>
      </c>
      <c r="F496" t="str">
        <f t="shared" si="7"/>
        <v>relavage</v>
      </c>
      <c r="I496" s="11">
        <f ca="1">IF(F496&lt;&gt;"relavage",TODAY(),IF(G496=Feuil3!C497,Feuil2!H496+Feuil3!D497,IF(G496=Feuil3!C498,Feuil2!H496+Feuil3!D498,IF(G496=Feuil3!C499,Feuil2!H496+Feuil3!D499,IF(G496=Feuil3!C500,Feuil2!H496+Feuil3!D500,IF(G496=Feuil3!C501,Feuil2!H496+Feuil3!D501,0))))))</f>
        <v>0</v>
      </c>
    </row>
    <row r="497" spans="1:9" hidden="1" x14ac:dyDescent="0.3">
      <c r="A497" s="5" t="s">
        <v>1697</v>
      </c>
      <c r="B497" s="5" t="s">
        <v>1698</v>
      </c>
      <c r="C497" s="7">
        <v>1000</v>
      </c>
      <c r="D497" t="str">
        <f>A497&amp;" N°"&amp;COUNTIF(A$2:A497,A497)</f>
        <v>4720020008_04 N°1</v>
      </c>
      <c r="E497" s="5" t="s">
        <v>1699</v>
      </c>
      <c r="F497">
        <f t="shared" si="7"/>
        <v>1000</v>
      </c>
      <c r="I497" s="11">
        <f ca="1">IF(F497&lt;&gt;"relavage",TODAY(),IF(G497=Feuil3!C498,Feuil2!H497+Feuil3!D498,IF(G497=Feuil3!C499,Feuil2!H497+Feuil3!D499,IF(G497=Feuil3!C500,Feuil2!H497+Feuil3!D500,IF(G497=Feuil3!C501,Feuil2!H497+Feuil3!D501,IF(G497=Feuil3!C502,Feuil2!H497+Feuil3!D502,0))))))</f>
        <v>44672</v>
      </c>
    </row>
    <row r="498" spans="1:9" hidden="1" x14ac:dyDescent="0.3">
      <c r="A498" s="5" t="s">
        <v>1700</v>
      </c>
      <c r="B498" s="5" t="s">
        <v>1701</v>
      </c>
      <c r="C498" s="7">
        <v>8</v>
      </c>
      <c r="D498" t="str">
        <f>A498&amp;" N°"&amp;COUNTIF(A$2:A498,A498)</f>
        <v>9902129841_04 N°1</v>
      </c>
      <c r="E498" s="5" t="s">
        <v>1702</v>
      </c>
      <c r="F498" t="str">
        <f t="shared" si="7"/>
        <v/>
      </c>
      <c r="I498" s="11">
        <f ca="1">IF(F498&lt;&gt;"relavage",TODAY(),IF(G498=Feuil3!C499,Feuil2!H498+Feuil3!D499,IF(G498=Feuil3!C500,Feuil2!H498+Feuil3!D500,IF(G498=Feuil3!C501,Feuil2!H498+Feuil3!D501,IF(G498=Feuil3!C502,Feuil2!H498+Feuil3!D502,IF(G498=Feuil3!C503,Feuil2!H498+Feuil3!D503,0))))))</f>
        <v>44672</v>
      </c>
    </row>
    <row r="499" spans="1:9" hidden="1" x14ac:dyDescent="0.3">
      <c r="A499" s="5" t="s">
        <v>1001</v>
      </c>
      <c r="B499" s="5" t="s">
        <v>1002</v>
      </c>
      <c r="C499" s="7">
        <v>8</v>
      </c>
      <c r="D499" t="str">
        <f>A499&amp;" N°"&amp;COUNTIF(A$2:A499,A499)</f>
        <v>1060110003_04 N°3</v>
      </c>
      <c r="E499" s="5" t="s">
        <v>1703</v>
      </c>
      <c r="F499" t="str">
        <f t="shared" si="7"/>
        <v/>
      </c>
      <c r="I499" s="11">
        <f ca="1">IF(F499&lt;&gt;"relavage",TODAY(),IF(G499=Feuil3!C500,Feuil2!H499+Feuil3!D500,IF(G499=Feuil3!C501,Feuil2!H499+Feuil3!D501,IF(G499=Feuil3!C502,Feuil2!H499+Feuil3!D502,IF(G499=Feuil3!C503,Feuil2!H499+Feuil3!D503,IF(G499=Feuil3!C504,Feuil2!H499+Feuil3!D504,0))))))</f>
        <v>44672</v>
      </c>
    </row>
    <row r="500" spans="1:9" hidden="1" x14ac:dyDescent="0.3">
      <c r="A500" s="5" t="s">
        <v>1704</v>
      </c>
      <c r="B500" s="5" t="s">
        <v>1705</v>
      </c>
      <c r="C500" s="7">
        <v>1</v>
      </c>
      <c r="D500" t="str">
        <f>A500&amp;" N°"&amp;COUNTIF(A$2:A500,A500)</f>
        <v>C320 N°1</v>
      </c>
      <c r="E500" s="5" t="s">
        <v>1706</v>
      </c>
      <c r="F500" t="str">
        <f t="shared" si="7"/>
        <v>relavage</v>
      </c>
      <c r="I500" s="11">
        <f ca="1">IF(F500&lt;&gt;"relavage",TODAY(),IF(G500=Feuil3!C501,Feuil2!H500+Feuil3!D501,IF(G500=Feuil3!C502,Feuil2!H500+Feuil3!D502,IF(G500=Feuil3!C503,Feuil2!H500+Feuil3!D503,IF(G500=Feuil3!C504,Feuil2!H500+Feuil3!D504,IF(G500=Feuil3!C505,Feuil2!H500+Feuil3!D505,0))))))</f>
        <v>0</v>
      </c>
    </row>
    <row r="501" spans="1:9" hidden="1" x14ac:dyDescent="0.3">
      <c r="A501" s="5" t="s">
        <v>921</v>
      </c>
      <c r="B501" s="5" t="s">
        <v>922</v>
      </c>
      <c r="C501" s="7">
        <v>1</v>
      </c>
      <c r="D501" t="str">
        <f>A501&amp;" N°"&amp;COUNTIF(A$2:A501,A501)</f>
        <v>1060110003_14 N°2</v>
      </c>
      <c r="E501" s="5" t="s">
        <v>1707</v>
      </c>
      <c r="F501" t="str">
        <f t="shared" si="7"/>
        <v>relavage</v>
      </c>
      <c r="I501" s="11">
        <f ca="1">IF(F501&lt;&gt;"relavage",TODAY(),IF(G501=Feuil3!C502,Feuil2!H501+Feuil3!D502,IF(G501=Feuil3!C503,Feuil2!H501+Feuil3!D503,IF(G501=Feuil3!C504,Feuil2!H501+Feuil3!D504,IF(G501=Feuil3!C505,Feuil2!H501+Feuil3!D505,IF(G501=Feuil3!C506,Feuil2!H501+Feuil3!D506,0))))))</f>
        <v>0</v>
      </c>
    </row>
    <row r="502" spans="1:9" hidden="1" x14ac:dyDescent="0.3">
      <c r="A502" s="5" t="s">
        <v>1708</v>
      </c>
      <c r="B502" s="5" t="s">
        <v>1709</v>
      </c>
      <c r="C502" s="7">
        <v>500</v>
      </c>
      <c r="D502" t="str">
        <f>A502&amp;" N°"&amp;COUNTIF(A$2:A502,A502)</f>
        <v>C141 N°1</v>
      </c>
      <c r="E502" s="5" t="s">
        <v>1710</v>
      </c>
      <c r="F502">
        <f t="shared" si="7"/>
        <v>500</v>
      </c>
      <c r="I502" s="11">
        <f ca="1">IF(F502&lt;&gt;"relavage",TODAY(),IF(G502=Feuil3!C503,Feuil2!H502+Feuil3!D503,IF(G502=Feuil3!C504,Feuil2!H502+Feuil3!D504,IF(G502=Feuil3!C505,Feuil2!H502+Feuil3!D505,IF(G502=Feuil3!C506,Feuil2!H502+Feuil3!D506,IF(G502=Feuil3!C507,Feuil2!H502+Feuil3!D507,0))))))</f>
        <v>44672</v>
      </c>
    </row>
    <row r="503" spans="1:9" hidden="1" x14ac:dyDescent="0.3">
      <c r="A503" s="5" t="s">
        <v>408</v>
      </c>
      <c r="B503" s="5" t="s">
        <v>409</v>
      </c>
      <c r="C503" s="7">
        <v>1</v>
      </c>
      <c r="D503" t="str">
        <f>A503&amp;" N°"&amp;COUNTIF(A$2:A503,A503)</f>
        <v>C663 N°1</v>
      </c>
      <c r="E503" s="5" t="s">
        <v>1711</v>
      </c>
      <c r="F503" t="str">
        <f t="shared" si="7"/>
        <v>relavage</v>
      </c>
      <c r="I503" s="11">
        <f ca="1">IF(F503&lt;&gt;"relavage",TODAY(),IF(G503=Feuil3!C504,Feuil2!H503+Feuil3!D504,IF(G503=Feuil3!C505,Feuil2!H503+Feuil3!D505,IF(G503=Feuil3!C506,Feuil2!H503+Feuil3!D506,IF(G503=Feuil3!C507,Feuil2!H503+Feuil3!D507,IF(G503=Feuil3!C508,Feuil2!H503+Feuil3!D508,0))))))</f>
        <v>0</v>
      </c>
    </row>
    <row r="504" spans="1:9" hidden="1" x14ac:dyDescent="0.3">
      <c r="A504" s="5" t="s">
        <v>351</v>
      </c>
      <c r="B504" s="5" t="s">
        <v>352</v>
      </c>
      <c r="C504" s="7">
        <v>8</v>
      </c>
      <c r="D504" t="str">
        <f>A504&amp;" N°"&amp;COUNTIF(A$2:A504,A504)</f>
        <v>C570A N°2</v>
      </c>
      <c r="E504" s="5" t="s">
        <v>1712</v>
      </c>
      <c r="F504" t="str">
        <f t="shared" si="7"/>
        <v/>
      </c>
      <c r="I504" s="11">
        <f ca="1">IF(F504&lt;&gt;"relavage",TODAY(),IF(G504=Feuil3!C505,Feuil2!H504+Feuil3!D505,IF(G504=Feuil3!C506,Feuil2!H504+Feuil3!D506,IF(G504=Feuil3!C507,Feuil2!H504+Feuil3!D507,IF(G504=Feuil3!C508,Feuil2!H504+Feuil3!D508,IF(G504=Feuil3!C509,Feuil2!H504+Feuil3!D509,0))))))</f>
        <v>44672</v>
      </c>
    </row>
    <row r="505" spans="1:9" hidden="1" x14ac:dyDescent="0.3">
      <c r="A505" s="5" t="s">
        <v>1713</v>
      </c>
      <c r="B505" s="5" t="s">
        <v>1714</v>
      </c>
      <c r="C505" s="7">
        <v>2500</v>
      </c>
      <c r="D505" t="str">
        <f>A505&amp;" N°"&amp;COUNTIF(A$2:A505,A505)</f>
        <v>C1138W2 N°1</v>
      </c>
      <c r="E505" s="5" t="s">
        <v>1715</v>
      </c>
      <c r="F505">
        <f t="shared" si="7"/>
        <v>2500</v>
      </c>
      <c r="I505" s="11">
        <f ca="1">IF(F505&lt;&gt;"relavage",TODAY(),IF(G505=Feuil3!C506,Feuil2!H505+Feuil3!D506,IF(G505=Feuil3!C507,Feuil2!H505+Feuil3!D507,IF(G505=Feuil3!C508,Feuil2!H505+Feuil3!D508,IF(G505=Feuil3!C509,Feuil2!H505+Feuil3!D509,IF(G505=Feuil3!C510,Feuil2!H505+Feuil3!D510,0))))))</f>
        <v>44672</v>
      </c>
    </row>
    <row r="506" spans="1:9" hidden="1" x14ac:dyDescent="0.3">
      <c r="A506" s="5" t="s">
        <v>1716</v>
      </c>
      <c r="B506" s="5" t="s">
        <v>1717</v>
      </c>
      <c r="C506" s="7">
        <v>400</v>
      </c>
      <c r="D506" t="str">
        <f>A506&amp;" N°"&amp;COUNTIF(A$2:A506,A506)</f>
        <v>C432 N°1</v>
      </c>
      <c r="E506" s="5" t="s">
        <v>1718</v>
      </c>
      <c r="F506">
        <f t="shared" si="7"/>
        <v>400</v>
      </c>
      <c r="I506" s="11">
        <f ca="1">IF(F506&lt;&gt;"relavage",TODAY(),IF(G506=Feuil3!C507,Feuil2!H506+Feuil3!D507,IF(G506=Feuil3!C508,Feuil2!H506+Feuil3!D508,IF(G506=Feuil3!C509,Feuil2!H506+Feuil3!D509,IF(G506=Feuil3!C510,Feuil2!H506+Feuil3!D510,IF(G506=Feuil3!C511,Feuil2!H506+Feuil3!D511,0))))))</f>
        <v>44672</v>
      </c>
    </row>
    <row r="507" spans="1:9" hidden="1" x14ac:dyDescent="0.3">
      <c r="A507" s="5" t="s">
        <v>1719</v>
      </c>
      <c r="B507" s="5" t="s">
        <v>1720</v>
      </c>
      <c r="C507" s="7">
        <v>953</v>
      </c>
      <c r="D507" t="str">
        <f>A507&amp;" N°"&amp;COUNTIF(A$2:A507,A507)</f>
        <v>4100070002_04 N°1</v>
      </c>
      <c r="E507" s="5" t="s">
        <v>1721</v>
      </c>
      <c r="F507">
        <f t="shared" si="7"/>
        <v>953</v>
      </c>
      <c r="I507" s="11">
        <f ca="1">IF(F507&lt;&gt;"relavage",TODAY(),IF(G507=Feuil3!C508,Feuil2!H507+Feuil3!D508,IF(G507=Feuil3!C509,Feuil2!H507+Feuil3!D509,IF(G507=Feuil3!C510,Feuil2!H507+Feuil3!D510,IF(G507=Feuil3!C511,Feuil2!H507+Feuil3!D511,IF(G507=Feuil3!C512,Feuil2!H507+Feuil3!D512,0))))))</f>
        <v>44672</v>
      </c>
    </row>
    <row r="508" spans="1:9" hidden="1" x14ac:dyDescent="0.3">
      <c r="A508" s="5" t="s">
        <v>70</v>
      </c>
      <c r="B508" s="5" t="s">
        <v>71</v>
      </c>
      <c r="C508" s="7">
        <v>8</v>
      </c>
      <c r="D508" t="str">
        <f>A508&amp;" N°"&amp;COUNTIF(A$2:A508,A508)</f>
        <v>9902124421_04 N°1</v>
      </c>
      <c r="E508" s="5" t="s">
        <v>1722</v>
      </c>
      <c r="F508" t="str">
        <f t="shared" si="7"/>
        <v/>
      </c>
      <c r="I508" s="11">
        <f ca="1">IF(F508&lt;&gt;"relavage",TODAY(),IF(G508=Feuil3!C509,Feuil2!H508+Feuil3!D509,IF(G508=Feuil3!C510,Feuil2!H508+Feuil3!D510,IF(G508=Feuil3!C511,Feuil2!H508+Feuil3!D511,IF(G508=Feuil3!C512,Feuil2!H508+Feuil3!D512,IF(G508=Feuil3!C513,Feuil2!H508+Feuil3!D513,0))))))</f>
        <v>44672</v>
      </c>
    </row>
    <row r="509" spans="1:9" hidden="1" x14ac:dyDescent="0.3">
      <c r="A509" s="5" t="s">
        <v>1723</v>
      </c>
      <c r="B509" s="5" t="s">
        <v>1724</v>
      </c>
      <c r="C509" s="7">
        <v>1</v>
      </c>
      <c r="D509" t="str">
        <f>A509&amp;" N°"&amp;COUNTIF(A$2:A509,A509)</f>
        <v>C841 N°1</v>
      </c>
      <c r="E509" s="5" t="s">
        <v>1725</v>
      </c>
      <c r="F509" t="str">
        <f t="shared" si="7"/>
        <v>relavage</v>
      </c>
      <c r="I509" s="11">
        <f ca="1">IF(F509&lt;&gt;"relavage",TODAY(),IF(G509=Feuil3!C510,Feuil2!H509+Feuil3!D510,IF(G509=Feuil3!C511,Feuil2!H509+Feuil3!D511,IF(G509=Feuil3!C512,Feuil2!H509+Feuil3!D512,IF(G509=Feuil3!C513,Feuil2!H509+Feuil3!D513,IF(G509=Feuil3!C514,Feuil2!H509+Feuil3!D514,0))))))</f>
        <v>0</v>
      </c>
    </row>
    <row r="510" spans="1:9" hidden="1" x14ac:dyDescent="0.3">
      <c r="A510" s="5" t="s">
        <v>1726</v>
      </c>
      <c r="B510" s="5" t="s">
        <v>1727</v>
      </c>
      <c r="C510" s="7">
        <v>955</v>
      </c>
      <c r="D510" t="str">
        <f>A510&amp;" N°"&amp;COUNTIF(A$2:A510,A510)</f>
        <v>C961 N°1</v>
      </c>
      <c r="E510" s="5" t="s">
        <v>1728</v>
      </c>
      <c r="F510">
        <f t="shared" si="7"/>
        <v>955</v>
      </c>
      <c r="I510" s="11">
        <f ca="1">IF(F510&lt;&gt;"relavage",TODAY(),IF(G510=Feuil3!C511,Feuil2!H510+Feuil3!D511,IF(G510=Feuil3!C512,Feuil2!H510+Feuil3!D512,IF(G510=Feuil3!C513,Feuil2!H510+Feuil3!D513,IF(G510=Feuil3!C514,Feuil2!H510+Feuil3!D514,IF(G510=Feuil3!C515,Feuil2!H510+Feuil3!D515,0))))))</f>
        <v>44672</v>
      </c>
    </row>
    <row r="511" spans="1:9" hidden="1" x14ac:dyDescent="0.3">
      <c r="A511" s="5" t="s">
        <v>243</v>
      </c>
      <c r="B511" s="5" t="s">
        <v>244</v>
      </c>
      <c r="C511" s="7">
        <v>1</v>
      </c>
      <c r="D511" t="str">
        <f>A511&amp;" N°"&amp;COUNTIF(A$2:A511,A511)</f>
        <v>1410020074_042 N°1</v>
      </c>
      <c r="E511" s="5" t="s">
        <v>1729</v>
      </c>
      <c r="F511" t="str">
        <f t="shared" si="7"/>
        <v>relavage</v>
      </c>
      <c r="I511" s="11">
        <f ca="1">IF(F511&lt;&gt;"relavage",TODAY(),IF(G511=Feuil3!C512,Feuil2!H511+Feuil3!D512,IF(G511=Feuil3!C513,Feuil2!H511+Feuil3!D513,IF(G511=Feuil3!C514,Feuil2!H511+Feuil3!D514,IF(G511=Feuil3!C515,Feuil2!H511+Feuil3!D515,IF(G511=Feuil3!C516,Feuil2!H511+Feuil3!D516,0))))))</f>
        <v>0</v>
      </c>
    </row>
    <row r="512" spans="1:9" hidden="1" x14ac:dyDescent="0.3">
      <c r="A512" s="5" t="s">
        <v>1730</v>
      </c>
      <c r="B512" s="5" t="s">
        <v>1731</v>
      </c>
      <c r="C512" s="7">
        <v>1</v>
      </c>
      <c r="D512" t="str">
        <f>A512&amp;" N°"&amp;COUNTIF(A$2:A512,A512)</f>
        <v>6246150002_04 N°1</v>
      </c>
      <c r="E512" s="5" t="s">
        <v>1732</v>
      </c>
      <c r="F512" t="str">
        <f t="shared" si="7"/>
        <v>relavage</v>
      </c>
      <c r="I512" s="11">
        <f ca="1">IF(F512&lt;&gt;"relavage",TODAY(),IF(G512=Feuil3!C513,Feuil2!H512+Feuil3!D513,IF(G512=Feuil3!C514,Feuil2!H512+Feuil3!D514,IF(G512=Feuil3!C515,Feuil2!H512+Feuil3!D515,IF(G512=Feuil3!C516,Feuil2!H512+Feuil3!D516,IF(G512=Feuil3!C517,Feuil2!H512+Feuil3!D517,0))))))</f>
        <v>0</v>
      </c>
    </row>
    <row r="513" spans="1:9" hidden="1" x14ac:dyDescent="0.3">
      <c r="A513" s="5" t="s">
        <v>114</v>
      </c>
      <c r="B513" s="5" t="s">
        <v>115</v>
      </c>
      <c r="C513" s="7">
        <v>1720</v>
      </c>
      <c r="D513" t="str">
        <f>A513&amp;" N°"&amp;COUNTIF(A$2:A513,A513)</f>
        <v>C970 N°3</v>
      </c>
      <c r="E513" s="5" t="s">
        <v>1733</v>
      </c>
      <c r="F513">
        <f t="shared" si="7"/>
        <v>1720</v>
      </c>
      <c r="I513" s="11">
        <f ca="1">IF(F513&lt;&gt;"relavage",TODAY(),IF(G513=Feuil3!C514,Feuil2!H513+Feuil3!D514,IF(G513=Feuil3!C515,Feuil2!H513+Feuil3!D515,IF(G513=Feuil3!C516,Feuil2!H513+Feuil3!D516,IF(G513=Feuil3!C517,Feuil2!H513+Feuil3!D517,IF(G513=Feuil3!C518,Feuil2!H513+Feuil3!D518,0))))))</f>
        <v>44672</v>
      </c>
    </row>
    <row r="514" spans="1:9" hidden="1" x14ac:dyDescent="0.3">
      <c r="A514" s="5" t="s">
        <v>245</v>
      </c>
      <c r="B514" s="5" t="s">
        <v>246</v>
      </c>
      <c r="C514" s="7">
        <v>1</v>
      </c>
      <c r="D514" t="str">
        <f>A514&amp;" N°"&amp;COUNTIF(A$2:A514,A514)</f>
        <v>1410020074_041 N°1</v>
      </c>
      <c r="E514" s="5" t="s">
        <v>1734</v>
      </c>
      <c r="F514" t="str">
        <f t="shared" si="7"/>
        <v>relavage</v>
      </c>
      <c r="I514" s="11">
        <f ca="1">IF(F514&lt;&gt;"relavage",TODAY(),IF(G514=Feuil3!C515,Feuil2!H514+Feuil3!D515,IF(G514=Feuil3!C516,Feuil2!H514+Feuil3!D516,IF(G514=Feuil3!C517,Feuil2!H514+Feuil3!D517,IF(G514=Feuil3!C518,Feuil2!H514+Feuil3!D518,IF(G514=Feuil3!C519,Feuil2!H514+Feuil3!D519,0))))))</f>
        <v>0</v>
      </c>
    </row>
    <row r="515" spans="1:9" hidden="1" x14ac:dyDescent="0.3">
      <c r="A515" s="5" t="s">
        <v>527</v>
      </c>
      <c r="B515" s="5" t="s">
        <v>528</v>
      </c>
      <c r="C515" s="7">
        <v>1500</v>
      </c>
      <c r="D515" t="str">
        <f>A515&amp;" N°"&amp;COUNTIF(A$2:A515,A515)</f>
        <v>C10_1 N°2</v>
      </c>
      <c r="E515" s="5" t="s">
        <v>1735</v>
      </c>
      <c r="F515">
        <f t="shared" ref="F515:F578" si="8">IF(C515=1,"relavage",IF(C515=8,"",C515))</f>
        <v>1500</v>
      </c>
      <c r="I515" s="11">
        <f ca="1">IF(F515&lt;&gt;"relavage",TODAY(),IF(G515=Feuil3!C516,Feuil2!H515+Feuil3!D516,IF(G515=Feuil3!C517,Feuil2!H515+Feuil3!D517,IF(G515=Feuil3!C518,Feuil2!H515+Feuil3!D518,IF(G515=Feuil3!C519,Feuil2!H515+Feuil3!D519,IF(G515=Feuil3!C520,Feuil2!H515+Feuil3!D520,0))))))</f>
        <v>44672</v>
      </c>
    </row>
    <row r="516" spans="1:9" hidden="1" x14ac:dyDescent="0.3">
      <c r="A516" s="5" t="s">
        <v>414</v>
      </c>
      <c r="B516" s="5" t="s">
        <v>415</v>
      </c>
      <c r="C516" s="7">
        <v>1500</v>
      </c>
      <c r="D516" t="str">
        <f>A516&amp;" N°"&amp;COUNTIF(A$2:A516,A516)</f>
        <v>C1422 N°1</v>
      </c>
      <c r="E516" s="5" t="s">
        <v>1736</v>
      </c>
      <c r="F516">
        <f t="shared" si="8"/>
        <v>1500</v>
      </c>
      <c r="I516" s="11">
        <f ca="1">IF(F516&lt;&gt;"relavage",TODAY(),IF(G516=Feuil3!C517,Feuil2!H516+Feuil3!D517,IF(G516=Feuil3!C518,Feuil2!H516+Feuil3!D518,IF(G516=Feuil3!C519,Feuil2!H516+Feuil3!D519,IF(G516=Feuil3!C520,Feuil2!H516+Feuil3!D520,IF(G516=Feuil3!C521,Feuil2!H516+Feuil3!D521,0))))))</f>
        <v>44672</v>
      </c>
    </row>
    <row r="517" spans="1:9" hidden="1" x14ac:dyDescent="0.3">
      <c r="A517" s="5" t="s">
        <v>1737</v>
      </c>
      <c r="B517" s="5" t="s">
        <v>1738</v>
      </c>
      <c r="C517" s="7">
        <v>8</v>
      </c>
      <c r="D517" t="str">
        <f>A517&amp;" N°"&amp;COUNTIF(A$2:A517,A517)</f>
        <v>6897150003_04 N°1</v>
      </c>
      <c r="E517" s="5" t="s">
        <v>1739</v>
      </c>
      <c r="F517" t="str">
        <f t="shared" si="8"/>
        <v/>
      </c>
      <c r="I517" s="11">
        <f ca="1">IF(F517&lt;&gt;"relavage",TODAY(),IF(G517=Feuil3!C518,Feuil2!H517+Feuil3!D518,IF(G517=Feuil3!C519,Feuil2!H517+Feuil3!D519,IF(G517=Feuil3!C520,Feuil2!H517+Feuil3!D520,IF(G517=Feuil3!C521,Feuil2!H517+Feuil3!D521,IF(G517=Feuil3!C522,Feuil2!H517+Feuil3!D522,0))))))</f>
        <v>44672</v>
      </c>
    </row>
    <row r="518" spans="1:9" hidden="1" x14ac:dyDescent="0.3">
      <c r="A518" s="5" t="s">
        <v>28</v>
      </c>
      <c r="B518" s="5" t="s">
        <v>29</v>
      </c>
      <c r="C518" s="7">
        <v>1</v>
      </c>
      <c r="D518" t="str">
        <f>A518&amp;" N°"&amp;COUNTIF(A$2:A518,A518)</f>
        <v>6232110014_042 N°1</v>
      </c>
      <c r="E518" s="5" t="s">
        <v>1739</v>
      </c>
      <c r="F518" t="str">
        <f t="shared" si="8"/>
        <v>relavage</v>
      </c>
      <c r="I518" s="11">
        <f ca="1">IF(F518&lt;&gt;"relavage",TODAY(),IF(G518=Feuil3!C519,Feuil2!H518+Feuil3!D519,IF(G518=Feuil3!C520,Feuil2!H518+Feuil3!D520,IF(G518=Feuil3!C521,Feuil2!H518+Feuil3!D521,IF(G518=Feuil3!C522,Feuil2!H518+Feuil3!D522,IF(G518=Feuil3!C523,Feuil2!H518+Feuil3!D523,0))))))</f>
        <v>0</v>
      </c>
    </row>
    <row r="519" spans="1:9" hidden="1" x14ac:dyDescent="0.3">
      <c r="A519" s="5" t="s">
        <v>1069</v>
      </c>
      <c r="B519" s="5" t="s">
        <v>1070</v>
      </c>
      <c r="C519" s="7">
        <v>3000</v>
      </c>
      <c r="D519" t="str">
        <f>A519&amp;" N°"&amp;COUNTIF(A$2:A519,A519)</f>
        <v>C736 N°2</v>
      </c>
      <c r="E519" s="5" t="s">
        <v>1740</v>
      </c>
      <c r="F519">
        <f t="shared" si="8"/>
        <v>3000</v>
      </c>
      <c r="I519" s="11">
        <f ca="1">IF(F519&lt;&gt;"relavage",TODAY(),IF(G519=Feuil3!C520,Feuil2!H519+Feuil3!D520,IF(G519=Feuil3!C521,Feuil2!H519+Feuil3!D521,IF(G519=Feuil3!C522,Feuil2!H519+Feuil3!D522,IF(G519=Feuil3!C523,Feuil2!H519+Feuil3!D523,IF(G519=Feuil3!C524,Feuil2!H519+Feuil3!D524,0))))))</f>
        <v>44672</v>
      </c>
    </row>
    <row r="520" spans="1:9" hidden="1" x14ac:dyDescent="0.3">
      <c r="A520" s="5" t="s">
        <v>28</v>
      </c>
      <c r="B520" s="5" t="s">
        <v>29</v>
      </c>
      <c r="C520" s="7">
        <v>1</v>
      </c>
      <c r="D520" t="str">
        <f>A520&amp;" N°"&amp;COUNTIF(A$2:A520,A520)</f>
        <v>6232110014_042 N°2</v>
      </c>
      <c r="E520" s="5" t="s">
        <v>1741</v>
      </c>
      <c r="F520" t="str">
        <f t="shared" si="8"/>
        <v>relavage</v>
      </c>
      <c r="I520" s="11">
        <f ca="1">IF(F520&lt;&gt;"relavage",TODAY(),IF(G520=Feuil3!C521,Feuil2!H520+Feuil3!D521,IF(G520=Feuil3!C522,Feuil2!H520+Feuil3!D522,IF(G520=Feuil3!C523,Feuil2!H520+Feuil3!D523,IF(G520=Feuil3!C524,Feuil2!H520+Feuil3!D524,IF(G520=Feuil3!C525,Feuil2!H520+Feuil3!D525,0))))))</f>
        <v>0</v>
      </c>
    </row>
    <row r="521" spans="1:9" hidden="1" x14ac:dyDescent="0.3">
      <c r="A521" s="5" t="s">
        <v>1700</v>
      </c>
      <c r="B521" s="5" t="s">
        <v>1701</v>
      </c>
      <c r="C521" s="7">
        <v>2500</v>
      </c>
      <c r="D521" t="str">
        <f>A521&amp;" N°"&amp;COUNTIF(A$2:A521,A521)</f>
        <v>9902129841_04 N°2</v>
      </c>
      <c r="E521" s="5" t="s">
        <v>1742</v>
      </c>
      <c r="F521">
        <f t="shared" si="8"/>
        <v>2500</v>
      </c>
      <c r="I521" s="11">
        <f ca="1">IF(F521&lt;&gt;"relavage",TODAY(),IF(G521=Feuil3!C522,Feuil2!H521+Feuil3!D522,IF(G521=Feuil3!C523,Feuil2!H521+Feuil3!D523,IF(G521=Feuil3!C524,Feuil2!H521+Feuil3!D524,IF(G521=Feuil3!C525,Feuil2!H521+Feuil3!D525,IF(G521=Feuil3!C526,Feuil2!H521+Feuil3!D526,0))))))</f>
        <v>44672</v>
      </c>
    </row>
    <row r="522" spans="1:9" hidden="1" x14ac:dyDescent="0.3">
      <c r="A522" s="5" t="s">
        <v>1743</v>
      </c>
      <c r="B522" s="5" t="s">
        <v>1744</v>
      </c>
      <c r="C522" s="7">
        <v>8</v>
      </c>
      <c r="D522" t="str">
        <f>A522&amp;" N°"&amp;COUNTIF(A$2:A522,A522)</f>
        <v>7015150002_04 N°1</v>
      </c>
      <c r="E522" s="5" t="s">
        <v>1745</v>
      </c>
      <c r="F522" t="str">
        <f t="shared" si="8"/>
        <v/>
      </c>
      <c r="I522" s="11">
        <f ca="1">IF(F522&lt;&gt;"relavage",TODAY(),IF(G522=Feuil3!C523,Feuil2!H522+Feuil3!D523,IF(G522=Feuil3!C524,Feuil2!H522+Feuil3!D524,IF(G522=Feuil3!C525,Feuil2!H522+Feuil3!D525,IF(G522=Feuil3!C526,Feuil2!H522+Feuil3!D526,IF(G522=Feuil3!C527,Feuil2!H522+Feuil3!D527,0))))))</f>
        <v>44672</v>
      </c>
    </row>
    <row r="523" spans="1:9" hidden="1" x14ac:dyDescent="0.3">
      <c r="A523" s="5" t="s">
        <v>491</v>
      </c>
      <c r="B523" s="5" t="s">
        <v>492</v>
      </c>
      <c r="C523" s="7">
        <v>3500</v>
      </c>
      <c r="D523" t="str">
        <f>A523&amp;" N°"&amp;COUNTIF(A$2:A523,A523)</f>
        <v>C628 N°5</v>
      </c>
      <c r="E523" s="5" t="s">
        <v>1745</v>
      </c>
      <c r="F523">
        <f t="shared" si="8"/>
        <v>3500</v>
      </c>
      <c r="I523" s="11">
        <f ca="1">IF(F523&lt;&gt;"relavage",TODAY(),IF(G523=Feuil3!C524,Feuil2!H523+Feuil3!D524,IF(G523=Feuil3!C525,Feuil2!H523+Feuil3!D525,IF(G523=Feuil3!C526,Feuil2!H523+Feuil3!D526,IF(G523=Feuil3!C527,Feuil2!H523+Feuil3!D527,IF(G523=Feuil3!C528,Feuil2!H523+Feuil3!D528,0))))))</f>
        <v>44672</v>
      </c>
    </row>
    <row r="524" spans="1:9" hidden="1" x14ac:dyDescent="0.3">
      <c r="A524" s="5" t="s">
        <v>1746</v>
      </c>
      <c r="B524" s="5" t="s">
        <v>1747</v>
      </c>
      <c r="C524" s="7">
        <v>1</v>
      </c>
      <c r="D524" t="str">
        <f>A524&amp;" N°"&amp;COUNTIF(A$2:A524,A524)</f>
        <v>9902129841_14 N°1</v>
      </c>
      <c r="E524" s="5" t="s">
        <v>1748</v>
      </c>
      <c r="F524" t="str">
        <f t="shared" si="8"/>
        <v>relavage</v>
      </c>
      <c r="I524" s="11">
        <f ca="1">IF(F524&lt;&gt;"relavage",TODAY(),IF(G524=Feuil3!C525,Feuil2!H524+Feuil3!D525,IF(G524=Feuil3!C526,Feuil2!H524+Feuil3!D526,IF(G524=Feuil3!C527,Feuil2!H524+Feuil3!D527,IF(G524=Feuil3!C528,Feuil2!H524+Feuil3!D528,IF(G524=Feuil3!C529,Feuil2!H524+Feuil3!D529,0))))))</f>
        <v>0</v>
      </c>
    </row>
    <row r="525" spans="1:9" hidden="1" x14ac:dyDescent="0.3">
      <c r="A525" s="5" t="s">
        <v>491</v>
      </c>
      <c r="B525" s="5" t="s">
        <v>492</v>
      </c>
      <c r="C525" s="7">
        <v>3500</v>
      </c>
      <c r="D525" t="str">
        <f>A525&amp;" N°"&amp;COUNTIF(A$2:A525,A525)</f>
        <v>C628 N°6</v>
      </c>
      <c r="E525" s="5" t="s">
        <v>1749</v>
      </c>
      <c r="F525">
        <f t="shared" si="8"/>
        <v>3500</v>
      </c>
      <c r="I525" s="11">
        <f ca="1">IF(F525&lt;&gt;"relavage",TODAY(),IF(G525=Feuil3!C526,Feuil2!H525+Feuil3!D526,IF(G525=Feuil3!C527,Feuil2!H525+Feuil3!D527,IF(G525=Feuil3!C528,Feuil2!H525+Feuil3!D528,IF(G525=Feuil3!C529,Feuil2!H525+Feuil3!D529,IF(G525=Feuil3!C530,Feuil2!H525+Feuil3!D530,0))))))</f>
        <v>44672</v>
      </c>
    </row>
    <row r="526" spans="1:9" hidden="1" x14ac:dyDescent="0.3">
      <c r="A526" s="5" t="s">
        <v>649</v>
      </c>
      <c r="B526" s="5" t="s">
        <v>650</v>
      </c>
      <c r="C526" s="7">
        <v>6000</v>
      </c>
      <c r="D526" t="str">
        <f>A526&amp;" N°"&amp;COUNTIF(A$2:A526,A526)</f>
        <v>C626 N°2</v>
      </c>
      <c r="E526" s="5" t="s">
        <v>1750</v>
      </c>
      <c r="F526">
        <f t="shared" si="8"/>
        <v>6000</v>
      </c>
      <c r="I526" s="11">
        <f ca="1">IF(F526&lt;&gt;"relavage",TODAY(),IF(G526=Feuil3!C527,Feuil2!H526+Feuil3!D527,IF(G526=Feuil3!C528,Feuil2!H526+Feuil3!D528,IF(G526=Feuil3!C529,Feuil2!H526+Feuil3!D529,IF(G526=Feuil3!C530,Feuil2!H526+Feuil3!D530,IF(G526=Feuil3!C531,Feuil2!H526+Feuil3!D531,0))))))</f>
        <v>44672</v>
      </c>
    </row>
    <row r="527" spans="1:9" hidden="1" x14ac:dyDescent="0.3">
      <c r="A527" s="5" t="s">
        <v>874</v>
      </c>
      <c r="B527" s="5" t="s">
        <v>875</v>
      </c>
      <c r="C527" s="7">
        <v>8</v>
      </c>
      <c r="D527" t="str">
        <f>A527&amp;" N°"&amp;COUNTIF(A$2:A527,A527)</f>
        <v>9907123081_04 N°1</v>
      </c>
      <c r="E527" s="5" t="s">
        <v>1751</v>
      </c>
      <c r="F527" t="str">
        <f t="shared" si="8"/>
        <v/>
      </c>
      <c r="I527" s="11">
        <f ca="1">IF(F527&lt;&gt;"relavage",TODAY(),IF(G527=Feuil3!C528,Feuil2!H527+Feuil3!D528,IF(G527=Feuil3!C529,Feuil2!H527+Feuil3!D529,IF(G527=Feuil3!C530,Feuil2!H527+Feuil3!D530,IF(G527=Feuil3!C531,Feuil2!H527+Feuil3!D531,IF(G527=Feuil3!C532,Feuil2!H527+Feuil3!D532,0))))))</f>
        <v>44672</v>
      </c>
    </row>
    <row r="528" spans="1:9" hidden="1" x14ac:dyDescent="0.3">
      <c r="A528" s="5" t="s">
        <v>696</v>
      </c>
      <c r="B528" s="5" t="s">
        <v>697</v>
      </c>
      <c r="C528" s="7">
        <v>1000</v>
      </c>
      <c r="D528" t="str">
        <f>A528&amp;" N°"&amp;COUNTIF(A$2:A528,A528)</f>
        <v>C1992 N°1</v>
      </c>
      <c r="E528" s="5" t="s">
        <v>1752</v>
      </c>
      <c r="F528">
        <f t="shared" si="8"/>
        <v>1000</v>
      </c>
      <c r="I528" s="11">
        <f ca="1">IF(F528&lt;&gt;"relavage",TODAY(),IF(G528=Feuil3!C529,Feuil2!H528+Feuil3!D529,IF(G528=Feuil3!C530,Feuil2!H528+Feuil3!D530,IF(G528=Feuil3!C531,Feuil2!H528+Feuil3!D531,IF(G528=Feuil3!C532,Feuil2!H528+Feuil3!D532,IF(G528=Feuil3!C533,Feuil2!H528+Feuil3!D533,0))))))</f>
        <v>44672</v>
      </c>
    </row>
    <row r="529" spans="1:9" hidden="1" x14ac:dyDescent="0.3">
      <c r="A529" s="5" t="s">
        <v>1562</v>
      </c>
      <c r="B529" s="5" t="s">
        <v>1563</v>
      </c>
      <c r="C529" s="7">
        <v>500</v>
      </c>
      <c r="D529" t="str">
        <f>A529&amp;" N°"&amp;COUNTIF(A$2:A529,A529)</f>
        <v>1265110008_040 N°2</v>
      </c>
      <c r="E529" s="5" t="s">
        <v>1753</v>
      </c>
      <c r="F529">
        <f t="shared" si="8"/>
        <v>500</v>
      </c>
      <c r="I529" s="11">
        <f ca="1">IF(F529&lt;&gt;"relavage",TODAY(),IF(G529=Feuil3!C530,Feuil2!H529+Feuil3!D530,IF(G529=Feuil3!C531,Feuil2!H529+Feuil3!D531,IF(G529=Feuil3!C532,Feuil2!H529+Feuil3!D532,IF(G529=Feuil3!C533,Feuil2!H529+Feuil3!D533,IF(G529=Feuil3!C534,Feuil2!H529+Feuil3!D534,0))))))</f>
        <v>44672</v>
      </c>
    </row>
    <row r="530" spans="1:9" hidden="1" x14ac:dyDescent="0.3">
      <c r="A530" s="5" t="s">
        <v>692</v>
      </c>
      <c r="B530" s="5" t="s">
        <v>693</v>
      </c>
      <c r="C530" s="7">
        <v>7500</v>
      </c>
      <c r="D530" t="str">
        <f>A530&amp;" N°"&amp;COUNTIF(A$2:A530,A530)</f>
        <v>9906126041_14 N°2</v>
      </c>
      <c r="E530" s="5" t="s">
        <v>1754</v>
      </c>
      <c r="F530">
        <f t="shared" si="8"/>
        <v>7500</v>
      </c>
      <c r="I530" s="11">
        <f ca="1">IF(F530&lt;&gt;"relavage",TODAY(),IF(G530=Feuil3!C531,Feuil2!H530+Feuil3!D531,IF(G530=Feuil3!C532,Feuil2!H530+Feuil3!D532,IF(G530=Feuil3!C533,Feuil2!H530+Feuil3!D533,IF(G530=Feuil3!C534,Feuil2!H530+Feuil3!D534,IF(G530=Feuil3!C535,Feuil2!H530+Feuil3!D535,0))))))</f>
        <v>44672</v>
      </c>
    </row>
    <row r="531" spans="1:9" hidden="1" x14ac:dyDescent="0.3">
      <c r="A531" s="5" t="s">
        <v>775</v>
      </c>
      <c r="B531" s="5" t="s">
        <v>776</v>
      </c>
      <c r="C531" s="7">
        <v>1000</v>
      </c>
      <c r="D531" t="str">
        <f>A531&amp;" N°"&amp;COUNTIF(A$2:A531,A531)</f>
        <v>5720190001_04 N°1</v>
      </c>
      <c r="E531" s="5" t="s">
        <v>1755</v>
      </c>
      <c r="F531">
        <f t="shared" si="8"/>
        <v>1000</v>
      </c>
      <c r="I531" s="11">
        <f ca="1">IF(F531&lt;&gt;"relavage",TODAY(),IF(G531=Feuil3!C532,Feuil2!H531+Feuil3!D532,IF(G531=Feuil3!C533,Feuil2!H531+Feuil3!D533,IF(G531=Feuil3!C534,Feuil2!H531+Feuil3!D534,IF(G531=Feuil3!C535,Feuil2!H531+Feuil3!D535,IF(G531=Feuil3!C536,Feuil2!H531+Feuil3!D536,0))))))</f>
        <v>44672</v>
      </c>
    </row>
    <row r="532" spans="1:9" hidden="1" x14ac:dyDescent="0.3">
      <c r="A532" s="5" t="s">
        <v>779</v>
      </c>
      <c r="B532" s="5" t="s">
        <v>780</v>
      </c>
      <c r="C532" s="7">
        <v>1500</v>
      </c>
      <c r="D532" t="str">
        <f>A532&amp;" N°"&amp;COUNTIF(A$2:A532,A532)</f>
        <v>C70A N°1</v>
      </c>
      <c r="E532" s="5" t="s">
        <v>1756</v>
      </c>
      <c r="F532">
        <f t="shared" si="8"/>
        <v>1500</v>
      </c>
      <c r="I532" s="11">
        <f ca="1">IF(F532&lt;&gt;"relavage",TODAY(),IF(G532=Feuil3!C533,Feuil2!H532+Feuil3!D533,IF(G532=Feuil3!C534,Feuil2!H532+Feuil3!D534,IF(G532=Feuil3!C535,Feuil2!H532+Feuil3!D535,IF(G532=Feuil3!C536,Feuil2!H532+Feuil3!D536,IF(G532=Feuil3!C537,Feuil2!H532+Feuil3!D537,0))))))</f>
        <v>44672</v>
      </c>
    </row>
    <row r="533" spans="1:9" hidden="1" x14ac:dyDescent="0.3">
      <c r="A533" s="5" t="s">
        <v>523</v>
      </c>
      <c r="B533" s="5" t="s">
        <v>524</v>
      </c>
      <c r="C533" s="7">
        <v>464</v>
      </c>
      <c r="D533" t="str">
        <f>A533&amp;" N°"&amp;COUNTIF(A$2:A533,A533)</f>
        <v>C1451W2 N°2</v>
      </c>
      <c r="E533" s="5" t="s">
        <v>1757</v>
      </c>
      <c r="F533">
        <f t="shared" si="8"/>
        <v>464</v>
      </c>
      <c r="I533" s="11">
        <f ca="1">IF(F533&lt;&gt;"relavage",TODAY(),IF(G533=Feuil3!C534,Feuil2!H533+Feuil3!D534,IF(G533=Feuil3!C535,Feuil2!H533+Feuil3!D535,IF(G533=Feuil3!C536,Feuil2!H533+Feuil3!D536,IF(G533=Feuil3!C537,Feuil2!H533+Feuil3!D537,IF(G533=Feuil3!C538,Feuil2!H533+Feuil3!D538,0))))))</f>
        <v>44672</v>
      </c>
    </row>
    <row r="534" spans="1:9" hidden="1" x14ac:dyDescent="0.3">
      <c r="A534" s="5" t="s">
        <v>1758</v>
      </c>
      <c r="B534" s="5" t="s">
        <v>1759</v>
      </c>
      <c r="C534" s="7">
        <v>2500</v>
      </c>
      <c r="D534" t="str">
        <f>A534&amp;" N°"&amp;COUNTIF(A$2:A534,A534)</f>
        <v>2420080004_04 N°1</v>
      </c>
      <c r="E534" s="5" t="s">
        <v>1760</v>
      </c>
      <c r="F534">
        <f t="shared" si="8"/>
        <v>2500</v>
      </c>
      <c r="I534" s="11">
        <f ca="1">IF(F534&lt;&gt;"relavage",TODAY(),IF(G534=Feuil3!C535,Feuil2!H534+Feuil3!D535,IF(G534=Feuil3!C536,Feuil2!H534+Feuil3!D536,IF(G534=Feuil3!C537,Feuil2!H534+Feuil3!D537,IF(G534=Feuil3!C538,Feuil2!H534+Feuil3!D538,IF(G534=Feuil3!C539,Feuil2!H534+Feuil3!D539,0))))))</f>
        <v>44672</v>
      </c>
    </row>
    <row r="535" spans="1:9" hidden="1" x14ac:dyDescent="0.3">
      <c r="A535" s="5" t="s">
        <v>89</v>
      </c>
      <c r="B535" s="5" t="s">
        <v>90</v>
      </c>
      <c r="C535" s="7">
        <v>8</v>
      </c>
      <c r="D535" t="str">
        <f>A535&amp;" N°"&amp;COUNTIF(A$2:A535,A535)</f>
        <v>C982A N°5</v>
      </c>
      <c r="E535" s="5" t="s">
        <v>1761</v>
      </c>
      <c r="F535" t="str">
        <f t="shared" si="8"/>
        <v/>
      </c>
      <c r="I535" s="11">
        <f ca="1">IF(F535&lt;&gt;"relavage",TODAY(),IF(G535=Feuil3!C536,Feuil2!H535+Feuil3!D536,IF(G535=Feuil3!C537,Feuil2!H535+Feuil3!D537,IF(G535=Feuil3!C538,Feuil2!H535+Feuil3!D538,IF(G535=Feuil3!C539,Feuil2!H535+Feuil3!D539,IF(G535=Feuil3!C540,Feuil2!H535+Feuil3!D540,0))))))</f>
        <v>44672</v>
      </c>
    </row>
    <row r="536" spans="1:9" hidden="1" x14ac:dyDescent="0.3">
      <c r="A536" s="5" t="s">
        <v>722</v>
      </c>
      <c r="B536" s="5" t="s">
        <v>77</v>
      </c>
      <c r="C536" s="7">
        <v>980</v>
      </c>
      <c r="D536" t="str">
        <f>A536&amp;" N°"&amp;COUNTIF(A$2:A536,A536)</f>
        <v>C1193 N°2</v>
      </c>
      <c r="E536" s="5" t="s">
        <v>1762</v>
      </c>
      <c r="F536">
        <f t="shared" si="8"/>
        <v>980</v>
      </c>
      <c r="I536" s="11">
        <f ca="1">IF(F536&lt;&gt;"relavage",TODAY(),IF(G536=Feuil3!C537,Feuil2!H536+Feuil3!D537,IF(G536=Feuil3!C538,Feuil2!H536+Feuil3!D538,IF(G536=Feuil3!C539,Feuil2!H536+Feuil3!D539,IF(G536=Feuil3!C540,Feuil2!H536+Feuil3!D540,IF(G536=Feuil3!C541,Feuil2!H536+Feuil3!D541,0))))))</f>
        <v>44672</v>
      </c>
    </row>
    <row r="537" spans="1:9" hidden="1" x14ac:dyDescent="0.3">
      <c r="A537" s="5" t="s">
        <v>287</v>
      </c>
      <c r="B537" s="5" t="s">
        <v>288</v>
      </c>
      <c r="C537" s="7">
        <v>15000</v>
      </c>
      <c r="D537" t="str">
        <f>A537&amp;" N°"&amp;COUNTIF(A$2:A537,A537)</f>
        <v>9906126841_04 N°4</v>
      </c>
      <c r="E537" s="5" t="s">
        <v>1763</v>
      </c>
      <c r="F537">
        <f t="shared" si="8"/>
        <v>15000</v>
      </c>
      <c r="I537" s="11">
        <f ca="1">IF(F537&lt;&gt;"relavage",TODAY(),IF(G537=Feuil3!C538,Feuil2!H537+Feuil3!D538,IF(G537=Feuil3!C539,Feuil2!H537+Feuil3!D539,IF(G537=Feuil3!C540,Feuil2!H537+Feuil3!D540,IF(G537=Feuil3!C541,Feuil2!H537+Feuil3!D541,IF(G537=Feuil3!C542,Feuil2!H537+Feuil3!D542,0))))))</f>
        <v>44672</v>
      </c>
    </row>
    <row r="538" spans="1:9" hidden="1" x14ac:dyDescent="0.3">
      <c r="A538" s="5" t="s">
        <v>1764</v>
      </c>
      <c r="B538" s="5" t="s">
        <v>1765</v>
      </c>
      <c r="C538" s="7">
        <v>3000</v>
      </c>
      <c r="D538" t="str">
        <f>A538&amp;" N°"&amp;COUNTIF(A$2:A538,A538)</f>
        <v>9901122161_04 N°1</v>
      </c>
      <c r="E538" s="5" t="s">
        <v>1766</v>
      </c>
      <c r="F538">
        <f t="shared" si="8"/>
        <v>3000</v>
      </c>
      <c r="I538" s="11">
        <f ca="1">IF(F538&lt;&gt;"relavage",TODAY(),IF(G538=Feuil3!C539,Feuil2!H538+Feuil3!D539,IF(G538=Feuil3!C540,Feuil2!H538+Feuil3!D540,IF(G538=Feuil3!C541,Feuil2!H538+Feuil3!D541,IF(G538=Feuil3!C542,Feuil2!H538+Feuil3!D542,IF(G538=Feuil3!C543,Feuil2!H538+Feuil3!D543,0))))))</f>
        <v>44672</v>
      </c>
    </row>
    <row r="539" spans="1:9" hidden="1" x14ac:dyDescent="0.3">
      <c r="A539" s="5" t="s">
        <v>881</v>
      </c>
      <c r="B539" s="5" t="s">
        <v>882</v>
      </c>
      <c r="C539" s="7">
        <v>1500</v>
      </c>
      <c r="D539" t="str">
        <f>A539&amp;" N°"&amp;COUNTIF(A$2:A539,A539)</f>
        <v>3390150013_04 N°2</v>
      </c>
      <c r="E539" s="5" t="s">
        <v>1767</v>
      </c>
      <c r="F539">
        <f t="shared" si="8"/>
        <v>1500</v>
      </c>
      <c r="I539" s="11">
        <f ca="1">IF(F539&lt;&gt;"relavage",TODAY(),IF(G539=Feuil3!C540,Feuil2!H539+Feuil3!D540,IF(G539=Feuil3!C541,Feuil2!H539+Feuil3!D541,IF(G539=Feuil3!C542,Feuil2!H539+Feuil3!D542,IF(G539=Feuil3!C543,Feuil2!H539+Feuil3!D543,IF(G539=Feuil3!C544,Feuil2!H539+Feuil3!D544,0))))))</f>
        <v>44672</v>
      </c>
    </row>
    <row r="540" spans="1:9" hidden="1" x14ac:dyDescent="0.3">
      <c r="A540" s="5" t="s">
        <v>253</v>
      </c>
      <c r="B540" s="5" t="s">
        <v>254</v>
      </c>
      <c r="C540" s="7">
        <v>3000</v>
      </c>
      <c r="D540" t="str">
        <f>A540&amp;" N°"&amp;COUNTIF(A$2:A540,A540)</f>
        <v>6246150007_04 N°3</v>
      </c>
      <c r="E540" s="5" t="s">
        <v>1768</v>
      </c>
      <c r="F540">
        <f t="shared" si="8"/>
        <v>3000</v>
      </c>
      <c r="I540" s="11">
        <f ca="1">IF(F540&lt;&gt;"relavage",TODAY(),IF(G540=Feuil3!C541,Feuil2!H540+Feuil3!D541,IF(G540=Feuil3!C542,Feuil2!H540+Feuil3!D542,IF(G540=Feuil3!C543,Feuil2!H540+Feuil3!D543,IF(G540=Feuil3!C544,Feuil2!H540+Feuil3!D544,IF(G540=Feuil3!C545,Feuil2!H540+Feuil3!D545,0))))))</f>
        <v>44672</v>
      </c>
    </row>
    <row r="541" spans="1:9" hidden="1" x14ac:dyDescent="0.3">
      <c r="A541" s="5" t="s">
        <v>333</v>
      </c>
      <c r="B541" s="5" t="s">
        <v>334</v>
      </c>
      <c r="C541" s="7">
        <v>3000</v>
      </c>
      <c r="D541" t="str">
        <f>A541&amp;" N°"&amp;COUNTIF(A$2:A541,A541)</f>
        <v>9906126061_04 N°3</v>
      </c>
      <c r="E541" s="5" t="s">
        <v>1769</v>
      </c>
      <c r="F541">
        <f t="shared" si="8"/>
        <v>3000</v>
      </c>
      <c r="I541" s="11">
        <f ca="1">IF(F541&lt;&gt;"relavage",TODAY(),IF(G541=Feuil3!C542,Feuil2!H541+Feuil3!D542,IF(G541=Feuil3!C543,Feuil2!H541+Feuil3!D543,IF(G541=Feuil3!C544,Feuil2!H541+Feuil3!D544,IF(G541=Feuil3!C545,Feuil2!H541+Feuil3!D545,IF(G541=Feuil3!C546,Feuil2!H541+Feuil3!D546,0))))))</f>
        <v>44672</v>
      </c>
    </row>
    <row r="542" spans="1:9" hidden="1" x14ac:dyDescent="0.3">
      <c r="A542" s="5" t="s">
        <v>1770</v>
      </c>
      <c r="B542" s="5" t="s">
        <v>1771</v>
      </c>
      <c r="C542" s="7">
        <v>1</v>
      </c>
      <c r="D542" t="str">
        <f>A542&amp;" N°"&amp;COUNTIF(A$2:A542,A542)</f>
        <v>4422080002_04 N°1</v>
      </c>
      <c r="E542" s="5" t="s">
        <v>1772</v>
      </c>
      <c r="F542" t="str">
        <f t="shared" si="8"/>
        <v>relavage</v>
      </c>
      <c r="I542" s="11">
        <f ca="1">IF(F542&lt;&gt;"relavage",TODAY(),IF(G542=Feuil3!C543,Feuil2!H542+Feuil3!D543,IF(G542=Feuil3!C544,Feuil2!H542+Feuil3!D544,IF(G542=Feuil3!C545,Feuil2!H542+Feuil3!D545,IF(G542=Feuil3!C546,Feuil2!H542+Feuil3!D546,IF(G542=Feuil3!C547,Feuil2!H542+Feuil3!D547,0))))))</f>
        <v>0</v>
      </c>
    </row>
    <row r="543" spans="1:9" hidden="1" x14ac:dyDescent="0.3">
      <c r="A543" s="5" t="s">
        <v>118</v>
      </c>
      <c r="B543" s="5" t="s">
        <v>119</v>
      </c>
      <c r="C543" s="7">
        <v>500</v>
      </c>
      <c r="D543" t="str">
        <f>A543&amp;" N°"&amp;COUNTIF(A$2:A543,A543)</f>
        <v>5051150005_04 N°3</v>
      </c>
      <c r="E543" s="5" t="s">
        <v>1773</v>
      </c>
      <c r="F543">
        <f t="shared" si="8"/>
        <v>500</v>
      </c>
      <c r="I543" s="11">
        <f ca="1">IF(F543&lt;&gt;"relavage",TODAY(),IF(G543=Feuil3!C544,Feuil2!H543+Feuil3!D544,IF(G543=Feuil3!C545,Feuil2!H543+Feuil3!D545,IF(G543=Feuil3!C546,Feuil2!H543+Feuil3!D546,IF(G543=Feuil3!C547,Feuil2!H543+Feuil3!D547,IF(G543=Feuil3!C548,Feuil2!H543+Feuil3!D548,0))))))</f>
        <v>44672</v>
      </c>
    </row>
    <row r="544" spans="1:9" hidden="1" x14ac:dyDescent="0.3">
      <c r="A544" s="5" t="s">
        <v>1770</v>
      </c>
      <c r="B544" s="5" t="s">
        <v>1771</v>
      </c>
      <c r="C544" s="7">
        <v>2000</v>
      </c>
      <c r="D544" t="str">
        <f>A544&amp;" N°"&amp;COUNTIF(A$2:A544,A544)</f>
        <v>4422080002_04 N°2</v>
      </c>
      <c r="E544" s="5" t="s">
        <v>1774</v>
      </c>
      <c r="F544">
        <f t="shared" si="8"/>
        <v>2000</v>
      </c>
      <c r="I544" s="11">
        <f ca="1">IF(F544&lt;&gt;"relavage",TODAY(),IF(G544=Feuil3!C545,Feuil2!H544+Feuil3!D545,IF(G544=Feuil3!C546,Feuil2!H544+Feuil3!D546,IF(G544=Feuil3!C547,Feuil2!H544+Feuil3!D547,IF(G544=Feuil3!C548,Feuil2!H544+Feuil3!D548,IF(G544=Feuil3!C549,Feuil2!H544+Feuil3!D549,0))))))</f>
        <v>44672</v>
      </c>
    </row>
    <row r="545" spans="1:9" hidden="1" x14ac:dyDescent="0.3">
      <c r="A545" s="5" t="s">
        <v>1775</v>
      </c>
      <c r="B545" s="5" t="s">
        <v>1776</v>
      </c>
      <c r="C545" s="7">
        <v>500</v>
      </c>
      <c r="D545" t="str">
        <f>A545&amp;" N°"&amp;COUNTIF(A$2:A545,A545)</f>
        <v>2316050006_04 N°1</v>
      </c>
      <c r="E545" s="5" t="s">
        <v>1777</v>
      </c>
      <c r="F545">
        <f t="shared" si="8"/>
        <v>500</v>
      </c>
      <c r="I545" s="11">
        <f ca="1">IF(F545&lt;&gt;"relavage",TODAY(),IF(G545=Feuil3!C546,Feuil2!H545+Feuil3!D546,IF(G545=Feuil3!C547,Feuil2!H545+Feuil3!D547,IF(G545=Feuil3!C548,Feuil2!H545+Feuil3!D548,IF(G545=Feuil3!C549,Feuil2!H545+Feuil3!D549,IF(G545=Feuil3!C550,Feuil2!H545+Feuil3!D550,0))))))</f>
        <v>44672</v>
      </c>
    </row>
    <row r="546" spans="1:9" hidden="1" x14ac:dyDescent="0.3">
      <c r="A546" s="5" t="s">
        <v>1778</v>
      </c>
      <c r="B546" s="5" t="s">
        <v>1779</v>
      </c>
      <c r="C546" s="7">
        <v>1</v>
      </c>
      <c r="D546" t="str">
        <f>A546&amp;" N°"&amp;COUNTIF(A$2:A546,A546)</f>
        <v>7007161035_04 N°1</v>
      </c>
      <c r="E546" s="5" t="s">
        <v>1780</v>
      </c>
      <c r="F546" t="str">
        <f t="shared" si="8"/>
        <v>relavage</v>
      </c>
      <c r="I546" s="11">
        <f ca="1">IF(F546&lt;&gt;"relavage",TODAY(),IF(G546=Feuil3!C547,Feuil2!H546+Feuil3!D547,IF(G546=Feuil3!C548,Feuil2!H546+Feuil3!D548,IF(G546=Feuil3!C549,Feuil2!H546+Feuil3!D549,IF(G546=Feuil3!C550,Feuil2!H546+Feuil3!D550,IF(G546=Feuil3!C551,Feuil2!H546+Feuil3!D551,0))))))</f>
        <v>0</v>
      </c>
    </row>
    <row r="547" spans="1:9" hidden="1" x14ac:dyDescent="0.3">
      <c r="A547" s="5" t="s">
        <v>48</v>
      </c>
      <c r="B547" s="5" t="s">
        <v>49</v>
      </c>
      <c r="C547" s="7">
        <v>2500</v>
      </c>
      <c r="D547" t="str">
        <f>A547&amp;" N°"&amp;COUNTIF(A$2:A547,A547)</f>
        <v>C98B N°2</v>
      </c>
      <c r="E547" s="5" t="s">
        <v>1781</v>
      </c>
      <c r="F547">
        <f t="shared" si="8"/>
        <v>2500</v>
      </c>
      <c r="I547" s="11">
        <f ca="1">IF(F547&lt;&gt;"relavage",TODAY(),IF(G547=Feuil3!C548,Feuil2!H547+Feuil3!D548,IF(G547=Feuil3!C549,Feuil2!H547+Feuil3!D549,IF(G547=Feuil3!C550,Feuil2!H547+Feuil3!D550,IF(G547=Feuil3!C551,Feuil2!H547+Feuil3!D551,IF(G547=Feuil3!C552,Feuil2!H547+Feuil3!D552,0))))))</f>
        <v>44672</v>
      </c>
    </row>
    <row r="548" spans="1:9" hidden="1" x14ac:dyDescent="0.3">
      <c r="A548" s="5" t="s">
        <v>864</v>
      </c>
      <c r="B548" s="5" t="s">
        <v>865</v>
      </c>
      <c r="C548" s="7">
        <v>1000</v>
      </c>
      <c r="D548" t="str">
        <f>A548&amp;" N°"&amp;COUNTIF(A$2:A548,A548)</f>
        <v>C718 N°2</v>
      </c>
      <c r="E548" s="5" t="s">
        <v>1782</v>
      </c>
      <c r="F548">
        <f t="shared" si="8"/>
        <v>1000</v>
      </c>
      <c r="I548" s="11">
        <f ca="1">IF(F548&lt;&gt;"relavage",TODAY(),IF(G548=Feuil3!C549,Feuil2!H548+Feuil3!D549,IF(G548=Feuil3!C550,Feuil2!H548+Feuil3!D550,IF(G548=Feuil3!C551,Feuil2!H548+Feuil3!D551,IF(G548=Feuil3!C552,Feuil2!H548+Feuil3!D552,IF(G548=Feuil3!C553,Feuil2!H548+Feuil3!D553,0))))))</f>
        <v>44672</v>
      </c>
    </row>
    <row r="549" spans="1:9" hidden="1" x14ac:dyDescent="0.3">
      <c r="A549" s="5" t="s">
        <v>601</v>
      </c>
      <c r="B549" s="5" t="s">
        <v>602</v>
      </c>
      <c r="C549" s="7">
        <v>2000</v>
      </c>
      <c r="D549" t="str">
        <f>A549&amp;" N°"&amp;COUNTIF(A$2:A549,A549)</f>
        <v>C78 N°2</v>
      </c>
      <c r="E549" s="5" t="s">
        <v>1783</v>
      </c>
      <c r="F549">
        <f t="shared" si="8"/>
        <v>2000</v>
      </c>
      <c r="I549" s="11">
        <f ca="1">IF(F549&lt;&gt;"relavage",TODAY(),IF(G549=Feuil3!C550,Feuil2!H549+Feuil3!D550,IF(G549=Feuil3!C551,Feuil2!H549+Feuil3!D551,IF(G549=Feuil3!C552,Feuil2!H549+Feuil3!D552,IF(G549=Feuil3!C553,Feuil2!H549+Feuil3!D553,IF(G549=Feuil3!C554,Feuil2!H549+Feuil3!D554,0))))))</f>
        <v>44672</v>
      </c>
    </row>
    <row r="550" spans="1:9" hidden="1" x14ac:dyDescent="0.3">
      <c r="A550" s="5" t="s">
        <v>549</v>
      </c>
      <c r="B550" s="5" t="s">
        <v>550</v>
      </c>
      <c r="C550" s="7">
        <v>3500</v>
      </c>
      <c r="D550" t="str">
        <f>A550&amp;" N°"&amp;COUNTIF(A$2:A550,A550)</f>
        <v>C625 N°1</v>
      </c>
      <c r="E550" s="5" t="s">
        <v>1784</v>
      </c>
      <c r="F550">
        <f t="shared" si="8"/>
        <v>3500</v>
      </c>
      <c r="I550" s="11">
        <f ca="1">IF(F550&lt;&gt;"relavage",TODAY(),IF(G550=Feuil3!C551,Feuil2!H550+Feuil3!D551,IF(G550=Feuil3!C552,Feuil2!H550+Feuil3!D552,IF(G550=Feuil3!C553,Feuil2!H550+Feuil3!D553,IF(G550=Feuil3!C554,Feuil2!H550+Feuil3!D554,IF(G550=Feuil3!C555,Feuil2!H550+Feuil3!D555,0))))))</f>
        <v>44672</v>
      </c>
    </row>
    <row r="551" spans="1:9" hidden="1" x14ac:dyDescent="0.3">
      <c r="A551" s="5" t="s">
        <v>161</v>
      </c>
      <c r="B551" s="5" t="s">
        <v>162</v>
      </c>
      <c r="C551" s="7">
        <v>2500</v>
      </c>
      <c r="D551" t="str">
        <f>A551&amp;" N°"&amp;COUNTIF(A$2:A551,A551)</f>
        <v>C459 N°2</v>
      </c>
      <c r="E551" s="5" t="s">
        <v>1785</v>
      </c>
      <c r="F551">
        <f t="shared" si="8"/>
        <v>2500</v>
      </c>
      <c r="I551" s="11">
        <f ca="1">IF(F551&lt;&gt;"relavage",TODAY(),IF(G551=Feuil3!C552,Feuil2!H551+Feuil3!D552,IF(G551=Feuil3!C553,Feuil2!H551+Feuil3!D553,IF(G551=Feuil3!C554,Feuil2!H551+Feuil3!D554,IF(G551=Feuil3!C555,Feuil2!H551+Feuil3!D555,IF(G551=Feuil3!C556,Feuil2!H551+Feuil3!D556,0))))))</f>
        <v>44672</v>
      </c>
    </row>
    <row r="552" spans="1:9" hidden="1" x14ac:dyDescent="0.3">
      <c r="A552" s="5" t="s">
        <v>463</v>
      </c>
      <c r="B552" s="5" t="s">
        <v>464</v>
      </c>
      <c r="C552" s="7">
        <v>8</v>
      </c>
      <c r="D552" t="str">
        <f>A552&amp;" N°"&amp;COUNTIF(A$2:A552,A552)</f>
        <v>C201 N°1</v>
      </c>
      <c r="E552" s="5" t="s">
        <v>1786</v>
      </c>
      <c r="F552" t="str">
        <f t="shared" si="8"/>
        <v/>
      </c>
      <c r="I552" s="11">
        <f ca="1">IF(F552&lt;&gt;"relavage",TODAY(),IF(G552=Feuil3!C553,Feuil2!H552+Feuil3!D553,IF(G552=Feuil3!C554,Feuil2!H552+Feuil3!D554,IF(G552=Feuil3!C555,Feuil2!H552+Feuil3!D555,IF(G552=Feuil3!C556,Feuil2!H552+Feuil3!D556,IF(G552=Feuil3!C557,Feuil2!H552+Feuil3!D557,0))))))</f>
        <v>44672</v>
      </c>
    </row>
    <row r="553" spans="1:9" hidden="1" x14ac:dyDescent="0.3">
      <c r="A553" s="5" t="s">
        <v>144</v>
      </c>
      <c r="B553" s="5" t="s">
        <v>145</v>
      </c>
      <c r="C553" s="7">
        <v>1612</v>
      </c>
      <c r="D553" t="str">
        <f>A553&amp;" N°"&amp;COUNTIF(A$2:A553,A553)</f>
        <v>C264 N°2</v>
      </c>
      <c r="E553" s="5" t="s">
        <v>1787</v>
      </c>
      <c r="F553">
        <f t="shared" si="8"/>
        <v>1612</v>
      </c>
      <c r="I553" s="11">
        <f ca="1">IF(F553&lt;&gt;"relavage",TODAY(),IF(G553=Feuil3!C554,Feuil2!H553+Feuil3!D554,IF(G553=Feuil3!C555,Feuil2!H553+Feuil3!D555,IF(G553=Feuil3!C556,Feuil2!H553+Feuil3!D556,IF(G553=Feuil3!C557,Feuil2!H553+Feuil3!D557,IF(G553=Feuil3!C558,Feuil2!H553+Feuil3!D558,0))))))</f>
        <v>44672</v>
      </c>
    </row>
    <row r="554" spans="1:9" hidden="1" x14ac:dyDescent="0.3">
      <c r="A554" s="5" t="s">
        <v>1788</v>
      </c>
      <c r="B554" s="5" t="s">
        <v>77</v>
      </c>
      <c r="C554" s="7">
        <v>1960</v>
      </c>
      <c r="D554" t="str">
        <f>A554&amp;" N°"&amp;COUNTIF(A$2:A554,A554)</f>
        <v>C1905 N°1</v>
      </c>
      <c r="E554" s="5" t="s">
        <v>1789</v>
      </c>
      <c r="F554">
        <f t="shared" si="8"/>
        <v>1960</v>
      </c>
      <c r="I554" s="11">
        <f ca="1">IF(F554&lt;&gt;"relavage",TODAY(),IF(G554=Feuil3!C555,Feuil2!H554+Feuil3!D555,IF(G554=Feuil3!C556,Feuil2!H554+Feuil3!D556,IF(G554=Feuil3!C557,Feuil2!H554+Feuil3!D557,IF(G554=Feuil3!C558,Feuil2!H554+Feuil3!D558,IF(G554=Feuil3!C559,Feuil2!H554+Feuil3!D559,0))))))</f>
        <v>44672</v>
      </c>
    </row>
    <row r="555" spans="1:9" hidden="1" x14ac:dyDescent="0.3">
      <c r="A555" s="5" t="s">
        <v>62</v>
      </c>
      <c r="B555" s="5" t="s">
        <v>63</v>
      </c>
      <c r="C555" s="7">
        <v>2500</v>
      </c>
      <c r="D555" t="str">
        <f>A555&amp;" N°"&amp;COUNTIF(A$2:A555,A555)</f>
        <v>C1100B N°1</v>
      </c>
      <c r="E555" s="5" t="s">
        <v>1790</v>
      </c>
      <c r="F555">
        <f t="shared" si="8"/>
        <v>2500</v>
      </c>
      <c r="I555" s="11">
        <f ca="1">IF(F555&lt;&gt;"relavage",TODAY(),IF(G555=Feuil3!C556,Feuil2!H555+Feuil3!D556,IF(G555=Feuil3!C557,Feuil2!H555+Feuil3!D557,IF(G555=Feuil3!C558,Feuil2!H555+Feuil3!D558,IF(G555=Feuil3!C559,Feuil2!H555+Feuil3!D559,IF(G555=Feuil3!C560,Feuil2!H555+Feuil3!D560,0))))))</f>
        <v>44672</v>
      </c>
    </row>
    <row r="556" spans="1:9" hidden="1" x14ac:dyDescent="0.3">
      <c r="A556" s="5" t="s">
        <v>633</v>
      </c>
      <c r="B556" s="5" t="s">
        <v>634</v>
      </c>
      <c r="C556" s="7">
        <v>8</v>
      </c>
      <c r="D556" t="str">
        <f>A556&amp;" N°"&amp;COUNTIF(A$2:A556,A556)</f>
        <v>C1200 N°2</v>
      </c>
      <c r="E556" s="5" t="s">
        <v>1791</v>
      </c>
      <c r="F556" t="str">
        <f t="shared" si="8"/>
        <v/>
      </c>
      <c r="I556" s="11">
        <f ca="1">IF(F556&lt;&gt;"relavage",TODAY(),IF(G556=Feuil3!C557,Feuil2!H556+Feuil3!D557,IF(G556=Feuil3!C558,Feuil2!H556+Feuil3!D558,IF(G556=Feuil3!C559,Feuil2!H556+Feuil3!D559,IF(G556=Feuil3!C560,Feuil2!H556+Feuil3!D560,IF(G556=Feuil3!C561,Feuil2!H556+Feuil3!D561,0))))))</f>
        <v>44672</v>
      </c>
    </row>
    <row r="557" spans="1:9" hidden="1" x14ac:dyDescent="0.3">
      <c r="A557" s="5" t="s">
        <v>617</v>
      </c>
      <c r="B557" s="5" t="s">
        <v>618</v>
      </c>
      <c r="C557" s="7">
        <v>4970</v>
      </c>
      <c r="D557" t="str">
        <f>A557&amp;" N°"&amp;COUNTIF(A$2:A557,A557)</f>
        <v>C48 N°2</v>
      </c>
      <c r="E557" s="5" t="s">
        <v>1792</v>
      </c>
      <c r="F557">
        <f t="shared" si="8"/>
        <v>4970</v>
      </c>
      <c r="I557" s="11">
        <f ca="1">IF(F557&lt;&gt;"relavage",TODAY(),IF(G557=Feuil3!C558,Feuil2!H557+Feuil3!D558,IF(G557=Feuil3!C559,Feuil2!H557+Feuil3!D559,IF(G557=Feuil3!C560,Feuil2!H557+Feuil3!D560,IF(G557=Feuil3!C561,Feuil2!H557+Feuil3!D561,IF(G557=Feuil3!C562,Feuil2!H557+Feuil3!D562,0))))))</f>
        <v>44672</v>
      </c>
    </row>
    <row r="558" spans="1:9" hidden="1" x14ac:dyDescent="0.3">
      <c r="A558" s="5" t="s">
        <v>799</v>
      </c>
      <c r="B558" s="5" t="s">
        <v>800</v>
      </c>
      <c r="C558" s="7">
        <v>1</v>
      </c>
      <c r="D558" t="str">
        <f>A558&amp;" N°"&amp;COUNTIF(A$2:A558,A558)</f>
        <v>C1156A N°1</v>
      </c>
      <c r="E558" s="5" t="s">
        <v>1793</v>
      </c>
      <c r="F558" t="str">
        <f t="shared" si="8"/>
        <v>relavage</v>
      </c>
      <c r="I558" s="11">
        <f ca="1">IF(F558&lt;&gt;"relavage",TODAY(),IF(G558=Feuil3!C559,Feuil2!H558+Feuil3!D559,IF(G558=Feuil3!C560,Feuil2!H558+Feuil3!D560,IF(G558=Feuil3!C561,Feuil2!H558+Feuil3!D561,IF(G558=Feuil3!C562,Feuil2!H558+Feuil3!D562,IF(G558=Feuil3!C563,Feuil2!H558+Feuil3!D563,0))))))</f>
        <v>0</v>
      </c>
    </row>
    <row r="559" spans="1:9" hidden="1" x14ac:dyDescent="0.3">
      <c r="A559" s="5" t="s">
        <v>1794</v>
      </c>
      <c r="B559" s="5" t="s">
        <v>1795</v>
      </c>
      <c r="C559" s="7">
        <v>1000</v>
      </c>
      <c r="D559" t="str">
        <f>A559&amp;" N°"&amp;COUNTIF(A$2:A559,A559)</f>
        <v>9942127504_04 N°1</v>
      </c>
      <c r="E559" s="5" t="s">
        <v>1796</v>
      </c>
      <c r="F559">
        <f t="shared" si="8"/>
        <v>1000</v>
      </c>
      <c r="I559" s="11">
        <f ca="1">IF(F559&lt;&gt;"relavage",TODAY(),IF(G559=Feuil3!C560,Feuil2!H559+Feuil3!D560,IF(G559=Feuil3!C561,Feuil2!H559+Feuil3!D561,IF(G559=Feuil3!C562,Feuil2!H559+Feuil3!D562,IF(G559=Feuil3!C563,Feuil2!H559+Feuil3!D563,IF(G559=Feuil3!C564,Feuil2!H559+Feuil3!D564,0))))))</f>
        <v>44672</v>
      </c>
    </row>
    <row r="560" spans="1:9" hidden="1" x14ac:dyDescent="0.3">
      <c r="A560" s="5" t="s">
        <v>803</v>
      </c>
      <c r="B560" s="5" t="s">
        <v>804</v>
      </c>
      <c r="C560" s="7">
        <v>2500</v>
      </c>
      <c r="D560" t="str">
        <f>A560&amp;" N°"&amp;COUNTIF(A$2:A560,A560)</f>
        <v>C1409 N°2</v>
      </c>
      <c r="E560" s="5" t="s">
        <v>1797</v>
      </c>
      <c r="F560">
        <f t="shared" si="8"/>
        <v>2500</v>
      </c>
      <c r="I560" s="11">
        <f ca="1">IF(F560&lt;&gt;"relavage",TODAY(),IF(G560=Feuil3!C561,Feuil2!H560+Feuil3!D561,IF(G560=Feuil3!C562,Feuil2!H560+Feuil3!D562,IF(G560=Feuil3!C563,Feuil2!H560+Feuil3!D563,IF(G560=Feuil3!C564,Feuil2!H560+Feuil3!D564,IF(G560=Feuil3!C565,Feuil2!H560+Feuil3!D565,0))))))</f>
        <v>44672</v>
      </c>
    </row>
    <row r="561" spans="1:9" hidden="1" x14ac:dyDescent="0.3">
      <c r="A561" s="5" t="s">
        <v>1169</v>
      </c>
      <c r="B561" s="5" t="s">
        <v>1170</v>
      </c>
      <c r="C561" s="7">
        <v>2000</v>
      </c>
      <c r="D561" t="str">
        <f>A561&amp;" N°"&amp;COUNTIF(A$2:A561,A561)</f>
        <v>C420A N°6</v>
      </c>
      <c r="E561" s="5" t="s">
        <v>1798</v>
      </c>
      <c r="F561">
        <f t="shared" si="8"/>
        <v>2000</v>
      </c>
      <c r="I561" s="11">
        <f ca="1">IF(F561&lt;&gt;"relavage",TODAY(),IF(G561=Feuil3!C562,Feuil2!H561+Feuil3!D562,IF(G561=Feuil3!C563,Feuil2!H561+Feuil3!D563,IF(G561=Feuil3!C564,Feuil2!H561+Feuil3!D564,IF(G561=Feuil3!C565,Feuil2!H561+Feuil3!D565,IF(G561=Feuil3!C566,Feuil2!H561+Feuil3!D566,0))))))</f>
        <v>44672</v>
      </c>
    </row>
    <row r="562" spans="1:9" hidden="1" x14ac:dyDescent="0.3">
      <c r="A562" s="5" t="s">
        <v>104</v>
      </c>
      <c r="B562" s="5" t="s">
        <v>105</v>
      </c>
      <c r="C562" s="7">
        <v>8</v>
      </c>
      <c r="D562" t="str">
        <f>A562&amp;" N°"&amp;COUNTIF(A$2:A562,A562)</f>
        <v>C1389 N°2</v>
      </c>
      <c r="E562" s="5" t="s">
        <v>1799</v>
      </c>
      <c r="F562" t="str">
        <f t="shared" si="8"/>
        <v/>
      </c>
      <c r="I562" s="11">
        <f ca="1">IF(F562&lt;&gt;"relavage",TODAY(),IF(G562=Feuil3!C563,Feuil2!H562+Feuil3!D563,IF(G562=Feuil3!C564,Feuil2!H562+Feuil3!D564,IF(G562=Feuil3!C565,Feuil2!H562+Feuil3!D565,IF(G562=Feuil3!C566,Feuil2!H562+Feuil3!D566,IF(G562=Feuil3!C567,Feuil2!H562+Feuil3!D567,0))))))</f>
        <v>44672</v>
      </c>
    </row>
    <row r="563" spans="1:9" hidden="1" x14ac:dyDescent="0.3">
      <c r="A563" s="5" t="s">
        <v>549</v>
      </c>
      <c r="B563" s="5" t="s">
        <v>550</v>
      </c>
      <c r="C563" s="7">
        <v>3500</v>
      </c>
      <c r="D563" t="str">
        <f>A563&amp;" N°"&amp;COUNTIF(A$2:A563,A563)</f>
        <v>C625 N°2</v>
      </c>
      <c r="E563" s="5" t="s">
        <v>1800</v>
      </c>
      <c r="F563">
        <f t="shared" si="8"/>
        <v>3500</v>
      </c>
      <c r="I563" s="11">
        <f ca="1">IF(F563&lt;&gt;"relavage",TODAY(),IF(G563=Feuil3!C564,Feuil2!H563+Feuil3!D564,IF(G563=Feuil3!C565,Feuil2!H563+Feuil3!D565,IF(G563=Feuil3!C566,Feuil2!H563+Feuil3!D566,IF(G563=Feuil3!C567,Feuil2!H563+Feuil3!D567,IF(G563=Feuil3!C568,Feuil2!H563+Feuil3!D568,0))))))</f>
        <v>44672</v>
      </c>
    </row>
    <row r="564" spans="1:9" hidden="1" x14ac:dyDescent="0.3">
      <c r="A564" s="5" t="s">
        <v>93</v>
      </c>
      <c r="B564" s="5" t="s">
        <v>94</v>
      </c>
      <c r="C564" s="7">
        <v>1</v>
      </c>
      <c r="D564" t="str">
        <f>A564&amp;" N°"&amp;COUNTIF(A$2:A564,A564)</f>
        <v>C1198 N°2</v>
      </c>
      <c r="E564" s="5" t="s">
        <v>1801</v>
      </c>
      <c r="F564" t="str">
        <f t="shared" si="8"/>
        <v>relavage</v>
      </c>
      <c r="I564" s="11">
        <f ca="1">IF(F564&lt;&gt;"relavage",TODAY(),IF(G564=Feuil3!C565,Feuil2!H564+Feuil3!D565,IF(G564=Feuil3!C566,Feuil2!H564+Feuil3!D566,IF(G564=Feuil3!C567,Feuil2!H564+Feuil3!D567,IF(G564=Feuil3!C568,Feuil2!H564+Feuil3!D568,IF(G564=Feuil3!C569,Feuil2!H564+Feuil3!D569,0))))))</f>
        <v>0</v>
      </c>
    </row>
    <row r="565" spans="1:9" hidden="1" x14ac:dyDescent="0.3">
      <c r="A565" s="5" t="s">
        <v>1169</v>
      </c>
      <c r="B565" s="5" t="s">
        <v>1170</v>
      </c>
      <c r="C565" s="7">
        <v>2000</v>
      </c>
      <c r="D565" t="str">
        <f>A565&amp;" N°"&amp;COUNTIF(A$2:A565,A565)</f>
        <v>C420A N°7</v>
      </c>
      <c r="E565" s="5" t="s">
        <v>1802</v>
      </c>
      <c r="F565">
        <f t="shared" si="8"/>
        <v>2000</v>
      </c>
      <c r="I565" s="11">
        <f ca="1">IF(F565&lt;&gt;"relavage",TODAY(),IF(G565=Feuil3!C566,Feuil2!H565+Feuil3!D566,IF(G565=Feuil3!C567,Feuil2!H565+Feuil3!D567,IF(G565=Feuil3!C568,Feuil2!H565+Feuil3!D568,IF(G565=Feuil3!C569,Feuil2!H565+Feuil3!D569,IF(G565=Feuil3!C570,Feuil2!H565+Feuil3!D570,0))))))</f>
        <v>44672</v>
      </c>
    </row>
    <row r="566" spans="1:9" hidden="1" x14ac:dyDescent="0.3">
      <c r="A566" s="5" t="s">
        <v>58</v>
      </c>
      <c r="B566" s="5" t="s">
        <v>59</v>
      </c>
      <c r="C566" s="7">
        <v>2980</v>
      </c>
      <c r="D566" t="str">
        <f>A566&amp;" N°"&amp;COUNTIF(A$2:A566,A566)</f>
        <v>9912124761_04 N°2</v>
      </c>
      <c r="E566" s="5" t="s">
        <v>1803</v>
      </c>
      <c r="F566">
        <f t="shared" si="8"/>
        <v>2980</v>
      </c>
      <c r="I566" s="11">
        <f ca="1">IF(F566&lt;&gt;"relavage",TODAY(),IF(G566=Feuil3!C567,Feuil2!H566+Feuil3!D567,IF(G566=Feuil3!C568,Feuil2!H566+Feuil3!D568,IF(G566=Feuil3!C569,Feuil2!H566+Feuil3!D569,IF(G566=Feuil3!C570,Feuil2!H566+Feuil3!D570,IF(G566=Feuil3!C571,Feuil2!H566+Feuil3!D571,0))))))</f>
        <v>44672</v>
      </c>
    </row>
    <row r="567" spans="1:9" hidden="1" x14ac:dyDescent="0.3">
      <c r="A567" s="5" t="s">
        <v>1804</v>
      </c>
      <c r="B567" s="5" t="s">
        <v>1805</v>
      </c>
      <c r="C567" s="7">
        <v>2500</v>
      </c>
      <c r="D567" t="str">
        <f>A567&amp;" N°"&amp;COUNTIF(A$2:A567,A567)</f>
        <v>2070020027_04 N°1</v>
      </c>
      <c r="E567" s="5" t="s">
        <v>1806</v>
      </c>
      <c r="F567">
        <f t="shared" si="8"/>
        <v>2500</v>
      </c>
      <c r="I567" s="11">
        <f ca="1">IF(F567&lt;&gt;"relavage",TODAY(),IF(G567=Feuil3!C568,Feuil2!H567+Feuil3!D568,IF(G567=Feuil3!C569,Feuil2!H567+Feuil3!D569,IF(G567=Feuil3!C570,Feuil2!H567+Feuil3!D570,IF(G567=Feuil3!C571,Feuil2!H567+Feuil3!D571,IF(G567=Feuil3!C572,Feuil2!H567+Feuil3!D572,0))))))</f>
        <v>44672</v>
      </c>
    </row>
    <row r="568" spans="1:9" hidden="1" x14ac:dyDescent="0.3">
      <c r="A568" s="5" t="s">
        <v>1807</v>
      </c>
      <c r="B568" s="5" t="s">
        <v>77</v>
      </c>
      <c r="C568" s="7">
        <v>1000</v>
      </c>
      <c r="D568" t="str">
        <f>A568&amp;" N°"&amp;COUNTIF(A$2:A568,A568)</f>
        <v>C1255 N°1</v>
      </c>
      <c r="E568" s="5" t="s">
        <v>1808</v>
      </c>
      <c r="F568">
        <f t="shared" si="8"/>
        <v>1000</v>
      </c>
      <c r="I568" s="11">
        <f ca="1">IF(F568&lt;&gt;"relavage",TODAY(),IF(G568=Feuil3!C569,Feuil2!H568+Feuil3!D569,IF(G568=Feuil3!C570,Feuil2!H568+Feuil3!D570,IF(G568=Feuil3!C571,Feuil2!H568+Feuil3!D571,IF(G568=Feuil3!C572,Feuil2!H568+Feuil3!D572,IF(G568=Feuil3!C573,Feuil2!H568+Feuil3!D573,0))))))</f>
        <v>44672</v>
      </c>
    </row>
    <row r="569" spans="1:9" hidden="1" x14ac:dyDescent="0.3">
      <c r="A569" s="5" t="s">
        <v>34</v>
      </c>
      <c r="B569" s="5" t="s">
        <v>35</v>
      </c>
      <c r="C569" s="7">
        <v>2500</v>
      </c>
      <c r="D569" t="str">
        <f>A569&amp;" N°"&amp;COUNTIF(A$2:A569,A569)</f>
        <v>C421 N°1</v>
      </c>
      <c r="E569" s="5" t="s">
        <v>1809</v>
      </c>
      <c r="F569">
        <f t="shared" si="8"/>
        <v>2500</v>
      </c>
      <c r="I569" s="11">
        <f ca="1">IF(F569&lt;&gt;"relavage",TODAY(),IF(G569=Feuil3!C570,Feuil2!H569+Feuil3!D570,IF(G569=Feuil3!C571,Feuil2!H569+Feuil3!D571,IF(G569=Feuil3!C572,Feuil2!H569+Feuil3!D572,IF(G569=Feuil3!C573,Feuil2!H569+Feuil3!D573,IF(G569=Feuil3!C574,Feuil2!H569+Feuil3!D574,0))))))</f>
        <v>44672</v>
      </c>
    </row>
    <row r="570" spans="1:9" hidden="1" x14ac:dyDescent="0.3">
      <c r="A570" s="5" t="s">
        <v>301</v>
      </c>
      <c r="B570" s="5" t="s">
        <v>302</v>
      </c>
      <c r="C570" s="7">
        <v>5000</v>
      </c>
      <c r="D570" t="str">
        <f>A570&amp;" N°"&amp;COUNTIF(A$2:A570,A570)</f>
        <v>C627 N°2</v>
      </c>
      <c r="E570" s="5" t="s">
        <v>1810</v>
      </c>
      <c r="F570">
        <f t="shared" si="8"/>
        <v>5000</v>
      </c>
      <c r="I570" s="11">
        <f ca="1">IF(F570&lt;&gt;"relavage",TODAY(),IF(G570=Feuil3!C571,Feuil2!H570+Feuil3!D571,IF(G570=Feuil3!C572,Feuil2!H570+Feuil3!D572,IF(G570=Feuil3!C573,Feuil2!H570+Feuil3!D573,IF(G570=Feuil3!C574,Feuil2!H570+Feuil3!D574,IF(G570=Feuil3!C575,Feuil2!H570+Feuil3!D575,0))))))</f>
        <v>44672</v>
      </c>
    </row>
    <row r="571" spans="1:9" hidden="1" x14ac:dyDescent="0.3">
      <c r="A571" s="5" t="s">
        <v>34</v>
      </c>
      <c r="B571" s="5" t="s">
        <v>35</v>
      </c>
      <c r="C571" s="7">
        <v>2500</v>
      </c>
      <c r="D571" t="str">
        <f>A571&amp;" N°"&amp;COUNTIF(A$2:A571,A571)</f>
        <v>C421 N°2</v>
      </c>
      <c r="E571" s="5" t="s">
        <v>1811</v>
      </c>
      <c r="F571">
        <f t="shared" si="8"/>
        <v>2500</v>
      </c>
      <c r="I571" s="11">
        <f ca="1">IF(F571&lt;&gt;"relavage",TODAY(),IF(G571=Feuil3!C572,Feuil2!H571+Feuil3!D572,IF(G571=Feuil3!C573,Feuil2!H571+Feuil3!D573,IF(G571=Feuil3!C574,Feuil2!H571+Feuil3!D574,IF(G571=Feuil3!C575,Feuil2!H571+Feuil3!D575,IF(G571=Feuil3!C576,Feuil2!H571+Feuil3!D576,0))))))</f>
        <v>44672</v>
      </c>
    </row>
    <row r="572" spans="1:9" hidden="1" x14ac:dyDescent="0.3">
      <c r="A572" s="5" t="s">
        <v>150</v>
      </c>
      <c r="B572" s="5" t="s">
        <v>151</v>
      </c>
      <c r="C572" s="7">
        <v>8</v>
      </c>
      <c r="D572" t="str">
        <f>A572&amp;" N°"&amp;COUNTIF(A$2:A572,A572)</f>
        <v>C1152 N°2</v>
      </c>
      <c r="E572" s="5" t="s">
        <v>1812</v>
      </c>
      <c r="F572" t="str">
        <f t="shared" si="8"/>
        <v/>
      </c>
      <c r="I572" s="11">
        <f ca="1">IF(F572&lt;&gt;"relavage",TODAY(),IF(G572=Feuil3!C573,Feuil2!H572+Feuil3!D573,IF(G572=Feuil3!C574,Feuil2!H572+Feuil3!D574,IF(G572=Feuil3!C575,Feuil2!H572+Feuil3!D575,IF(G572=Feuil3!C576,Feuil2!H572+Feuil3!D576,IF(G572=Feuil3!C577,Feuil2!H572+Feuil3!D577,0))))))</f>
        <v>44672</v>
      </c>
    </row>
    <row r="573" spans="1:9" hidden="1" x14ac:dyDescent="0.3">
      <c r="A573" s="5" t="s">
        <v>1526</v>
      </c>
      <c r="B573" s="5" t="s">
        <v>1527</v>
      </c>
      <c r="C573" s="7">
        <v>1</v>
      </c>
      <c r="D573" t="str">
        <f>A573&amp;" N°"&amp;COUNTIF(A$2:A573,A573)</f>
        <v>4400020002_14 N°2</v>
      </c>
      <c r="E573" s="5" t="s">
        <v>1813</v>
      </c>
      <c r="F573" t="str">
        <f t="shared" si="8"/>
        <v>relavage</v>
      </c>
      <c r="I573" s="11">
        <f ca="1">IF(F573&lt;&gt;"relavage",TODAY(),IF(G573=Feuil3!C574,Feuil2!H573+Feuil3!D574,IF(G573=Feuil3!C575,Feuil2!H573+Feuil3!D575,IF(G573=Feuil3!C576,Feuil2!H573+Feuil3!D576,IF(G573=Feuil3!C577,Feuil2!H573+Feuil3!D577,IF(G573=Feuil3!C578,Feuil2!H573+Feuil3!D578,0))))))</f>
        <v>0</v>
      </c>
    </row>
    <row r="574" spans="1:9" hidden="1" x14ac:dyDescent="0.3">
      <c r="A574" s="5" t="s">
        <v>34</v>
      </c>
      <c r="B574" s="5" t="s">
        <v>35</v>
      </c>
      <c r="C574" s="7">
        <v>2500</v>
      </c>
      <c r="D574" t="str">
        <f>A574&amp;" N°"&amp;COUNTIF(A$2:A574,A574)</f>
        <v>C421 N°3</v>
      </c>
      <c r="E574" s="5" t="s">
        <v>1814</v>
      </c>
      <c r="F574">
        <f t="shared" si="8"/>
        <v>2500</v>
      </c>
      <c r="I574" s="11">
        <f ca="1">IF(F574&lt;&gt;"relavage",TODAY(),IF(G574=Feuil3!C575,Feuil2!H574+Feuil3!D575,IF(G574=Feuil3!C576,Feuil2!H574+Feuil3!D576,IF(G574=Feuil3!C577,Feuil2!H574+Feuil3!D577,IF(G574=Feuil3!C578,Feuil2!H574+Feuil3!D578,IF(G574=Feuil3!C579,Feuil2!H574+Feuil3!D579,0))))))</f>
        <v>44672</v>
      </c>
    </row>
    <row r="575" spans="1:9" hidden="1" x14ac:dyDescent="0.3">
      <c r="A575" s="5" t="s">
        <v>684</v>
      </c>
      <c r="B575" s="5" t="s">
        <v>685</v>
      </c>
      <c r="C575" s="7">
        <v>1</v>
      </c>
      <c r="D575" t="str">
        <f>A575&amp;" N°"&amp;COUNTIF(A$2:A575,A575)</f>
        <v>C913 N°2</v>
      </c>
      <c r="E575" s="5" t="s">
        <v>1815</v>
      </c>
      <c r="F575" t="str">
        <f t="shared" si="8"/>
        <v>relavage</v>
      </c>
      <c r="I575" s="11">
        <f ca="1">IF(F575&lt;&gt;"relavage",TODAY(),IF(G575=Feuil3!C576,Feuil2!H575+Feuil3!D576,IF(G575=Feuil3!C577,Feuil2!H575+Feuil3!D577,IF(G575=Feuil3!C578,Feuil2!H575+Feuil3!D578,IF(G575=Feuil3!C579,Feuil2!H575+Feuil3!D579,IF(G575=Feuil3!C580,Feuil2!H575+Feuil3!D580,0))))))</f>
        <v>0</v>
      </c>
    </row>
    <row r="576" spans="1:9" hidden="1" x14ac:dyDescent="0.3">
      <c r="A576" s="5" t="s">
        <v>1172</v>
      </c>
      <c r="B576" s="5" t="s">
        <v>1173</v>
      </c>
      <c r="C576" s="7">
        <v>2000</v>
      </c>
      <c r="D576" t="str">
        <f>A576&amp;" N°"&amp;COUNTIF(A$2:A576,A576)</f>
        <v>C1385 N°2</v>
      </c>
      <c r="E576" s="5" t="s">
        <v>1816</v>
      </c>
      <c r="F576">
        <f t="shared" si="8"/>
        <v>2000</v>
      </c>
      <c r="I576" s="11">
        <f ca="1">IF(F576&lt;&gt;"relavage",TODAY(),IF(G576=Feuil3!C577,Feuil2!H576+Feuil3!D577,IF(G576=Feuil3!C578,Feuil2!H576+Feuil3!D578,IF(G576=Feuil3!C579,Feuil2!H576+Feuil3!D579,IF(G576=Feuil3!C580,Feuil2!H576+Feuil3!D580,IF(G576=Feuil3!C581,Feuil2!H576+Feuil3!D581,0))))))</f>
        <v>44672</v>
      </c>
    </row>
    <row r="577" spans="1:9" hidden="1" x14ac:dyDescent="0.3">
      <c r="A577" s="5" t="s">
        <v>765</v>
      </c>
      <c r="B577" s="5" t="s">
        <v>1817</v>
      </c>
      <c r="C577" s="7">
        <v>1</v>
      </c>
      <c r="D577" t="str">
        <f>A577&amp;" N°"&amp;COUNTIF(A$2:A577,A577)</f>
        <v>C570B N°1</v>
      </c>
      <c r="E577" s="5" t="s">
        <v>1818</v>
      </c>
      <c r="F577" t="str">
        <f t="shared" si="8"/>
        <v>relavage</v>
      </c>
      <c r="I577" s="11">
        <f ca="1">IF(F577&lt;&gt;"relavage",TODAY(),IF(G577=Feuil3!C578,Feuil2!H577+Feuil3!D578,IF(G577=Feuil3!C579,Feuil2!H577+Feuil3!D579,IF(G577=Feuil3!C580,Feuil2!H577+Feuil3!D580,IF(G577=Feuil3!C581,Feuil2!H577+Feuil3!D581,IF(G577=Feuil3!C582,Feuil2!H577+Feuil3!D582,0))))))</f>
        <v>0</v>
      </c>
    </row>
    <row r="578" spans="1:9" hidden="1" x14ac:dyDescent="0.3">
      <c r="A578" s="5" t="s">
        <v>375</v>
      </c>
      <c r="B578" s="5" t="s">
        <v>376</v>
      </c>
      <c r="C578" s="7">
        <v>1500</v>
      </c>
      <c r="D578" t="str">
        <f>A578&amp;" N°"&amp;COUNTIF(A$2:A578,A578)</f>
        <v>C973 N°2</v>
      </c>
      <c r="E578" s="5" t="s">
        <v>1819</v>
      </c>
      <c r="F578">
        <f t="shared" si="8"/>
        <v>1500</v>
      </c>
      <c r="I578" s="11">
        <f ca="1">IF(F578&lt;&gt;"relavage",TODAY(),IF(G578=Feuil3!C579,Feuil2!H578+Feuil3!D579,IF(G578=Feuil3!C580,Feuil2!H578+Feuil3!D580,IF(G578=Feuil3!C581,Feuil2!H578+Feuil3!D581,IF(G578=Feuil3!C582,Feuil2!H578+Feuil3!D582,IF(G578=Feuil3!C583,Feuil2!H578+Feuil3!D583,0))))))</f>
        <v>44672</v>
      </c>
    </row>
    <row r="579" spans="1:9" hidden="1" x14ac:dyDescent="0.3">
      <c r="A579" s="5" t="s">
        <v>1820</v>
      </c>
      <c r="B579" s="5" t="s">
        <v>1821</v>
      </c>
      <c r="C579" s="7">
        <v>1000</v>
      </c>
      <c r="D579" t="str">
        <f>A579&amp;" N°"&amp;COUNTIF(A$2:A579,A579)</f>
        <v>C730A N°1</v>
      </c>
      <c r="E579" s="5" t="s">
        <v>1822</v>
      </c>
      <c r="F579">
        <f t="shared" ref="F579:F642" si="9">IF(C579=1,"relavage",IF(C579=8,"",C579))</f>
        <v>1000</v>
      </c>
      <c r="I579" s="11">
        <f ca="1">IF(F579&lt;&gt;"relavage",TODAY(),IF(G579=Feuil3!C580,Feuil2!H579+Feuil3!D580,IF(G579=Feuil3!C581,Feuil2!H579+Feuil3!D581,IF(G579=Feuil3!C582,Feuil2!H579+Feuil3!D582,IF(G579=Feuil3!C583,Feuil2!H579+Feuil3!D583,IF(G579=Feuil3!C584,Feuil2!H579+Feuil3!D584,0))))))</f>
        <v>44672</v>
      </c>
    </row>
    <row r="580" spans="1:9" hidden="1" x14ac:dyDescent="0.3">
      <c r="A580" s="5" t="s">
        <v>1823</v>
      </c>
      <c r="B580" s="5" t="s">
        <v>1824</v>
      </c>
      <c r="C580" s="7">
        <v>1500</v>
      </c>
      <c r="D580" t="str">
        <f>A580&amp;" N°"&amp;COUNTIF(A$2:A580,A580)</f>
        <v>C344 N°1</v>
      </c>
      <c r="E580" s="5" t="s">
        <v>1825</v>
      </c>
      <c r="F580">
        <f t="shared" si="9"/>
        <v>1500</v>
      </c>
      <c r="I580" s="11">
        <f ca="1">IF(F580&lt;&gt;"relavage",TODAY(),IF(G580=Feuil3!C581,Feuil2!H580+Feuil3!D581,IF(G580=Feuil3!C582,Feuil2!H580+Feuil3!D582,IF(G580=Feuil3!C583,Feuil2!H580+Feuil3!D583,IF(G580=Feuil3!C584,Feuil2!H580+Feuil3!D584,IF(G580=Feuil3!C585,Feuil2!H580+Feuil3!D585,0))))))</f>
        <v>44672</v>
      </c>
    </row>
    <row r="581" spans="1:9" hidden="1" x14ac:dyDescent="0.3">
      <c r="A581" s="5" t="s">
        <v>700</v>
      </c>
      <c r="B581" s="5" t="s">
        <v>701</v>
      </c>
      <c r="C581" s="7">
        <v>6000</v>
      </c>
      <c r="D581" t="str">
        <f>A581&amp;" N°"&amp;COUNTIF(A$2:A581,A581)</f>
        <v>C79 N°2</v>
      </c>
      <c r="E581" s="5" t="s">
        <v>1826</v>
      </c>
      <c r="F581">
        <f t="shared" si="9"/>
        <v>6000</v>
      </c>
      <c r="I581" s="11">
        <f ca="1">IF(F581&lt;&gt;"relavage",TODAY(),IF(G581=Feuil3!C582,Feuil2!H581+Feuil3!D582,IF(G581=Feuil3!C583,Feuil2!H581+Feuil3!D583,IF(G581=Feuil3!C584,Feuil2!H581+Feuil3!D584,IF(G581=Feuil3!C585,Feuil2!H581+Feuil3!D585,IF(G581=Feuil3!C586,Feuil2!H581+Feuil3!D586,0))))))</f>
        <v>44672</v>
      </c>
    </row>
    <row r="582" spans="1:9" hidden="1" x14ac:dyDescent="0.3">
      <c r="A582" s="5" t="s">
        <v>311</v>
      </c>
      <c r="B582" s="5" t="s">
        <v>312</v>
      </c>
      <c r="C582" s="7">
        <v>1000</v>
      </c>
      <c r="D582" t="str">
        <f>A582&amp;" N°"&amp;COUNTIF(A$2:A582,A582)</f>
        <v>5720190004_04 N°1</v>
      </c>
      <c r="E582" s="5" t="s">
        <v>1827</v>
      </c>
      <c r="F582">
        <f t="shared" si="9"/>
        <v>1000</v>
      </c>
      <c r="I582" s="11">
        <f ca="1">IF(F582&lt;&gt;"relavage",TODAY(),IF(G582=Feuil3!C583,Feuil2!H582+Feuil3!D583,IF(G582=Feuil3!C584,Feuil2!H582+Feuil3!D584,IF(G582=Feuil3!C585,Feuil2!H582+Feuil3!D585,IF(G582=Feuil3!C586,Feuil2!H582+Feuil3!D586,IF(G582=Feuil3!C587,Feuil2!H582+Feuil3!D587,0))))))</f>
        <v>44672</v>
      </c>
    </row>
    <row r="583" spans="1:9" hidden="1" x14ac:dyDescent="0.3">
      <c r="A583" s="5" t="s">
        <v>850</v>
      </c>
      <c r="B583" s="5" t="s">
        <v>851</v>
      </c>
      <c r="C583" s="7">
        <v>1500</v>
      </c>
      <c r="D583" t="str">
        <f>A583&amp;" N°"&amp;COUNTIF(A$2:A583,A583)</f>
        <v>C1031 N°1</v>
      </c>
      <c r="E583" s="5" t="s">
        <v>1828</v>
      </c>
      <c r="F583">
        <f t="shared" si="9"/>
        <v>1500</v>
      </c>
      <c r="I583" s="11">
        <f ca="1">IF(F583&lt;&gt;"relavage",TODAY(),IF(G583=Feuil3!C584,Feuil2!H583+Feuil3!D584,IF(G583=Feuil3!C585,Feuil2!H583+Feuil3!D585,IF(G583=Feuil3!C586,Feuil2!H583+Feuil3!D586,IF(G583=Feuil3!C587,Feuil2!H583+Feuil3!D587,IF(G583=Feuil3!C588,Feuil2!H583+Feuil3!D588,0))))))</f>
        <v>44672</v>
      </c>
    </row>
    <row r="584" spans="1:9" hidden="1" x14ac:dyDescent="0.3">
      <c r="A584" s="5" t="s">
        <v>1587</v>
      </c>
      <c r="B584" s="5" t="s">
        <v>1588</v>
      </c>
      <c r="C584" s="7">
        <v>500</v>
      </c>
      <c r="D584" t="str">
        <f>A584&amp;" N°"&amp;COUNTIF(A$2:A584,A584)</f>
        <v>3423150004_04 N°2</v>
      </c>
      <c r="E584" s="5" t="s">
        <v>1829</v>
      </c>
      <c r="F584">
        <f t="shared" si="9"/>
        <v>500</v>
      </c>
      <c r="I584" s="11">
        <f ca="1">IF(F584&lt;&gt;"relavage",TODAY(),IF(G584=Feuil3!C585,Feuil2!H584+Feuil3!D585,IF(G584=Feuil3!C586,Feuil2!H584+Feuil3!D586,IF(G584=Feuil3!C587,Feuil2!H584+Feuil3!D587,IF(G584=Feuil3!C588,Feuil2!H584+Feuil3!D588,IF(G584=Feuil3!C589,Feuil2!H584+Feuil3!D589,0))))))</f>
        <v>44672</v>
      </c>
    </row>
    <row r="585" spans="1:9" hidden="1" x14ac:dyDescent="0.3">
      <c r="A585" s="5" t="s">
        <v>213</v>
      </c>
      <c r="B585" s="5" t="s">
        <v>214</v>
      </c>
      <c r="C585" s="7">
        <v>1</v>
      </c>
      <c r="D585" t="str">
        <f>A585&amp;" N°"&amp;COUNTIF(A$2:A585,A585)</f>
        <v>C1991 N°2</v>
      </c>
      <c r="E585" s="5" t="s">
        <v>1830</v>
      </c>
      <c r="F585" t="str">
        <f t="shared" si="9"/>
        <v>relavage</v>
      </c>
      <c r="I585" s="11">
        <f ca="1">IF(F585&lt;&gt;"relavage",TODAY(),IF(G585=Feuil3!C586,Feuil2!H585+Feuil3!D586,IF(G585=Feuil3!C587,Feuil2!H585+Feuil3!D587,IF(G585=Feuil3!C588,Feuil2!H585+Feuil3!D588,IF(G585=Feuil3!C589,Feuil2!H585+Feuil3!D589,IF(G585=Feuil3!C590,Feuil2!H585+Feuil3!D590,0))))))</f>
        <v>0</v>
      </c>
    </row>
    <row r="586" spans="1:9" hidden="1" x14ac:dyDescent="0.3">
      <c r="A586" s="5" t="s">
        <v>1831</v>
      </c>
      <c r="B586" s="5" t="s">
        <v>1832</v>
      </c>
      <c r="C586" s="7">
        <v>1</v>
      </c>
      <c r="D586" t="str">
        <f>A586&amp;" N°"&amp;COUNTIF(A$2:A586,A586)</f>
        <v>6780070029_04 N°1</v>
      </c>
      <c r="E586" s="5" t="s">
        <v>1833</v>
      </c>
      <c r="F586" t="str">
        <f t="shared" si="9"/>
        <v>relavage</v>
      </c>
      <c r="I586" s="11">
        <f ca="1">IF(F586&lt;&gt;"relavage",TODAY(),IF(G586=Feuil3!C587,Feuil2!H586+Feuil3!D587,IF(G586=Feuil3!C588,Feuil2!H586+Feuil3!D588,IF(G586=Feuil3!C589,Feuil2!H586+Feuil3!D589,IF(G586=Feuil3!C590,Feuil2!H586+Feuil3!D590,IF(G586=Feuil3!C591,Feuil2!H586+Feuil3!D591,0))))))</f>
        <v>0</v>
      </c>
    </row>
    <row r="587" spans="1:9" hidden="1" x14ac:dyDescent="0.3">
      <c r="A587" s="5" t="s">
        <v>305</v>
      </c>
      <c r="B587" s="5" t="s">
        <v>306</v>
      </c>
      <c r="C587" s="7">
        <v>1</v>
      </c>
      <c r="D587" t="str">
        <f>A587&amp;" N°"&amp;COUNTIF(A$2:A587,A587)</f>
        <v>C111 N°2</v>
      </c>
      <c r="E587" s="5" t="s">
        <v>1834</v>
      </c>
      <c r="F587" t="str">
        <f t="shared" si="9"/>
        <v>relavage</v>
      </c>
      <c r="I587" s="11">
        <f ca="1">IF(F587&lt;&gt;"relavage",TODAY(),IF(G587=Feuil3!C588,Feuil2!H587+Feuil3!D588,IF(G587=Feuil3!C589,Feuil2!H587+Feuil3!D589,IF(G587=Feuil3!C590,Feuil2!H587+Feuil3!D590,IF(G587=Feuil3!C591,Feuil2!H587+Feuil3!D591,IF(G587=Feuil3!C592,Feuil2!H587+Feuil3!D592,0))))))</f>
        <v>0</v>
      </c>
    </row>
    <row r="588" spans="1:9" hidden="1" x14ac:dyDescent="0.3">
      <c r="A588" s="5" t="s">
        <v>437</v>
      </c>
      <c r="B588" s="5" t="s">
        <v>438</v>
      </c>
      <c r="C588" s="7">
        <v>2000</v>
      </c>
      <c r="D588" t="str">
        <f>A588&amp;" N°"&amp;COUNTIF(A$2:A588,A588)</f>
        <v>C1402W2 N°2</v>
      </c>
      <c r="E588" s="5" t="s">
        <v>1835</v>
      </c>
      <c r="F588">
        <f t="shared" si="9"/>
        <v>2000</v>
      </c>
      <c r="I588" s="11">
        <f ca="1">IF(F588&lt;&gt;"relavage",TODAY(),IF(G588=Feuil3!C589,Feuil2!H588+Feuil3!D589,IF(G588=Feuil3!C590,Feuil2!H588+Feuil3!D590,IF(G588=Feuil3!C591,Feuil2!H588+Feuil3!D591,IF(G588=Feuil3!C592,Feuil2!H588+Feuil3!D592,IF(G588=Feuil3!C593,Feuil2!H588+Feuil3!D593,0))))))</f>
        <v>44672</v>
      </c>
    </row>
    <row r="589" spans="1:9" hidden="1" x14ac:dyDescent="0.3">
      <c r="A589" s="5" t="s">
        <v>1836</v>
      </c>
      <c r="B589" s="5" t="s">
        <v>1837</v>
      </c>
      <c r="C589" s="7">
        <v>8</v>
      </c>
      <c r="D589" t="str">
        <f>A589&amp;" N°"&amp;COUNTIF(A$2:A589,A589)</f>
        <v>C1524 N°1</v>
      </c>
      <c r="E589" s="5" t="s">
        <v>1838</v>
      </c>
      <c r="F589" t="str">
        <f t="shared" si="9"/>
        <v/>
      </c>
      <c r="I589" s="11">
        <f ca="1">IF(F589&lt;&gt;"relavage",TODAY(),IF(G589=Feuil3!C590,Feuil2!H589+Feuil3!D590,IF(G589=Feuil3!C591,Feuil2!H589+Feuil3!D591,IF(G589=Feuil3!C592,Feuil2!H589+Feuil3!D592,IF(G589=Feuil3!C593,Feuil2!H589+Feuil3!D593,IF(G589=Feuil3!C594,Feuil2!H589+Feuil3!D594,0))))))</f>
        <v>44672</v>
      </c>
    </row>
    <row r="590" spans="1:9" hidden="1" x14ac:dyDescent="0.3">
      <c r="A590" s="5" t="s">
        <v>1839</v>
      </c>
      <c r="B590" s="5" t="s">
        <v>1840</v>
      </c>
      <c r="C590" s="7">
        <v>3000</v>
      </c>
      <c r="D590" t="str">
        <f>A590&amp;" N°"&amp;COUNTIF(A$2:A590,A590)</f>
        <v>9901124161_04 N°1</v>
      </c>
      <c r="E590" s="5" t="s">
        <v>1841</v>
      </c>
      <c r="F590">
        <f t="shared" si="9"/>
        <v>3000</v>
      </c>
      <c r="I590" s="11">
        <f ca="1">IF(F590&lt;&gt;"relavage",TODAY(),IF(G590=Feuil3!C591,Feuil2!H590+Feuil3!D591,IF(G590=Feuil3!C592,Feuil2!H590+Feuil3!D592,IF(G590=Feuil3!C593,Feuil2!H590+Feuil3!D593,IF(G590=Feuil3!C594,Feuil2!H590+Feuil3!D594,IF(G590=Feuil3!C595,Feuil2!H590+Feuil3!D595,0))))))</f>
        <v>44672</v>
      </c>
    </row>
    <row r="591" spans="1:9" hidden="1" x14ac:dyDescent="0.3">
      <c r="A591" s="5" t="s">
        <v>130</v>
      </c>
      <c r="B591" s="5" t="s">
        <v>131</v>
      </c>
      <c r="C591" s="7">
        <v>5000</v>
      </c>
      <c r="D591" t="str">
        <f>A591&amp;" N°"&amp;COUNTIF(A$2:A591,A591)</f>
        <v>9916126052_14 N°2</v>
      </c>
      <c r="E591" s="5" t="s">
        <v>1842</v>
      </c>
      <c r="F591">
        <f t="shared" si="9"/>
        <v>5000</v>
      </c>
      <c r="I591" s="11">
        <f ca="1">IF(F591&lt;&gt;"relavage",TODAY(),IF(G591=Feuil3!C592,Feuil2!H591+Feuil3!D592,IF(G591=Feuil3!C593,Feuil2!H591+Feuil3!D593,IF(G591=Feuil3!C594,Feuil2!H591+Feuil3!D594,IF(G591=Feuil3!C595,Feuil2!H591+Feuil3!D595,IF(G591=Feuil3!C596,Feuil2!H591+Feuil3!D596,0))))))</f>
        <v>44672</v>
      </c>
    </row>
    <row r="592" spans="1:9" hidden="1" x14ac:dyDescent="0.3">
      <c r="A592" s="5" t="s">
        <v>601</v>
      </c>
      <c r="B592" s="5" t="s">
        <v>602</v>
      </c>
      <c r="C592" s="7">
        <v>2000</v>
      </c>
      <c r="D592" t="str">
        <f>A592&amp;" N°"&amp;COUNTIF(A$2:A592,A592)</f>
        <v>C78 N°3</v>
      </c>
      <c r="E592" s="5" t="s">
        <v>1843</v>
      </c>
      <c r="F592">
        <f t="shared" si="9"/>
        <v>2000</v>
      </c>
      <c r="I592" s="11">
        <f ca="1">IF(F592&lt;&gt;"relavage",TODAY(),IF(G592=Feuil3!C593,Feuil2!H592+Feuil3!D593,IF(G592=Feuil3!C594,Feuil2!H592+Feuil3!D594,IF(G592=Feuil3!C595,Feuil2!H592+Feuil3!D595,IF(G592=Feuil3!C596,Feuil2!H592+Feuil3!D596,IF(G592=Feuil3!C597,Feuil2!H592+Feuil3!D597,0))))))</f>
        <v>44672</v>
      </c>
    </row>
    <row r="593" spans="1:9" hidden="1" x14ac:dyDescent="0.3">
      <c r="A593" s="5" t="s">
        <v>1844</v>
      </c>
      <c r="B593" s="5" t="s">
        <v>1845</v>
      </c>
      <c r="C593" s="7">
        <v>470</v>
      </c>
      <c r="D593" t="str">
        <f>A593&amp;" N°"&amp;COUNTIF(A$2:A593,A593)</f>
        <v>C890B N°1</v>
      </c>
      <c r="E593" s="5" t="s">
        <v>1846</v>
      </c>
      <c r="F593">
        <f t="shared" si="9"/>
        <v>470</v>
      </c>
      <c r="I593" s="11">
        <f ca="1">IF(F593&lt;&gt;"relavage",TODAY(),IF(G593=Feuil3!C594,Feuil2!H593+Feuil3!D594,IF(G593=Feuil3!C595,Feuil2!H593+Feuil3!D595,IF(G593=Feuil3!C596,Feuil2!H593+Feuil3!D596,IF(G593=Feuil3!C597,Feuil2!H593+Feuil3!D597,IF(G593=Feuil3!C598,Feuil2!H593+Feuil3!D598,0))))))</f>
        <v>44672</v>
      </c>
    </row>
    <row r="594" spans="1:9" hidden="1" x14ac:dyDescent="0.3">
      <c r="A594" s="5" t="s">
        <v>1847</v>
      </c>
      <c r="B594" s="5" t="s">
        <v>1848</v>
      </c>
      <c r="C594" s="7">
        <v>1</v>
      </c>
      <c r="D594" t="str">
        <f>A594&amp;" N°"&amp;COUNTIF(A$2:A594,A594)</f>
        <v>C1220 N°1</v>
      </c>
      <c r="E594" s="5" t="s">
        <v>1849</v>
      </c>
      <c r="F594" t="str">
        <f t="shared" si="9"/>
        <v>relavage</v>
      </c>
      <c r="I594" s="11">
        <f ca="1">IF(F594&lt;&gt;"relavage",TODAY(),IF(G594=Feuil3!C595,Feuil2!H594+Feuil3!D595,IF(G594=Feuil3!C596,Feuil2!H594+Feuil3!D596,IF(G594=Feuil3!C597,Feuil2!H594+Feuil3!D597,IF(G594=Feuil3!C598,Feuil2!H594+Feuil3!D598,IF(G594=Feuil3!C599,Feuil2!H594+Feuil3!D599,0))))))</f>
        <v>0</v>
      </c>
    </row>
    <row r="595" spans="1:9" hidden="1" x14ac:dyDescent="0.3">
      <c r="A595" s="5" t="s">
        <v>136</v>
      </c>
      <c r="B595" s="5" t="s">
        <v>137</v>
      </c>
      <c r="C595" s="7">
        <v>1</v>
      </c>
      <c r="D595" t="str">
        <f>A595&amp;" N°"&amp;COUNTIF(A$2:A595,A595)</f>
        <v>9942126501_04 N°2</v>
      </c>
      <c r="E595" s="5" t="s">
        <v>1850</v>
      </c>
      <c r="F595" t="str">
        <f t="shared" si="9"/>
        <v>relavage</v>
      </c>
      <c r="I595" s="11">
        <f ca="1">IF(F595&lt;&gt;"relavage",TODAY(),IF(G595=Feuil3!C596,Feuil2!H595+Feuil3!D596,IF(G595=Feuil3!C597,Feuil2!H595+Feuil3!D597,IF(G595=Feuil3!C598,Feuil2!H595+Feuil3!D598,IF(G595=Feuil3!C599,Feuil2!H595+Feuil3!D599,IF(G595=Feuil3!C600,Feuil2!H595+Feuil3!D600,0))))))</f>
        <v>0</v>
      </c>
    </row>
    <row r="596" spans="1:9" hidden="1" x14ac:dyDescent="0.3">
      <c r="A596" s="5" t="s">
        <v>161</v>
      </c>
      <c r="B596" s="5" t="s">
        <v>162</v>
      </c>
      <c r="C596" s="7">
        <v>1</v>
      </c>
      <c r="D596" t="str">
        <f>A596&amp;" N°"&amp;COUNTIF(A$2:A596,A596)</f>
        <v>C459 N°3</v>
      </c>
      <c r="E596" s="5" t="s">
        <v>1851</v>
      </c>
      <c r="F596" t="str">
        <f t="shared" si="9"/>
        <v>relavage</v>
      </c>
      <c r="I596" s="11">
        <f ca="1">IF(F596&lt;&gt;"relavage",TODAY(),IF(G596=Feuil3!C597,Feuil2!H596+Feuil3!D597,IF(G596=Feuil3!C598,Feuil2!H596+Feuil3!D598,IF(G596=Feuil3!C599,Feuil2!H596+Feuil3!D599,IF(G596=Feuil3!C600,Feuil2!H596+Feuil3!D600,IF(G596=Feuil3!C601,Feuil2!H596+Feuil3!D601,0))))))</f>
        <v>0</v>
      </c>
    </row>
    <row r="597" spans="1:9" hidden="1" x14ac:dyDescent="0.3">
      <c r="A597" s="5" t="s">
        <v>74</v>
      </c>
      <c r="B597" s="5" t="s">
        <v>75</v>
      </c>
      <c r="C597" s="7">
        <v>1</v>
      </c>
      <c r="D597" t="str">
        <f>A597&amp;" N°"&amp;COUNTIF(A$2:A597,A597)</f>
        <v>6259180002_14 N°1</v>
      </c>
      <c r="E597" s="5" t="s">
        <v>1852</v>
      </c>
      <c r="F597" t="str">
        <f t="shared" si="9"/>
        <v>relavage</v>
      </c>
      <c r="I597" s="11">
        <f ca="1">IF(F597&lt;&gt;"relavage",TODAY(),IF(G597=Feuil3!C598,Feuil2!H597+Feuil3!D598,IF(G597=Feuil3!C599,Feuil2!H597+Feuil3!D599,IF(G597=Feuil3!C600,Feuil2!H597+Feuil3!D600,IF(G597=Feuil3!C601,Feuil2!H597+Feuil3!D601,IF(G597=Feuil3!C602,Feuil2!H597+Feuil3!D602,0))))))</f>
        <v>0</v>
      </c>
    </row>
    <row r="598" spans="1:9" hidden="1" x14ac:dyDescent="0.3">
      <c r="A598" s="5" t="s">
        <v>1853</v>
      </c>
      <c r="B598" s="5" t="s">
        <v>77</v>
      </c>
      <c r="C598" s="7">
        <v>2000</v>
      </c>
      <c r="D598" t="str">
        <f>A598&amp;" N°"&amp;COUNTIF(A$2:A598,A598)</f>
        <v>C1245 N°1</v>
      </c>
      <c r="E598" s="5" t="s">
        <v>1854</v>
      </c>
      <c r="F598">
        <f t="shared" si="9"/>
        <v>2000</v>
      </c>
      <c r="I598" s="11">
        <f ca="1">IF(F598&lt;&gt;"relavage",TODAY(),IF(G598=Feuil3!C599,Feuil2!H598+Feuil3!D599,IF(G598=Feuil3!C600,Feuil2!H598+Feuil3!D600,IF(G598=Feuil3!C601,Feuil2!H598+Feuil3!D601,IF(G598=Feuil3!C602,Feuil2!H598+Feuil3!D602,IF(G598=Feuil3!C603,Feuil2!H598+Feuil3!D603,0))))))</f>
        <v>44672</v>
      </c>
    </row>
    <row r="599" spans="1:9" hidden="1" x14ac:dyDescent="0.3">
      <c r="A599" s="5" t="s">
        <v>1855</v>
      </c>
      <c r="B599" s="5" t="s">
        <v>1856</v>
      </c>
      <c r="C599" s="7">
        <v>8</v>
      </c>
      <c r="D599" t="str">
        <f>A599&amp;" N°"&amp;COUNTIF(A$2:A599,A599)</f>
        <v>C88 N°1</v>
      </c>
      <c r="E599" s="5" t="s">
        <v>1857</v>
      </c>
      <c r="F599" t="str">
        <f t="shared" si="9"/>
        <v/>
      </c>
      <c r="I599" s="11">
        <f ca="1">IF(F599&lt;&gt;"relavage",TODAY(),IF(G599=Feuil3!C600,Feuil2!H599+Feuil3!D600,IF(G599=Feuil3!C601,Feuil2!H599+Feuil3!D601,IF(G599=Feuil3!C602,Feuil2!H599+Feuil3!D602,IF(G599=Feuil3!C603,Feuil2!H599+Feuil3!D603,IF(G599=Feuil3!C604,Feuil2!H599+Feuil3!D604,0))))))</f>
        <v>44672</v>
      </c>
    </row>
    <row r="600" spans="1:9" hidden="1" x14ac:dyDescent="0.3">
      <c r="A600" s="5" t="s">
        <v>1342</v>
      </c>
      <c r="B600" s="5" t="s">
        <v>1343</v>
      </c>
      <c r="C600" s="7">
        <v>1</v>
      </c>
      <c r="D600" t="str">
        <f>A600&amp;" N°"&amp;COUNTIF(A$2:A600,A600)</f>
        <v>C410A N°3</v>
      </c>
      <c r="E600" s="5" t="s">
        <v>1858</v>
      </c>
      <c r="F600" t="str">
        <f t="shared" si="9"/>
        <v>relavage</v>
      </c>
      <c r="I600" s="11">
        <f ca="1">IF(F600&lt;&gt;"relavage",TODAY(),IF(G600=Feuil3!C601,Feuil2!H600+Feuil3!D601,IF(G600=Feuil3!C602,Feuil2!H600+Feuil3!D602,IF(G600=Feuil3!C603,Feuil2!H600+Feuil3!D603,IF(G600=Feuil3!C604,Feuil2!H600+Feuil3!D604,IF(G600=Feuil3!C605,Feuil2!H600+Feuil3!D605,0))))))</f>
        <v>0</v>
      </c>
    </row>
    <row r="601" spans="1:9" hidden="1" x14ac:dyDescent="0.3">
      <c r="A601" s="5" t="s">
        <v>393</v>
      </c>
      <c r="B601" s="5" t="s">
        <v>394</v>
      </c>
      <c r="C601" s="7">
        <v>7500</v>
      </c>
      <c r="D601" t="str">
        <f>A601&amp;" N°"&amp;COUNTIF(A$2:A601,A601)</f>
        <v>C1315 N°3</v>
      </c>
      <c r="E601" s="5" t="s">
        <v>1858</v>
      </c>
      <c r="F601">
        <f t="shared" si="9"/>
        <v>7500</v>
      </c>
      <c r="I601" s="11">
        <f ca="1">IF(F601&lt;&gt;"relavage",TODAY(),IF(G601=Feuil3!C602,Feuil2!H601+Feuil3!D602,IF(G601=Feuil3!C603,Feuil2!H601+Feuil3!D603,IF(G601=Feuil3!C604,Feuil2!H601+Feuil3!D604,IF(G601=Feuil3!C605,Feuil2!H601+Feuil3!D605,IF(G601=Feuil3!C606,Feuil2!H601+Feuil3!D606,0))))))</f>
        <v>44672</v>
      </c>
    </row>
    <row r="602" spans="1:9" hidden="1" x14ac:dyDescent="0.3">
      <c r="A602" s="5" t="s">
        <v>1342</v>
      </c>
      <c r="B602" s="5" t="s">
        <v>1343</v>
      </c>
      <c r="C602" s="7">
        <v>1</v>
      </c>
      <c r="D602" t="str">
        <f>A602&amp;" N°"&amp;COUNTIF(A$2:A602,A602)</f>
        <v>C410A N°4</v>
      </c>
      <c r="E602" s="5" t="s">
        <v>1859</v>
      </c>
      <c r="F602" t="str">
        <f t="shared" si="9"/>
        <v>relavage</v>
      </c>
      <c r="I602" s="11">
        <f ca="1">IF(F602&lt;&gt;"relavage",TODAY(),IF(G602=Feuil3!C603,Feuil2!H602+Feuil3!D603,IF(G602=Feuil3!C604,Feuil2!H602+Feuil3!D604,IF(G602=Feuil3!C605,Feuil2!H602+Feuil3!D605,IF(G602=Feuil3!C606,Feuil2!H602+Feuil3!D606,IF(G602=Feuil3!C607,Feuil2!H602+Feuil3!D607,0))))))</f>
        <v>0</v>
      </c>
    </row>
    <row r="603" spans="1:9" hidden="1" x14ac:dyDescent="0.3">
      <c r="A603" s="5" t="s">
        <v>1860</v>
      </c>
      <c r="B603" s="5" t="s">
        <v>1861</v>
      </c>
      <c r="C603" s="7">
        <v>1</v>
      </c>
      <c r="D603" t="str">
        <f>A603&amp;" N°"&amp;COUNTIF(A$2:A603,A603)</f>
        <v>C44 N°1</v>
      </c>
      <c r="E603" s="5" t="s">
        <v>1862</v>
      </c>
      <c r="F603" t="str">
        <f t="shared" si="9"/>
        <v>relavage</v>
      </c>
      <c r="I603" s="11">
        <f ca="1">IF(F603&lt;&gt;"relavage",TODAY(),IF(G603=Feuil3!C604,Feuil2!H603+Feuil3!D604,IF(G603=Feuil3!C605,Feuil2!H603+Feuil3!D605,IF(G603=Feuil3!C606,Feuil2!H603+Feuil3!D606,IF(G603=Feuil3!C607,Feuil2!H603+Feuil3!D607,IF(G603=Feuil3!C608,Feuil2!H603+Feuil3!D608,0))))))</f>
        <v>0</v>
      </c>
    </row>
    <row r="604" spans="1:9" hidden="1" x14ac:dyDescent="0.3">
      <c r="A604" s="5" t="s">
        <v>1853</v>
      </c>
      <c r="B604" s="5" t="s">
        <v>77</v>
      </c>
      <c r="C604" s="7">
        <v>2000</v>
      </c>
      <c r="D604" t="str">
        <f>A604&amp;" N°"&amp;COUNTIF(A$2:A604,A604)</f>
        <v>C1245 N°2</v>
      </c>
      <c r="E604" s="5" t="s">
        <v>1863</v>
      </c>
      <c r="F604">
        <f t="shared" si="9"/>
        <v>2000</v>
      </c>
      <c r="I604" s="11">
        <f ca="1">IF(F604&lt;&gt;"relavage",TODAY(),IF(G604=Feuil3!C605,Feuil2!H604+Feuil3!D605,IF(G604=Feuil3!C606,Feuil2!H604+Feuil3!D606,IF(G604=Feuil3!C607,Feuil2!H604+Feuil3!D607,IF(G604=Feuil3!C608,Feuil2!H604+Feuil3!D608,IF(G604=Feuil3!C609,Feuil2!H604+Feuil3!D609,0))))))</f>
        <v>44672</v>
      </c>
    </row>
    <row r="605" spans="1:9" hidden="1" x14ac:dyDescent="0.3">
      <c r="A605" s="5" t="s">
        <v>637</v>
      </c>
      <c r="B605" s="5" t="s">
        <v>638</v>
      </c>
      <c r="C605" s="7">
        <v>1000</v>
      </c>
      <c r="D605" t="str">
        <f>A605&amp;" N°"&amp;COUNTIF(A$2:A605,A605)</f>
        <v>C752 N°1</v>
      </c>
      <c r="E605" s="5" t="s">
        <v>1864</v>
      </c>
      <c r="F605">
        <f t="shared" si="9"/>
        <v>1000</v>
      </c>
      <c r="I605" s="11">
        <f ca="1">IF(F605&lt;&gt;"relavage",TODAY(),IF(G605=Feuil3!C606,Feuil2!H605+Feuil3!D606,IF(G605=Feuil3!C607,Feuil2!H605+Feuil3!D607,IF(G605=Feuil3!C608,Feuil2!H605+Feuil3!D608,IF(G605=Feuil3!C609,Feuil2!H605+Feuil3!D609,IF(G605=Feuil3!C610,Feuil2!H605+Feuil3!D610,0))))))</f>
        <v>44672</v>
      </c>
    </row>
    <row r="606" spans="1:9" hidden="1" x14ac:dyDescent="0.3">
      <c r="A606" s="5" t="s">
        <v>914</v>
      </c>
      <c r="B606" s="5" t="s">
        <v>915</v>
      </c>
      <c r="C606" s="7">
        <v>2000</v>
      </c>
      <c r="D606" t="str">
        <f>A606&amp;" N°"&amp;COUNTIF(A$2:A606,A606)</f>
        <v>C1404W2 N°3</v>
      </c>
      <c r="E606" s="5" t="s">
        <v>1865</v>
      </c>
      <c r="F606">
        <f t="shared" si="9"/>
        <v>2000</v>
      </c>
      <c r="I606" s="11">
        <f ca="1">IF(F606&lt;&gt;"relavage",TODAY(),IF(G606=Feuil3!C607,Feuil2!H606+Feuil3!D607,IF(G606=Feuil3!C608,Feuil2!H606+Feuil3!D608,IF(G606=Feuil3!C609,Feuil2!H606+Feuil3!D609,IF(G606=Feuil3!C610,Feuil2!H606+Feuil3!D610,IF(G606=Feuil3!C611,Feuil2!H606+Feuil3!D611,0))))))</f>
        <v>44672</v>
      </c>
    </row>
    <row r="607" spans="1:9" hidden="1" x14ac:dyDescent="0.3">
      <c r="A607" s="5" t="s">
        <v>753</v>
      </c>
      <c r="B607" s="5" t="s">
        <v>754</v>
      </c>
      <c r="C607" s="7">
        <v>3000</v>
      </c>
      <c r="D607" t="str">
        <f>A607&amp;" N°"&amp;COUNTIF(A$2:A607,A607)</f>
        <v>C1631 N°1</v>
      </c>
      <c r="E607" s="5" t="s">
        <v>1866</v>
      </c>
      <c r="F607">
        <f t="shared" si="9"/>
        <v>3000</v>
      </c>
      <c r="I607" s="11">
        <f ca="1">IF(F607&lt;&gt;"relavage",TODAY(),IF(G607=Feuil3!C608,Feuil2!H607+Feuil3!D608,IF(G607=Feuil3!C609,Feuil2!H607+Feuil3!D609,IF(G607=Feuil3!C610,Feuil2!H607+Feuil3!D610,IF(G607=Feuil3!C611,Feuil2!H607+Feuil3!D611,IF(G607=Feuil3!C612,Feuil2!H607+Feuil3!D612,0))))))</f>
        <v>44672</v>
      </c>
    </row>
    <row r="608" spans="1:9" hidden="1" x14ac:dyDescent="0.3">
      <c r="A608" s="5" t="s">
        <v>1867</v>
      </c>
      <c r="B608" s="5" t="s">
        <v>1868</v>
      </c>
      <c r="C608" s="7">
        <v>8</v>
      </c>
      <c r="D608" t="str">
        <f>A608&amp;" N°"&amp;COUNTIF(A$2:A608,A608)</f>
        <v>C668 N°1</v>
      </c>
      <c r="E608" s="5" t="s">
        <v>1869</v>
      </c>
      <c r="F608" t="str">
        <f t="shared" si="9"/>
        <v/>
      </c>
      <c r="I608" s="11">
        <f ca="1">IF(F608&lt;&gt;"relavage",TODAY(),IF(G608=Feuil3!C609,Feuil2!H608+Feuil3!D609,IF(G608=Feuil3!C610,Feuil2!H608+Feuil3!D610,IF(G608=Feuil3!C611,Feuil2!H608+Feuil3!D611,IF(G608=Feuil3!C612,Feuil2!H608+Feuil3!D612,IF(G608=Feuil3!C613,Feuil2!H608+Feuil3!D613,0))))))</f>
        <v>44672</v>
      </c>
    </row>
    <row r="609" spans="1:9" hidden="1" x14ac:dyDescent="0.3">
      <c r="A609" s="5" t="s">
        <v>1870</v>
      </c>
      <c r="B609" s="5" t="s">
        <v>1871</v>
      </c>
      <c r="C609" s="7">
        <v>1000</v>
      </c>
      <c r="D609" t="str">
        <f>A609&amp;" N°"&amp;COUNTIF(A$2:A609,A609)</f>
        <v>7007160038_04 N°1</v>
      </c>
      <c r="E609" s="5" t="s">
        <v>1872</v>
      </c>
      <c r="F609">
        <f t="shared" si="9"/>
        <v>1000</v>
      </c>
      <c r="I609" s="11">
        <f ca="1">IF(F609&lt;&gt;"relavage",TODAY(),IF(G609=Feuil3!C610,Feuil2!H609+Feuil3!D610,IF(G609=Feuil3!C611,Feuil2!H609+Feuil3!D611,IF(G609=Feuil3!C612,Feuil2!H609+Feuil3!D612,IF(G609=Feuil3!C613,Feuil2!H609+Feuil3!D613,IF(G609=Feuil3!C614,Feuil2!H609+Feuil3!D614,0))))))</f>
        <v>44672</v>
      </c>
    </row>
    <row r="610" spans="1:9" hidden="1" x14ac:dyDescent="0.3">
      <c r="A610" s="5" t="s">
        <v>341</v>
      </c>
      <c r="B610" s="5" t="s">
        <v>342</v>
      </c>
      <c r="C610" s="7">
        <v>8</v>
      </c>
      <c r="D610" t="str">
        <f>A610&amp;" N°"&amp;COUNTIF(A$2:A610,A610)</f>
        <v>C1197 N°2</v>
      </c>
      <c r="E610" s="5" t="s">
        <v>1873</v>
      </c>
      <c r="F610" t="str">
        <f t="shared" si="9"/>
        <v/>
      </c>
      <c r="I610" s="11">
        <f ca="1">IF(F610&lt;&gt;"relavage",TODAY(),IF(G610=Feuil3!C611,Feuil2!H610+Feuil3!D611,IF(G610=Feuil3!C612,Feuil2!H610+Feuil3!D612,IF(G610=Feuil3!C613,Feuil2!H610+Feuil3!D613,IF(G610=Feuil3!C614,Feuil2!H610+Feuil3!D614,IF(G610=Feuil3!C615,Feuil2!H610+Feuil3!D615,0))))))</f>
        <v>44672</v>
      </c>
    </row>
    <row r="611" spans="1:9" hidden="1" x14ac:dyDescent="0.3">
      <c r="A611" s="5" t="s">
        <v>1874</v>
      </c>
      <c r="B611" s="5" t="s">
        <v>1875</v>
      </c>
      <c r="C611" s="7">
        <v>1684</v>
      </c>
      <c r="D611" t="str">
        <f>A611&amp;" N°"&amp;COUNTIF(A$2:A611,A611)</f>
        <v>C275 N°1</v>
      </c>
      <c r="E611" s="5" t="s">
        <v>1876</v>
      </c>
      <c r="F611">
        <f t="shared" si="9"/>
        <v>1684</v>
      </c>
      <c r="I611" s="11">
        <f ca="1">IF(F611&lt;&gt;"relavage",TODAY(),IF(G611=Feuil3!C612,Feuil2!H611+Feuil3!D612,IF(G611=Feuil3!C613,Feuil2!H611+Feuil3!D613,IF(G611=Feuil3!C614,Feuil2!H611+Feuil3!D614,IF(G611=Feuil3!C615,Feuil2!H611+Feuil3!D615,IF(G611=Feuil3!C616,Feuil2!H611+Feuil3!D616,0))))))</f>
        <v>44672</v>
      </c>
    </row>
    <row r="612" spans="1:9" hidden="1" x14ac:dyDescent="0.3">
      <c r="A612" s="5" t="s">
        <v>1877</v>
      </c>
      <c r="B612" s="5" t="s">
        <v>1878</v>
      </c>
      <c r="C612" s="7">
        <v>8</v>
      </c>
      <c r="D612" t="str">
        <f>A612&amp;" N°"&amp;COUNTIF(A$2:A612,A612)</f>
        <v>C2052 N°1</v>
      </c>
      <c r="E612" s="5" t="s">
        <v>1879</v>
      </c>
      <c r="F612" t="str">
        <f t="shared" si="9"/>
        <v/>
      </c>
      <c r="I612" s="11">
        <f ca="1">IF(F612&lt;&gt;"relavage",TODAY(),IF(G612=Feuil3!C613,Feuil2!H612+Feuil3!D613,IF(G612=Feuil3!C614,Feuil2!H612+Feuil3!D614,IF(G612=Feuil3!C615,Feuil2!H612+Feuil3!D615,IF(G612=Feuil3!C616,Feuil2!H612+Feuil3!D616,IF(G612=Feuil3!C617,Feuil2!H612+Feuil3!D617,0))))))</f>
        <v>44672</v>
      </c>
    </row>
    <row r="613" spans="1:9" hidden="1" x14ac:dyDescent="0.3">
      <c r="A613" s="5" t="s">
        <v>870</v>
      </c>
      <c r="B613" s="5" t="s">
        <v>871</v>
      </c>
      <c r="C613" s="7">
        <v>1</v>
      </c>
      <c r="D613" t="str">
        <f>A613&amp;" N°"&amp;COUNTIF(A$2:A613,A613)</f>
        <v>1255140003_04 N°5</v>
      </c>
      <c r="E613" s="5" t="s">
        <v>1880</v>
      </c>
      <c r="F613" t="str">
        <f t="shared" si="9"/>
        <v>relavage</v>
      </c>
      <c r="I613" s="11">
        <f ca="1">IF(F613&lt;&gt;"relavage",TODAY(),IF(G613=Feuil3!C614,Feuil2!H613+Feuil3!D614,IF(G613=Feuil3!C615,Feuil2!H613+Feuil3!D615,IF(G613=Feuil3!C616,Feuil2!H613+Feuil3!D616,IF(G613=Feuil3!C617,Feuil2!H613+Feuil3!D617,IF(G613=Feuil3!C618,Feuil2!H613+Feuil3!D618,0))))))</f>
        <v>0</v>
      </c>
    </row>
    <row r="614" spans="1:9" hidden="1" x14ac:dyDescent="0.3">
      <c r="A614" s="5" t="s">
        <v>197</v>
      </c>
      <c r="B614" s="5" t="s">
        <v>198</v>
      </c>
      <c r="C614" s="7">
        <v>8</v>
      </c>
      <c r="D614" t="str">
        <f>A614&amp;" N°"&amp;COUNTIF(A$2:A614,A614)</f>
        <v>C99B N°4</v>
      </c>
      <c r="E614" s="5" t="s">
        <v>1881</v>
      </c>
      <c r="F614" t="str">
        <f t="shared" si="9"/>
        <v/>
      </c>
      <c r="I614" s="11">
        <f ca="1">IF(F614&lt;&gt;"relavage",TODAY(),IF(G614=Feuil3!C615,Feuil2!H614+Feuil3!D615,IF(G614=Feuil3!C616,Feuil2!H614+Feuil3!D616,IF(G614=Feuil3!C617,Feuil2!H614+Feuil3!D617,IF(G614=Feuil3!C618,Feuil2!H614+Feuil3!D618,IF(G614=Feuil3!C619,Feuil2!H614+Feuil3!D619,0))))))</f>
        <v>44672</v>
      </c>
    </row>
    <row r="615" spans="1:9" hidden="1" x14ac:dyDescent="0.3">
      <c r="A615" s="5" t="s">
        <v>601</v>
      </c>
      <c r="B615" s="5" t="s">
        <v>602</v>
      </c>
      <c r="C615" s="7">
        <v>2000</v>
      </c>
      <c r="D615" t="str">
        <f>A615&amp;" N°"&amp;COUNTIF(A$2:A615,A615)</f>
        <v>C78 N°4</v>
      </c>
      <c r="E615" s="5" t="s">
        <v>1882</v>
      </c>
      <c r="F615">
        <f t="shared" si="9"/>
        <v>2000</v>
      </c>
      <c r="I615" s="11">
        <f ca="1">IF(F615&lt;&gt;"relavage",TODAY(),IF(G615=Feuil3!C616,Feuil2!H615+Feuil3!D616,IF(G615=Feuil3!C617,Feuil2!H615+Feuil3!D617,IF(G615=Feuil3!C618,Feuil2!H615+Feuil3!D618,IF(G615=Feuil3!C619,Feuil2!H615+Feuil3!D619,IF(G615=Feuil3!C620,Feuil2!H615+Feuil3!D620,0))))))</f>
        <v>44672</v>
      </c>
    </row>
    <row r="616" spans="1:9" hidden="1" x14ac:dyDescent="0.3">
      <c r="A616" s="5" t="s">
        <v>54</v>
      </c>
      <c r="B616" s="5" t="s">
        <v>55</v>
      </c>
      <c r="C616" s="7">
        <v>3000</v>
      </c>
      <c r="D616" t="str">
        <f>A616&amp;" N°"&amp;COUNTIF(A$2:A616,A616)</f>
        <v>C1485 N°2</v>
      </c>
      <c r="E616" s="5" t="s">
        <v>1883</v>
      </c>
      <c r="F616">
        <f t="shared" si="9"/>
        <v>3000</v>
      </c>
      <c r="I616" s="11">
        <f ca="1">IF(F616&lt;&gt;"relavage",TODAY(),IF(G616=Feuil3!C617,Feuil2!H616+Feuil3!D617,IF(G616=Feuil3!C618,Feuil2!H616+Feuil3!D618,IF(G616=Feuil3!C619,Feuil2!H616+Feuil3!D619,IF(G616=Feuil3!C620,Feuil2!H616+Feuil3!D620,IF(G616=Feuil3!C621,Feuil2!H616+Feuil3!D621,0))))))</f>
        <v>44672</v>
      </c>
    </row>
    <row r="617" spans="1:9" hidden="1" x14ac:dyDescent="0.3">
      <c r="A617" s="5" t="s">
        <v>535</v>
      </c>
      <c r="B617" s="5" t="s">
        <v>536</v>
      </c>
      <c r="C617" s="7">
        <v>3000</v>
      </c>
      <c r="D617" t="str">
        <f>A617&amp;" N°"&amp;COUNTIF(A$2:A617,A617)</f>
        <v>C50 N°2</v>
      </c>
      <c r="E617" s="5" t="s">
        <v>1884</v>
      </c>
      <c r="F617">
        <f t="shared" si="9"/>
        <v>3000</v>
      </c>
      <c r="I617" s="11">
        <f ca="1">IF(F617&lt;&gt;"relavage",TODAY(),IF(G617=Feuil3!C618,Feuil2!H617+Feuil3!D618,IF(G617=Feuil3!C619,Feuil2!H617+Feuil3!D619,IF(G617=Feuil3!C620,Feuil2!H617+Feuil3!D620,IF(G617=Feuil3!C621,Feuil2!H617+Feuil3!D621,IF(G617=Feuil3!C622,Feuil2!H617+Feuil3!D622,0))))))</f>
        <v>44672</v>
      </c>
    </row>
    <row r="618" spans="1:9" hidden="1" x14ac:dyDescent="0.3">
      <c r="A618" s="5" t="s">
        <v>1226</v>
      </c>
      <c r="B618" s="5" t="s">
        <v>1227</v>
      </c>
      <c r="C618" s="7">
        <v>2500</v>
      </c>
      <c r="D618" t="str">
        <f>A618&amp;" N°"&amp;COUNTIF(A$2:A618,A618)</f>
        <v>C872B N°2</v>
      </c>
      <c r="E618" s="5" t="s">
        <v>1885</v>
      </c>
      <c r="F618">
        <f t="shared" si="9"/>
        <v>2500</v>
      </c>
      <c r="I618" s="11">
        <f ca="1">IF(F618&lt;&gt;"relavage",TODAY(),IF(G618=Feuil3!C619,Feuil2!H618+Feuil3!D619,IF(G618=Feuil3!C620,Feuil2!H618+Feuil3!D620,IF(G618=Feuil3!C621,Feuil2!H618+Feuil3!D621,IF(G618=Feuil3!C622,Feuil2!H618+Feuil3!D622,IF(G618=Feuil3!C623,Feuil2!H618+Feuil3!D623,0))))))</f>
        <v>44672</v>
      </c>
    </row>
    <row r="619" spans="1:9" hidden="1" x14ac:dyDescent="0.3">
      <c r="A619" s="5" t="s">
        <v>1886</v>
      </c>
      <c r="B619" s="5" t="s">
        <v>1887</v>
      </c>
      <c r="C619" s="7">
        <v>1870</v>
      </c>
      <c r="D619" t="str">
        <f>A619&amp;" N°"&amp;COUNTIF(A$2:A619,A619)</f>
        <v>C1432 N°1</v>
      </c>
      <c r="E619" s="5" t="s">
        <v>1888</v>
      </c>
      <c r="F619">
        <f t="shared" si="9"/>
        <v>1870</v>
      </c>
      <c r="I619" s="11">
        <f ca="1">IF(F619&lt;&gt;"relavage",TODAY(),IF(G619=Feuil3!C620,Feuil2!H619+Feuil3!D620,IF(G619=Feuil3!C621,Feuil2!H619+Feuil3!D621,IF(G619=Feuil3!C622,Feuil2!H619+Feuil3!D622,IF(G619=Feuil3!C623,Feuil2!H619+Feuil3!D623,IF(G619=Feuil3!C624,Feuil2!H619+Feuil3!D624,0))))))</f>
        <v>44672</v>
      </c>
    </row>
    <row r="620" spans="1:9" hidden="1" x14ac:dyDescent="0.3">
      <c r="A620" s="5" t="s">
        <v>1847</v>
      </c>
      <c r="B620" s="5" t="s">
        <v>1848</v>
      </c>
      <c r="C620" s="7">
        <v>1</v>
      </c>
      <c r="D620" t="str">
        <f>A620&amp;" N°"&amp;COUNTIF(A$2:A620,A620)</f>
        <v>C1220 N°2</v>
      </c>
      <c r="E620" s="5" t="s">
        <v>1889</v>
      </c>
      <c r="F620" t="str">
        <f t="shared" si="9"/>
        <v>relavage</v>
      </c>
      <c r="I620" s="11">
        <f ca="1">IF(F620&lt;&gt;"relavage",TODAY(),IF(G620=Feuil3!C621,Feuil2!H620+Feuil3!D621,IF(G620=Feuil3!C622,Feuil2!H620+Feuil3!D622,IF(G620=Feuil3!C623,Feuil2!H620+Feuil3!D623,IF(G620=Feuil3!C624,Feuil2!H620+Feuil3!D624,IF(G620=Feuil3!C625,Feuil2!H620+Feuil3!D625,0))))))</f>
        <v>0</v>
      </c>
    </row>
    <row r="621" spans="1:9" hidden="1" x14ac:dyDescent="0.3">
      <c r="A621" s="5" t="s">
        <v>1778</v>
      </c>
      <c r="B621" s="5" t="s">
        <v>1779</v>
      </c>
      <c r="C621" s="7">
        <v>1000</v>
      </c>
      <c r="D621" t="str">
        <f>A621&amp;" N°"&amp;COUNTIF(A$2:A621,A621)</f>
        <v>7007161035_04 N°2</v>
      </c>
      <c r="E621" s="5" t="s">
        <v>1890</v>
      </c>
      <c r="F621">
        <f t="shared" si="9"/>
        <v>1000</v>
      </c>
      <c r="I621" s="11">
        <f ca="1">IF(F621&lt;&gt;"relavage",TODAY(),IF(G621=Feuil3!C622,Feuil2!H621+Feuil3!D622,IF(G621=Feuil3!C623,Feuil2!H621+Feuil3!D623,IF(G621=Feuil3!C624,Feuil2!H621+Feuil3!D624,IF(G621=Feuil3!C625,Feuil2!H621+Feuil3!D625,IF(G621=Feuil3!C626,Feuil2!H621+Feuil3!D626,0))))))</f>
        <v>44672</v>
      </c>
    </row>
    <row r="622" spans="1:9" hidden="1" x14ac:dyDescent="0.3">
      <c r="A622" s="5" t="s">
        <v>375</v>
      </c>
      <c r="B622" s="5" t="s">
        <v>376</v>
      </c>
      <c r="C622" s="7">
        <v>6000</v>
      </c>
      <c r="D622" t="str">
        <f>A622&amp;" N°"&amp;COUNTIF(A$2:A622,A622)</f>
        <v>C973 N°3</v>
      </c>
      <c r="E622" s="5" t="s">
        <v>1891</v>
      </c>
      <c r="F622">
        <f t="shared" si="9"/>
        <v>6000</v>
      </c>
      <c r="I622" s="11">
        <f ca="1">IF(F622&lt;&gt;"relavage",TODAY(),IF(G622=Feuil3!C623,Feuil2!H622+Feuil3!D623,IF(G622=Feuil3!C624,Feuil2!H622+Feuil3!D624,IF(G622=Feuil3!C625,Feuil2!H622+Feuil3!D625,IF(G622=Feuil3!C626,Feuil2!H622+Feuil3!D626,IF(G622=Feuil3!C627,Feuil2!H622+Feuil3!D627,0))))))</f>
        <v>44672</v>
      </c>
    </row>
    <row r="623" spans="1:9" hidden="1" x14ac:dyDescent="0.3">
      <c r="A623" s="5" t="s">
        <v>1892</v>
      </c>
      <c r="B623" s="5" t="s">
        <v>1893</v>
      </c>
      <c r="C623" s="7">
        <v>1800</v>
      </c>
      <c r="D623" t="str">
        <f>A623&amp;" N°"&amp;COUNTIF(A$2:A623,A623)</f>
        <v>4400020025_04 N°1</v>
      </c>
      <c r="E623" s="5" t="s">
        <v>1894</v>
      </c>
      <c r="F623">
        <f t="shared" si="9"/>
        <v>1800</v>
      </c>
      <c r="I623" s="11">
        <f ca="1">IF(F623&lt;&gt;"relavage",TODAY(),IF(G623=Feuil3!C624,Feuil2!H623+Feuil3!D624,IF(G623=Feuil3!C625,Feuil2!H623+Feuil3!D625,IF(G623=Feuil3!C626,Feuil2!H623+Feuil3!D626,IF(G623=Feuil3!C627,Feuil2!H623+Feuil3!D627,IF(G623=Feuil3!C628,Feuil2!H623+Feuil3!D628,0))))))</f>
        <v>44672</v>
      </c>
    </row>
    <row r="624" spans="1:9" hidden="1" x14ac:dyDescent="0.3">
      <c r="A624" s="5" t="s">
        <v>950</v>
      </c>
      <c r="B624" s="5" t="s">
        <v>951</v>
      </c>
      <c r="C624" s="7">
        <v>8</v>
      </c>
      <c r="D624" t="str">
        <f>A624&amp;" N°"&amp;COUNTIF(A$2:A624,A624)</f>
        <v>9902124791_04 N°2</v>
      </c>
      <c r="E624" s="5" t="s">
        <v>1895</v>
      </c>
      <c r="F624" t="str">
        <f t="shared" si="9"/>
        <v/>
      </c>
      <c r="I624" s="11">
        <f ca="1">IF(F624&lt;&gt;"relavage",TODAY(),IF(G624=Feuil3!C625,Feuil2!H624+Feuil3!D625,IF(G624=Feuil3!C626,Feuil2!H624+Feuil3!D626,IF(G624=Feuil3!C627,Feuil2!H624+Feuil3!D627,IF(G624=Feuil3!C628,Feuil2!H624+Feuil3!D628,IF(G624=Feuil3!C629,Feuil2!H624+Feuil3!D629,0))))))</f>
        <v>44672</v>
      </c>
    </row>
    <row r="625" spans="1:9" hidden="1" x14ac:dyDescent="0.3">
      <c r="A625" s="5" t="s">
        <v>744</v>
      </c>
      <c r="B625" s="5" t="s">
        <v>745</v>
      </c>
      <c r="C625" s="7">
        <v>2000</v>
      </c>
      <c r="D625" t="str">
        <f>A625&amp;" N°"&amp;COUNTIF(A$2:A625,A625)</f>
        <v>2995_14 N°1</v>
      </c>
      <c r="E625" s="5" t="s">
        <v>1896</v>
      </c>
      <c r="F625">
        <f t="shared" si="9"/>
        <v>2000</v>
      </c>
      <c r="I625" s="11">
        <f ca="1">IF(F625&lt;&gt;"relavage",TODAY(),IF(G625=Feuil3!C626,Feuil2!H625+Feuil3!D626,IF(G625=Feuil3!C627,Feuil2!H625+Feuil3!D627,IF(G625=Feuil3!C628,Feuil2!H625+Feuil3!D628,IF(G625=Feuil3!C629,Feuil2!H625+Feuil3!D629,IF(G625=Feuil3!C630,Feuil2!H625+Feuil3!D630,0))))))</f>
        <v>44672</v>
      </c>
    </row>
    <row r="626" spans="1:9" hidden="1" x14ac:dyDescent="0.3">
      <c r="A626" s="5" t="s">
        <v>375</v>
      </c>
      <c r="B626" s="5" t="s">
        <v>376</v>
      </c>
      <c r="C626" s="7">
        <v>6000</v>
      </c>
      <c r="D626" t="str">
        <f>A626&amp;" N°"&amp;COUNTIF(A$2:A626,A626)</f>
        <v>C973 N°4</v>
      </c>
      <c r="E626" s="5" t="s">
        <v>1897</v>
      </c>
      <c r="F626">
        <f t="shared" si="9"/>
        <v>6000</v>
      </c>
      <c r="I626" s="11">
        <f ca="1">IF(F626&lt;&gt;"relavage",TODAY(),IF(G626=Feuil3!C627,Feuil2!H626+Feuil3!D627,IF(G626=Feuil3!C628,Feuil2!H626+Feuil3!D628,IF(G626=Feuil3!C629,Feuil2!H626+Feuil3!D629,IF(G626=Feuil3!C630,Feuil2!H626+Feuil3!D630,IF(G626=Feuil3!C631,Feuil2!H626+Feuil3!D631,0))))))</f>
        <v>44672</v>
      </c>
    </row>
    <row r="627" spans="1:9" hidden="1" x14ac:dyDescent="0.3">
      <c r="A627" s="5" t="s">
        <v>1892</v>
      </c>
      <c r="B627" s="5" t="s">
        <v>1893</v>
      </c>
      <c r="C627" s="7">
        <v>1800</v>
      </c>
      <c r="D627" t="str">
        <f>A627&amp;" N°"&amp;COUNTIF(A$2:A627,A627)</f>
        <v>4400020025_04 N°2</v>
      </c>
      <c r="E627" s="5" t="s">
        <v>1898</v>
      </c>
      <c r="F627">
        <f t="shared" si="9"/>
        <v>1800</v>
      </c>
      <c r="I627" s="11">
        <f ca="1">IF(F627&lt;&gt;"relavage",TODAY(),IF(G627=Feuil3!C628,Feuil2!H627+Feuil3!D628,IF(G627=Feuil3!C629,Feuil2!H627+Feuil3!D629,IF(G627=Feuil3!C630,Feuil2!H627+Feuil3!D630,IF(G627=Feuil3!C631,Feuil2!H627+Feuil3!D631,IF(G627=Feuil3!C632,Feuil2!H627+Feuil3!D632,0))))))</f>
        <v>44672</v>
      </c>
    </row>
    <row r="628" spans="1:9" hidden="1" x14ac:dyDescent="0.3">
      <c r="A628" s="5" t="s">
        <v>885</v>
      </c>
      <c r="B628" s="5" t="s">
        <v>882</v>
      </c>
      <c r="C628" s="7">
        <v>8</v>
      </c>
      <c r="D628" t="str">
        <f>A628&amp;" N°"&amp;COUNTIF(A$2:A628,A628)</f>
        <v>3390150012_04 N°2</v>
      </c>
      <c r="E628" s="5" t="s">
        <v>1899</v>
      </c>
      <c r="F628" t="str">
        <f t="shared" si="9"/>
        <v/>
      </c>
      <c r="I628" s="11">
        <f ca="1">IF(F628&lt;&gt;"relavage",TODAY(),IF(G628=Feuil3!C629,Feuil2!H628+Feuil3!D629,IF(G628=Feuil3!C630,Feuil2!H628+Feuil3!D630,IF(G628=Feuil3!C631,Feuil2!H628+Feuil3!D631,IF(G628=Feuil3!C632,Feuil2!H628+Feuil3!D632,IF(G628=Feuil3!C633,Feuil2!H628+Feuil3!D633,0))))))</f>
        <v>44672</v>
      </c>
    </row>
    <row r="629" spans="1:9" hidden="1" x14ac:dyDescent="0.3">
      <c r="A629" s="5" t="s">
        <v>669</v>
      </c>
      <c r="B629" s="5" t="s">
        <v>670</v>
      </c>
      <c r="C629" s="7">
        <v>2500</v>
      </c>
      <c r="D629" t="str">
        <f>A629&amp;" N°"&amp;COUNTIF(A$2:A629,A629)</f>
        <v>C413 N°3</v>
      </c>
      <c r="E629" s="5" t="s">
        <v>1900</v>
      </c>
      <c r="F629">
        <f t="shared" si="9"/>
        <v>2500</v>
      </c>
      <c r="I629" s="11">
        <f ca="1">IF(F629&lt;&gt;"relavage",TODAY(),IF(G629=Feuil3!C630,Feuil2!H629+Feuil3!D630,IF(G629=Feuil3!C631,Feuil2!H629+Feuil3!D631,IF(G629=Feuil3!C632,Feuil2!H629+Feuil3!D632,IF(G629=Feuil3!C633,Feuil2!H629+Feuil3!D633,IF(G629=Feuil3!C634,Feuil2!H629+Feuil3!D634,0))))))</f>
        <v>44672</v>
      </c>
    </row>
    <row r="630" spans="1:9" hidden="1" x14ac:dyDescent="0.3">
      <c r="A630" s="5" t="s">
        <v>44</v>
      </c>
      <c r="B630" s="5" t="s">
        <v>45</v>
      </c>
      <c r="C630" s="7">
        <v>1000</v>
      </c>
      <c r="D630" t="str">
        <f>A630&amp;" N°"&amp;COUNTIF(A$2:A630,A630)</f>
        <v>6232110014_14 N°3</v>
      </c>
      <c r="E630" s="5" t="s">
        <v>1901</v>
      </c>
      <c r="F630">
        <f t="shared" si="9"/>
        <v>1000</v>
      </c>
      <c r="I630" s="11">
        <f ca="1">IF(F630&lt;&gt;"relavage",TODAY(),IF(G630=Feuil3!C631,Feuil2!H630+Feuil3!D631,IF(G630=Feuil3!C632,Feuil2!H630+Feuil3!D632,IF(G630=Feuil3!C633,Feuil2!H630+Feuil3!D633,IF(G630=Feuil3!C634,Feuil2!H630+Feuil3!D634,IF(G630=Feuil3!C635,Feuil2!H630+Feuil3!D635,0))))))</f>
        <v>44672</v>
      </c>
    </row>
    <row r="631" spans="1:9" hidden="1" x14ac:dyDescent="0.3">
      <c r="A631" s="5" t="s">
        <v>445</v>
      </c>
      <c r="B631" s="5" t="s">
        <v>446</v>
      </c>
      <c r="C631" s="7">
        <v>1690</v>
      </c>
      <c r="D631" t="str">
        <f>A631&amp;" N°"&amp;COUNTIF(A$2:A631,A631)</f>
        <v>9911122062_04 N°2</v>
      </c>
      <c r="E631" s="5" t="s">
        <v>1902</v>
      </c>
      <c r="F631">
        <f t="shared" si="9"/>
        <v>1690</v>
      </c>
      <c r="I631" s="11">
        <f ca="1">IF(F631&lt;&gt;"relavage",TODAY(),IF(G631=Feuil3!C632,Feuil2!H631+Feuil3!D632,IF(G631=Feuil3!C633,Feuil2!H631+Feuil3!D633,IF(G631=Feuil3!C634,Feuil2!H631+Feuil3!D634,IF(G631=Feuil3!C635,Feuil2!H631+Feuil3!D635,IF(G631=Feuil3!C636,Feuil2!H631+Feuil3!D636,0))))))</f>
        <v>44672</v>
      </c>
    </row>
    <row r="632" spans="1:9" hidden="1" x14ac:dyDescent="0.3">
      <c r="A632" s="5" t="s">
        <v>1183</v>
      </c>
      <c r="B632" s="5" t="s">
        <v>1184</v>
      </c>
      <c r="C632" s="7">
        <v>8</v>
      </c>
      <c r="D632" t="str">
        <f>A632&amp;" N°"&amp;COUNTIF(A$2:A632,A632)</f>
        <v>C802 N°5</v>
      </c>
      <c r="E632" s="5" t="s">
        <v>1903</v>
      </c>
      <c r="F632" t="str">
        <f t="shared" si="9"/>
        <v/>
      </c>
      <c r="I632" s="11">
        <f ca="1">IF(F632&lt;&gt;"relavage",TODAY(),IF(G632=Feuil3!C633,Feuil2!H632+Feuil3!D633,IF(G632=Feuil3!C634,Feuil2!H632+Feuil3!D634,IF(G632=Feuil3!C635,Feuil2!H632+Feuil3!D635,IF(G632=Feuil3!C636,Feuil2!H632+Feuil3!D636,IF(G632=Feuil3!C637,Feuil2!H632+Feuil3!D637,0))))))</f>
        <v>44672</v>
      </c>
    </row>
    <row r="633" spans="1:9" hidden="1" x14ac:dyDescent="0.3">
      <c r="A633" s="5" t="s">
        <v>850</v>
      </c>
      <c r="B633" s="5" t="s">
        <v>851</v>
      </c>
      <c r="C633" s="7">
        <v>2040</v>
      </c>
      <c r="D633" t="str">
        <f>A633&amp;" N°"&amp;COUNTIF(A$2:A633,A633)</f>
        <v>C1031 N°2</v>
      </c>
      <c r="E633" s="5" t="s">
        <v>1904</v>
      </c>
      <c r="F633">
        <f t="shared" si="9"/>
        <v>2040</v>
      </c>
      <c r="I633" s="11">
        <f ca="1">IF(F633&lt;&gt;"relavage",TODAY(),IF(G633=Feuil3!C634,Feuil2!H633+Feuil3!D634,IF(G633=Feuil3!C635,Feuil2!H633+Feuil3!D635,IF(G633=Feuil3!C636,Feuil2!H633+Feuil3!D636,IF(G633=Feuil3!C637,Feuil2!H633+Feuil3!D637,IF(G633=Feuil3!C638,Feuil2!H633+Feuil3!D638,0))))))</f>
        <v>44672</v>
      </c>
    </row>
    <row r="634" spans="1:9" hidden="1" x14ac:dyDescent="0.3">
      <c r="A634" s="5" t="s">
        <v>459</v>
      </c>
      <c r="B634" s="5" t="s">
        <v>460</v>
      </c>
      <c r="C634" s="7">
        <v>7500</v>
      </c>
      <c r="D634" t="str">
        <f>A634&amp;" N°"&amp;COUNTIF(A$2:A634,A634)</f>
        <v>C222B N°5</v>
      </c>
      <c r="E634" s="5" t="s">
        <v>1905</v>
      </c>
      <c r="F634">
        <f t="shared" si="9"/>
        <v>7500</v>
      </c>
      <c r="I634" s="11">
        <f ca="1">IF(F634&lt;&gt;"relavage",TODAY(),IF(G634=Feuil3!C635,Feuil2!H634+Feuil3!D635,IF(G634=Feuil3!C636,Feuil2!H634+Feuil3!D636,IF(G634=Feuil3!C637,Feuil2!H634+Feuil3!D637,IF(G634=Feuil3!C638,Feuil2!H634+Feuil3!D638,IF(G634=Feuil3!C639,Feuil2!H634+Feuil3!D639,0))))))</f>
        <v>44672</v>
      </c>
    </row>
    <row r="635" spans="1:9" hidden="1" x14ac:dyDescent="0.3">
      <c r="A635" s="5" t="s">
        <v>1906</v>
      </c>
      <c r="B635" s="5" t="s">
        <v>77</v>
      </c>
      <c r="C635" s="7">
        <v>1</v>
      </c>
      <c r="D635" t="str">
        <f>A635&amp;" N°"&amp;COUNTIF(A$2:A635,A635)</f>
        <v>C416B N°1</v>
      </c>
      <c r="E635" s="5" t="s">
        <v>1907</v>
      </c>
      <c r="F635" t="str">
        <f t="shared" si="9"/>
        <v>relavage</v>
      </c>
      <c r="I635" s="11">
        <f ca="1">IF(F635&lt;&gt;"relavage",TODAY(),IF(G635=Feuil3!C636,Feuil2!H635+Feuil3!D636,IF(G635=Feuil3!C637,Feuil2!H635+Feuil3!D637,IF(G635=Feuil3!C638,Feuil2!H635+Feuil3!D638,IF(G635=Feuil3!C639,Feuil2!H635+Feuil3!D639,IF(G635=Feuil3!C640,Feuil2!H635+Feuil3!D640,0))))))</f>
        <v>0</v>
      </c>
    </row>
    <row r="636" spans="1:9" hidden="1" x14ac:dyDescent="0.3">
      <c r="A636" s="5" t="s">
        <v>343</v>
      </c>
      <c r="B636" s="5" t="s">
        <v>344</v>
      </c>
      <c r="C636" s="7">
        <v>3500</v>
      </c>
      <c r="D636" t="str">
        <f>A636&amp;" N°"&amp;COUNTIF(A$2:A636,A636)</f>
        <v>C1400 N°1</v>
      </c>
      <c r="E636" s="5" t="s">
        <v>1908</v>
      </c>
      <c r="F636">
        <f t="shared" si="9"/>
        <v>3500</v>
      </c>
      <c r="I636" s="11">
        <f ca="1">IF(F636&lt;&gt;"relavage",TODAY(),IF(G636=Feuil3!C637,Feuil2!H636+Feuil3!D637,IF(G636=Feuil3!C638,Feuil2!H636+Feuil3!D638,IF(G636=Feuil3!C639,Feuil2!H636+Feuil3!D639,IF(G636=Feuil3!C640,Feuil2!H636+Feuil3!D640,IF(G636=Feuil3!C641,Feuil2!H636+Feuil3!D641,0))))))</f>
        <v>44672</v>
      </c>
    </row>
    <row r="637" spans="1:9" hidden="1" x14ac:dyDescent="0.3">
      <c r="A637" s="5" t="s">
        <v>1534</v>
      </c>
      <c r="B637" s="5" t="s">
        <v>1535</v>
      </c>
      <c r="C637" s="7">
        <v>2000</v>
      </c>
      <c r="D637" t="str">
        <f>A637&amp;" N°"&amp;COUNTIF(A$2:A637,A637)</f>
        <v>6246150003_14 N°2</v>
      </c>
      <c r="E637" s="5" t="s">
        <v>1909</v>
      </c>
      <c r="F637">
        <f t="shared" si="9"/>
        <v>2000</v>
      </c>
      <c r="I637" s="11">
        <f ca="1">IF(F637&lt;&gt;"relavage",TODAY(),IF(G637=Feuil3!C638,Feuil2!H637+Feuil3!D638,IF(G637=Feuil3!C639,Feuil2!H637+Feuil3!D639,IF(G637=Feuil3!C640,Feuil2!H637+Feuil3!D640,IF(G637=Feuil3!C641,Feuil2!H637+Feuil3!D641,IF(G637=Feuil3!C642,Feuil2!H637+Feuil3!D642,0))))))</f>
        <v>44672</v>
      </c>
    </row>
    <row r="638" spans="1:9" hidden="1" x14ac:dyDescent="0.3">
      <c r="A638" s="5" t="s">
        <v>1910</v>
      </c>
      <c r="B638" s="5" t="s">
        <v>1911</v>
      </c>
      <c r="C638" s="7">
        <v>1000</v>
      </c>
      <c r="D638" t="str">
        <f>A638&amp;" N°"&amp;COUNTIF(A$2:A638,A638)</f>
        <v>9906127840_04 N°1</v>
      </c>
      <c r="E638" s="5" t="s">
        <v>1912</v>
      </c>
      <c r="F638">
        <f t="shared" si="9"/>
        <v>1000</v>
      </c>
      <c r="I638" s="11">
        <f ca="1">IF(F638&lt;&gt;"relavage",TODAY(),IF(G638=Feuil3!C639,Feuil2!H638+Feuil3!D639,IF(G638=Feuil3!C640,Feuil2!H638+Feuil3!D640,IF(G638=Feuil3!C641,Feuil2!H638+Feuil3!D641,IF(G638=Feuil3!C642,Feuil2!H638+Feuil3!D642,IF(G638=Feuil3!C643,Feuil2!H638+Feuil3!D643,0))))))</f>
        <v>44672</v>
      </c>
    </row>
    <row r="639" spans="1:9" hidden="1" x14ac:dyDescent="0.3">
      <c r="A639" s="5" t="s">
        <v>864</v>
      </c>
      <c r="B639" s="5" t="s">
        <v>865</v>
      </c>
      <c r="C639" s="7">
        <v>1472</v>
      </c>
      <c r="D639" t="str">
        <f>A639&amp;" N°"&amp;COUNTIF(A$2:A639,A639)</f>
        <v>C718 N°3</v>
      </c>
      <c r="E639" s="5" t="s">
        <v>1913</v>
      </c>
      <c r="F639">
        <f t="shared" si="9"/>
        <v>1472</v>
      </c>
      <c r="I639" s="11">
        <f ca="1">IF(F639&lt;&gt;"relavage",TODAY(),IF(G639=Feuil3!C640,Feuil2!H639+Feuil3!D640,IF(G639=Feuil3!C641,Feuil2!H639+Feuil3!D641,IF(G639=Feuil3!C642,Feuil2!H639+Feuil3!D642,IF(G639=Feuil3!C643,Feuil2!H639+Feuil3!D643,IF(G639=Feuil3!C644,Feuil2!H639+Feuil3!D644,0))))))</f>
        <v>44672</v>
      </c>
    </row>
    <row r="640" spans="1:9" hidden="1" x14ac:dyDescent="0.3">
      <c r="A640" s="5" t="s">
        <v>97</v>
      </c>
      <c r="B640" s="5" t="s">
        <v>98</v>
      </c>
      <c r="C640" s="7">
        <v>300</v>
      </c>
      <c r="D640" t="str">
        <f>A640&amp;" N°"&amp;COUNTIF(A$2:A640,A640)</f>
        <v>9906125661_04 N°1</v>
      </c>
      <c r="E640" s="5" t="s">
        <v>1914</v>
      </c>
      <c r="F640">
        <f t="shared" si="9"/>
        <v>300</v>
      </c>
      <c r="I640" s="11">
        <f ca="1">IF(F640&lt;&gt;"relavage",TODAY(),IF(G640=Feuil3!C641,Feuil2!H640+Feuil3!D641,IF(G640=Feuil3!C642,Feuil2!H640+Feuil3!D642,IF(G640=Feuil3!C643,Feuil2!H640+Feuil3!D643,IF(G640=Feuil3!C644,Feuil2!H640+Feuil3!D644,IF(G640=Feuil3!C645,Feuil2!H640+Feuil3!D645,0))))))</f>
        <v>44672</v>
      </c>
    </row>
    <row r="641" spans="1:9" hidden="1" x14ac:dyDescent="0.3">
      <c r="A641" s="5" t="s">
        <v>993</v>
      </c>
      <c r="B641" s="5" t="s">
        <v>994</v>
      </c>
      <c r="C641" s="7">
        <v>1600</v>
      </c>
      <c r="D641" t="str">
        <f>A641&amp;" N°"&amp;COUNTIF(A$2:A641,A641)</f>
        <v>1265110009_04 N°2</v>
      </c>
      <c r="E641" s="5" t="s">
        <v>1915</v>
      </c>
      <c r="F641">
        <f t="shared" si="9"/>
        <v>1600</v>
      </c>
      <c r="I641" s="11">
        <f ca="1">IF(F641&lt;&gt;"relavage",TODAY(),IF(G641=Feuil3!C642,Feuil2!H641+Feuil3!D642,IF(G641=Feuil3!C643,Feuil2!H641+Feuil3!D643,IF(G641=Feuil3!C644,Feuil2!H641+Feuil3!D644,IF(G641=Feuil3!C645,Feuil2!H641+Feuil3!D645,IF(G641=Feuil3!C646,Feuil2!H641+Feuil3!D646,0))))))</f>
        <v>44672</v>
      </c>
    </row>
    <row r="642" spans="1:9" hidden="1" x14ac:dyDescent="0.3">
      <c r="A642" s="5" t="s">
        <v>1605</v>
      </c>
      <c r="B642" s="5" t="s">
        <v>1606</v>
      </c>
      <c r="C642" s="7">
        <v>8</v>
      </c>
      <c r="D642" t="str">
        <f>A642&amp;" N°"&amp;COUNTIF(A$2:A642,A642)</f>
        <v>6246150003_04 N°2</v>
      </c>
      <c r="E642" s="5" t="s">
        <v>1916</v>
      </c>
      <c r="F642" t="str">
        <f t="shared" si="9"/>
        <v/>
      </c>
      <c r="I642" s="11">
        <f ca="1">IF(F642&lt;&gt;"relavage",TODAY(),IF(G642=Feuil3!C643,Feuil2!H642+Feuil3!D643,IF(G642=Feuil3!C644,Feuil2!H642+Feuil3!D644,IF(G642=Feuil3!C645,Feuil2!H642+Feuil3!D645,IF(G642=Feuil3!C646,Feuil2!H642+Feuil3!D646,IF(G642=Feuil3!C647,Feuil2!H642+Feuil3!D647,0))))))</f>
        <v>44672</v>
      </c>
    </row>
    <row r="643" spans="1:9" hidden="1" x14ac:dyDescent="0.3">
      <c r="A643" s="5" t="s">
        <v>132</v>
      </c>
      <c r="B643" s="5" t="s">
        <v>133</v>
      </c>
      <c r="C643" s="7">
        <v>300</v>
      </c>
      <c r="D643" t="str">
        <f>A643&amp;" N°"&amp;COUNTIF(A$2:A643,A643)</f>
        <v>9906125661_14 N°1</v>
      </c>
      <c r="E643" s="5" t="s">
        <v>1917</v>
      </c>
      <c r="F643">
        <f t="shared" ref="F643:F706" si="10">IF(C643=1,"relavage",IF(C643=8,"",C643))</f>
        <v>300</v>
      </c>
      <c r="I643" s="11">
        <f ca="1">IF(F643&lt;&gt;"relavage",TODAY(),IF(G643=Feuil3!C644,Feuil2!H643+Feuil3!D644,IF(G643=Feuil3!C645,Feuil2!H643+Feuil3!D645,IF(G643=Feuil3!C646,Feuil2!H643+Feuil3!D646,IF(G643=Feuil3!C647,Feuil2!H643+Feuil3!D647,IF(G643=Feuil3!C648,Feuil2!H643+Feuil3!D648,0))))))</f>
        <v>44672</v>
      </c>
    </row>
    <row r="644" spans="1:9" hidden="1" x14ac:dyDescent="0.3">
      <c r="A644" s="5" t="s">
        <v>441</v>
      </c>
      <c r="B644" s="5" t="s">
        <v>442</v>
      </c>
      <c r="C644" s="7">
        <v>3000</v>
      </c>
      <c r="D644" t="str">
        <f>A644&amp;" N°"&amp;COUNTIF(A$2:A644,A644)</f>
        <v>9906123441_04 N°1</v>
      </c>
      <c r="E644" s="5" t="s">
        <v>1918</v>
      </c>
      <c r="F644">
        <f t="shared" si="10"/>
        <v>3000</v>
      </c>
      <c r="I644" s="11">
        <f ca="1">IF(F644&lt;&gt;"relavage",TODAY(),IF(G644=Feuil3!C645,Feuil2!H644+Feuil3!D645,IF(G644=Feuil3!C646,Feuil2!H644+Feuil3!D646,IF(G644=Feuil3!C647,Feuil2!H644+Feuil3!D647,IF(G644=Feuil3!C648,Feuil2!H644+Feuil3!D648,IF(G644=Feuil3!C649,Feuil2!H644+Feuil3!D649,0))))))</f>
        <v>44672</v>
      </c>
    </row>
    <row r="645" spans="1:9" hidden="1" x14ac:dyDescent="0.3">
      <c r="A645" s="5" t="s">
        <v>748</v>
      </c>
      <c r="B645" s="5" t="s">
        <v>77</v>
      </c>
      <c r="C645" s="7">
        <v>2000</v>
      </c>
      <c r="D645" t="str">
        <f>A645&amp;" N°"&amp;COUNTIF(A$2:A645,A645)</f>
        <v>C1185 N°2</v>
      </c>
      <c r="E645" s="5" t="s">
        <v>1919</v>
      </c>
      <c r="F645">
        <f t="shared" si="10"/>
        <v>2000</v>
      </c>
      <c r="I645" s="11">
        <f ca="1">IF(F645&lt;&gt;"relavage",TODAY(),IF(G645=Feuil3!C646,Feuil2!H645+Feuil3!D646,IF(G645=Feuil3!C647,Feuil2!H645+Feuil3!D647,IF(G645=Feuil3!C648,Feuil2!H645+Feuil3!D648,IF(G645=Feuil3!C649,Feuil2!H645+Feuil3!D649,IF(G645=Feuil3!C650,Feuil2!H645+Feuil3!D650,0))))))</f>
        <v>44672</v>
      </c>
    </row>
    <row r="646" spans="1:9" hidden="1" x14ac:dyDescent="0.3">
      <c r="A646" s="5" t="s">
        <v>93</v>
      </c>
      <c r="B646" s="5" t="s">
        <v>94</v>
      </c>
      <c r="C646" s="7">
        <v>4000</v>
      </c>
      <c r="D646" t="str">
        <f>A646&amp;" N°"&amp;COUNTIF(A$2:A646,A646)</f>
        <v>C1198 N°3</v>
      </c>
      <c r="E646" s="5" t="s">
        <v>1920</v>
      </c>
      <c r="F646">
        <f t="shared" si="10"/>
        <v>4000</v>
      </c>
      <c r="I646" s="11">
        <f ca="1">IF(F646&lt;&gt;"relavage",TODAY(),IF(G646=Feuil3!C647,Feuil2!H646+Feuil3!D647,IF(G646=Feuil3!C648,Feuil2!H646+Feuil3!D648,IF(G646=Feuil3!C649,Feuil2!H646+Feuil3!D649,IF(G646=Feuil3!C650,Feuil2!H646+Feuil3!D650,IF(G646=Feuil3!C651,Feuil2!H646+Feuil3!D651,0))))))</f>
        <v>44672</v>
      </c>
    </row>
    <row r="647" spans="1:9" hidden="1" x14ac:dyDescent="0.3">
      <c r="A647" s="5" t="s">
        <v>491</v>
      </c>
      <c r="B647" s="5" t="s">
        <v>492</v>
      </c>
      <c r="C647" s="7">
        <v>8</v>
      </c>
      <c r="D647" t="str">
        <f>A647&amp;" N°"&amp;COUNTIF(A$2:A647,A647)</f>
        <v>C628 N°7</v>
      </c>
      <c r="E647" s="5" t="s">
        <v>1921</v>
      </c>
      <c r="F647" t="str">
        <f t="shared" si="10"/>
        <v/>
      </c>
      <c r="I647" s="11">
        <f ca="1">IF(F647&lt;&gt;"relavage",TODAY(),IF(G647=Feuil3!C648,Feuil2!H647+Feuil3!D648,IF(G647=Feuil3!C649,Feuil2!H647+Feuil3!D649,IF(G647=Feuil3!C650,Feuil2!H647+Feuil3!D650,IF(G647=Feuil3!C651,Feuil2!H647+Feuil3!D651,IF(G647=Feuil3!C652,Feuil2!H647+Feuil3!D652,0))))))</f>
        <v>44672</v>
      </c>
    </row>
    <row r="648" spans="1:9" hidden="1" x14ac:dyDescent="0.3">
      <c r="A648" s="5" t="s">
        <v>1922</v>
      </c>
      <c r="B648" s="5" t="s">
        <v>1923</v>
      </c>
      <c r="C648" s="7">
        <v>8</v>
      </c>
      <c r="D648" t="str">
        <f>A648&amp;" N°"&amp;COUNTIF(A$2:A648,A648)</f>
        <v>C1452W2 N°1</v>
      </c>
      <c r="E648" s="5" t="s">
        <v>1924</v>
      </c>
      <c r="F648" t="str">
        <f t="shared" si="10"/>
        <v/>
      </c>
      <c r="I648" s="11">
        <f ca="1">IF(F648&lt;&gt;"relavage",TODAY(),IF(G648=Feuil3!C649,Feuil2!H648+Feuil3!D649,IF(G648=Feuil3!C650,Feuil2!H648+Feuil3!D650,IF(G648=Feuil3!C651,Feuil2!H648+Feuil3!D651,IF(G648=Feuil3!C652,Feuil2!H648+Feuil3!D652,IF(G648=Feuil3!C653,Feuil2!H648+Feuil3!D653,0))))))</f>
        <v>44672</v>
      </c>
    </row>
    <row r="649" spans="1:9" hidden="1" x14ac:dyDescent="0.3">
      <c r="A649" s="5" t="s">
        <v>249</v>
      </c>
      <c r="B649" s="5" t="s">
        <v>250</v>
      </c>
      <c r="C649" s="7">
        <v>1500</v>
      </c>
      <c r="D649" t="str">
        <f>A649&amp;" N°"&amp;COUNTIF(A$2:A649,A649)</f>
        <v>1410020064_042 N°1</v>
      </c>
      <c r="E649" s="5" t="s">
        <v>1925</v>
      </c>
      <c r="F649">
        <f t="shared" si="10"/>
        <v>1500</v>
      </c>
      <c r="I649" s="11">
        <f ca="1">IF(F649&lt;&gt;"relavage",TODAY(),IF(G649=Feuil3!C650,Feuil2!H649+Feuil3!D650,IF(G649=Feuil3!C651,Feuil2!H649+Feuil3!D651,IF(G649=Feuil3!C652,Feuil2!H649+Feuil3!D652,IF(G649=Feuil3!C653,Feuil2!H649+Feuil3!D653,IF(G649=Feuil3!C654,Feuil2!H649+Feuil3!D654,0))))))</f>
        <v>44672</v>
      </c>
    </row>
    <row r="650" spans="1:9" hidden="1" x14ac:dyDescent="0.3">
      <c r="A650" s="5" t="s">
        <v>229</v>
      </c>
      <c r="B650" s="5" t="s">
        <v>230</v>
      </c>
      <c r="C650" s="7">
        <v>2500</v>
      </c>
      <c r="D650" t="str">
        <f>A650&amp;" N°"&amp;COUNTIF(A$2:A650,A650)</f>
        <v>C1399W2 N°2</v>
      </c>
      <c r="E650" s="5" t="s">
        <v>1926</v>
      </c>
      <c r="F650">
        <f t="shared" si="10"/>
        <v>2500</v>
      </c>
      <c r="I650" s="11">
        <f ca="1">IF(F650&lt;&gt;"relavage",TODAY(),IF(G650=Feuil3!C651,Feuil2!H650+Feuil3!D651,IF(G650=Feuil3!C652,Feuil2!H650+Feuil3!D652,IF(G650=Feuil3!C653,Feuil2!H650+Feuil3!D653,IF(G650=Feuil3!C654,Feuil2!H650+Feuil3!D654,IF(G650=Feuil3!C655,Feuil2!H650+Feuil3!D655,0))))))</f>
        <v>44672</v>
      </c>
    </row>
    <row r="651" spans="1:9" hidden="1" x14ac:dyDescent="0.3">
      <c r="A651" s="5" t="s">
        <v>1927</v>
      </c>
      <c r="B651" s="5" t="s">
        <v>77</v>
      </c>
      <c r="C651" s="7">
        <v>560</v>
      </c>
      <c r="D651" t="str">
        <f>A651&amp;" N°"&amp;COUNTIF(A$2:A651,A651)</f>
        <v>C306 N°1</v>
      </c>
      <c r="E651" s="5" t="s">
        <v>1928</v>
      </c>
      <c r="F651">
        <f t="shared" si="10"/>
        <v>560</v>
      </c>
      <c r="I651" s="11">
        <f ca="1">IF(F651&lt;&gt;"relavage",TODAY(),IF(G651=Feuil3!C652,Feuil2!H651+Feuil3!D652,IF(G651=Feuil3!C653,Feuil2!H651+Feuil3!D653,IF(G651=Feuil3!C654,Feuil2!H651+Feuil3!D654,IF(G651=Feuil3!C655,Feuil2!H651+Feuil3!D655,IF(G651=Feuil3!C656,Feuil2!H651+Feuil3!D656,0))))))</f>
        <v>44672</v>
      </c>
    </row>
    <row r="652" spans="1:9" hidden="1" x14ac:dyDescent="0.3">
      <c r="A652" s="5" t="s">
        <v>733</v>
      </c>
      <c r="B652" s="5" t="s">
        <v>1215</v>
      </c>
      <c r="C652" s="7">
        <v>1740</v>
      </c>
      <c r="D652" t="str">
        <f>A652&amp;" N°"&amp;COUNTIF(A$2:A652,A652)</f>
        <v>C185 N°2</v>
      </c>
      <c r="E652" s="5" t="s">
        <v>1929</v>
      </c>
      <c r="F652">
        <f t="shared" si="10"/>
        <v>1740</v>
      </c>
      <c r="I652" s="11">
        <f ca="1">IF(F652&lt;&gt;"relavage",TODAY(),IF(G652=Feuil3!C653,Feuil2!H652+Feuil3!D653,IF(G652=Feuil3!C654,Feuil2!H652+Feuil3!D654,IF(G652=Feuil3!C655,Feuil2!H652+Feuil3!D655,IF(G652=Feuil3!C656,Feuil2!H652+Feuil3!D656,IF(G652=Feuil3!C657,Feuil2!H652+Feuil3!D657,0))))))</f>
        <v>44672</v>
      </c>
    </row>
    <row r="653" spans="1:9" hidden="1" x14ac:dyDescent="0.3">
      <c r="A653" s="5" t="s">
        <v>475</v>
      </c>
      <c r="B653" s="5" t="s">
        <v>476</v>
      </c>
      <c r="C653" s="7">
        <v>3500</v>
      </c>
      <c r="D653" t="str">
        <f>A653&amp;" N°"&amp;COUNTIF(A$2:A653,A653)</f>
        <v>9916126062_04 N°2</v>
      </c>
      <c r="E653" s="5" t="s">
        <v>1930</v>
      </c>
      <c r="F653">
        <f t="shared" si="10"/>
        <v>3500</v>
      </c>
      <c r="I653" s="11">
        <f ca="1">IF(F653&lt;&gt;"relavage",TODAY(),IF(G653=Feuil3!C654,Feuil2!H653+Feuil3!D654,IF(G653=Feuil3!C655,Feuil2!H653+Feuil3!D655,IF(G653=Feuil3!C656,Feuil2!H653+Feuil3!D656,IF(G653=Feuil3!C657,Feuil2!H653+Feuil3!D657,IF(G653=Feuil3!C658,Feuil2!H653+Feuil3!D658,0))))))</f>
        <v>44672</v>
      </c>
    </row>
    <row r="654" spans="1:9" hidden="1" x14ac:dyDescent="0.3">
      <c r="A654" s="5" t="s">
        <v>1016</v>
      </c>
      <c r="B654" s="5" t="s">
        <v>1017</v>
      </c>
      <c r="C654" s="7">
        <v>500</v>
      </c>
      <c r="D654" t="str">
        <f>A654&amp;" N°"&amp;COUNTIF(A$2:A654,A654)</f>
        <v>C926 N°2</v>
      </c>
      <c r="E654" s="5" t="s">
        <v>1931</v>
      </c>
      <c r="F654">
        <f t="shared" si="10"/>
        <v>500</v>
      </c>
      <c r="I654" s="11">
        <f ca="1">IF(F654&lt;&gt;"relavage",TODAY(),IF(G654=Feuil3!C655,Feuil2!H654+Feuil3!D655,IF(G654=Feuil3!C656,Feuil2!H654+Feuil3!D656,IF(G654=Feuil3!C657,Feuil2!H654+Feuil3!D657,IF(G654=Feuil3!C658,Feuil2!H654+Feuil3!D658,IF(G654=Feuil3!C659,Feuil2!H654+Feuil3!D659,0))))))</f>
        <v>44672</v>
      </c>
    </row>
    <row r="655" spans="1:9" x14ac:dyDescent="0.3">
      <c r="A655" s="5" t="s">
        <v>499</v>
      </c>
      <c r="B655" s="5" t="s">
        <v>500</v>
      </c>
      <c r="C655" s="7">
        <v>6000</v>
      </c>
      <c r="D655" t="str">
        <f>A655&amp;" N°"&amp;COUNTIF(A$2:A655,A655)</f>
        <v>C304 N°3</v>
      </c>
      <c r="E655" s="5" t="s">
        <v>1932</v>
      </c>
      <c r="F655">
        <f t="shared" si="10"/>
        <v>6000</v>
      </c>
      <c r="I655" s="11">
        <f ca="1">IF(F655&lt;&gt;"relavage",TODAY(),IF(G655=Feuil3!C656,Feuil2!H655+Feuil3!D656,IF(G655=Feuil3!C657,Feuil2!H655+Feuil3!D657,IF(G655=Feuil3!C658,Feuil2!H655+Feuil3!D658,IF(G655=Feuil3!C659,Feuil2!H655+Feuil3!D659,IF(G655=Feuil3!C660,Feuil2!H655+Feuil3!D660,0))))))</f>
        <v>44672</v>
      </c>
    </row>
    <row r="656" spans="1:9" hidden="1" x14ac:dyDescent="0.3">
      <c r="A656" s="5" t="s">
        <v>511</v>
      </c>
      <c r="B656" s="5" t="s">
        <v>512</v>
      </c>
      <c r="C656" s="7">
        <v>940</v>
      </c>
      <c r="D656" t="str">
        <f>A656&amp;" N°"&amp;COUNTIF(A$2:A656,A656)</f>
        <v>C290 N°1</v>
      </c>
      <c r="E656" s="5" t="s">
        <v>1933</v>
      </c>
      <c r="F656">
        <f t="shared" si="10"/>
        <v>940</v>
      </c>
      <c r="I656" s="11">
        <f ca="1">IF(F656&lt;&gt;"relavage",TODAY(),IF(G656=Feuil3!C657,Feuil2!H656+Feuil3!D657,IF(G656=Feuil3!C658,Feuil2!H656+Feuil3!D658,IF(G656=Feuil3!C659,Feuil2!H656+Feuil3!D659,IF(G656=Feuil3!C660,Feuil2!H656+Feuil3!D660,IF(G656=Feuil3!C661,Feuil2!H656+Feuil3!D661,0))))))</f>
        <v>44672</v>
      </c>
    </row>
    <row r="657" spans="1:9" hidden="1" x14ac:dyDescent="0.3">
      <c r="A657" s="5" t="s">
        <v>535</v>
      </c>
      <c r="B657" s="5" t="s">
        <v>536</v>
      </c>
      <c r="C657" s="7">
        <v>3000</v>
      </c>
      <c r="D657" t="str">
        <f>A657&amp;" N°"&amp;COUNTIF(A$2:A657,A657)</f>
        <v>C50 N°3</v>
      </c>
      <c r="E657" s="5" t="s">
        <v>1934</v>
      </c>
      <c r="F657">
        <f t="shared" si="10"/>
        <v>3000</v>
      </c>
      <c r="I657" s="11">
        <f ca="1">IF(F657&lt;&gt;"relavage",TODAY(),IF(G657=Feuil3!C658,Feuil2!H657+Feuil3!D658,IF(G657=Feuil3!C659,Feuil2!H657+Feuil3!D659,IF(G657=Feuil3!C660,Feuil2!H657+Feuil3!D660,IF(G657=Feuil3!C661,Feuil2!H657+Feuil3!D661,IF(G657=Feuil3!C662,Feuil2!H657+Feuil3!D662,0))))))</f>
        <v>44672</v>
      </c>
    </row>
    <row r="658" spans="1:9" hidden="1" x14ac:dyDescent="0.3">
      <c r="A658" s="5" t="s">
        <v>653</v>
      </c>
      <c r="B658" s="5" t="s">
        <v>654</v>
      </c>
      <c r="C658" s="7">
        <v>4000</v>
      </c>
      <c r="D658" t="str">
        <f>A658&amp;" N°"&amp;COUNTIF(A$2:A658,A658)</f>
        <v>C1557 N°1</v>
      </c>
      <c r="E658" s="5" t="s">
        <v>1935</v>
      </c>
      <c r="F658">
        <f t="shared" si="10"/>
        <v>4000</v>
      </c>
      <c r="I658" s="11">
        <f ca="1">IF(F658&lt;&gt;"relavage",TODAY(),IF(G658=Feuil3!C659,Feuil2!H658+Feuil3!D659,IF(G658=Feuil3!C660,Feuil2!H658+Feuil3!D660,IF(G658=Feuil3!C661,Feuil2!H658+Feuil3!D661,IF(G658=Feuil3!C662,Feuil2!H658+Feuil3!D662,IF(G658=Feuil3!C663,Feuil2!H658+Feuil3!D663,0))))))</f>
        <v>44672</v>
      </c>
    </row>
    <row r="659" spans="1:9" hidden="1" x14ac:dyDescent="0.3">
      <c r="A659" s="5" t="s">
        <v>287</v>
      </c>
      <c r="B659" s="5" t="s">
        <v>288</v>
      </c>
      <c r="C659" s="7">
        <v>1</v>
      </c>
      <c r="D659" t="str">
        <f>A659&amp;" N°"&amp;COUNTIF(A$2:A659,A659)</f>
        <v>9906126841_04 N°5</v>
      </c>
      <c r="E659" s="5" t="s">
        <v>1936</v>
      </c>
      <c r="F659" t="str">
        <f t="shared" si="10"/>
        <v>relavage</v>
      </c>
      <c r="I659" s="11">
        <f ca="1">IF(F659&lt;&gt;"relavage",TODAY(),IF(G659=Feuil3!C660,Feuil2!H659+Feuil3!D660,IF(G659=Feuil3!C661,Feuil2!H659+Feuil3!D661,IF(G659=Feuil3!C662,Feuil2!H659+Feuil3!D662,IF(G659=Feuil3!C663,Feuil2!H659+Feuil3!D663,IF(G659=Feuil3!C664,Feuil2!H659+Feuil3!D664,0))))))</f>
        <v>0</v>
      </c>
    </row>
    <row r="660" spans="1:9" hidden="1" x14ac:dyDescent="0.3">
      <c r="A660" s="5" t="s">
        <v>189</v>
      </c>
      <c r="B660" s="5" t="s">
        <v>190</v>
      </c>
      <c r="C660" s="7">
        <v>3000</v>
      </c>
      <c r="D660" t="str">
        <f>A660&amp;" N°"&amp;COUNTIF(A$2:A660,A660)</f>
        <v>9906123661_04 N°2</v>
      </c>
      <c r="E660" s="5" t="s">
        <v>1937</v>
      </c>
      <c r="F660">
        <f t="shared" si="10"/>
        <v>3000</v>
      </c>
      <c r="I660" s="11">
        <f ca="1">IF(F660&lt;&gt;"relavage",TODAY(),IF(G660=Feuil3!C661,Feuil2!H660+Feuil3!D661,IF(G660=Feuil3!C662,Feuil2!H660+Feuil3!D662,IF(G660=Feuil3!C663,Feuil2!H660+Feuil3!D663,IF(G660=Feuil3!C664,Feuil2!H660+Feuil3!D664,IF(G660=Feuil3!C665,Feuil2!H660+Feuil3!D665,0))))))</f>
        <v>44672</v>
      </c>
    </row>
    <row r="661" spans="1:9" hidden="1" x14ac:dyDescent="0.3">
      <c r="A661" s="5" t="s">
        <v>1938</v>
      </c>
      <c r="B661" s="5" t="s">
        <v>1939</v>
      </c>
      <c r="C661" s="7">
        <v>1000</v>
      </c>
      <c r="D661" t="str">
        <f>A661&amp;" N°"&amp;COUNTIF(A$2:A661,A661)</f>
        <v>C23 N°1</v>
      </c>
      <c r="E661" s="5" t="s">
        <v>1940</v>
      </c>
      <c r="F661">
        <f t="shared" si="10"/>
        <v>1000</v>
      </c>
      <c r="I661" s="11">
        <f ca="1">IF(F661&lt;&gt;"relavage",TODAY(),IF(G661=Feuil3!C662,Feuil2!H661+Feuil3!D662,IF(G661=Feuil3!C663,Feuil2!H661+Feuil3!D663,IF(G661=Feuil3!C664,Feuil2!H661+Feuil3!D664,IF(G661=Feuil3!C665,Feuil2!H661+Feuil3!D665,IF(G661=Feuil3!C666,Feuil2!H661+Feuil3!D666,0))))))</f>
        <v>44672</v>
      </c>
    </row>
    <row r="662" spans="1:9" hidden="1" x14ac:dyDescent="0.3">
      <c r="A662" s="5" t="s">
        <v>20</v>
      </c>
      <c r="B662" s="5" t="s">
        <v>21</v>
      </c>
      <c r="C662" s="7">
        <v>3000</v>
      </c>
      <c r="D662" t="str">
        <f>A662&amp;" N°"&amp;COUNTIF(A$2:A662,A662)</f>
        <v>9906123661_14 N°2</v>
      </c>
      <c r="E662" s="5" t="s">
        <v>1941</v>
      </c>
      <c r="F662">
        <f t="shared" si="10"/>
        <v>3000</v>
      </c>
      <c r="I662" s="11">
        <f ca="1">IF(F662&lt;&gt;"relavage",TODAY(),IF(G662=Feuil3!C663,Feuil2!H662+Feuil3!D663,IF(G662=Feuil3!C664,Feuil2!H662+Feuil3!D664,IF(G662=Feuil3!C665,Feuil2!H662+Feuil3!D665,IF(G662=Feuil3!C666,Feuil2!H662+Feuil3!D666,IF(G662=Feuil3!C667,Feuil2!H662+Feuil3!D667,0))))))</f>
        <v>44672</v>
      </c>
    </row>
    <row r="663" spans="1:9" hidden="1" x14ac:dyDescent="0.3">
      <c r="A663" s="5" t="s">
        <v>9</v>
      </c>
      <c r="B663" s="5" t="s">
        <v>10</v>
      </c>
      <c r="C663" s="7">
        <v>324</v>
      </c>
      <c r="D663" t="str">
        <f>A663&amp;" N°"&amp;COUNTIF(A$2:A663,A663)</f>
        <v>6246150005_04 N°2</v>
      </c>
      <c r="E663" s="5" t="s">
        <v>1942</v>
      </c>
      <c r="F663">
        <f t="shared" si="10"/>
        <v>324</v>
      </c>
      <c r="I663" s="11">
        <f ca="1">IF(F663&lt;&gt;"relavage",TODAY(),IF(G663=Feuil3!C664,Feuil2!H663+Feuil3!D664,IF(G663=Feuil3!C665,Feuil2!H663+Feuil3!D665,IF(G663=Feuil3!C666,Feuil2!H663+Feuil3!D666,IF(G663=Feuil3!C667,Feuil2!H663+Feuil3!D667,IF(G663=Feuil3!C668,Feuil2!H663+Feuil3!D668,0))))))</f>
        <v>44672</v>
      </c>
    </row>
    <row r="664" spans="1:9" hidden="1" x14ac:dyDescent="0.3">
      <c r="A664" s="5" t="s">
        <v>1943</v>
      </c>
      <c r="B664" s="5" t="s">
        <v>1944</v>
      </c>
      <c r="C664" s="7">
        <v>1000</v>
      </c>
      <c r="D664" t="str">
        <f>A664&amp;" N°"&amp;COUNTIF(A$2:A664,A664)</f>
        <v>8111110074_04 N°1</v>
      </c>
      <c r="E664" s="5" t="s">
        <v>1945</v>
      </c>
      <c r="F664">
        <f t="shared" si="10"/>
        <v>1000</v>
      </c>
      <c r="I664" s="11">
        <f ca="1">IF(F664&lt;&gt;"relavage",TODAY(),IF(G664=Feuil3!C665,Feuil2!H664+Feuil3!D665,IF(G664=Feuil3!C666,Feuil2!H664+Feuil3!D666,IF(G664=Feuil3!C667,Feuil2!H664+Feuil3!D667,IF(G664=Feuil3!C668,Feuil2!H664+Feuil3!D668,IF(G664=Feuil3!C669,Feuil2!H664+Feuil3!D669,0))))))</f>
        <v>44672</v>
      </c>
    </row>
    <row r="665" spans="1:9" hidden="1" x14ac:dyDescent="0.3">
      <c r="A665" s="5" t="s">
        <v>828</v>
      </c>
      <c r="B665" s="5" t="s">
        <v>829</v>
      </c>
      <c r="C665" s="7">
        <v>1</v>
      </c>
      <c r="D665" t="str">
        <f>A665&amp;" N°"&amp;COUNTIF(A$2:A665,A665)</f>
        <v>9912126773_04 N°1</v>
      </c>
      <c r="E665" s="5" t="s">
        <v>1946</v>
      </c>
      <c r="F665" t="str">
        <f t="shared" si="10"/>
        <v>relavage</v>
      </c>
      <c r="I665" s="11">
        <f ca="1">IF(F665&lt;&gt;"relavage",TODAY(),IF(G665=Feuil3!C666,Feuil2!H665+Feuil3!D666,IF(G665=Feuil3!C667,Feuil2!H665+Feuil3!D667,IF(G665=Feuil3!C668,Feuil2!H665+Feuil3!D668,IF(G665=Feuil3!C669,Feuil2!H665+Feuil3!D669,IF(G665=Feuil3!C670,Feuil2!H665+Feuil3!D670,0))))))</f>
        <v>0</v>
      </c>
    </row>
    <row r="666" spans="1:9" hidden="1" x14ac:dyDescent="0.3">
      <c r="A666" s="5" t="s">
        <v>1947</v>
      </c>
      <c r="B666" s="5" t="s">
        <v>1948</v>
      </c>
      <c r="C666" s="7">
        <v>1000</v>
      </c>
      <c r="D666" t="str">
        <f>A666&amp;" N°"&amp;COUNTIF(A$2:A666,A666)</f>
        <v>8111110074_14 N°1</v>
      </c>
      <c r="E666" s="5" t="s">
        <v>1949</v>
      </c>
      <c r="F666">
        <f t="shared" si="10"/>
        <v>1000</v>
      </c>
      <c r="I666" s="11">
        <f ca="1">IF(F666&lt;&gt;"relavage",TODAY(),IF(G666=Feuil3!C667,Feuil2!H666+Feuil3!D667,IF(G666=Feuil3!C668,Feuil2!H666+Feuil3!D668,IF(G666=Feuil3!C669,Feuil2!H666+Feuil3!D669,IF(G666=Feuil3!C670,Feuil2!H666+Feuil3!D670,IF(G666=Feuil3!C671,Feuil2!H666+Feuil3!D671,0))))))</f>
        <v>44672</v>
      </c>
    </row>
    <row r="667" spans="1:9" hidden="1" x14ac:dyDescent="0.3">
      <c r="A667" s="5" t="s">
        <v>1950</v>
      </c>
      <c r="B667" s="5" t="s">
        <v>1951</v>
      </c>
      <c r="C667" s="7">
        <v>1520</v>
      </c>
      <c r="D667" t="str">
        <f>A667&amp;" N°"&amp;COUNTIF(A$2:A667,A667)</f>
        <v>3013140009_04 N°1</v>
      </c>
      <c r="E667" s="5" t="s">
        <v>1952</v>
      </c>
      <c r="F667">
        <f t="shared" si="10"/>
        <v>1520</v>
      </c>
      <c r="I667" s="11">
        <f ca="1">IF(F667&lt;&gt;"relavage",TODAY(),IF(G667=Feuil3!C668,Feuil2!H667+Feuil3!D668,IF(G667=Feuil3!C669,Feuil2!H667+Feuil3!D669,IF(G667=Feuil3!C670,Feuil2!H667+Feuil3!D670,IF(G667=Feuil3!C671,Feuil2!H667+Feuil3!D671,IF(G667=Feuil3!C672,Feuil2!H667+Feuil3!D672,0))))))</f>
        <v>44672</v>
      </c>
    </row>
    <row r="668" spans="1:9" hidden="1" x14ac:dyDescent="0.3">
      <c r="A668" s="5" t="s">
        <v>507</v>
      </c>
      <c r="B668" s="5" t="s">
        <v>508</v>
      </c>
      <c r="C668" s="7">
        <v>3000</v>
      </c>
      <c r="D668" t="str">
        <f>A668&amp;" N°"&amp;COUNTIF(A$2:A668,A668)</f>
        <v>9902124701_14 N°2</v>
      </c>
      <c r="E668" s="5" t="s">
        <v>1953</v>
      </c>
      <c r="F668">
        <f t="shared" si="10"/>
        <v>3000</v>
      </c>
      <c r="I668" s="11">
        <f ca="1">IF(F668&lt;&gt;"relavage",TODAY(),IF(G668=Feuil3!C669,Feuil2!H668+Feuil3!D669,IF(G668=Feuil3!C670,Feuil2!H668+Feuil3!D670,IF(G668=Feuil3!C671,Feuil2!H668+Feuil3!D671,IF(G668=Feuil3!C672,Feuil2!H668+Feuil3!D672,IF(G668=Feuil3!C673,Feuil2!H668+Feuil3!D673,0))))))</f>
        <v>44672</v>
      </c>
    </row>
    <row r="669" spans="1:9" hidden="1" x14ac:dyDescent="0.3">
      <c r="A669" s="5" t="s">
        <v>997</v>
      </c>
      <c r="B669" s="5" t="s">
        <v>998</v>
      </c>
      <c r="C669" s="7">
        <v>3000</v>
      </c>
      <c r="D669" t="str">
        <f>A669&amp;" N°"&amp;COUNTIF(A$2:A669,A669)</f>
        <v>C47 N°3</v>
      </c>
      <c r="E669" s="5" t="s">
        <v>1953</v>
      </c>
      <c r="F669">
        <f t="shared" si="10"/>
        <v>3000</v>
      </c>
      <c r="I669" s="11">
        <f ca="1">IF(F669&lt;&gt;"relavage",TODAY(),IF(G669=Feuil3!C670,Feuil2!H669+Feuil3!D670,IF(G669=Feuil3!C671,Feuil2!H669+Feuil3!D671,IF(G669=Feuil3!C672,Feuil2!H669+Feuil3!D672,IF(G669=Feuil3!C673,Feuil2!H669+Feuil3!D673,IF(G669=Feuil3!C674,Feuil2!H669+Feuil3!D674,0))))))</f>
        <v>44672</v>
      </c>
    </row>
    <row r="670" spans="1:9" hidden="1" x14ac:dyDescent="0.3">
      <c r="A670" s="5" t="s">
        <v>187</v>
      </c>
      <c r="B670" s="5" t="s">
        <v>188</v>
      </c>
      <c r="C670" s="7">
        <v>1</v>
      </c>
      <c r="D670" t="str">
        <f>A670&amp;" N°"&amp;COUNTIF(A$2:A670,A670)</f>
        <v>C1466W2 N°1</v>
      </c>
      <c r="E670" s="5" t="s">
        <v>1954</v>
      </c>
      <c r="F670" t="str">
        <f t="shared" si="10"/>
        <v>relavage</v>
      </c>
      <c r="I670" s="11">
        <f ca="1">IF(F670&lt;&gt;"relavage",TODAY(),IF(G670=Feuil3!C671,Feuil2!H670+Feuil3!D671,IF(G670=Feuil3!C672,Feuil2!H670+Feuil3!D672,IF(G670=Feuil3!C673,Feuil2!H670+Feuil3!D673,IF(G670=Feuil3!C674,Feuil2!H670+Feuil3!D674,IF(G670=Feuil3!C675,Feuil2!H670+Feuil3!D675,0))))))</f>
        <v>0</v>
      </c>
    </row>
    <row r="671" spans="1:9" hidden="1" x14ac:dyDescent="0.3">
      <c r="A671" s="5" t="s">
        <v>1955</v>
      </c>
      <c r="B671" s="5" t="s">
        <v>1956</v>
      </c>
      <c r="C671" s="7">
        <v>8</v>
      </c>
      <c r="D671" t="str">
        <f>A671&amp;" N°"&amp;COUNTIF(A$2:A671,A671)</f>
        <v>C676 N°1</v>
      </c>
      <c r="E671" s="5" t="s">
        <v>1957</v>
      </c>
      <c r="F671" t="str">
        <f t="shared" si="10"/>
        <v/>
      </c>
      <c r="I671" s="11">
        <f ca="1">IF(F671&lt;&gt;"relavage",TODAY(),IF(G671=Feuil3!C672,Feuil2!H671+Feuil3!D672,IF(G671=Feuil3!C673,Feuil2!H671+Feuil3!D673,IF(G671=Feuil3!C674,Feuil2!H671+Feuil3!D674,IF(G671=Feuil3!C675,Feuil2!H671+Feuil3!D675,IF(G671=Feuil3!C676,Feuil2!H671+Feuil3!D676,0))))))</f>
        <v>44672</v>
      </c>
    </row>
    <row r="672" spans="1:9" hidden="1" x14ac:dyDescent="0.3">
      <c r="A672" s="5" t="s">
        <v>828</v>
      </c>
      <c r="B672" s="5" t="s">
        <v>829</v>
      </c>
      <c r="C672" s="7">
        <v>2000</v>
      </c>
      <c r="D672" t="str">
        <f>A672&amp;" N°"&amp;COUNTIF(A$2:A672,A672)</f>
        <v>9912126773_04 N°2</v>
      </c>
      <c r="E672" s="5" t="s">
        <v>1958</v>
      </c>
      <c r="F672">
        <f t="shared" si="10"/>
        <v>2000</v>
      </c>
      <c r="I672" s="11">
        <f ca="1">IF(F672&lt;&gt;"relavage",TODAY(),IF(G672=Feuil3!C673,Feuil2!H672+Feuil3!D673,IF(G672=Feuil3!C674,Feuil2!H672+Feuil3!D674,IF(G672=Feuil3!C675,Feuil2!H672+Feuil3!D675,IF(G672=Feuil3!C676,Feuil2!H672+Feuil3!D676,IF(G672=Feuil3!C677,Feuil2!H672+Feuil3!D677,0))))))</f>
        <v>44672</v>
      </c>
    </row>
    <row r="673" spans="1:9" hidden="1" x14ac:dyDescent="0.3">
      <c r="A673" s="5" t="s">
        <v>605</v>
      </c>
      <c r="B673" s="5" t="s">
        <v>606</v>
      </c>
      <c r="C673" s="7">
        <v>1</v>
      </c>
      <c r="D673" t="str">
        <f>A673&amp;" N°"&amp;COUNTIF(A$2:A673,A673)</f>
        <v>C2046 N°2</v>
      </c>
      <c r="E673" s="5" t="s">
        <v>1959</v>
      </c>
      <c r="F673" t="str">
        <f t="shared" si="10"/>
        <v>relavage</v>
      </c>
      <c r="I673" s="11">
        <f ca="1">IF(F673&lt;&gt;"relavage",TODAY(),IF(G673=Feuil3!C674,Feuil2!H673+Feuil3!D674,IF(G673=Feuil3!C675,Feuil2!H673+Feuil3!D675,IF(G673=Feuil3!C676,Feuil2!H673+Feuil3!D676,IF(G673=Feuil3!C677,Feuil2!H673+Feuil3!D677,IF(G673=Feuil3!C678,Feuil2!H673+Feuil3!D678,0))))))</f>
        <v>0</v>
      </c>
    </row>
    <row r="674" spans="1:9" hidden="1" x14ac:dyDescent="0.3">
      <c r="A674" s="5" t="s">
        <v>261</v>
      </c>
      <c r="B674" s="5" t="s">
        <v>262</v>
      </c>
      <c r="C674" s="7">
        <v>1</v>
      </c>
      <c r="D674" t="str">
        <f>A674&amp;" N°"&amp;COUNTIF(A$2:A674,A674)</f>
        <v>C331B N°2</v>
      </c>
      <c r="E674" s="5" t="s">
        <v>1960</v>
      </c>
      <c r="F674" t="str">
        <f t="shared" si="10"/>
        <v>relavage</v>
      </c>
      <c r="I674" s="11">
        <f ca="1">IF(F674&lt;&gt;"relavage",TODAY(),IF(G674=Feuil3!C675,Feuil2!H674+Feuil3!D675,IF(G674=Feuil3!C676,Feuil2!H674+Feuil3!D676,IF(G674=Feuil3!C677,Feuil2!H674+Feuil3!D677,IF(G674=Feuil3!C678,Feuil2!H674+Feuil3!D678,IF(G674=Feuil3!C679,Feuil2!H674+Feuil3!D679,0))))))</f>
        <v>0</v>
      </c>
    </row>
    <row r="675" spans="1:9" hidden="1" x14ac:dyDescent="0.3">
      <c r="A675" s="5" t="s">
        <v>1804</v>
      </c>
      <c r="B675" s="5" t="s">
        <v>1805</v>
      </c>
      <c r="C675" s="7">
        <v>1</v>
      </c>
      <c r="D675" t="str">
        <f>A675&amp;" N°"&amp;COUNTIF(A$2:A675,A675)</f>
        <v>2070020027_04 N°2</v>
      </c>
      <c r="E675" s="5" t="s">
        <v>1961</v>
      </c>
      <c r="F675" t="str">
        <f t="shared" si="10"/>
        <v>relavage</v>
      </c>
      <c r="I675" s="11">
        <f ca="1">IF(F675&lt;&gt;"relavage",TODAY(),IF(G675=Feuil3!C676,Feuil2!H675+Feuil3!D676,IF(G675=Feuil3!C677,Feuil2!H675+Feuil3!D677,IF(G675=Feuil3!C678,Feuil2!H675+Feuil3!D678,IF(G675=Feuil3!C679,Feuil2!H675+Feuil3!D679,IF(G675=Feuil3!C680,Feuil2!H675+Feuil3!D680,0))))))</f>
        <v>0</v>
      </c>
    </row>
    <row r="676" spans="1:9" hidden="1" x14ac:dyDescent="0.3">
      <c r="A676" s="5" t="s">
        <v>375</v>
      </c>
      <c r="B676" s="5" t="s">
        <v>376</v>
      </c>
      <c r="C676" s="7">
        <v>5460</v>
      </c>
      <c r="D676" t="str">
        <f>A676&amp;" N°"&amp;COUNTIF(A$2:A676,A676)</f>
        <v>C973 N°5</v>
      </c>
      <c r="E676" s="5" t="s">
        <v>1962</v>
      </c>
      <c r="F676">
        <f t="shared" si="10"/>
        <v>5460</v>
      </c>
      <c r="I676" s="11">
        <f ca="1">IF(F676&lt;&gt;"relavage",TODAY(),IF(G676=Feuil3!C677,Feuil2!H676+Feuil3!D677,IF(G676=Feuil3!C678,Feuil2!H676+Feuil3!D678,IF(G676=Feuil3!C679,Feuil2!H676+Feuil3!D679,IF(G676=Feuil3!C680,Feuil2!H676+Feuil3!D680,IF(G676=Feuil3!C681,Feuil2!H676+Feuil3!D681,0))))))</f>
        <v>44672</v>
      </c>
    </row>
    <row r="677" spans="1:9" hidden="1" x14ac:dyDescent="0.3">
      <c r="A677" s="5" t="s">
        <v>471</v>
      </c>
      <c r="B677" s="5" t="s">
        <v>472</v>
      </c>
      <c r="C677" s="7">
        <v>8</v>
      </c>
      <c r="D677" t="str">
        <f>A677&amp;" N°"&amp;COUNTIF(A$2:A677,A677)</f>
        <v>C1140W2 N°1</v>
      </c>
      <c r="E677" s="5" t="s">
        <v>1963</v>
      </c>
      <c r="F677" t="str">
        <f t="shared" si="10"/>
        <v/>
      </c>
      <c r="I677" s="11">
        <f ca="1">IF(F677&lt;&gt;"relavage",TODAY(),IF(G677=Feuil3!C678,Feuil2!H677+Feuil3!D678,IF(G677=Feuil3!C679,Feuil2!H677+Feuil3!D679,IF(G677=Feuil3!C680,Feuil2!H677+Feuil3!D680,IF(G677=Feuil3!C681,Feuil2!H677+Feuil3!D681,IF(G677=Feuil3!C682,Feuil2!H677+Feuil3!D682,0))))))</f>
        <v>44672</v>
      </c>
    </row>
    <row r="678" spans="1:9" hidden="1" x14ac:dyDescent="0.3">
      <c r="A678" s="5" t="s">
        <v>633</v>
      </c>
      <c r="B678" s="5" t="s">
        <v>634</v>
      </c>
      <c r="C678" s="7">
        <v>1</v>
      </c>
      <c r="D678" t="str">
        <f>A678&amp;" N°"&amp;COUNTIF(A$2:A678,A678)</f>
        <v>C1200 N°3</v>
      </c>
      <c r="E678" s="5" t="s">
        <v>1964</v>
      </c>
      <c r="F678" t="str">
        <f t="shared" si="10"/>
        <v>relavage</v>
      </c>
      <c r="I678" s="11">
        <f ca="1">IF(F678&lt;&gt;"relavage",TODAY(),IF(G678=Feuil3!C679,Feuil2!H678+Feuil3!D679,IF(G678=Feuil3!C680,Feuil2!H678+Feuil3!D680,IF(G678=Feuil3!C681,Feuil2!H678+Feuil3!D681,IF(G678=Feuil3!C682,Feuil2!H678+Feuil3!D682,IF(G678=Feuil3!C683,Feuil2!H678+Feuil3!D683,0))))))</f>
        <v>0</v>
      </c>
    </row>
    <row r="679" spans="1:9" hidden="1" x14ac:dyDescent="0.3">
      <c r="A679" s="5" t="s">
        <v>1965</v>
      </c>
      <c r="B679" s="5" t="s">
        <v>1966</v>
      </c>
      <c r="C679" s="7">
        <v>2000</v>
      </c>
      <c r="D679" t="str">
        <f>A679&amp;" N°"&amp;COUNTIF(A$2:A679,A679)</f>
        <v>C798 N°1</v>
      </c>
      <c r="E679" s="5" t="s">
        <v>1967</v>
      </c>
      <c r="F679">
        <f t="shared" si="10"/>
        <v>2000</v>
      </c>
      <c r="I679" s="11">
        <f ca="1">IF(F679&lt;&gt;"relavage",TODAY(),IF(G679=Feuil3!C680,Feuil2!H679+Feuil3!D680,IF(G679=Feuil3!C681,Feuil2!H679+Feuil3!D681,IF(G679=Feuil3!C682,Feuil2!H679+Feuil3!D682,IF(G679=Feuil3!C683,Feuil2!H679+Feuil3!D683,IF(G679=Feuil3!C684,Feuil2!H679+Feuil3!D684,0))))))</f>
        <v>44672</v>
      </c>
    </row>
    <row r="680" spans="1:9" hidden="1" x14ac:dyDescent="0.3">
      <c r="A680" s="5" t="s">
        <v>661</v>
      </c>
      <c r="B680" s="5" t="s">
        <v>662</v>
      </c>
      <c r="C680" s="7">
        <v>3000</v>
      </c>
      <c r="D680" t="str">
        <f>A680&amp;" N°"&amp;COUNTIF(A$2:A680,A680)</f>
        <v>C423B N°2</v>
      </c>
      <c r="E680" s="5" t="s">
        <v>1968</v>
      </c>
      <c r="F680">
        <f t="shared" si="10"/>
        <v>3000</v>
      </c>
      <c r="I680" s="11">
        <f ca="1">IF(F680&lt;&gt;"relavage",TODAY(),IF(G680=Feuil3!C681,Feuil2!H680+Feuil3!D681,IF(G680=Feuil3!C682,Feuil2!H680+Feuil3!D682,IF(G680=Feuil3!C683,Feuil2!H680+Feuil3!D683,IF(G680=Feuil3!C684,Feuil2!H680+Feuil3!D684,IF(G680=Feuil3!C685,Feuil2!H680+Feuil3!D685,0))))))</f>
        <v>44672</v>
      </c>
    </row>
    <row r="681" spans="1:9" hidden="1" x14ac:dyDescent="0.3">
      <c r="A681" s="5" t="s">
        <v>856</v>
      </c>
      <c r="B681" s="5" t="s">
        <v>857</v>
      </c>
      <c r="C681" s="7">
        <v>472</v>
      </c>
      <c r="D681" t="str">
        <f>A681&amp;" N°"&amp;COUNTIF(A$2:A681,A681)</f>
        <v>C488 N°1</v>
      </c>
      <c r="E681" s="5" t="s">
        <v>1969</v>
      </c>
      <c r="F681">
        <f t="shared" si="10"/>
        <v>472</v>
      </c>
      <c r="I681" s="11">
        <f ca="1">IF(F681&lt;&gt;"relavage",TODAY(),IF(G681=Feuil3!C682,Feuil2!H681+Feuil3!D682,IF(G681=Feuil3!C683,Feuil2!H681+Feuil3!D683,IF(G681=Feuil3!C684,Feuil2!H681+Feuil3!D684,IF(G681=Feuil3!C685,Feuil2!H681+Feuil3!D685,IF(G681=Feuil3!C686,Feuil2!H681+Feuil3!D686,0))))))</f>
        <v>44672</v>
      </c>
    </row>
    <row r="682" spans="1:9" hidden="1" x14ac:dyDescent="0.3">
      <c r="A682" s="5" t="s">
        <v>1101</v>
      </c>
      <c r="B682" s="5" t="s">
        <v>1102</v>
      </c>
      <c r="C682" s="7">
        <v>8</v>
      </c>
      <c r="D682" t="str">
        <f>A682&amp;" N°"&amp;COUNTIF(A$2:A682,A682)</f>
        <v>2070020025_04 N°3</v>
      </c>
      <c r="E682" s="5" t="s">
        <v>1970</v>
      </c>
      <c r="F682" t="str">
        <f t="shared" si="10"/>
        <v/>
      </c>
      <c r="I682" s="11">
        <f ca="1">IF(F682&lt;&gt;"relavage",TODAY(),IF(G682=Feuil3!C683,Feuil2!H682+Feuil3!D683,IF(G682=Feuil3!C684,Feuil2!H682+Feuil3!D684,IF(G682=Feuil3!C685,Feuil2!H682+Feuil3!D685,IF(G682=Feuil3!C686,Feuil2!H682+Feuil3!D686,IF(G682=Feuil3!C687,Feuil2!H682+Feuil3!D687,0))))))</f>
        <v>44672</v>
      </c>
    </row>
    <row r="683" spans="1:9" hidden="1" x14ac:dyDescent="0.3">
      <c r="A683" s="5" t="s">
        <v>269</v>
      </c>
      <c r="B683" s="5" t="s">
        <v>270</v>
      </c>
      <c r="C683" s="7">
        <v>690</v>
      </c>
      <c r="D683" t="str">
        <f>A683&amp;" N°"&amp;COUNTIF(A$2:A683,A683)</f>
        <v>9906127120_04 N°1</v>
      </c>
      <c r="E683" s="5" t="s">
        <v>1971</v>
      </c>
      <c r="F683">
        <f t="shared" si="10"/>
        <v>690</v>
      </c>
      <c r="I683" s="11">
        <f ca="1">IF(F683&lt;&gt;"relavage",TODAY(),IF(G683=Feuil3!C684,Feuil2!H683+Feuil3!D684,IF(G683=Feuil3!C685,Feuil2!H683+Feuil3!D685,IF(G683=Feuil3!C686,Feuil2!H683+Feuil3!D686,IF(G683=Feuil3!C687,Feuil2!H683+Feuil3!D687,IF(G683=Feuil3!C688,Feuil2!H683+Feuil3!D688,0))))))</f>
        <v>44672</v>
      </c>
    </row>
    <row r="684" spans="1:9" hidden="1" x14ac:dyDescent="0.3">
      <c r="A684" s="5" t="s">
        <v>301</v>
      </c>
      <c r="B684" s="5" t="s">
        <v>302</v>
      </c>
      <c r="C684" s="7">
        <v>1</v>
      </c>
      <c r="D684" t="str">
        <f>A684&amp;" N°"&amp;COUNTIF(A$2:A684,A684)</f>
        <v>C627 N°3</v>
      </c>
      <c r="E684" s="5" t="s">
        <v>1972</v>
      </c>
      <c r="F684" t="str">
        <f t="shared" si="10"/>
        <v>relavage</v>
      </c>
      <c r="I684" s="11">
        <f ca="1">IF(F684&lt;&gt;"relavage",TODAY(),IF(G684=Feuil3!C685,Feuil2!H684+Feuil3!D685,IF(G684=Feuil3!C686,Feuil2!H684+Feuil3!D686,IF(G684=Feuil3!C687,Feuil2!H684+Feuil3!D687,IF(G684=Feuil3!C688,Feuil2!H684+Feuil3!D688,IF(G684=Feuil3!C689,Feuil2!H684+Feuil3!D689,0))))))</f>
        <v>0</v>
      </c>
    </row>
    <row r="685" spans="1:9" hidden="1" x14ac:dyDescent="0.3">
      <c r="A685" s="5" t="s">
        <v>1973</v>
      </c>
      <c r="B685" s="5" t="s">
        <v>1974</v>
      </c>
      <c r="C685" s="7">
        <v>8</v>
      </c>
      <c r="D685" t="str">
        <f>A685&amp;" N°"&amp;COUNTIF(A$2:A685,A685)</f>
        <v>C41 N°1</v>
      </c>
      <c r="E685" s="5" t="s">
        <v>1975</v>
      </c>
      <c r="F685" t="str">
        <f t="shared" si="10"/>
        <v/>
      </c>
      <c r="I685" s="11">
        <f ca="1">IF(F685&lt;&gt;"relavage",TODAY(),IF(G685=Feuil3!C686,Feuil2!H685+Feuil3!D686,IF(G685=Feuil3!C687,Feuil2!H685+Feuil3!D687,IF(G685=Feuil3!C688,Feuil2!H685+Feuil3!D688,IF(G685=Feuil3!C689,Feuil2!H685+Feuil3!D689,IF(G685=Feuil3!C690,Feuil2!H685+Feuil3!D690,0))))))</f>
        <v>44672</v>
      </c>
    </row>
    <row r="686" spans="1:9" hidden="1" x14ac:dyDescent="0.3">
      <c r="A686" s="5" t="s">
        <v>471</v>
      </c>
      <c r="B686" s="5" t="s">
        <v>472</v>
      </c>
      <c r="C686" s="7">
        <v>7000</v>
      </c>
      <c r="D686" t="str">
        <f>A686&amp;" N°"&amp;COUNTIF(A$2:A686,A686)</f>
        <v>C1140W2 N°2</v>
      </c>
      <c r="E686" s="5" t="s">
        <v>1976</v>
      </c>
      <c r="F686">
        <f t="shared" si="10"/>
        <v>7000</v>
      </c>
      <c r="I686" s="11">
        <f ca="1">IF(F686&lt;&gt;"relavage",TODAY(),IF(G686=Feuil3!C687,Feuil2!H686+Feuil3!D687,IF(G686=Feuil3!C688,Feuil2!H686+Feuil3!D688,IF(G686=Feuil3!C689,Feuil2!H686+Feuil3!D689,IF(G686=Feuil3!C690,Feuil2!H686+Feuil3!D690,IF(G686=Feuil3!C691,Feuil2!H686+Feuil3!D691,0))))))</f>
        <v>44672</v>
      </c>
    </row>
    <row r="687" spans="1:9" hidden="1" x14ac:dyDescent="0.3">
      <c r="A687" s="5" t="s">
        <v>567</v>
      </c>
      <c r="B687" s="5" t="s">
        <v>568</v>
      </c>
      <c r="C687" s="7">
        <v>3000</v>
      </c>
      <c r="D687" t="str">
        <f>A687&amp;" N°"&amp;COUNTIF(A$2:A687,A687)</f>
        <v>C1005 N°2</v>
      </c>
      <c r="E687" s="5" t="s">
        <v>1977</v>
      </c>
      <c r="F687">
        <f t="shared" si="10"/>
        <v>3000</v>
      </c>
      <c r="I687" s="11">
        <f ca="1">IF(F687&lt;&gt;"relavage",TODAY(),IF(G687=Feuil3!C688,Feuil2!H687+Feuil3!D688,IF(G687=Feuil3!C689,Feuil2!H687+Feuil3!D689,IF(G687=Feuil3!C690,Feuil2!H687+Feuil3!D690,IF(G687=Feuil3!C691,Feuil2!H687+Feuil3!D691,IF(G687=Feuil3!C692,Feuil2!H687+Feuil3!D692,0))))))</f>
        <v>44672</v>
      </c>
    </row>
    <row r="688" spans="1:9" hidden="1" x14ac:dyDescent="0.3">
      <c r="A688" s="5" t="s">
        <v>1978</v>
      </c>
      <c r="B688" s="5" t="s">
        <v>1979</v>
      </c>
      <c r="C688" s="7">
        <v>8</v>
      </c>
      <c r="D688" t="str">
        <f>A688&amp;" N°"&amp;COUNTIF(A$2:A688,A688)</f>
        <v>1265110006_34 N°1</v>
      </c>
      <c r="E688" s="5" t="s">
        <v>1980</v>
      </c>
      <c r="F688" t="str">
        <f t="shared" si="10"/>
        <v/>
      </c>
      <c r="I688" s="11">
        <f ca="1">IF(F688&lt;&gt;"relavage",TODAY(),IF(G688=Feuil3!C689,Feuil2!H688+Feuil3!D689,IF(G688=Feuil3!C690,Feuil2!H688+Feuil3!D690,IF(G688=Feuil3!C691,Feuil2!H688+Feuil3!D691,IF(G688=Feuil3!C692,Feuil2!H688+Feuil3!D692,IF(G688=Feuil3!C693,Feuil2!H688+Feuil3!D693,0))))))</f>
        <v>44672</v>
      </c>
    </row>
    <row r="689" spans="1:9" hidden="1" x14ac:dyDescent="0.3">
      <c r="A689" s="5" t="s">
        <v>1973</v>
      </c>
      <c r="B689" s="5" t="s">
        <v>1974</v>
      </c>
      <c r="C689" s="7">
        <v>1</v>
      </c>
      <c r="D689" t="str">
        <f>A689&amp;" N°"&amp;COUNTIF(A$2:A689,A689)</f>
        <v>C41 N°2</v>
      </c>
      <c r="E689" s="5" t="s">
        <v>1981</v>
      </c>
      <c r="F689" t="str">
        <f t="shared" si="10"/>
        <v>relavage</v>
      </c>
      <c r="I689" s="11">
        <f ca="1">IF(F689&lt;&gt;"relavage",TODAY(),IF(G689=Feuil3!C690,Feuil2!H689+Feuil3!D690,IF(G689=Feuil3!C691,Feuil2!H689+Feuil3!D691,IF(G689=Feuil3!C692,Feuil2!H689+Feuil3!D692,IF(G689=Feuil3!C693,Feuil2!H689+Feuil3!D693,IF(G689=Feuil3!C694,Feuil2!H689+Feuil3!D694,0))))))</f>
        <v>0</v>
      </c>
    </row>
    <row r="690" spans="1:9" hidden="1" x14ac:dyDescent="0.3">
      <c r="A690" s="5" t="s">
        <v>265</v>
      </c>
      <c r="B690" s="5" t="s">
        <v>266</v>
      </c>
      <c r="C690" s="7">
        <v>500</v>
      </c>
      <c r="D690" t="str">
        <f>A690&amp;" N°"&amp;COUNTIF(A$2:A690,A690)</f>
        <v>C575 N°1</v>
      </c>
      <c r="E690" s="5" t="s">
        <v>1982</v>
      </c>
      <c r="F690">
        <f t="shared" si="10"/>
        <v>500</v>
      </c>
      <c r="I690" s="11">
        <f ca="1">IF(F690&lt;&gt;"relavage",TODAY(),IF(G690=Feuil3!C691,Feuil2!H690+Feuil3!D691,IF(G690=Feuil3!C692,Feuil2!H690+Feuil3!D692,IF(G690=Feuil3!C693,Feuil2!H690+Feuil3!D693,IF(G690=Feuil3!C694,Feuil2!H690+Feuil3!D694,IF(G690=Feuil3!C695,Feuil2!H690+Feuil3!D695,0))))))</f>
        <v>44672</v>
      </c>
    </row>
    <row r="691" spans="1:9" x14ac:dyDescent="0.3">
      <c r="A691" s="5" t="s">
        <v>499</v>
      </c>
      <c r="B691" s="5" t="s">
        <v>500</v>
      </c>
      <c r="C691" s="7">
        <v>1</v>
      </c>
      <c r="D691" t="str">
        <f>A691&amp;" N°"&amp;COUNTIF(A$2:A691,A691)</f>
        <v>C304 N°4</v>
      </c>
      <c r="E691" s="5" t="s">
        <v>1983</v>
      </c>
      <c r="F691" t="str">
        <f t="shared" si="10"/>
        <v>relavage</v>
      </c>
      <c r="I691" s="11">
        <f ca="1">IF(F691&lt;&gt;"relavage",TODAY(),IF(G691=Feuil3!C692,Feuil2!H691+Feuil3!D692,IF(G691=Feuil3!C693,Feuil2!H691+Feuil3!D693,IF(G691=Feuil3!C694,Feuil2!H691+Feuil3!D694,IF(G691=Feuil3!C695,Feuil2!H691+Feuil3!D695,IF(G691=Feuil3!C696,Feuil2!H691+Feuil3!D696,0))))))</f>
        <v>0</v>
      </c>
    </row>
    <row r="692" spans="1:9" hidden="1" x14ac:dyDescent="0.3">
      <c r="A692" s="5" t="s">
        <v>803</v>
      </c>
      <c r="B692" s="5" t="s">
        <v>804</v>
      </c>
      <c r="C692" s="7">
        <v>2500</v>
      </c>
      <c r="D692" t="str">
        <f>A692&amp;" N°"&amp;COUNTIF(A$2:A692,A692)</f>
        <v>C1409 N°3</v>
      </c>
      <c r="E692" s="5" t="s">
        <v>1983</v>
      </c>
      <c r="F692">
        <f t="shared" si="10"/>
        <v>2500</v>
      </c>
      <c r="I692" s="11">
        <f ca="1">IF(F692&lt;&gt;"relavage",TODAY(),IF(G692=Feuil3!C693,Feuil2!H692+Feuil3!D693,IF(G692=Feuil3!C694,Feuil2!H692+Feuil3!D694,IF(G692=Feuil3!C695,Feuil2!H692+Feuil3!D695,IF(G692=Feuil3!C696,Feuil2!H692+Feuil3!D696,IF(G692=Feuil3!C697,Feuil2!H692+Feuil3!D697,0))))))</f>
        <v>44672</v>
      </c>
    </row>
    <row r="693" spans="1:9" hidden="1" x14ac:dyDescent="0.3">
      <c r="A693" s="5" t="s">
        <v>329</v>
      </c>
      <c r="B693" s="5" t="s">
        <v>330</v>
      </c>
      <c r="C693" s="7">
        <v>1</v>
      </c>
      <c r="D693" t="str">
        <f>A693&amp;" N°"&amp;COUNTIF(A$2:A693,A693)</f>
        <v>C1063B N°1</v>
      </c>
      <c r="E693" s="5" t="s">
        <v>1984</v>
      </c>
      <c r="F693" t="str">
        <f t="shared" si="10"/>
        <v>relavage</v>
      </c>
      <c r="I693" s="11">
        <f ca="1">IF(F693&lt;&gt;"relavage",TODAY(),IF(G693=Feuil3!C694,Feuil2!H693+Feuil3!D694,IF(G693=Feuil3!C695,Feuil2!H693+Feuil3!D695,IF(G693=Feuil3!C696,Feuil2!H693+Feuil3!D696,IF(G693=Feuil3!C697,Feuil2!H693+Feuil3!D697,IF(G693=Feuil3!C698,Feuil2!H693+Feuil3!D698,0))))))</f>
        <v>0</v>
      </c>
    </row>
    <row r="694" spans="1:9" hidden="1" x14ac:dyDescent="0.3">
      <c r="A694" s="5" t="s">
        <v>1804</v>
      </c>
      <c r="B694" s="5" t="s">
        <v>1805</v>
      </c>
      <c r="C694" s="7">
        <v>1</v>
      </c>
      <c r="D694" t="str">
        <f>A694&amp;" N°"&amp;COUNTIF(A$2:A694,A694)</f>
        <v>2070020027_04 N°3</v>
      </c>
      <c r="E694" s="5" t="s">
        <v>1985</v>
      </c>
      <c r="F694" t="str">
        <f t="shared" si="10"/>
        <v>relavage</v>
      </c>
      <c r="I694" s="11">
        <f ca="1">IF(F694&lt;&gt;"relavage",TODAY(),IF(G694=Feuil3!C695,Feuil2!H694+Feuil3!D695,IF(G694=Feuil3!C696,Feuil2!H694+Feuil3!D696,IF(G694=Feuil3!C697,Feuil2!H694+Feuil3!D697,IF(G694=Feuil3!C698,Feuil2!H694+Feuil3!D698,IF(G694=Feuil3!C699,Feuil2!H694+Feuil3!D699,0))))))</f>
        <v>0</v>
      </c>
    </row>
    <row r="695" spans="1:9" hidden="1" x14ac:dyDescent="0.3">
      <c r="A695" s="5" t="s">
        <v>1154</v>
      </c>
      <c r="B695" s="5" t="s">
        <v>1155</v>
      </c>
      <c r="C695" s="7">
        <v>2500</v>
      </c>
      <c r="D695" t="str">
        <f>A695&amp;" N°"&amp;COUNTIF(A$2:A695,A695)</f>
        <v>C325 N°2</v>
      </c>
      <c r="E695" s="5" t="s">
        <v>1986</v>
      </c>
      <c r="F695">
        <f t="shared" si="10"/>
        <v>2500</v>
      </c>
      <c r="I695" s="11">
        <f ca="1">IF(F695&lt;&gt;"relavage",TODAY(),IF(G695=Feuil3!C696,Feuil2!H695+Feuil3!D696,IF(G695=Feuil3!C697,Feuil2!H695+Feuil3!D697,IF(G695=Feuil3!C698,Feuil2!H695+Feuil3!D698,IF(G695=Feuil3!C699,Feuil2!H695+Feuil3!D699,IF(G695=Feuil3!C700,Feuil2!H695+Feuil3!D700,0))))))</f>
        <v>44672</v>
      </c>
    </row>
    <row r="696" spans="1:9" hidden="1" x14ac:dyDescent="0.3">
      <c r="A696" s="5" t="s">
        <v>1987</v>
      </c>
      <c r="B696" s="5" t="s">
        <v>1988</v>
      </c>
      <c r="C696" s="7">
        <v>400</v>
      </c>
      <c r="D696" t="str">
        <f>A696&amp;" N°"&amp;COUNTIF(A$2:A696,A696)</f>
        <v>5720190010_041 N°1</v>
      </c>
      <c r="E696" s="5" t="s">
        <v>1989</v>
      </c>
      <c r="F696">
        <f t="shared" si="10"/>
        <v>400</v>
      </c>
      <c r="I696" s="11">
        <f ca="1">IF(F696&lt;&gt;"relavage",TODAY(),IF(G696=Feuil3!C697,Feuil2!H696+Feuil3!D697,IF(G696=Feuil3!C698,Feuil2!H696+Feuil3!D698,IF(G696=Feuil3!C699,Feuil2!H696+Feuil3!D699,IF(G696=Feuil3!C700,Feuil2!H696+Feuil3!D700,IF(G696=Feuil3!C701,Feuil2!H696+Feuil3!D701,0))))))</f>
        <v>44672</v>
      </c>
    </row>
    <row r="697" spans="1:9" hidden="1" x14ac:dyDescent="0.3">
      <c r="A697" s="5" t="s">
        <v>118</v>
      </c>
      <c r="B697" s="5" t="s">
        <v>119</v>
      </c>
      <c r="C697" s="7">
        <v>8</v>
      </c>
      <c r="D697" t="str">
        <f>A697&amp;" N°"&amp;COUNTIF(A$2:A697,A697)</f>
        <v>5051150005_04 N°4</v>
      </c>
      <c r="E697" s="5" t="s">
        <v>1990</v>
      </c>
      <c r="F697" t="str">
        <f t="shared" si="10"/>
        <v/>
      </c>
      <c r="I697" s="11">
        <f ca="1">IF(F697&lt;&gt;"relavage",TODAY(),IF(G697=Feuil3!C698,Feuil2!H697+Feuil3!D698,IF(G697=Feuil3!C699,Feuil2!H697+Feuil3!D699,IF(G697=Feuil3!C700,Feuil2!H697+Feuil3!D700,IF(G697=Feuil3!C701,Feuil2!H697+Feuil3!D701,IF(G697=Feuil3!C702,Feuil2!H697+Feuil3!D702,0))))))</f>
        <v>44672</v>
      </c>
    </row>
    <row r="698" spans="1:9" hidden="1" x14ac:dyDescent="0.3">
      <c r="A698" s="5" t="s">
        <v>1991</v>
      </c>
      <c r="B698" s="5" t="s">
        <v>1992</v>
      </c>
      <c r="C698" s="7">
        <v>990</v>
      </c>
      <c r="D698" t="str">
        <f>A698&amp;" N°"&amp;COUNTIF(A$2:A698,A698)</f>
        <v>9902129851_04 N°1</v>
      </c>
      <c r="E698" s="5" t="s">
        <v>1993</v>
      </c>
      <c r="F698">
        <f t="shared" si="10"/>
        <v>990</v>
      </c>
      <c r="I698" s="11">
        <f ca="1">IF(F698&lt;&gt;"relavage",TODAY(),IF(G698=Feuil3!C699,Feuil2!H698+Feuil3!D699,IF(G698=Feuil3!C700,Feuil2!H698+Feuil3!D700,IF(G698=Feuil3!C701,Feuil2!H698+Feuil3!D701,IF(G698=Feuil3!C702,Feuil2!H698+Feuil3!D702,IF(G698=Feuil3!C703,Feuil2!H698+Feuil3!D703,0))))))</f>
        <v>44672</v>
      </c>
    </row>
    <row r="699" spans="1:9" hidden="1" x14ac:dyDescent="0.3">
      <c r="A699" s="5" t="s">
        <v>217</v>
      </c>
      <c r="B699" s="5" t="s">
        <v>218</v>
      </c>
      <c r="C699" s="7">
        <v>1044</v>
      </c>
      <c r="D699" t="str">
        <f>A699&amp;" N°"&amp;COUNTIF(A$2:A699,A699)</f>
        <v>C322 N°1</v>
      </c>
      <c r="E699" s="5" t="s">
        <v>1994</v>
      </c>
      <c r="F699">
        <f t="shared" si="10"/>
        <v>1044</v>
      </c>
      <c r="I699" s="11">
        <f ca="1">IF(F699&lt;&gt;"relavage",TODAY(),IF(G699=Feuil3!C700,Feuil2!H699+Feuil3!D700,IF(G699=Feuil3!C701,Feuil2!H699+Feuil3!D701,IF(G699=Feuil3!C702,Feuil2!H699+Feuil3!D702,IF(G699=Feuil3!C703,Feuil2!H699+Feuil3!D703,IF(G699=Feuil3!C704,Feuil2!H699+Feuil3!D704,0))))))</f>
        <v>44672</v>
      </c>
    </row>
    <row r="700" spans="1:9" hidden="1" x14ac:dyDescent="0.3">
      <c r="A700" s="5" t="s">
        <v>807</v>
      </c>
      <c r="B700" s="5" t="s">
        <v>808</v>
      </c>
      <c r="C700" s="7">
        <v>8</v>
      </c>
      <c r="D700" t="str">
        <f>A700&amp;" N°"&amp;COUNTIF(A$2:A700,A700)</f>
        <v>C107A N°2</v>
      </c>
      <c r="E700" s="5" t="s">
        <v>1995</v>
      </c>
      <c r="F700" t="str">
        <f t="shared" si="10"/>
        <v/>
      </c>
      <c r="I700" s="11">
        <f ca="1">IF(F700&lt;&gt;"relavage",TODAY(),IF(G700=Feuil3!C701,Feuil2!H700+Feuil3!D701,IF(G700=Feuil3!C702,Feuil2!H700+Feuil3!D702,IF(G700=Feuil3!C703,Feuil2!H700+Feuil3!D703,IF(G700=Feuil3!C704,Feuil2!H700+Feuil3!D704,IF(G700=Feuil3!C705,Feuil2!H700+Feuil3!D705,0))))))</f>
        <v>44672</v>
      </c>
    </row>
    <row r="701" spans="1:9" hidden="1" x14ac:dyDescent="0.3">
      <c r="A701" s="5" t="s">
        <v>205</v>
      </c>
      <c r="B701" s="5" t="s">
        <v>206</v>
      </c>
      <c r="C701" s="7">
        <v>1172</v>
      </c>
      <c r="D701" t="str">
        <f>A701&amp;" N°"&amp;COUNTIF(A$2:A701,A701)</f>
        <v>C1426 N°1</v>
      </c>
      <c r="E701" s="5" t="s">
        <v>1996</v>
      </c>
      <c r="F701">
        <f t="shared" si="10"/>
        <v>1172</v>
      </c>
      <c r="I701" s="11">
        <f ca="1">IF(F701&lt;&gt;"relavage",TODAY(),IF(G701=Feuil3!C702,Feuil2!H701+Feuil3!D702,IF(G701=Feuil3!C703,Feuil2!H701+Feuil3!D703,IF(G701=Feuil3!C704,Feuil2!H701+Feuil3!D704,IF(G701=Feuil3!C705,Feuil2!H701+Feuil3!D705,IF(G701=Feuil3!C706,Feuil2!H701+Feuil3!D706,0))))))</f>
        <v>44672</v>
      </c>
    </row>
    <row r="702" spans="1:9" hidden="1" x14ac:dyDescent="0.3">
      <c r="A702" s="5" t="s">
        <v>424</v>
      </c>
      <c r="B702" s="5" t="s">
        <v>425</v>
      </c>
      <c r="C702" s="7">
        <v>8</v>
      </c>
      <c r="D702" t="str">
        <f>A702&amp;" N°"&amp;COUNTIF(A$2:A702,A702)</f>
        <v>C65B N°1</v>
      </c>
      <c r="E702" s="5" t="s">
        <v>1996</v>
      </c>
      <c r="F702" t="str">
        <f t="shared" si="10"/>
        <v/>
      </c>
      <c r="I702" s="11">
        <f ca="1">IF(F702&lt;&gt;"relavage",TODAY(),IF(G702=Feuil3!C703,Feuil2!H702+Feuil3!D703,IF(G702=Feuil3!C704,Feuil2!H702+Feuil3!D704,IF(G702=Feuil3!C705,Feuil2!H702+Feuil3!D705,IF(G702=Feuil3!C706,Feuil2!H702+Feuil3!D706,IF(G702=Feuil3!C707,Feuil2!H702+Feuil3!D707,0))))))</f>
        <v>44672</v>
      </c>
    </row>
    <row r="703" spans="1:9" hidden="1" x14ac:dyDescent="0.3">
      <c r="A703" s="5" t="s">
        <v>1997</v>
      </c>
      <c r="B703" s="5" t="s">
        <v>77</v>
      </c>
      <c r="C703" s="7">
        <v>1060</v>
      </c>
      <c r="D703" t="str">
        <f>A703&amp;" N°"&amp;COUNTIF(A$2:A703,A703)</f>
        <v>C131B N°1</v>
      </c>
      <c r="E703" s="5" t="s">
        <v>1998</v>
      </c>
      <c r="F703">
        <f t="shared" si="10"/>
        <v>1060</v>
      </c>
      <c r="I703" s="11">
        <f ca="1">IF(F703&lt;&gt;"relavage",TODAY(),IF(G703=Feuil3!C704,Feuil2!H703+Feuil3!D704,IF(G703=Feuil3!C705,Feuil2!H703+Feuil3!D705,IF(G703=Feuil3!C706,Feuil2!H703+Feuil3!D706,IF(G703=Feuil3!C707,Feuil2!H703+Feuil3!D707,IF(G703=Feuil3!C708,Feuil2!H703+Feuil3!D708,0))))))</f>
        <v>44672</v>
      </c>
    </row>
    <row r="704" spans="1:9" hidden="1" x14ac:dyDescent="0.3">
      <c r="A704" s="5" t="s">
        <v>1999</v>
      </c>
      <c r="B704" s="5" t="s">
        <v>77</v>
      </c>
      <c r="C704" s="7">
        <v>2000</v>
      </c>
      <c r="D704" t="str">
        <f>A704&amp;" N°"&amp;COUNTIF(A$2:A704,A704)</f>
        <v>C799 N°1</v>
      </c>
      <c r="E704" s="5" t="s">
        <v>2000</v>
      </c>
      <c r="F704">
        <f t="shared" si="10"/>
        <v>2000</v>
      </c>
      <c r="I704" s="11">
        <f ca="1">IF(F704&lt;&gt;"relavage",TODAY(),IF(G704=Feuil3!C705,Feuil2!H704+Feuil3!D705,IF(G704=Feuil3!C706,Feuil2!H704+Feuil3!D706,IF(G704=Feuil3!C707,Feuil2!H704+Feuil3!D707,IF(G704=Feuil3!C708,Feuil2!H704+Feuil3!D708,IF(G704=Feuil3!C709,Feuil2!H704+Feuil3!D709,0))))))</f>
        <v>44672</v>
      </c>
    </row>
    <row r="705" spans="1:9" hidden="1" x14ac:dyDescent="0.3">
      <c r="A705" s="5" t="s">
        <v>692</v>
      </c>
      <c r="B705" s="5" t="s">
        <v>693</v>
      </c>
      <c r="C705" s="7">
        <v>1</v>
      </c>
      <c r="D705" t="str">
        <f>A705&amp;" N°"&amp;COUNTIF(A$2:A705,A705)</f>
        <v>9906126041_14 N°3</v>
      </c>
      <c r="E705" s="5" t="s">
        <v>2001</v>
      </c>
      <c r="F705" t="str">
        <f t="shared" si="10"/>
        <v>relavage</v>
      </c>
      <c r="I705" s="11">
        <f ca="1">IF(F705&lt;&gt;"relavage",TODAY(),IF(G705=Feuil3!C706,Feuil2!H705+Feuil3!D706,IF(G705=Feuil3!C707,Feuil2!H705+Feuil3!D707,IF(G705=Feuil3!C708,Feuil2!H705+Feuil3!D708,IF(G705=Feuil3!C709,Feuil2!H705+Feuil3!D709,IF(G705=Feuil3!C710,Feuil2!H705+Feuil3!D710,0))))))</f>
        <v>0</v>
      </c>
    </row>
    <row r="706" spans="1:9" hidden="1" x14ac:dyDescent="0.3">
      <c r="A706" s="5" t="s">
        <v>531</v>
      </c>
      <c r="B706" s="5" t="s">
        <v>532</v>
      </c>
      <c r="C706" s="7">
        <v>2500</v>
      </c>
      <c r="D706" t="str">
        <f>A706&amp;" N°"&amp;COUNTIF(A$2:A706,A706)</f>
        <v>C1050B N°1</v>
      </c>
      <c r="E706" s="5" t="s">
        <v>2002</v>
      </c>
      <c r="F706">
        <f t="shared" si="10"/>
        <v>2500</v>
      </c>
      <c r="I706" s="11">
        <f ca="1">IF(F706&lt;&gt;"relavage",TODAY(),IF(G706=Feuil3!C707,Feuil2!H706+Feuil3!D707,IF(G706=Feuil3!C708,Feuil2!H706+Feuil3!D708,IF(G706=Feuil3!C709,Feuil2!H706+Feuil3!D709,IF(G706=Feuil3!C710,Feuil2!H706+Feuil3!D710,IF(G706=Feuil3!C711,Feuil2!H706+Feuil3!D711,0))))))</f>
        <v>44672</v>
      </c>
    </row>
    <row r="707" spans="1:9" hidden="1" x14ac:dyDescent="0.3">
      <c r="A707" s="5" t="s">
        <v>733</v>
      </c>
      <c r="B707" s="5" t="s">
        <v>1215</v>
      </c>
      <c r="C707" s="7">
        <v>990</v>
      </c>
      <c r="D707" t="str">
        <f>A707&amp;" N°"&amp;COUNTIF(A$2:A707,A707)</f>
        <v>C185 N°3</v>
      </c>
      <c r="E707" s="5" t="s">
        <v>2003</v>
      </c>
      <c r="F707">
        <f t="shared" ref="F707:F770" si="11">IF(C707=1,"relavage",IF(C707=8,"",C707))</f>
        <v>990</v>
      </c>
      <c r="I707" s="11">
        <f ca="1">IF(F707&lt;&gt;"relavage",TODAY(),IF(G707=Feuil3!C708,Feuil2!H707+Feuil3!D708,IF(G707=Feuil3!C709,Feuil2!H707+Feuil3!D709,IF(G707=Feuil3!C710,Feuil2!H707+Feuil3!D710,IF(G707=Feuil3!C711,Feuil2!H707+Feuil3!D711,IF(G707=Feuil3!C712,Feuil2!H707+Feuil3!D712,0))))))</f>
        <v>44672</v>
      </c>
    </row>
    <row r="708" spans="1:9" hidden="1" x14ac:dyDescent="0.3">
      <c r="A708" s="5" t="s">
        <v>531</v>
      </c>
      <c r="B708" s="5" t="s">
        <v>532</v>
      </c>
      <c r="C708" s="7">
        <v>2500</v>
      </c>
      <c r="D708" t="str">
        <f>A708&amp;" N°"&amp;COUNTIF(A$2:A708,A708)</f>
        <v>C1050B N°2</v>
      </c>
      <c r="E708" s="5" t="s">
        <v>2004</v>
      </c>
      <c r="F708">
        <f t="shared" si="11"/>
        <v>2500</v>
      </c>
      <c r="I708" s="11">
        <f ca="1">IF(F708&lt;&gt;"relavage",TODAY(),IF(G708=Feuil3!C709,Feuil2!H708+Feuil3!D709,IF(G708=Feuil3!C710,Feuil2!H708+Feuil3!D710,IF(G708=Feuil3!C711,Feuil2!H708+Feuil3!D711,IF(G708=Feuil3!C712,Feuil2!H708+Feuil3!D712,IF(G708=Feuil3!C713,Feuil2!H708+Feuil3!D713,0))))))</f>
        <v>44672</v>
      </c>
    </row>
    <row r="709" spans="1:9" hidden="1" x14ac:dyDescent="0.3">
      <c r="A709" s="5" t="s">
        <v>126</v>
      </c>
      <c r="B709" s="5" t="s">
        <v>127</v>
      </c>
      <c r="C709" s="7">
        <v>1000</v>
      </c>
      <c r="D709" t="str">
        <f>A709&amp;" N°"&amp;COUNTIF(A$2:A709,A709)</f>
        <v>C1437W2 N°1</v>
      </c>
      <c r="E709" s="5" t="s">
        <v>2005</v>
      </c>
      <c r="F709">
        <f t="shared" si="11"/>
        <v>1000</v>
      </c>
      <c r="I709" s="11">
        <f ca="1">IF(F709&lt;&gt;"relavage",TODAY(),IF(G709=Feuil3!C710,Feuil2!H709+Feuil3!D710,IF(G709=Feuil3!C711,Feuil2!H709+Feuil3!D711,IF(G709=Feuil3!C712,Feuil2!H709+Feuil3!D712,IF(G709=Feuil3!C713,Feuil2!H709+Feuil3!D713,IF(G709=Feuil3!C714,Feuil2!H709+Feuil3!D714,0))))))</f>
        <v>44672</v>
      </c>
    </row>
    <row r="710" spans="1:9" hidden="1" x14ac:dyDescent="0.3">
      <c r="A710" s="5" t="s">
        <v>2006</v>
      </c>
      <c r="B710" s="5" t="s">
        <v>2007</v>
      </c>
      <c r="C710" s="7">
        <v>400</v>
      </c>
      <c r="D710" t="str">
        <f>A710&amp;" N°"&amp;COUNTIF(A$2:A710,A710)</f>
        <v>5720190010_043 N°1</v>
      </c>
      <c r="E710" s="5" t="s">
        <v>2008</v>
      </c>
      <c r="F710">
        <f t="shared" si="11"/>
        <v>400</v>
      </c>
      <c r="I710" s="11">
        <f ca="1">IF(F710&lt;&gt;"relavage",TODAY(),IF(G710=Feuil3!C711,Feuil2!H710+Feuil3!D711,IF(G710=Feuil3!C712,Feuil2!H710+Feuil3!D712,IF(G710=Feuil3!C713,Feuil2!H710+Feuil3!D713,IF(G710=Feuil3!C714,Feuil2!H710+Feuil3!D714,IF(G710=Feuil3!C715,Feuil2!H710+Feuil3!D715,0))))))</f>
        <v>44672</v>
      </c>
    </row>
    <row r="711" spans="1:9" hidden="1" x14ac:dyDescent="0.3">
      <c r="A711" s="5" t="s">
        <v>2009</v>
      </c>
      <c r="B711" s="5" t="s">
        <v>2010</v>
      </c>
      <c r="C711" s="7">
        <v>1007</v>
      </c>
      <c r="D711" t="str">
        <f>A711&amp;" N°"&amp;COUNTIF(A$2:A711,A711)</f>
        <v>6232111009_14 N°1</v>
      </c>
      <c r="E711" s="5" t="s">
        <v>2011</v>
      </c>
      <c r="F711">
        <f t="shared" si="11"/>
        <v>1007</v>
      </c>
      <c r="I711" s="11">
        <f ca="1">IF(F711&lt;&gt;"relavage",TODAY(),IF(G711=Feuil3!C712,Feuil2!H711+Feuil3!D712,IF(G711=Feuil3!C713,Feuil2!H711+Feuil3!D713,IF(G711=Feuil3!C714,Feuil2!H711+Feuil3!D714,IF(G711=Feuil3!C715,Feuil2!H711+Feuil3!D715,IF(G711=Feuil3!C716,Feuil2!H711+Feuil3!D716,0))))))</f>
        <v>44672</v>
      </c>
    </row>
    <row r="712" spans="1:9" hidden="1" x14ac:dyDescent="0.3">
      <c r="A712" s="5" t="s">
        <v>2012</v>
      </c>
      <c r="B712" s="5" t="s">
        <v>77</v>
      </c>
      <c r="C712" s="7">
        <v>2000</v>
      </c>
      <c r="D712" t="str">
        <f>A712&amp;" N°"&amp;COUNTIF(A$2:A712,A712)</f>
        <v>C225 N°1</v>
      </c>
      <c r="E712" s="5" t="s">
        <v>2013</v>
      </c>
      <c r="F712">
        <f t="shared" si="11"/>
        <v>2000</v>
      </c>
      <c r="I712" s="11">
        <f ca="1">IF(F712&lt;&gt;"relavage",TODAY(),IF(G712=Feuil3!C713,Feuil2!H712+Feuil3!D713,IF(G712=Feuil3!C714,Feuil2!H712+Feuil3!D714,IF(G712=Feuil3!C715,Feuil2!H712+Feuil3!D715,IF(G712=Feuil3!C716,Feuil2!H712+Feuil3!D716,IF(G712=Feuil3!C717,Feuil2!H712+Feuil3!D717,0))))))</f>
        <v>44672</v>
      </c>
    </row>
    <row r="713" spans="1:9" hidden="1" x14ac:dyDescent="0.3">
      <c r="A713" s="5" t="s">
        <v>381</v>
      </c>
      <c r="B713" s="5" t="s">
        <v>382</v>
      </c>
      <c r="C713" s="7">
        <v>1</v>
      </c>
      <c r="D713" t="str">
        <f>A713&amp;" N°"&amp;COUNTIF(A$2:A713,A713)</f>
        <v>C1990 N°1</v>
      </c>
      <c r="E713" s="5" t="s">
        <v>2014</v>
      </c>
      <c r="F713" t="str">
        <f t="shared" si="11"/>
        <v>relavage</v>
      </c>
      <c r="I713" s="11">
        <f ca="1">IF(F713&lt;&gt;"relavage",TODAY(),IF(G713=Feuil3!C714,Feuil2!H713+Feuil3!D714,IF(G713=Feuil3!C715,Feuil2!H713+Feuil3!D715,IF(G713=Feuil3!C716,Feuil2!H713+Feuil3!D716,IF(G713=Feuil3!C717,Feuil2!H713+Feuil3!D717,IF(G713=Feuil3!C718,Feuil2!H713+Feuil3!D718,0))))))</f>
        <v>0</v>
      </c>
    </row>
    <row r="714" spans="1:9" hidden="1" x14ac:dyDescent="0.3">
      <c r="A714" s="5" t="s">
        <v>531</v>
      </c>
      <c r="B714" s="5" t="s">
        <v>532</v>
      </c>
      <c r="C714" s="7">
        <v>2500</v>
      </c>
      <c r="D714" t="str">
        <f>A714&amp;" N°"&amp;COUNTIF(A$2:A714,A714)</f>
        <v>C1050B N°3</v>
      </c>
      <c r="E714" s="5" t="s">
        <v>2015</v>
      </c>
      <c r="F714">
        <f t="shared" si="11"/>
        <v>2500</v>
      </c>
      <c r="I714" s="11">
        <f ca="1">IF(F714&lt;&gt;"relavage",TODAY(),IF(G714=Feuil3!C715,Feuil2!H714+Feuil3!D715,IF(G714=Feuil3!C716,Feuil2!H714+Feuil3!D716,IF(G714=Feuil3!C717,Feuil2!H714+Feuil3!D717,IF(G714=Feuil3!C718,Feuil2!H714+Feuil3!D718,IF(G714=Feuil3!C719,Feuil2!H714+Feuil3!D719,0))))))</f>
        <v>44672</v>
      </c>
    </row>
    <row r="715" spans="1:9" hidden="1" x14ac:dyDescent="0.3">
      <c r="A715" s="5" t="s">
        <v>2016</v>
      </c>
      <c r="B715" s="5" t="s">
        <v>2017</v>
      </c>
      <c r="C715" s="7">
        <v>1</v>
      </c>
      <c r="D715" t="str">
        <f>A715&amp;" N°"&amp;COUNTIF(A$2:A715,A715)</f>
        <v>C350 N°1</v>
      </c>
      <c r="E715" s="5" t="s">
        <v>2018</v>
      </c>
      <c r="F715" t="str">
        <f t="shared" si="11"/>
        <v>relavage</v>
      </c>
      <c r="I715" s="11">
        <f ca="1">IF(F715&lt;&gt;"relavage",TODAY(),IF(G715=Feuil3!C716,Feuil2!H715+Feuil3!D716,IF(G715=Feuil3!C717,Feuil2!H715+Feuil3!D717,IF(G715=Feuil3!C718,Feuil2!H715+Feuil3!D718,IF(G715=Feuil3!C719,Feuil2!H715+Feuil3!D719,IF(G715=Feuil3!C720,Feuil2!H715+Feuil3!D720,0))))))</f>
        <v>0</v>
      </c>
    </row>
    <row r="716" spans="1:9" hidden="1" x14ac:dyDescent="0.3">
      <c r="A716" s="5" t="s">
        <v>1534</v>
      </c>
      <c r="B716" s="5" t="s">
        <v>1535</v>
      </c>
      <c r="C716" s="7">
        <v>950</v>
      </c>
      <c r="D716" t="str">
        <f>A716&amp;" N°"&amp;COUNTIF(A$2:A716,A716)</f>
        <v>6246150003_14 N°3</v>
      </c>
      <c r="E716" s="5" t="s">
        <v>2019</v>
      </c>
      <c r="F716">
        <f t="shared" si="11"/>
        <v>950</v>
      </c>
      <c r="I716" s="11">
        <f ca="1">IF(F716&lt;&gt;"relavage",TODAY(),IF(G716=Feuil3!C717,Feuil2!H716+Feuil3!D717,IF(G716=Feuil3!C718,Feuil2!H716+Feuil3!D718,IF(G716=Feuil3!C719,Feuil2!H716+Feuil3!D719,IF(G716=Feuil3!C720,Feuil2!H716+Feuil3!D720,IF(G716=Feuil3!C721,Feuil2!H716+Feuil3!D721,0))))))</f>
        <v>44672</v>
      </c>
    </row>
    <row r="717" spans="1:9" hidden="1" x14ac:dyDescent="0.3">
      <c r="A717" s="5" t="s">
        <v>531</v>
      </c>
      <c r="B717" s="5" t="s">
        <v>532</v>
      </c>
      <c r="C717" s="7">
        <v>2500</v>
      </c>
      <c r="D717" t="str">
        <f>A717&amp;" N°"&amp;COUNTIF(A$2:A717,A717)</f>
        <v>C1050B N°4</v>
      </c>
      <c r="E717" s="5" t="s">
        <v>2020</v>
      </c>
      <c r="F717">
        <f t="shared" si="11"/>
        <v>2500</v>
      </c>
      <c r="I717" s="11">
        <f ca="1">IF(F717&lt;&gt;"relavage",TODAY(),IF(G717=Feuil3!C718,Feuil2!H717+Feuil3!D718,IF(G717=Feuil3!C719,Feuil2!H717+Feuil3!D719,IF(G717=Feuil3!C720,Feuil2!H717+Feuil3!D720,IF(G717=Feuil3!C721,Feuil2!H717+Feuil3!D721,IF(G717=Feuil3!C722,Feuil2!H717+Feuil3!D722,0))))))</f>
        <v>44672</v>
      </c>
    </row>
    <row r="718" spans="1:9" hidden="1" x14ac:dyDescent="0.3">
      <c r="A718" s="5" t="s">
        <v>2021</v>
      </c>
      <c r="B718" s="5" t="s">
        <v>77</v>
      </c>
      <c r="C718" s="7">
        <v>1</v>
      </c>
      <c r="D718" t="str">
        <f>A718&amp;" N°"&amp;COUNTIF(A$2:A718,A718)</f>
        <v>C226A N°1</v>
      </c>
      <c r="E718" s="5" t="s">
        <v>2022</v>
      </c>
      <c r="F718" t="str">
        <f t="shared" si="11"/>
        <v>relavage</v>
      </c>
      <c r="I718" s="11">
        <f ca="1">IF(F718&lt;&gt;"relavage",TODAY(),IF(G718=Feuil3!C719,Feuil2!H718+Feuil3!D719,IF(G718=Feuil3!C720,Feuil2!H718+Feuil3!D720,IF(G718=Feuil3!C721,Feuil2!H718+Feuil3!D721,IF(G718=Feuil3!C722,Feuil2!H718+Feuil3!D722,IF(G718=Feuil3!C723,Feuil2!H718+Feuil3!D723,0))))))</f>
        <v>0</v>
      </c>
    </row>
    <row r="719" spans="1:9" hidden="1" x14ac:dyDescent="0.3">
      <c r="A719" s="5" t="s">
        <v>1605</v>
      </c>
      <c r="B719" s="5" t="s">
        <v>1606</v>
      </c>
      <c r="C719" s="7">
        <v>1</v>
      </c>
      <c r="D719" t="str">
        <f>A719&amp;" N°"&amp;COUNTIF(A$2:A719,A719)</f>
        <v>6246150003_04 N°3</v>
      </c>
      <c r="E719" s="5" t="s">
        <v>2023</v>
      </c>
      <c r="F719" t="str">
        <f t="shared" si="11"/>
        <v>relavage</v>
      </c>
      <c r="I719" s="11">
        <f ca="1">IF(F719&lt;&gt;"relavage",TODAY(),IF(G719=Feuil3!C720,Feuil2!H719+Feuil3!D720,IF(G719=Feuil3!C721,Feuil2!H719+Feuil3!D721,IF(G719=Feuil3!C722,Feuil2!H719+Feuil3!D722,IF(G719=Feuil3!C723,Feuil2!H719+Feuil3!D723,IF(G719=Feuil3!C724,Feuil2!H719+Feuil3!D724,0))))))</f>
        <v>0</v>
      </c>
    </row>
    <row r="720" spans="1:9" hidden="1" x14ac:dyDescent="0.3">
      <c r="A720" s="5" t="s">
        <v>531</v>
      </c>
      <c r="B720" s="5" t="s">
        <v>532</v>
      </c>
      <c r="C720" s="7">
        <v>2500</v>
      </c>
      <c r="D720" t="str">
        <f>A720&amp;" N°"&amp;COUNTIF(A$2:A720,A720)</f>
        <v>C1050B N°5</v>
      </c>
      <c r="E720" s="5" t="s">
        <v>2024</v>
      </c>
      <c r="F720">
        <f t="shared" si="11"/>
        <v>2500</v>
      </c>
      <c r="I720" s="11">
        <f ca="1">IF(F720&lt;&gt;"relavage",TODAY(),IF(G720=Feuil3!C721,Feuil2!H720+Feuil3!D721,IF(G720=Feuil3!C722,Feuil2!H720+Feuil3!D722,IF(G720=Feuil3!C723,Feuil2!H720+Feuil3!D723,IF(G720=Feuil3!C724,Feuil2!H720+Feuil3!D724,IF(G720=Feuil3!C725,Feuil2!H720+Feuil3!D725,0))))))</f>
        <v>44672</v>
      </c>
    </row>
    <row r="721" spans="1:9" hidden="1" x14ac:dyDescent="0.3">
      <c r="A721" s="5" t="s">
        <v>2025</v>
      </c>
      <c r="B721" s="5" t="s">
        <v>2026</v>
      </c>
      <c r="C721" s="7">
        <v>1000</v>
      </c>
      <c r="D721" t="str">
        <f>A721&amp;" N°"&amp;COUNTIF(A$2:A721,A721)</f>
        <v>6080020001_04 N°1</v>
      </c>
      <c r="E721" s="5" t="s">
        <v>2027</v>
      </c>
      <c r="F721">
        <f t="shared" si="11"/>
        <v>1000</v>
      </c>
      <c r="I721" s="11">
        <f ca="1">IF(F721&lt;&gt;"relavage",TODAY(),IF(G721=Feuil3!C722,Feuil2!H721+Feuil3!D722,IF(G721=Feuil3!C723,Feuil2!H721+Feuil3!D723,IF(G721=Feuil3!C724,Feuil2!H721+Feuil3!D724,IF(G721=Feuil3!C725,Feuil2!H721+Feuil3!D725,IF(G721=Feuil3!C726,Feuil2!H721+Feuil3!D726,0))))))</f>
        <v>44672</v>
      </c>
    </row>
    <row r="722" spans="1:9" hidden="1" x14ac:dyDescent="0.3">
      <c r="A722" s="5" t="s">
        <v>649</v>
      </c>
      <c r="B722" s="5" t="s">
        <v>650</v>
      </c>
      <c r="C722" s="7">
        <v>6000</v>
      </c>
      <c r="D722" t="str">
        <f>A722&amp;" N°"&amp;COUNTIF(A$2:A722,A722)</f>
        <v>C626 N°3</v>
      </c>
      <c r="E722" s="5" t="s">
        <v>2028</v>
      </c>
      <c r="F722">
        <f t="shared" si="11"/>
        <v>6000</v>
      </c>
      <c r="I722" s="11">
        <f ca="1">IF(F722&lt;&gt;"relavage",TODAY(),IF(G722=Feuil3!C723,Feuil2!H722+Feuil3!D723,IF(G722=Feuil3!C724,Feuil2!H722+Feuil3!D724,IF(G722=Feuil3!C725,Feuil2!H722+Feuil3!D725,IF(G722=Feuil3!C726,Feuil2!H722+Feuil3!D726,IF(G722=Feuil3!C727,Feuil2!H722+Feuil3!D727,0))))))</f>
        <v>44672</v>
      </c>
    </row>
    <row r="723" spans="1:9" hidden="1" x14ac:dyDescent="0.3">
      <c r="A723" s="5" t="s">
        <v>2029</v>
      </c>
      <c r="B723" s="5" t="s">
        <v>2030</v>
      </c>
      <c r="C723" s="7">
        <v>1</v>
      </c>
      <c r="D723" t="str">
        <f>A723&amp;" N°"&amp;COUNTIF(A$2:A723,A723)</f>
        <v>8111110091_04 N°1</v>
      </c>
      <c r="E723" s="5" t="s">
        <v>2031</v>
      </c>
      <c r="F723" t="str">
        <f t="shared" si="11"/>
        <v>relavage</v>
      </c>
      <c r="I723" s="11">
        <f ca="1">IF(F723&lt;&gt;"relavage",TODAY(),IF(G723=Feuil3!C724,Feuil2!H723+Feuil3!D724,IF(G723=Feuil3!C725,Feuil2!H723+Feuil3!D725,IF(G723=Feuil3!C726,Feuil2!H723+Feuil3!D726,IF(G723=Feuil3!C727,Feuil2!H723+Feuil3!D727,IF(G723=Feuil3!C728,Feuil2!H723+Feuil3!D728,0))))))</f>
        <v>0</v>
      </c>
    </row>
    <row r="724" spans="1:9" hidden="1" x14ac:dyDescent="0.3">
      <c r="A724" s="5" t="s">
        <v>649</v>
      </c>
      <c r="B724" s="5" t="s">
        <v>650</v>
      </c>
      <c r="C724" s="7">
        <v>6000</v>
      </c>
      <c r="D724" t="str">
        <f>A724&amp;" N°"&amp;COUNTIF(A$2:A724,A724)</f>
        <v>C626 N°4</v>
      </c>
      <c r="E724" s="5" t="s">
        <v>2032</v>
      </c>
      <c r="F724">
        <f t="shared" si="11"/>
        <v>6000</v>
      </c>
      <c r="I724" s="11">
        <f ca="1">IF(F724&lt;&gt;"relavage",TODAY(),IF(G724=Feuil3!C725,Feuil2!H724+Feuil3!D725,IF(G724=Feuil3!C726,Feuil2!H724+Feuil3!D726,IF(G724=Feuil3!C727,Feuil2!H724+Feuil3!D727,IF(G724=Feuil3!C728,Feuil2!H724+Feuil3!D728,IF(G724=Feuil3!C729,Feuil2!H724+Feuil3!D729,0))))))</f>
        <v>44672</v>
      </c>
    </row>
    <row r="725" spans="1:9" hidden="1" x14ac:dyDescent="0.3">
      <c r="A725" s="5" t="s">
        <v>2033</v>
      </c>
      <c r="B725" s="5" t="s">
        <v>2034</v>
      </c>
      <c r="C725" s="7">
        <v>8</v>
      </c>
      <c r="D725" t="str">
        <f>A725&amp;" N°"&amp;COUNTIF(A$2:A725,A725)</f>
        <v>C266 N°1</v>
      </c>
      <c r="E725" s="5" t="s">
        <v>2035</v>
      </c>
      <c r="F725" t="str">
        <f t="shared" si="11"/>
        <v/>
      </c>
      <c r="I725" s="11">
        <f ca="1">IF(F725&lt;&gt;"relavage",TODAY(),IF(G725=Feuil3!C726,Feuil2!H725+Feuil3!D726,IF(G725=Feuil3!C727,Feuil2!H725+Feuil3!D727,IF(G725=Feuil3!C728,Feuil2!H725+Feuil3!D728,IF(G725=Feuil3!C729,Feuil2!H725+Feuil3!D729,IF(G725=Feuil3!C730,Feuil2!H725+Feuil3!D730,0))))))</f>
        <v>44672</v>
      </c>
    </row>
    <row r="726" spans="1:9" hidden="1" x14ac:dyDescent="0.3">
      <c r="A726" s="5" t="s">
        <v>844</v>
      </c>
      <c r="B726" s="5" t="s">
        <v>845</v>
      </c>
      <c r="C726" s="7">
        <v>2000</v>
      </c>
      <c r="D726" t="str">
        <f>A726&amp;" N°"&amp;COUNTIF(A$2:A726,A726)</f>
        <v>9912126773_14 N°2</v>
      </c>
      <c r="E726" s="5" t="s">
        <v>2036</v>
      </c>
      <c r="F726">
        <f t="shared" si="11"/>
        <v>2000</v>
      </c>
      <c r="I726" s="11">
        <f ca="1">IF(F726&lt;&gt;"relavage",TODAY(),IF(G726=Feuil3!C727,Feuil2!H726+Feuil3!D727,IF(G726=Feuil3!C728,Feuil2!H726+Feuil3!D728,IF(G726=Feuil3!C729,Feuil2!H726+Feuil3!D729,IF(G726=Feuil3!C730,Feuil2!H726+Feuil3!D730,IF(G726=Feuil3!C731,Feuil2!H726+Feuil3!D731,0))))))</f>
        <v>44672</v>
      </c>
    </row>
    <row r="727" spans="1:9" hidden="1" x14ac:dyDescent="0.3">
      <c r="A727" s="5" t="s">
        <v>2037</v>
      </c>
      <c r="B727" s="5" t="s">
        <v>2038</v>
      </c>
      <c r="C727" s="7">
        <v>1750</v>
      </c>
      <c r="D727" t="str">
        <f>A727&amp;" N°"&amp;COUNTIF(A$2:A727,A727)</f>
        <v>C144 N°1</v>
      </c>
      <c r="E727" s="5" t="s">
        <v>2039</v>
      </c>
      <c r="F727">
        <f t="shared" si="11"/>
        <v>1750</v>
      </c>
      <c r="I727" s="11">
        <f ca="1">IF(F727&lt;&gt;"relavage",TODAY(),IF(G727=Feuil3!C728,Feuil2!H727+Feuil3!D728,IF(G727=Feuil3!C729,Feuil2!H727+Feuil3!D729,IF(G727=Feuil3!C730,Feuil2!H727+Feuil3!D730,IF(G727=Feuil3!C731,Feuil2!H727+Feuil3!D731,IF(G727=Feuil3!C732,Feuil2!H727+Feuil3!D732,0))))))</f>
        <v>44672</v>
      </c>
    </row>
    <row r="728" spans="1:9" hidden="1" x14ac:dyDescent="0.3">
      <c r="A728" s="5" t="s">
        <v>467</v>
      </c>
      <c r="B728" s="5" t="s">
        <v>468</v>
      </c>
      <c r="C728" s="7">
        <v>10000</v>
      </c>
      <c r="D728" t="str">
        <f>A728&amp;" N°"&amp;COUNTIF(A$2:A728,A728)</f>
        <v>C1051 N°3</v>
      </c>
      <c r="E728" s="5" t="s">
        <v>2040</v>
      </c>
      <c r="F728">
        <f t="shared" si="11"/>
        <v>10000</v>
      </c>
      <c r="I728" s="11">
        <f ca="1">IF(F728&lt;&gt;"relavage",TODAY(),IF(G728=Feuil3!C729,Feuil2!H728+Feuil3!D729,IF(G728=Feuil3!C730,Feuil2!H728+Feuil3!D730,IF(G728=Feuil3!C731,Feuil2!H728+Feuil3!D731,IF(G728=Feuil3!C732,Feuil2!H728+Feuil3!D732,IF(G728=Feuil3!C733,Feuil2!H728+Feuil3!D733,0))))))</f>
        <v>44672</v>
      </c>
    </row>
    <row r="729" spans="1:9" hidden="1" x14ac:dyDescent="0.3">
      <c r="A729" s="5" t="s">
        <v>680</v>
      </c>
      <c r="B729" s="5" t="s">
        <v>681</v>
      </c>
      <c r="C729" s="7">
        <v>1</v>
      </c>
      <c r="D729" t="str">
        <f>A729&amp;" N°"&amp;COUNTIF(A$2:A729,A729)</f>
        <v>C1132 N°2</v>
      </c>
      <c r="E729" s="5" t="s">
        <v>2041</v>
      </c>
      <c r="F729" t="str">
        <f t="shared" si="11"/>
        <v>relavage</v>
      </c>
      <c r="I729" s="11">
        <f ca="1">IF(F729&lt;&gt;"relavage",TODAY(),IF(G729=Feuil3!C730,Feuil2!H729+Feuil3!D730,IF(G729=Feuil3!C731,Feuil2!H729+Feuil3!D731,IF(G729=Feuil3!C732,Feuil2!H729+Feuil3!D732,IF(G729=Feuil3!C733,Feuil2!H729+Feuil3!D733,IF(G729=Feuil3!C734,Feuil2!H729+Feuil3!D734,0))))))</f>
        <v>0</v>
      </c>
    </row>
    <row r="730" spans="1:9" hidden="1" x14ac:dyDescent="0.3">
      <c r="A730" s="5" t="s">
        <v>467</v>
      </c>
      <c r="B730" s="5" t="s">
        <v>468</v>
      </c>
      <c r="C730" s="7">
        <v>10000</v>
      </c>
      <c r="D730" t="str">
        <f>A730&amp;" N°"&amp;COUNTIF(A$2:A730,A730)</f>
        <v>C1051 N°4</v>
      </c>
      <c r="E730" s="5" t="s">
        <v>2042</v>
      </c>
      <c r="F730">
        <f t="shared" si="11"/>
        <v>10000</v>
      </c>
      <c r="I730" s="11">
        <f ca="1">IF(F730&lt;&gt;"relavage",TODAY(),IF(G730=Feuil3!C731,Feuil2!H730+Feuil3!D731,IF(G730=Feuil3!C732,Feuil2!H730+Feuil3!D732,IF(G730=Feuil3!C733,Feuil2!H730+Feuil3!D733,IF(G730=Feuil3!C734,Feuil2!H730+Feuil3!D734,IF(G730=Feuil3!C735,Feuil2!H730+Feuil3!D735,0))))))</f>
        <v>44672</v>
      </c>
    </row>
    <row r="731" spans="1:9" hidden="1" x14ac:dyDescent="0.3">
      <c r="A731" s="5" t="s">
        <v>2043</v>
      </c>
      <c r="B731" s="5" t="s">
        <v>2044</v>
      </c>
      <c r="C731" s="7">
        <v>8</v>
      </c>
      <c r="D731" t="str">
        <f>A731&amp;" N°"&amp;COUNTIF(A$2:A731,A731)</f>
        <v>C186 N°1</v>
      </c>
      <c r="E731" s="5" t="s">
        <v>2045</v>
      </c>
      <c r="F731" t="str">
        <f t="shared" si="11"/>
        <v/>
      </c>
      <c r="I731" s="11">
        <f ca="1">IF(F731&lt;&gt;"relavage",TODAY(),IF(G731=Feuil3!C732,Feuil2!H731+Feuil3!D732,IF(G731=Feuil3!C733,Feuil2!H731+Feuil3!D733,IF(G731=Feuil3!C734,Feuil2!H731+Feuil3!D734,IF(G731=Feuil3!C735,Feuil2!H731+Feuil3!D735,IF(G731=Feuil3!C736,Feuil2!H731+Feuil3!D736,0))))))</f>
        <v>44672</v>
      </c>
    </row>
    <row r="732" spans="1:9" hidden="1" x14ac:dyDescent="0.3">
      <c r="A732" s="5" t="s">
        <v>2046</v>
      </c>
      <c r="B732" s="5" t="s">
        <v>2047</v>
      </c>
      <c r="C732" s="7">
        <v>500</v>
      </c>
      <c r="D732" t="str">
        <f>A732&amp;" N°"&amp;COUNTIF(A$2:A732,A732)</f>
        <v>9902129851_14 N°1</v>
      </c>
      <c r="E732" s="5" t="s">
        <v>2048</v>
      </c>
      <c r="F732">
        <f t="shared" si="11"/>
        <v>500</v>
      </c>
      <c r="I732" s="11">
        <f ca="1">IF(F732&lt;&gt;"relavage",TODAY(),IF(G732=Feuil3!C733,Feuil2!H732+Feuil3!D733,IF(G732=Feuil3!C734,Feuil2!H732+Feuil3!D734,IF(G732=Feuil3!C735,Feuil2!H732+Feuil3!D735,IF(G732=Feuil3!C736,Feuil2!H732+Feuil3!D736,IF(G732=Feuil3!C737,Feuil2!H732+Feuil3!D737,0))))))</f>
        <v>44672</v>
      </c>
    </row>
    <row r="733" spans="1:9" hidden="1" x14ac:dyDescent="0.3">
      <c r="A733" s="5" t="s">
        <v>910</v>
      </c>
      <c r="B733" s="5" t="s">
        <v>911</v>
      </c>
      <c r="C733" s="7">
        <v>3000</v>
      </c>
      <c r="D733" t="str">
        <f>A733&amp;" N°"&amp;COUNTIF(A$2:A733,A733)</f>
        <v>C1414 N°2</v>
      </c>
      <c r="E733" s="5" t="s">
        <v>2049</v>
      </c>
      <c r="F733">
        <f t="shared" si="11"/>
        <v>3000</v>
      </c>
      <c r="I733" s="11">
        <f ca="1">IF(F733&lt;&gt;"relavage",TODAY(),IF(G733=Feuil3!C734,Feuil2!H733+Feuil3!D734,IF(G733=Feuil3!C735,Feuil2!H733+Feuil3!D735,IF(G733=Feuil3!C736,Feuil2!H733+Feuil3!D736,IF(G733=Feuil3!C737,Feuil2!H733+Feuil3!D737,IF(G733=Feuil3!C738,Feuil2!H733+Feuil3!D738,0))))))</f>
        <v>44672</v>
      </c>
    </row>
    <row r="734" spans="1:9" hidden="1" x14ac:dyDescent="0.3">
      <c r="A734" s="5" t="s">
        <v>2050</v>
      </c>
      <c r="B734" s="5" t="s">
        <v>2051</v>
      </c>
      <c r="C734" s="7">
        <v>1740</v>
      </c>
      <c r="D734" t="str">
        <f>A734&amp;" N°"&amp;COUNTIF(A$2:A734,A734)</f>
        <v>C1066B N°1</v>
      </c>
      <c r="E734" s="5" t="s">
        <v>2052</v>
      </c>
      <c r="F734">
        <f t="shared" si="11"/>
        <v>1740</v>
      </c>
      <c r="I734" s="11">
        <f ca="1">IF(F734&lt;&gt;"relavage",TODAY(),IF(G734=Feuil3!C735,Feuil2!H734+Feuil3!D735,IF(G734=Feuil3!C736,Feuil2!H734+Feuil3!D736,IF(G734=Feuil3!C737,Feuil2!H734+Feuil3!D737,IF(G734=Feuil3!C738,Feuil2!H734+Feuil3!D738,IF(G734=Feuil3!C739,Feuil2!H734+Feuil3!D739,0))))))</f>
        <v>44672</v>
      </c>
    </row>
    <row r="735" spans="1:9" hidden="1" x14ac:dyDescent="0.3">
      <c r="A735" s="5" t="s">
        <v>2053</v>
      </c>
      <c r="B735" s="5" t="s">
        <v>2054</v>
      </c>
      <c r="C735" s="7">
        <v>500</v>
      </c>
      <c r="D735" t="str">
        <f>A735&amp;" N°"&amp;COUNTIF(A$2:A735,A735)</f>
        <v>9902129861_14 N°1</v>
      </c>
      <c r="E735" s="5" t="s">
        <v>2055</v>
      </c>
      <c r="F735">
        <f t="shared" si="11"/>
        <v>500</v>
      </c>
      <c r="I735" s="11">
        <f ca="1">IF(F735&lt;&gt;"relavage",TODAY(),IF(G735=Feuil3!C736,Feuil2!H735+Feuil3!D736,IF(G735=Feuil3!C737,Feuil2!H735+Feuil3!D737,IF(G735=Feuil3!C738,Feuil2!H735+Feuil3!D738,IF(G735=Feuil3!C739,Feuil2!H735+Feuil3!D739,IF(G735=Feuil3!C740,Feuil2!H735+Feuil3!D740,0))))))</f>
        <v>44672</v>
      </c>
    </row>
    <row r="736" spans="1:9" hidden="1" x14ac:dyDescent="0.3">
      <c r="A736" s="5" t="s">
        <v>183</v>
      </c>
      <c r="B736" s="5" t="s">
        <v>184</v>
      </c>
      <c r="C736" s="7">
        <v>1</v>
      </c>
      <c r="D736" t="str">
        <f>A736&amp;" N°"&amp;COUNTIF(A$2:A736,A736)</f>
        <v>C1418 N°1</v>
      </c>
      <c r="E736" s="5" t="s">
        <v>2056</v>
      </c>
      <c r="F736" t="str">
        <f t="shared" si="11"/>
        <v>relavage</v>
      </c>
      <c r="I736" s="11">
        <f ca="1">IF(F736&lt;&gt;"relavage",TODAY(),IF(G736=Feuil3!C737,Feuil2!H736+Feuil3!D737,IF(G736=Feuil3!C738,Feuil2!H736+Feuil3!D738,IF(G736=Feuil3!C739,Feuil2!H736+Feuil3!D739,IF(G736=Feuil3!C740,Feuil2!H736+Feuil3!D740,IF(G736=Feuil3!C741,Feuil2!H736+Feuil3!D741,0))))))</f>
        <v>0</v>
      </c>
    </row>
    <row r="737" spans="1:9" hidden="1" x14ac:dyDescent="0.3">
      <c r="A737" s="5" t="s">
        <v>2057</v>
      </c>
      <c r="B737" s="5" t="s">
        <v>2058</v>
      </c>
      <c r="C737" s="7">
        <v>500</v>
      </c>
      <c r="D737" t="str">
        <f>A737&amp;" N°"&amp;COUNTIF(A$2:A737,A737)</f>
        <v>9902129861_04 N°1</v>
      </c>
      <c r="E737" s="5" t="s">
        <v>2059</v>
      </c>
      <c r="F737">
        <f t="shared" si="11"/>
        <v>500</v>
      </c>
      <c r="I737" s="11">
        <f ca="1">IF(F737&lt;&gt;"relavage",TODAY(),IF(G737=Feuil3!C738,Feuil2!H737+Feuil3!D738,IF(G737=Feuil3!C739,Feuil2!H737+Feuil3!D739,IF(G737=Feuil3!C740,Feuil2!H737+Feuil3!D740,IF(G737=Feuil3!C741,Feuil2!H737+Feuil3!D741,IF(G737=Feuil3!C742,Feuil2!H737+Feuil3!D742,0))))))</f>
        <v>44672</v>
      </c>
    </row>
    <row r="738" spans="1:9" hidden="1" x14ac:dyDescent="0.3">
      <c r="A738" s="5" t="s">
        <v>404</v>
      </c>
      <c r="B738" s="5" t="s">
        <v>405</v>
      </c>
      <c r="C738" s="7">
        <v>8</v>
      </c>
      <c r="D738" t="str">
        <f>A738&amp;" N°"&amp;COUNTIF(A$2:A738,A738)</f>
        <v>C409B N°2</v>
      </c>
      <c r="E738" s="5" t="s">
        <v>2060</v>
      </c>
      <c r="F738" t="str">
        <f t="shared" si="11"/>
        <v/>
      </c>
      <c r="I738" s="11">
        <f ca="1">IF(F738&lt;&gt;"relavage",TODAY(),IF(G738=Feuil3!C739,Feuil2!H738+Feuil3!D739,IF(G738=Feuil3!C740,Feuil2!H738+Feuil3!D740,IF(G738=Feuil3!C741,Feuil2!H738+Feuil3!D741,IF(G738=Feuil3!C742,Feuil2!H738+Feuil3!D742,IF(G738=Feuil3!C743,Feuil2!H738+Feuil3!D743,0))))))</f>
        <v>44672</v>
      </c>
    </row>
    <row r="739" spans="1:9" hidden="1" x14ac:dyDescent="0.3">
      <c r="A739" s="5" t="s">
        <v>1690</v>
      </c>
      <c r="B739" s="5" t="s">
        <v>1691</v>
      </c>
      <c r="C739" s="7">
        <v>1380</v>
      </c>
      <c r="D739" t="str">
        <f>A739&amp;" N°"&amp;COUNTIF(A$2:A739,A739)</f>
        <v>C802G N°2</v>
      </c>
      <c r="E739" s="5" t="s">
        <v>2061</v>
      </c>
      <c r="F739">
        <f t="shared" si="11"/>
        <v>1380</v>
      </c>
      <c r="I739" s="11">
        <f ca="1">IF(F739&lt;&gt;"relavage",TODAY(),IF(G739=Feuil3!C740,Feuil2!H739+Feuil3!D740,IF(G739=Feuil3!C741,Feuil2!H739+Feuil3!D741,IF(G739=Feuil3!C742,Feuil2!H739+Feuil3!D742,IF(G739=Feuil3!C743,Feuil2!H739+Feuil3!D743,IF(G739=Feuil3!C744,Feuil2!H739+Feuil3!D744,0))))))</f>
        <v>44672</v>
      </c>
    </row>
    <row r="740" spans="1:9" hidden="1" x14ac:dyDescent="0.3">
      <c r="A740" s="5" t="s">
        <v>408</v>
      </c>
      <c r="B740" s="5" t="s">
        <v>409</v>
      </c>
      <c r="C740" s="7">
        <v>1990</v>
      </c>
      <c r="D740" t="str">
        <f>A740&amp;" N°"&amp;COUNTIF(A$2:A740,A740)</f>
        <v>C663 N°2</v>
      </c>
      <c r="E740" s="5" t="s">
        <v>2062</v>
      </c>
      <c r="F740">
        <f t="shared" si="11"/>
        <v>1990</v>
      </c>
      <c r="I740" s="11">
        <f ca="1">IF(F740&lt;&gt;"relavage",TODAY(),IF(G740=Feuil3!C741,Feuil2!H740+Feuil3!D741,IF(G740=Feuil3!C742,Feuil2!H740+Feuil3!D742,IF(G740=Feuil3!C743,Feuil2!H740+Feuil3!D743,IF(G740=Feuil3!C744,Feuil2!H740+Feuil3!D744,IF(G740=Feuil3!C745,Feuil2!H740+Feuil3!D745,0))))))</f>
        <v>44672</v>
      </c>
    </row>
    <row r="741" spans="1:9" hidden="1" x14ac:dyDescent="0.3">
      <c r="A741" s="5" t="s">
        <v>2063</v>
      </c>
      <c r="B741" s="5" t="s">
        <v>2064</v>
      </c>
      <c r="C741" s="7">
        <v>5000</v>
      </c>
      <c r="D741" t="str">
        <f>A741&amp;" N°"&amp;COUNTIF(A$2:A741,A741)</f>
        <v>2018140001_14 N°1</v>
      </c>
      <c r="E741" s="5" t="s">
        <v>2065</v>
      </c>
      <c r="F741">
        <f t="shared" si="11"/>
        <v>5000</v>
      </c>
      <c r="I741" s="11">
        <f ca="1">IF(F741&lt;&gt;"relavage",TODAY(),IF(G741=Feuil3!C742,Feuil2!H741+Feuil3!D742,IF(G741=Feuil3!C743,Feuil2!H741+Feuil3!D743,IF(G741=Feuil3!C744,Feuil2!H741+Feuil3!D744,IF(G741=Feuil3!C745,Feuil2!H741+Feuil3!D745,IF(G741=Feuil3!C746,Feuil2!H741+Feuil3!D746,0))))))</f>
        <v>44672</v>
      </c>
    </row>
    <row r="742" spans="1:9" hidden="1" x14ac:dyDescent="0.3">
      <c r="A742" s="5" t="s">
        <v>761</v>
      </c>
      <c r="B742" s="5" t="s">
        <v>762</v>
      </c>
      <c r="C742" s="7">
        <v>1</v>
      </c>
      <c r="D742" t="str">
        <f>A742&amp;" N°"&amp;COUNTIF(A$2:A742,A742)</f>
        <v>C1182 N°2</v>
      </c>
      <c r="E742" s="5" t="s">
        <v>2066</v>
      </c>
      <c r="F742" t="str">
        <f t="shared" si="11"/>
        <v>relavage</v>
      </c>
      <c r="I742" s="11">
        <f ca="1">IF(F742&lt;&gt;"relavage",TODAY(),IF(G742=Feuil3!C743,Feuil2!H742+Feuil3!D743,IF(G742=Feuil3!C744,Feuil2!H742+Feuil3!D744,IF(G742=Feuil3!C745,Feuil2!H742+Feuil3!D745,IF(G742=Feuil3!C746,Feuil2!H742+Feuil3!D746,IF(G742=Feuil3!C747,Feuil2!H742+Feuil3!D747,0))))))</f>
        <v>0</v>
      </c>
    </row>
    <row r="743" spans="1:9" hidden="1" x14ac:dyDescent="0.3">
      <c r="A743" s="5" t="s">
        <v>281</v>
      </c>
      <c r="B743" s="5" t="s">
        <v>282</v>
      </c>
      <c r="C743" s="7">
        <v>1</v>
      </c>
      <c r="D743" t="str">
        <f>A743&amp;" N°"&amp;COUNTIF(A$2:A743,A743)</f>
        <v>C184 N°4</v>
      </c>
      <c r="E743" s="5" t="s">
        <v>2067</v>
      </c>
      <c r="F743" t="str">
        <f t="shared" si="11"/>
        <v>relavage</v>
      </c>
      <c r="I743" s="11">
        <f ca="1">IF(F743&lt;&gt;"relavage",TODAY(),IF(G743=Feuil3!C744,Feuil2!H743+Feuil3!D744,IF(G743=Feuil3!C745,Feuil2!H743+Feuil3!D745,IF(G743=Feuil3!C746,Feuil2!H743+Feuil3!D746,IF(G743=Feuil3!C747,Feuil2!H743+Feuil3!D747,IF(G743=Feuil3!C748,Feuil2!H743+Feuil3!D748,0))))))</f>
        <v>0</v>
      </c>
    </row>
    <row r="744" spans="1:9" hidden="1" x14ac:dyDescent="0.3">
      <c r="A744" s="5" t="s">
        <v>2068</v>
      </c>
      <c r="B744" s="5" t="s">
        <v>2069</v>
      </c>
      <c r="C744" s="7">
        <v>8</v>
      </c>
      <c r="D744" t="str">
        <f>A744&amp;" N°"&amp;COUNTIF(A$2:A744,A744)</f>
        <v>1060110002_04 N°1</v>
      </c>
      <c r="E744" s="5" t="s">
        <v>2070</v>
      </c>
      <c r="F744" t="str">
        <f t="shared" si="11"/>
        <v/>
      </c>
      <c r="I744" s="11">
        <f ca="1">IF(F744&lt;&gt;"relavage",TODAY(),IF(G744=Feuil3!C745,Feuil2!H744+Feuil3!D745,IF(G744=Feuil3!C746,Feuil2!H744+Feuil3!D746,IF(G744=Feuil3!C747,Feuil2!H744+Feuil3!D747,IF(G744=Feuil3!C748,Feuil2!H744+Feuil3!D748,IF(G744=Feuil3!C749,Feuil2!H744+Feuil3!D749,0))))))</f>
        <v>44672</v>
      </c>
    </row>
    <row r="745" spans="1:9" hidden="1" x14ac:dyDescent="0.3">
      <c r="A745" s="5" t="s">
        <v>2009</v>
      </c>
      <c r="B745" s="5" t="s">
        <v>2010</v>
      </c>
      <c r="C745" s="7">
        <v>1740</v>
      </c>
      <c r="D745" t="str">
        <f>A745&amp;" N°"&amp;COUNTIF(A$2:A745,A745)</f>
        <v>6232111009_14 N°2</v>
      </c>
      <c r="E745" s="5" t="s">
        <v>2071</v>
      </c>
      <c r="F745">
        <f t="shared" si="11"/>
        <v>1740</v>
      </c>
      <c r="I745" s="11">
        <f ca="1">IF(F745&lt;&gt;"relavage",TODAY(),IF(G745=Feuil3!C746,Feuil2!H745+Feuil3!D746,IF(G745=Feuil3!C747,Feuil2!H745+Feuil3!D747,IF(G745=Feuil3!C748,Feuil2!H745+Feuil3!D748,IF(G745=Feuil3!C749,Feuil2!H745+Feuil3!D749,IF(G745=Feuil3!C750,Feuil2!H745+Feuil3!D750,0))))))</f>
        <v>44672</v>
      </c>
    </row>
    <row r="746" spans="1:9" hidden="1" x14ac:dyDescent="0.3">
      <c r="A746" s="5" t="s">
        <v>2072</v>
      </c>
      <c r="B746" s="5" t="s">
        <v>2073</v>
      </c>
      <c r="C746" s="7">
        <v>500</v>
      </c>
      <c r="D746" t="str">
        <f>A746&amp;" N°"&amp;COUNTIF(A$2:A746,A746)</f>
        <v>C55 N°1</v>
      </c>
      <c r="E746" s="5" t="s">
        <v>2074</v>
      </c>
      <c r="F746">
        <f t="shared" si="11"/>
        <v>500</v>
      </c>
      <c r="I746" s="11">
        <f ca="1">IF(F746&lt;&gt;"relavage",TODAY(),IF(G746=Feuil3!C747,Feuil2!H746+Feuil3!D747,IF(G746=Feuil3!C748,Feuil2!H746+Feuil3!D748,IF(G746=Feuil3!C749,Feuil2!H746+Feuil3!D749,IF(G746=Feuil3!C750,Feuil2!H746+Feuil3!D750,IF(G746=Feuil3!C751,Feuil2!H746+Feuil3!D751,0))))))</f>
        <v>44672</v>
      </c>
    </row>
    <row r="747" spans="1:9" hidden="1" x14ac:dyDescent="0.3">
      <c r="A747" s="5" t="s">
        <v>463</v>
      </c>
      <c r="B747" s="5" t="s">
        <v>464</v>
      </c>
      <c r="C747" s="7">
        <v>3970</v>
      </c>
      <c r="D747" t="str">
        <f>A747&amp;" N°"&amp;COUNTIF(A$2:A747,A747)</f>
        <v>C201 N°2</v>
      </c>
      <c r="E747" s="5" t="s">
        <v>2075</v>
      </c>
      <c r="F747">
        <f t="shared" si="11"/>
        <v>3970</v>
      </c>
      <c r="I747" s="11">
        <f ca="1">IF(F747&lt;&gt;"relavage",TODAY(),IF(G747=Feuil3!C748,Feuil2!H747+Feuil3!D748,IF(G747=Feuil3!C749,Feuil2!H747+Feuil3!D749,IF(G747=Feuil3!C750,Feuil2!H747+Feuil3!D750,IF(G747=Feuil3!C751,Feuil2!H747+Feuil3!D751,IF(G747=Feuil3!C752,Feuil2!H747+Feuil3!D752,0))))))</f>
        <v>44672</v>
      </c>
    </row>
    <row r="748" spans="1:9" hidden="1" x14ac:dyDescent="0.3">
      <c r="A748" s="5" t="s">
        <v>2076</v>
      </c>
      <c r="B748" s="5" t="s">
        <v>2077</v>
      </c>
      <c r="C748" s="7">
        <v>8</v>
      </c>
      <c r="D748" t="str">
        <f>A748&amp;" N°"&amp;COUNTIF(A$2:A748,A748)</f>
        <v>1060110051_24 N°1</v>
      </c>
      <c r="E748" s="5" t="s">
        <v>2078</v>
      </c>
      <c r="F748" t="str">
        <f t="shared" si="11"/>
        <v/>
      </c>
      <c r="I748" s="11">
        <f ca="1">IF(F748&lt;&gt;"relavage",TODAY(),IF(G748=Feuil3!C749,Feuil2!H748+Feuil3!D749,IF(G748=Feuil3!C750,Feuil2!H748+Feuil3!D750,IF(G748=Feuil3!C751,Feuil2!H748+Feuil3!D751,IF(G748=Feuil3!C752,Feuil2!H748+Feuil3!D752,IF(G748=Feuil3!C753,Feuil2!H748+Feuil3!D753,0))))))</f>
        <v>44672</v>
      </c>
    </row>
    <row r="749" spans="1:9" hidden="1" x14ac:dyDescent="0.3">
      <c r="A749" s="5" t="s">
        <v>718</v>
      </c>
      <c r="B749" s="5" t="s">
        <v>719</v>
      </c>
      <c r="C749" s="7">
        <v>3000</v>
      </c>
      <c r="D749" t="str">
        <f>A749&amp;" N°"&amp;COUNTIF(A$2:A749,A749)</f>
        <v>C1630 N°1</v>
      </c>
      <c r="E749" s="5" t="s">
        <v>2079</v>
      </c>
      <c r="F749">
        <f t="shared" si="11"/>
        <v>3000</v>
      </c>
      <c r="I749" s="11">
        <f ca="1">IF(F749&lt;&gt;"relavage",TODAY(),IF(G749=Feuil3!C750,Feuil2!H749+Feuil3!D750,IF(G749=Feuil3!C751,Feuil2!H749+Feuil3!D751,IF(G749=Feuil3!C752,Feuil2!H749+Feuil3!D752,IF(G749=Feuil3!C753,Feuil2!H749+Feuil3!D753,IF(G749=Feuil3!C754,Feuil2!H749+Feuil3!D754,0))))))</f>
        <v>44672</v>
      </c>
    </row>
    <row r="750" spans="1:9" hidden="1" x14ac:dyDescent="0.3">
      <c r="A750" s="5" t="s">
        <v>2080</v>
      </c>
      <c r="B750" s="5" t="s">
        <v>2081</v>
      </c>
      <c r="C750" s="7">
        <v>1000</v>
      </c>
      <c r="D750" t="str">
        <f>A750&amp;" N°"&amp;COUNTIF(A$2:A750,A750)</f>
        <v>C342B N°1</v>
      </c>
      <c r="E750" s="5" t="s">
        <v>2082</v>
      </c>
      <c r="F750">
        <f t="shared" si="11"/>
        <v>1000</v>
      </c>
      <c r="I750" s="11">
        <f ca="1">IF(F750&lt;&gt;"relavage",TODAY(),IF(G750=Feuil3!C751,Feuil2!H750+Feuil3!D751,IF(G750=Feuil3!C752,Feuil2!H750+Feuil3!D752,IF(G750=Feuil3!C753,Feuil2!H750+Feuil3!D753,IF(G750=Feuil3!C754,Feuil2!H750+Feuil3!D754,IF(G750=Feuil3!C755,Feuil2!H750+Feuil3!D755,0))))))</f>
        <v>44672</v>
      </c>
    </row>
    <row r="751" spans="1:9" hidden="1" x14ac:dyDescent="0.3">
      <c r="A751" s="5" t="s">
        <v>255</v>
      </c>
      <c r="B751" s="5" t="s">
        <v>256</v>
      </c>
      <c r="C751" s="7">
        <v>1</v>
      </c>
      <c r="D751" t="str">
        <f>A751&amp;" N°"&amp;COUNTIF(A$2:A751,A751)</f>
        <v>1410020064_041 N°1</v>
      </c>
      <c r="E751" s="5" t="s">
        <v>2083</v>
      </c>
      <c r="F751" t="str">
        <f t="shared" si="11"/>
        <v>relavage</v>
      </c>
      <c r="I751" s="11">
        <f ca="1">IF(F751&lt;&gt;"relavage",TODAY(),IF(G751=Feuil3!C752,Feuil2!H751+Feuil3!D752,IF(G751=Feuil3!C753,Feuil2!H751+Feuil3!D753,IF(G751=Feuil3!C754,Feuil2!H751+Feuil3!D754,IF(G751=Feuil3!C755,Feuil2!H751+Feuil3!D755,IF(G751=Feuil3!C756,Feuil2!H751+Feuil3!D756,0))))))</f>
        <v>0</v>
      </c>
    </row>
    <row r="752" spans="1:9" hidden="1" x14ac:dyDescent="0.3">
      <c r="A752" s="5" t="s">
        <v>2084</v>
      </c>
      <c r="B752" s="5" t="s">
        <v>2085</v>
      </c>
      <c r="C752" s="7">
        <v>954</v>
      </c>
      <c r="D752" t="str">
        <f>A752&amp;" N°"&amp;COUNTIF(A$2:A752,A752)</f>
        <v>6246150006_041 N°1</v>
      </c>
      <c r="E752" s="5" t="s">
        <v>2086</v>
      </c>
      <c r="F752">
        <f t="shared" si="11"/>
        <v>954</v>
      </c>
      <c r="I752" s="11">
        <f ca="1">IF(F752&lt;&gt;"relavage",TODAY(),IF(G752=Feuil3!C753,Feuil2!H752+Feuil3!D753,IF(G752=Feuil3!C754,Feuil2!H752+Feuil3!D754,IF(G752=Feuil3!C755,Feuil2!H752+Feuil3!D755,IF(G752=Feuil3!C756,Feuil2!H752+Feuil3!D756,IF(G752=Feuil3!C757,Feuil2!H752+Feuil3!D757,0))))))</f>
        <v>44672</v>
      </c>
    </row>
    <row r="753" spans="1:9" hidden="1" x14ac:dyDescent="0.3">
      <c r="A753" s="5" t="s">
        <v>2087</v>
      </c>
      <c r="B753" s="5" t="s">
        <v>2088</v>
      </c>
      <c r="C753" s="7">
        <v>1</v>
      </c>
      <c r="D753" t="str">
        <f>A753&amp;" N°"&amp;COUNTIF(A$2:A753,A753)</f>
        <v>C1254A N°1</v>
      </c>
      <c r="E753" s="5" t="s">
        <v>2089</v>
      </c>
      <c r="F753" t="str">
        <f t="shared" si="11"/>
        <v>relavage</v>
      </c>
      <c r="I753" s="11">
        <f ca="1">IF(F753&lt;&gt;"relavage",TODAY(),IF(G753=Feuil3!C754,Feuil2!H753+Feuil3!D754,IF(G753=Feuil3!C755,Feuil2!H753+Feuil3!D755,IF(G753=Feuil3!C756,Feuil2!H753+Feuil3!D756,IF(G753=Feuil3!C757,Feuil2!H753+Feuil3!D757,IF(G753=Feuil3!C758,Feuil2!H753+Feuil3!D758,0))))))</f>
        <v>0</v>
      </c>
    </row>
    <row r="754" spans="1:9" hidden="1" x14ac:dyDescent="0.3">
      <c r="A754" s="5" t="s">
        <v>277</v>
      </c>
      <c r="B754" s="5" t="s">
        <v>278</v>
      </c>
      <c r="C754" s="7">
        <v>1500</v>
      </c>
      <c r="D754" t="str">
        <f>A754&amp;" N°"&amp;COUNTIF(A$2:A754,A754)</f>
        <v>9912126761_14 N°1</v>
      </c>
      <c r="E754" s="5" t="s">
        <v>2090</v>
      </c>
      <c r="F754">
        <f t="shared" si="11"/>
        <v>1500</v>
      </c>
      <c r="I754" s="11">
        <f ca="1">IF(F754&lt;&gt;"relavage",TODAY(),IF(G754=Feuil3!C755,Feuil2!H754+Feuil3!D755,IF(G754=Feuil3!C756,Feuil2!H754+Feuil3!D756,IF(G754=Feuil3!C757,Feuil2!H754+Feuil3!D757,IF(G754=Feuil3!C758,Feuil2!H754+Feuil3!D758,IF(G754=Feuil3!C759,Feuil2!H754+Feuil3!D759,0))))))</f>
        <v>44672</v>
      </c>
    </row>
    <row r="755" spans="1:9" hidden="1" x14ac:dyDescent="0.3">
      <c r="A755" s="5" t="s">
        <v>2091</v>
      </c>
      <c r="B755" s="5" t="s">
        <v>2092</v>
      </c>
      <c r="C755" s="7">
        <v>1490</v>
      </c>
      <c r="D755" t="str">
        <f>A755&amp;" N°"&amp;COUNTIF(A$2:A755,A755)</f>
        <v>C1669 N°1</v>
      </c>
      <c r="E755" s="5" t="s">
        <v>2093</v>
      </c>
      <c r="F755">
        <f t="shared" si="11"/>
        <v>1490</v>
      </c>
      <c r="I755" s="11">
        <f ca="1">IF(F755&lt;&gt;"relavage",TODAY(),IF(G755=Feuil3!C756,Feuil2!H755+Feuil3!D756,IF(G755=Feuil3!C757,Feuil2!H755+Feuil3!D757,IF(G755=Feuil3!C758,Feuil2!H755+Feuil3!D758,IF(G755=Feuil3!C759,Feuil2!H755+Feuil3!D759,IF(G755=Feuil3!C760,Feuil2!H755+Feuil3!D760,0))))))</f>
        <v>44672</v>
      </c>
    </row>
    <row r="756" spans="1:9" hidden="1" x14ac:dyDescent="0.3">
      <c r="A756" s="5" t="s">
        <v>2094</v>
      </c>
      <c r="B756" s="5" t="s">
        <v>2095</v>
      </c>
      <c r="C756" s="7">
        <v>8</v>
      </c>
      <c r="D756" t="str">
        <f>A756&amp;" N°"&amp;COUNTIF(A$2:A756,A756)</f>
        <v>9912122971_04 N°1</v>
      </c>
      <c r="E756" s="5" t="s">
        <v>2096</v>
      </c>
      <c r="F756" t="str">
        <f t="shared" si="11"/>
        <v/>
      </c>
      <c r="I756" s="11">
        <f ca="1">IF(F756&lt;&gt;"relavage",TODAY(),IF(G756=Feuil3!C757,Feuil2!H756+Feuil3!D757,IF(G756=Feuil3!C758,Feuil2!H756+Feuil3!D758,IF(G756=Feuil3!C759,Feuil2!H756+Feuil3!D759,IF(G756=Feuil3!C760,Feuil2!H756+Feuil3!D760,IF(G756=Feuil3!C761,Feuil2!H756+Feuil3!D761,0))))))</f>
        <v>44672</v>
      </c>
    </row>
    <row r="757" spans="1:9" hidden="1" x14ac:dyDescent="0.3">
      <c r="A757" s="5" t="s">
        <v>589</v>
      </c>
      <c r="B757" s="5" t="s">
        <v>590</v>
      </c>
      <c r="C757" s="7">
        <v>2000</v>
      </c>
      <c r="D757" t="str">
        <f>A757&amp;" N°"&amp;COUNTIF(A$2:A757,A757)</f>
        <v>9912123761_04 N°1</v>
      </c>
      <c r="E757" s="5" t="s">
        <v>2097</v>
      </c>
      <c r="F757">
        <f t="shared" si="11"/>
        <v>2000</v>
      </c>
      <c r="I757" s="11">
        <f ca="1">IF(F757&lt;&gt;"relavage",TODAY(),IF(G757=Feuil3!C758,Feuil2!H757+Feuil3!D758,IF(G757=Feuil3!C759,Feuil2!H757+Feuil3!D759,IF(G757=Feuil3!C760,Feuil2!H757+Feuil3!D760,IF(G757=Feuil3!C761,Feuil2!H757+Feuil3!D761,IF(G757=Feuil3!C762,Feuil2!H757+Feuil3!D762,0))))))</f>
        <v>44672</v>
      </c>
    </row>
    <row r="758" spans="1:9" hidden="1" x14ac:dyDescent="0.3">
      <c r="A758" s="5" t="s">
        <v>2098</v>
      </c>
      <c r="B758" s="5" t="s">
        <v>2099</v>
      </c>
      <c r="C758" s="7">
        <v>500</v>
      </c>
      <c r="D758" t="str">
        <f>A758&amp;" N°"&amp;COUNTIF(A$2:A758,A758)</f>
        <v>1232081001_04 N°1</v>
      </c>
      <c r="E758" s="5" t="s">
        <v>2100</v>
      </c>
      <c r="F758">
        <f t="shared" si="11"/>
        <v>500</v>
      </c>
      <c r="I758" s="11">
        <f ca="1">IF(F758&lt;&gt;"relavage",TODAY(),IF(G758=Feuil3!C759,Feuil2!H758+Feuil3!D759,IF(G758=Feuil3!C760,Feuil2!H758+Feuil3!D760,IF(G758=Feuil3!C761,Feuil2!H758+Feuil3!D761,IF(G758=Feuil3!C762,Feuil2!H758+Feuil3!D762,IF(G758=Feuil3!C763,Feuil2!H758+Feuil3!D763,0))))))</f>
        <v>44672</v>
      </c>
    </row>
    <row r="759" spans="1:9" hidden="1" x14ac:dyDescent="0.3">
      <c r="A759" s="5" t="s">
        <v>2101</v>
      </c>
      <c r="B759" s="5" t="s">
        <v>2102</v>
      </c>
      <c r="C759" s="7">
        <v>8</v>
      </c>
      <c r="D759" t="str">
        <f>A759&amp;" N°"&amp;COUNTIF(A$2:A759,A759)</f>
        <v>6260180001_04 N°1</v>
      </c>
      <c r="E759" s="5" t="s">
        <v>2103</v>
      </c>
      <c r="F759" t="str">
        <f t="shared" si="11"/>
        <v/>
      </c>
      <c r="I759" s="11">
        <f ca="1">IF(F759&lt;&gt;"relavage",TODAY(),IF(G759=Feuil3!C760,Feuil2!H759+Feuil3!D760,IF(G759=Feuil3!C761,Feuil2!H759+Feuil3!D761,IF(G759=Feuil3!C762,Feuil2!H759+Feuil3!D762,IF(G759=Feuil3!C763,Feuil2!H759+Feuil3!D763,IF(G759=Feuil3!C764,Feuil2!H759+Feuil3!D764,0))))))</f>
        <v>44672</v>
      </c>
    </row>
    <row r="760" spans="1:9" hidden="1" x14ac:dyDescent="0.3">
      <c r="A760" s="5" t="s">
        <v>789</v>
      </c>
      <c r="B760" s="5" t="s">
        <v>790</v>
      </c>
      <c r="C760" s="7">
        <v>2000</v>
      </c>
      <c r="D760" t="str">
        <f>A760&amp;" N°"&amp;COUNTIF(A$2:A760,A760)</f>
        <v>2995_04 N°1</v>
      </c>
      <c r="E760" s="5" t="s">
        <v>2104</v>
      </c>
      <c r="F760">
        <f t="shared" si="11"/>
        <v>2000</v>
      </c>
      <c r="I760" s="11">
        <f ca="1">IF(F760&lt;&gt;"relavage",TODAY(),IF(G760=Feuil3!C761,Feuil2!H760+Feuil3!D761,IF(G760=Feuil3!C762,Feuil2!H760+Feuil3!D762,IF(G760=Feuil3!C763,Feuil2!H760+Feuil3!D763,IF(G760=Feuil3!C764,Feuil2!H760+Feuil3!D764,IF(G760=Feuil3!C765,Feuil2!H760+Feuil3!D765,0))))))</f>
        <v>44672</v>
      </c>
    </row>
    <row r="761" spans="1:9" hidden="1" x14ac:dyDescent="0.3">
      <c r="A761" s="5" t="s">
        <v>1758</v>
      </c>
      <c r="B761" s="5" t="s">
        <v>1759</v>
      </c>
      <c r="C761" s="7">
        <v>727</v>
      </c>
      <c r="D761" t="str">
        <f>A761&amp;" N°"&amp;COUNTIF(A$2:A761,A761)</f>
        <v>2420080004_04 N°2</v>
      </c>
      <c r="E761" s="5" t="s">
        <v>2105</v>
      </c>
      <c r="F761">
        <f t="shared" si="11"/>
        <v>727</v>
      </c>
      <c r="I761" s="11">
        <f ca="1">IF(F761&lt;&gt;"relavage",TODAY(),IF(G761=Feuil3!C762,Feuil2!H761+Feuil3!D762,IF(G761=Feuil3!C763,Feuil2!H761+Feuil3!D763,IF(G761=Feuil3!C764,Feuil2!H761+Feuil3!D764,IF(G761=Feuil3!C765,Feuil2!H761+Feuil3!D765,IF(G761=Feuil3!C766,Feuil2!H761+Feuil3!D766,0))))))</f>
        <v>44672</v>
      </c>
    </row>
    <row r="762" spans="1:9" hidden="1" x14ac:dyDescent="0.3">
      <c r="A762" s="5" t="s">
        <v>2106</v>
      </c>
      <c r="B762" s="5" t="s">
        <v>2107</v>
      </c>
      <c r="C762" s="7">
        <v>500</v>
      </c>
      <c r="D762" t="str">
        <f>A762&amp;" N°"&amp;COUNTIF(A$2:A762,A762)</f>
        <v>1232080005_04 N°1</v>
      </c>
      <c r="E762" s="5" t="s">
        <v>2108</v>
      </c>
      <c r="F762">
        <f t="shared" si="11"/>
        <v>500</v>
      </c>
      <c r="I762" s="11">
        <f ca="1">IF(F762&lt;&gt;"relavage",TODAY(),IF(G762=Feuil3!C763,Feuil2!H762+Feuil3!D763,IF(G762=Feuil3!C764,Feuil2!H762+Feuil3!D764,IF(G762=Feuil3!C765,Feuil2!H762+Feuil3!D765,IF(G762=Feuil3!C766,Feuil2!H762+Feuil3!D766,IF(G762=Feuil3!C767,Feuil2!H762+Feuil3!D767,0))))))</f>
        <v>44672</v>
      </c>
    </row>
    <row r="763" spans="1:9" hidden="1" x14ac:dyDescent="0.3">
      <c r="A763" s="5" t="s">
        <v>365</v>
      </c>
      <c r="B763" s="5" t="s">
        <v>366</v>
      </c>
      <c r="C763" s="7">
        <v>8</v>
      </c>
      <c r="D763" t="str">
        <f>A763&amp;" N°"&amp;COUNTIF(A$2:A763,A763)</f>
        <v>C9 N°4</v>
      </c>
      <c r="E763" s="5" t="s">
        <v>2109</v>
      </c>
      <c r="F763" t="str">
        <f t="shared" si="11"/>
        <v/>
      </c>
      <c r="I763" s="11">
        <f ca="1">IF(F763&lt;&gt;"relavage",TODAY(),IF(G763=Feuil3!C764,Feuil2!H763+Feuil3!D764,IF(G763=Feuil3!C765,Feuil2!H763+Feuil3!D765,IF(G763=Feuil3!C766,Feuil2!H763+Feuil3!D766,IF(G763=Feuil3!C767,Feuil2!H763+Feuil3!D767,IF(G763=Feuil3!C768,Feuil2!H763+Feuil3!D768,0))))))</f>
        <v>44672</v>
      </c>
    </row>
    <row r="764" spans="1:9" hidden="1" x14ac:dyDescent="0.3">
      <c r="A764" s="5" t="s">
        <v>1823</v>
      </c>
      <c r="B764" s="5" t="s">
        <v>1824</v>
      </c>
      <c r="C764" s="7">
        <v>1000</v>
      </c>
      <c r="D764" t="str">
        <f>A764&amp;" N°"&amp;COUNTIF(A$2:A764,A764)</f>
        <v>C344 N°2</v>
      </c>
      <c r="E764" s="5" t="s">
        <v>2110</v>
      </c>
      <c r="F764">
        <f t="shared" si="11"/>
        <v>1000</v>
      </c>
      <c r="I764" s="11">
        <f ca="1">IF(F764&lt;&gt;"relavage",TODAY(),IF(G764=Feuil3!C765,Feuil2!H764+Feuil3!D765,IF(G764=Feuil3!C766,Feuil2!H764+Feuil3!D766,IF(G764=Feuil3!C767,Feuil2!H764+Feuil3!D767,IF(G764=Feuil3!C768,Feuil2!H764+Feuil3!D768,IF(G764=Feuil3!C769,Feuil2!H764+Feuil3!D769,0))))))</f>
        <v>44672</v>
      </c>
    </row>
    <row r="765" spans="1:9" hidden="1" x14ac:dyDescent="0.3">
      <c r="A765" s="5" t="s">
        <v>351</v>
      </c>
      <c r="B765" s="5" t="s">
        <v>352</v>
      </c>
      <c r="C765" s="7">
        <v>8</v>
      </c>
      <c r="D765" t="str">
        <f>A765&amp;" N°"&amp;COUNTIF(A$2:A765,A765)</f>
        <v>C570A N°3</v>
      </c>
      <c r="E765" s="5" t="s">
        <v>2111</v>
      </c>
      <c r="F765" t="str">
        <f t="shared" si="11"/>
        <v/>
      </c>
      <c r="I765" s="11">
        <f ca="1">IF(F765&lt;&gt;"relavage",TODAY(),IF(G765=Feuil3!C766,Feuil2!H765+Feuil3!D766,IF(G765=Feuil3!C767,Feuil2!H765+Feuil3!D767,IF(G765=Feuil3!C768,Feuil2!H765+Feuil3!D768,IF(G765=Feuil3!C769,Feuil2!H765+Feuil3!D769,IF(G765=Feuil3!C770,Feuil2!H765+Feuil3!D770,0))))))</f>
        <v>44672</v>
      </c>
    </row>
    <row r="766" spans="1:9" hidden="1" x14ac:dyDescent="0.3">
      <c r="A766" s="5" t="s">
        <v>2021</v>
      </c>
      <c r="B766" s="5" t="s">
        <v>77</v>
      </c>
      <c r="C766" s="7">
        <v>2500</v>
      </c>
      <c r="D766" t="str">
        <f>A766&amp;" N°"&amp;COUNTIF(A$2:A766,A766)</f>
        <v>C226A N°2</v>
      </c>
      <c r="E766" s="5" t="s">
        <v>2112</v>
      </c>
      <c r="F766">
        <f t="shared" si="11"/>
        <v>2500</v>
      </c>
      <c r="I766" s="11">
        <f ca="1">IF(F766&lt;&gt;"relavage",TODAY(),IF(G766=Feuil3!C767,Feuil2!H766+Feuil3!D767,IF(G766=Feuil3!C768,Feuil2!H766+Feuil3!D768,IF(G766=Feuil3!C769,Feuil2!H766+Feuil3!D769,IF(G766=Feuil3!C770,Feuil2!H766+Feuil3!D770,IF(G766=Feuil3!C771,Feuil2!H766+Feuil3!D771,0))))))</f>
        <v>44672</v>
      </c>
    </row>
    <row r="767" spans="1:9" hidden="1" x14ac:dyDescent="0.3">
      <c r="A767" s="5" t="s">
        <v>495</v>
      </c>
      <c r="B767" s="5" t="s">
        <v>496</v>
      </c>
      <c r="C767" s="7">
        <v>1</v>
      </c>
      <c r="D767" t="str">
        <f>A767&amp;" N°"&amp;COUNTIF(A$2:A767,A767)</f>
        <v>C1085A N°2</v>
      </c>
      <c r="E767" s="5" t="s">
        <v>2113</v>
      </c>
      <c r="F767" t="str">
        <f t="shared" si="11"/>
        <v>relavage</v>
      </c>
      <c r="I767" s="11">
        <f ca="1">IF(F767&lt;&gt;"relavage",TODAY(),IF(G767=Feuil3!C768,Feuil2!H767+Feuil3!D768,IF(G767=Feuil3!C769,Feuil2!H767+Feuil3!D769,IF(G767=Feuil3!C770,Feuil2!H767+Feuil3!D770,IF(G767=Feuil3!C771,Feuil2!H767+Feuil3!D771,IF(G767=Feuil3!C772,Feuil2!H767+Feuil3!D772,0))))))</f>
        <v>0</v>
      </c>
    </row>
    <row r="768" spans="1:9" hidden="1" x14ac:dyDescent="0.3">
      <c r="A768" s="5" t="s">
        <v>1101</v>
      </c>
      <c r="B768" s="5" t="s">
        <v>1102</v>
      </c>
      <c r="C768" s="7">
        <v>1</v>
      </c>
      <c r="D768" t="str">
        <f>A768&amp;" N°"&amp;COUNTIF(A$2:A768,A768)</f>
        <v>2070020025_04 N°4</v>
      </c>
      <c r="E768" s="5" t="s">
        <v>2114</v>
      </c>
      <c r="F768" t="str">
        <f t="shared" si="11"/>
        <v>relavage</v>
      </c>
      <c r="I768" s="11">
        <f ca="1">IF(F768&lt;&gt;"relavage",TODAY(),IF(G768=Feuil3!C769,Feuil2!H768+Feuil3!D769,IF(G768=Feuil3!C770,Feuil2!H768+Feuil3!D770,IF(G768=Feuil3!C771,Feuil2!H768+Feuil3!D771,IF(G768=Feuil3!C772,Feuil2!H768+Feuil3!D772,IF(G768=Feuil3!C773,Feuil2!H768+Feuil3!D773,0))))))</f>
        <v>0</v>
      </c>
    </row>
    <row r="769" spans="1:9" hidden="1" x14ac:dyDescent="0.3">
      <c r="A769" s="5" t="s">
        <v>965</v>
      </c>
      <c r="B769" s="5" t="s">
        <v>966</v>
      </c>
      <c r="C769" s="7">
        <v>3000</v>
      </c>
      <c r="D769" t="str">
        <f>A769&amp;" N°"&amp;COUNTIF(A$2:A769,A769)</f>
        <v>C70B N°2</v>
      </c>
      <c r="E769" s="5" t="s">
        <v>2115</v>
      </c>
      <c r="F769">
        <f t="shared" si="11"/>
        <v>3000</v>
      </c>
      <c r="I769" s="11">
        <f ca="1">IF(F769&lt;&gt;"relavage",TODAY(),IF(G769=Feuil3!C770,Feuil2!H769+Feuil3!D770,IF(G769=Feuil3!C771,Feuil2!H769+Feuil3!D771,IF(G769=Feuil3!C772,Feuil2!H769+Feuil3!D772,IF(G769=Feuil3!C773,Feuil2!H769+Feuil3!D773,IF(G769=Feuil3!C774,Feuil2!H769+Feuil3!D774,0))))))</f>
        <v>44672</v>
      </c>
    </row>
    <row r="770" spans="1:9" hidden="1" x14ac:dyDescent="0.3">
      <c r="A770" s="5" t="s">
        <v>175</v>
      </c>
      <c r="B770" s="5" t="s">
        <v>176</v>
      </c>
      <c r="C770" s="7">
        <v>3920</v>
      </c>
      <c r="D770" t="str">
        <f>A770&amp;" N°"&amp;COUNTIF(A$2:A770,A770)</f>
        <v>C1004 N°1</v>
      </c>
      <c r="E770" s="5" t="s">
        <v>2116</v>
      </c>
      <c r="F770">
        <f t="shared" si="11"/>
        <v>3920</v>
      </c>
      <c r="I770" s="11">
        <f ca="1">IF(F770&lt;&gt;"relavage",TODAY(),IF(G770=Feuil3!C771,Feuil2!H770+Feuil3!D771,IF(G770=Feuil3!C772,Feuil2!H770+Feuil3!D772,IF(G770=Feuil3!C773,Feuil2!H770+Feuil3!D773,IF(G770=Feuil3!C774,Feuil2!H770+Feuil3!D774,IF(G770=Feuil3!C775,Feuil2!H770+Feuil3!D775,0))))))</f>
        <v>44672</v>
      </c>
    </row>
    <row r="771" spans="1:9" hidden="1" x14ac:dyDescent="0.3">
      <c r="A771" s="5" t="s">
        <v>1655</v>
      </c>
      <c r="B771" s="5" t="s">
        <v>1656</v>
      </c>
      <c r="C771" s="7">
        <v>1542</v>
      </c>
      <c r="D771" t="str">
        <f>A771&amp;" N°"&amp;COUNTIF(A$2:A771,A771)</f>
        <v>6246150004_04 N°2</v>
      </c>
      <c r="E771" s="5" t="s">
        <v>2117</v>
      </c>
      <c r="F771">
        <f t="shared" ref="F771:F834" si="12">IF(C771=1,"relavage",IF(C771=8,"",C771))</f>
        <v>1542</v>
      </c>
      <c r="I771" s="11">
        <f ca="1">IF(F771&lt;&gt;"relavage",TODAY(),IF(G771=Feuil3!C772,Feuil2!H771+Feuil3!D772,IF(G771=Feuil3!C773,Feuil2!H771+Feuil3!D773,IF(G771=Feuil3!C774,Feuil2!H771+Feuil3!D774,IF(G771=Feuil3!C775,Feuil2!H771+Feuil3!D775,IF(G771=Feuil3!C776,Feuil2!H771+Feuil3!D776,0))))))</f>
        <v>44672</v>
      </c>
    </row>
    <row r="772" spans="1:9" hidden="1" x14ac:dyDescent="0.3">
      <c r="A772" s="5" t="s">
        <v>420</v>
      </c>
      <c r="B772" s="5" t="s">
        <v>421</v>
      </c>
      <c r="C772" s="7">
        <v>2000</v>
      </c>
      <c r="D772" t="str">
        <f>A772&amp;" N°"&amp;COUNTIF(A$2:A772,A772)</f>
        <v>C205 N°3</v>
      </c>
      <c r="E772" s="5" t="s">
        <v>2118</v>
      </c>
      <c r="F772">
        <f t="shared" si="12"/>
        <v>2000</v>
      </c>
      <c r="I772" s="11">
        <f ca="1">IF(F772&lt;&gt;"relavage",TODAY(),IF(G772=Feuil3!C773,Feuil2!H772+Feuil3!D773,IF(G772=Feuil3!C774,Feuil2!H772+Feuil3!D774,IF(G772=Feuil3!C775,Feuil2!H772+Feuil3!D775,IF(G772=Feuil3!C776,Feuil2!H772+Feuil3!D776,IF(G772=Feuil3!C777,Feuil2!H772+Feuil3!D777,0))))))</f>
        <v>44672</v>
      </c>
    </row>
    <row r="773" spans="1:9" hidden="1" x14ac:dyDescent="0.3">
      <c r="A773" s="5" t="s">
        <v>253</v>
      </c>
      <c r="B773" s="5" t="s">
        <v>254</v>
      </c>
      <c r="C773" s="7">
        <v>1</v>
      </c>
      <c r="D773" t="str">
        <f>A773&amp;" N°"&amp;COUNTIF(A$2:A773,A773)</f>
        <v>6246150007_04 N°4</v>
      </c>
      <c r="E773" s="5" t="s">
        <v>2119</v>
      </c>
      <c r="F773" t="str">
        <f t="shared" si="12"/>
        <v>relavage</v>
      </c>
      <c r="I773" s="11">
        <f ca="1">IF(F773&lt;&gt;"relavage",TODAY(),IF(G773=Feuil3!C774,Feuil2!H773+Feuil3!D774,IF(G773=Feuil3!C775,Feuil2!H773+Feuil3!D775,IF(G773=Feuil3!C776,Feuil2!H773+Feuil3!D776,IF(G773=Feuil3!C777,Feuil2!H773+Feuil3!D777,IF(G773=Feuil3!C778,Feuil2!H773+Feuil3!D778,0))))))</f>
        <v>0</v>
      </c>
    </row>
    <row r="774" spans="1:9" hidden="1" x14ac:dyDescent="0.3">
      <c r="A774" s="5" t="s">
        <v>1297</v>
      </c>
      <c r="B774" s="5" t="s">
        <v>1298</v>
      </c>
      <c r="C774" s="7">
        <v>1</v>
      </c>
      <c r="D774" t="str">
        <f>A774&amp;" N°"&amp;COUNTIF(A$2:A774,A774)</f>
        <v>C1333 N°2</v>
      </c>
      <c r="E774" s="5" t="s">
        <v>2120</v>
      </c>
      <c r="F774" t="str">
        <f t="shared" si="12"/>
        <v>relavage</v>
      </c>
      <c r="I774" s="11">
        <f ca="1">IF(F774&lt;&gt;"relavage",TODAY(),IF(G774=Feuil3!C775,Feuil2!H774+Feuil3!D775,IF(G774=Feuil3!C776,Feuil2!H774+Feuil3!D776,IF(G774=Feuil3!C777,Feuil2!H774+Feuil3!D777,IF(G774=Feuil3!C778,Feuil2!H774+Feuil3!D778,IF(G774=Feuil3!C779,Feuil2!H774+Feuil3!D779,0))))))</f>
        <v>0</v>
      </c>
    </row>
    <row r="775" spans="1:9" hidden="1" x14ac:dyDescent="0.3">
      <c r="A775" s="5" t="s">
        <v>253</v>
      </c>
      <c r="B775" s="5" t="s">
        <v>254</v>
      </c>
      <c r="C775" s="7">
        <v>1</v>
      </c>
      <c r="D775" t="str">
        <f>A775&amp;" N°"&amp;COUNTIF(A$2:A775,A775)</f>
        <v>6246150007_04 N°5</v>
      </c>
      <c r="E775" s="5" t="s">
        <v>2121</v>
      </c>
      <c r="F775" t="str">
        <f t="shared" si="12"/>
        <v>relavage</v>
      </c>
      <c r="I775" s="11">
        <f ca="1">IF(F775&lt;&gt;"relavage",TODAY(),IF(G775=Feuil3!C776,Feuil2!H775+Feuil3!D776,IF(G775=Feuil3!C777,Feuil2!H775+Feuil3!D777,IF(G775=Feuil3!C778,Feuil2!H775+Feuil3!D778,IF(G775=Feuil3!C779,Feuil2!H775+Feuil3!D779,IF(G775=Feuil3!C780,Feuil2!H775+Feuil3!D780,0))))))</f>
        <v>0</v>
      </c>
    </row>
    <row r="776" spans="1:9" hidden="1" x14ac:dyDescent="0.3">
      <c r="A776" s="5" t="s">
        <v>441</v>
      </c>
      <c r="B776" s="5" t="s">
        <v>442</v>
      </c>
      <c r="C776" s="7">
        <v>1</v>
      </c>
      <c r="D776" t="str">
        <f>A776&amp;" N°"&amp;COUNTIF(A$2:A776,A776)</f>
        <v>9906123441_04 N°2</v>
      </c>
      <c r="E776" s="5" t="s">
        <v>2122</v>
      </c>
      <c r="F776" t="str">
        <f t="shared" si="12"/>
        <v>relavage</v>
      </c>
      <c r="I776" s="11">
        <f ca="1">IF(F776&lt;&gt;"relavage",TODAY(),IF(G776=Feuil3!C777,Feuil2!H776+Feuil3!D777,IF(G776=Feuil3!C778,Feuil2!H776+Feuil3!D778,IF(G776=Feuil3!C779,Feuil2!H776+Feuil3!D779,IF(G776=Feuil3!C780,Feuil2!H776+Feuil3!D780,IF(G776=Feuil3!C781,Feuil2!H776+Feuil3!D781,0))))))</f>
        <v>0</v>
      </c>
    </row>
    <row r="777" spans="1:9" hidden="1" x14ac:dyDescent="0.3">
      <c r="A777" s="5" t="s">
        <v>495</v>
      </c>
      <c r="B777" s="5" t="s">
        <v>496</v>
      </c>
      <c r="C777" s="7">
        <v>8</v>
      </c>
      <c r="D777" t="str">
        <f>A777&amp;" N°"&amp;COUNTIF(A$2:A777,A777)</f>
        <v>C1085A N°3</v>
      </c>
      <c r="E777" s="5" t="s">
        <v>2123</v>
      </c>
      <c r="F777" t="str">
        <f t="shared" si="12"/>
        <v/>
      </c>
      <c r="I777" s="11">
        <f ca="1">IF(F777&lt;&gt;"relavage",TODAY(),IF(G777=Feuil3!C778,Feuil2!H777+Feuil3!D778,IF(G777=Feuil3!C779,Feuil2!H777+Feuil3!D779,IF(G777=Feuil3!C780,Feuil2!H777+Feuil3!D780,IF(G777=Feuil3!C781,Feuil2!H777+Feuil3!D781,IF(G777=Feuil3!C782,Feuil2!H777+Feuil3!D782,0))))))</f>
        <v>44672</v>
      </c>
    </row>
    <row r="778" spans="1:9" hidden="1" x14ac:dyDescent="0.3">
      <c r="A778" s="5" t="s">
        <v>2124</v>
      </c>
      <c r="B778" s="5" t="s">
        <v>2125</v>
      </c>
      <c r="C778" s="7">
        <v>2830</v>
      </c>
      <c r="D778" t="str">
        <f>A778&amp;" N°"&amp;COUNTIF(A$2:A778,A778)</f>
        <v>1410020083_041 N°1</v>
      </c>
      <c r="E778" s="5" t="s">
        <v>2126</v>
      </c>
      <c r="F778">
        <f t="shared" si="12"/>
        <v>2830</v>
      </c>
      <c r="I778" s="11">
        <f ca="1">IF(F778&lt;&gt;"relavage",TODAY(),IF(G778=Feuil3!C779,Feuil2!H778+Feuil3!D779,IF(G778=Feuil3!C780,Feuil2!H778+Feuil3!D780,IF(G778=Feuil3!C781,Feuil2!H778+Feuil3!D781,IF(G778=Feuil3!C782,Feuil2!H778+Feuil3!D782,IF(G778=Feuil3!C783,Feuil2!H778+Feuil3!D783,0))))))</f>
        <v>44672</v>
      </c>
    </row>
    <row r="779" spans="1:9" hidden="1" x14ac:dyDescent="0.3">
      <c r="A779" s="5" t="s">
        <v>1154</v>
      </c>
      <c r="B779" s="5" t="s">
        <v>1155</v>
      </c>
      <c r="C779" s="7">
        <v>1</v>
      </c>
      <c r="D779" t="str">
        <f>A779&amp;" N°"&amp;COUNTIF(A$2:A779,A779)</f>
        <v>C325 N°3</v>
      </c>
      <c r="E779" s="5" t="s">
        <v>2127</v>
      </c>
      <c r="F779" t="str">
        <f t="shared" si="12"/>
        <v>relavage</v>
      </c>
      <c r="I779" s="11">
        <f ca="1">IF(F779&lt;&gt;"relavage",TODAY(),IF(G779=Feuil3!C780,Feuil2!H779+Feuil3!D780,IF(G779=Feuil3!C781,Feuil2!H779+Feuil3!D781,IF(G779=Feuil3!C782,Feuil2!H779+Feuil3!D782,IF(G779=Feuil3!C783,Feuil2!H779+Feuil3!D783,IF(G779=Feuil3!C784,Feuil2!H779+Feuil3!D784,0))))))</f>
        <v>0</v>
      </c>
    </row>
    <row r="780" spans="1:9" hidden="1" x14ac:dyDescent="0.3">
      <c r="A780" s="5" t="s">
        <v>2128</v>
      </c>
      <c r="B780" s="5" t="s">
        <v>2129</v>
      </c>
      <c r="C780" s="7">
        <v>4484</v>
      </c>
      <c r="D780" t="str">
        <f>A780&amp;" N°"&amp;COUNTIF(A$2:A780,A780)</f>
        <v>C1985 N°1</v>
      </c>
      <c r="E780" s="5" t="s">
        <v>2130</v>
      </c>
      <c r="F780">
        <f t="shared" si="12"/>
        <v>4484</v>
      </c>
      <c r="I780" s="11">
        <f ca="1">IF(F780&lt;&gt;"relavage",TODAY(),IF(G780=Feuil3!C781,Feuil2!H780+Feuil3!D781,IF(G780=Feuil3!C782,Feuil2!H780+Feuil3!D782,IF(G780=Feuil3!C783,Feuil2!H780+Feuil3!D783,IF(G780=Feuil3!C784,Feuil2!H780+Feuil3!D784,IF(G780=Feuil3!C785,Feuil2!H780+Feuil3!D785,0))))))</f>
        <v>44672</v>
      </c>
    </row>
    <row r="781" spans="1:9" hidden="1" x14ac:dyDescent="0.3">
      <c r="A781" s="5" t="s">
        <v>249</v>
      </c>
      <c r="B781" s="5" t="s">
        <v>250</v>
      </c>
      <c r="C781" s="7">
        <v>8</v>
      </c>
      <c r="D781" t="str">
        <f>A781&amp;" N°"&amp;COUNTIF(A$2:A781,A781)</f>
        <v>1410020064_042 N°2</v>
      </c>
      <c r="E781" s="5" t="s">
        <v>2131</v>
      </c>
      <c r="F781" t="str">
        <f t="shared" si="12"/>
        <v/>
      </c>
      <c r="I781" s="11">
        <f ca="1">IF(F781&lt;&gt;"relavage",TODAY(),IF(G781=Feuil3!C782,Feuil2!H781+Feuil3!D782,IF(G781=Feuil3!C783,Feuil2!H781+Feuil3!D783,IF(G781=Feuil3!C784,Feuil2!H781+Feuil3!D784,IF(G781=Feuil3!C785,Feuil2!H781+Feuil3!D785,IF(G781=Feuil3!C786,Feuil2!H781+Feuil3!D786,0))))))</f>
        <v>44672</v>
      </c>
    </row>
    <row r="782" spans="1:9" hidden="1" x14ac:dyDescent="0.3">
      <c r="A782" s="5" t="s">
        <v>2132</v>
      </c>
      <c r="B782" s="5" t="s">
        <v>2133</v>
      </c>
      <c r="C782" s="7">
        <v>1000</v>
      </c>
      <c r="D782" t="str">
        <f>A782&amp;" N°"&amp;COUNTIF(A$2:A782,A782)</f>
        <v>2420080001_04 N°1</v>
      </c>
      <c r="E782" s="5" t="s">
        <v>2134</v>
      </c>
      <c r="F782">
        <f t="shared" si="12"/>
        <v>1000</v>
      </c>
      <c r="I782" s="11">
        <f ca="1">IF(F782&lt;&gt;"relavage",TODAY(),IF(G782=Feuil3!C783,Feuil2!H782+Feuil3!D783,IF(G782=Feuil3!C784,Feuil2!H782+Feuil3!D784,IF(G782=Feuil3!C785,Feuil2!H782+Feuil3!D785,IF(G782=Feuil3!C786,Feuil2!H782+Feuil3!D786,IF(G782=Feuil3!C787,Feuil2!H782+Feuil3!D787,0))))))</f>
        <v>44672</v>
      </c>
    </row>
    <row r="783" spans="1:9" hidden="1" x14ac:dyDescent="0.3">
      <c r="A783" s="5" t="s">
        <v>2135</v>
      </c>
      <c r="B783" s="5" t="s">
        <v>2136</v>
      </c>
      <c r="C783" s="7">
        <v>1</v>
      </c>
      <c r="D783" t="str">
        <f>A783&amp;" N°"&amp;COUNTIF(A$2:A783,A783)</f>
        <v>6200050010_04 N°1</v>
      </c>
      <c r="E783" s="5" t="s">
        <v>2137</v>
      </c>
      <c r="F783" t="str">
        <f t="shared" si="12"/>
        <v>relavage</v>
      </c>
      <c r="I783" s="11">
        <f ca="1">IF(F783&lt;&gt;"relavage",TODAY(),IF(G783=Feuil3!C784,Feuil2!H783+Feuil3!D784,IF(G783=Feuil3!C785,Feuil2!H783+Feuil3!D785,IF(G783=Feuil3!C786,Feuil2!H783+Feuil3!D786,IF(G783=Feuil3!C787,Feuil2!H783+Feuil3!D787,IF(G783=Feuil3!C788,Feuil2!H783+Feuil3!D788,0))))))</f>
        <v>0</v>
      </c>
    </row>
    <row r="784" spans="1:9" hidden="1" x14ac:dyDescent="0.3">
      <c r="A784" s="5" t="s">
        <v>2138</v>
      </c>
      <c r="B784" s="5" t="s">
        <v>2139</v>
      </c>
      <c r="C784" s="7">
        <v>2000</v>
      </c>
      <c r="D784" t="str">
        <f>A784&amp;" N°"&amp;COUNTIF(A$2:A784,A784)</f>
        <v>5720190003_04 N°1</v>
      </c>
      <c r="E784" s="5" t="s">
        <v>2140</v>
      </c>
      <c r="F784">
        <f t="shared" si="12"/>
        <v>2000</v>
      </c>
      <c r="I784" s="11">
        <f ca="1">IF(F784&lt;&gt;"relavage",TODAY(),IF(G784=Feuil3!C785,Feuil2!H784+Feuil3!D785,IF(G784=Feuil3!C786,Feuil2!H784+Feuil3!D786,IF(G784=Feuil3!C787,Feuil2!H784+Feuil3!D787,IF(G784=Feuil3!C788,Feuil2!H784+Feuil3!D788,IF(G784=Feuil3!C789,Feuil2!H784+Feuil3!D789,0))))))</f>
        <v>44672</v>
      </c>
    </row>
    <row r="785" spans="1:9" hidden="1" x14ac:dyDescent="0.3">
      <c r="A785" s="5" t="s">
        <v>1402</v>
      </c>
      <c r="B785" s="5" t="s">
        <v>1403</v>
      </c>
      <c r="C785" s="7">
        <v>5000</v>
      </c>
      <c r="D785" t="str">
        <f>A785&amp;" N°"&amp;COUNTIF(A$2:A785,A785)</f>
        <v>C108A N°2</v>
      </c>
      <c r="E785" s="5" t="s">
        <v>2141</v>
      </c>
      <c r="F785">
        <f t="shared" si="12"/>
        <v>5000</v>
      </c>
      <c r="I785" s="11">
        <f ca="1">IF(F785&lt;&gt;"relavage",TODAY(),IF(G785=Feuil3!C786,Feuil2!H785+Feuil3!D786,IF(G785=Feuil3!C787,Feuil2!H785+Feuil3!D787,IF(G785=Feuil3!C788,Feuil2!H785+Feuil3!D788,IF(G785=Feuil3!C789,Feuil2!H785+Feuil3!D789,IF(G785=Feuil3!C790,Feuil2!H785+Feuil3!D790,0))))))</f>
        <v>44672</v>
      </c>
    </row>
    <row r="786" spans="1:9" hidden="1" x14ac:dyDescent="0.3">
      <c r="A786" s="5" t="s">
        <v>523</v>
      </c>
      <c r="B786" s="5" t="s">
        <v>524</v>
      </c>
      <c r="C786" s="7">
        <v>1500</v>
      </c>
      <c r="D786" t="str">
        <f>A786&amp;" N°"&amp;COUNTIF(A$2:A786,A786)</f>
        <v>C1451W2 N°3</v>
      </c>
      <c r="E786" s="5" t="s">
        <v>2142</v>
      </c>
      <c r="F786">
        <f t="shared" si="12"/>
        <v>1500</v>
      </c>
      <c r="I786" s="11">
        <f ca="1">IF(F786&lt;&gt;"relavage",TODAY(),IF(G786=Feuil3!C787,Feuil2!H786+Feuil3!D787,IF(G786=Feuil3!C788,Feuil2!H786+Feuil3!D788,IF(G786=Feuil3!C789,Feuil2!H786+Feuil3!D789,IF(G786=Feuil3!C790,Feuil2!H786+Feuil3!D790,IF(G786=Feuil3!C791,Feuil2!H786+Feuil3!D791,0))))))</f>
        <v>44672</v>
      </c>
    </row>
    <row r="787" spans="1:9" hidden="1" x14ac:dyDescent="0.3">
      <c r="A787" s="5" t="s">
        <v>2143</v>
      </c>
      <c r="B787" s="5" t="s">
        <v>2144</v>
      </c>
      <c r="C787" s="7">
        <v>500</v>
      </c>
      <c r="D787" t="str">
        <f>A787&amp;" N°"&amp;COUNTIF(A$2:A787,A787)</f>
        <v>C2000 N°1</v>
      </c>
      <c r="E787" s="5" t="s">
        <v>2145</v>
      </c>
      <c r="F787">
        <f t="shared" si="12"/>
        <v>500</v>
      </c>
      <c r="I787" s="11">
        <f ca="1">IF(F787&lt;&gt;"relavage",TODAY(),IF(G787=Feuil3!C788,Feuil2!H787+Feuil3!D788,IF(G787=Feuil3!C789,Feuil2!H787+Feuil3!D789,IF(G787=Feuil3!C790,Feuil2!H787+Feuil3!D790,IF(G787=Feuil3!C791,Feuil2!H787+Feuil3!D791,IF(G787=Feuil3!C792,Feuil2!H787+Feuil3!D792,0))))))</f>
        <v>44672</v>
      </c>
    </row>
    <row r="788" spans="1:9" hidden="1" x14ac:dyDescent="0.3">
      <c r="A788" s="5" t="s">
        <v>2146</v>
      </c>
      <c r="B788" s="5" t="s">
        <v>2147</v>
      </c>
      <c r="C788" s="7">
        <v>785</v>
      </c>
      <c r="D788" t="str">
        <f>A788&amp;" N°"&amp;COUNTIF(A$2:A788,A788)</f>
        <v>C724 N°1</v>
      </c>
      <c r="E788" s="5" t="s">
        <v>2148</v>
      </c>
      <c r="F788">
        <f t="shared" si="12"/>
        <v>785</v>
      </c>
      <c r="I788" s="11">
        <f ca="1">IF(F788&lt;&gt;"relavage",TODAY(),IF(G788=Feuil3!C789,Feuil2!H788+Feuil3!D789,IF(G788=Feuil3!C790,Feuil2!H788+Feuil3!D790,IF(G788=Feuil3!C791,Feuil2!H788+Feuil3!D791,IF(G788=Feuil3!C792,Feuil2!H788+Feuil3!D792,IF(G788=Feuil3!C793,Feuil2!H788+Feuil3!D793,0))))))</f>
        <v>44672</v>
      </c>
    </row>
    <row r="789" spans="1:9" hidden="1" x14ac:dyDescent="0.3">
      <c r="A789" s="5" t="s">
        <v>301</v>
      </c>
      <c r="B789" s="5" t="s">
        <v>302</v>
      </c>
      <c r="C789" s="7">
        <v>5000</v>
      </c>
      <c r="D789" t="str">
        <f>A789&amp;" N°"&amp;COUNTIF(A$2:A789,A789)</f>
        <v>C627 N°4</v>
      </c>
      <c r="E789" s="5" t="s">
        <v>2149</v>
      </c>
      <c r="F789">
        <f t="shared" si="12"/>
        <v>5000</v>
      </c>
      <c r="I789" s="11">
        <f ca="1">IF(F789&lt;&gt;"relavage",TODAY(),IF(G789=Feuil3!C790,Feuil2!H789+Feuil3!D790,IF(G789=Feuil3!C791,Feuil2!H789+Feuil3!D791,IF(G789=Feuil3!C792,Feuil2!H789+Feuil3!D792,IF(G789=Feuil3!C793,Feuil2!H789+Feuil3!D793,IF(G789=Feuil3!C794,Feuil2!H789+Feuil3!D794,0))))))</f>
        <v>44672</v>
      </c>
    </row>
    <row r="790" spans="1:9" hidden="1" x14ac:dyDescent="0.3">
      <c r="A790" s="5" t="s">
        <v>295</v>
      </c>
      <c r="B790" s="5" t="s">
        <v>296</v>
      </c>
      <c r="C790" s="7">
        <v>890</v>
      </c>
      <c r="D790" t="str">
        <f>A790&amp;" N°"&amp;COUNTIF(A$2:A790,A790)</f>
        <v>9912126743_04 N°1</v>
      </c>
      <c r="E790" s="5" t="s">
        <v>2150</v>
      </c>
      <c r="F790">
        <f t="shared" si="12"/>
        <v>890</v>
      </c>
      <c r="I790" s="11">
        <f ca="1">IF(F790&lt;&gt;"relavage",TODAY(),IF(G790=Feuil3!C791,Feuil2!H790+Feuil3!D791,IF(G790=Feuil3!C792,Feuil2!H790+Feuil3!D792,IF(G790=Feuil3!C793,Feuil2!H790+Feuil3!D793,IF(G790=Feuil3!C794,Feuil2!H790+Feuil3!D794,IF(G790=Feuil3!C795,Feuil2!H790+Feuil3!D795,0))))))</f>
        <v>44672</v>
      </c>
    </row>
    <row r="791" spans="1:9" hidden="1" x14ac:dyDescent="0.3">
      <c r="A791" s="5" t="s">
        <v>359</v>
      </c>
      <c r="B791" s="5" t="s">
        <v>360</v>
      </c>
      <c r="C791" s="7">
        <v>8</v>
      </c>
      <c r="D791" t="str">
        <f>A791&amp;" N°"&amp;COUNTIF(A$2:A791,A791)</f>
        <v>C423A N°3</v>
      </c>
      <c r="E791" s="5" t="s">
        <v>2151</v>
      </c>
      <c r="F791" t="str">
        <f t="shared" si="12"/>
        <v/>
      </c>
      <c r="I791" s="11">
        <f ca="1">IF(F791&lt;&gt;"relavage",TODAY(),IF(G791=Feuil3!C792,Feuil2!H791+Feuil3!D792,IF(G791=Feuil3!C793,Feuil2!H791+Feuil3!D793,IF(G791=Feuil3!C794,Feuil2!H791+Feuil3!D794,IF(G791=Feuil3!C795,Feuil2!H791+Feuil3!D795,IF(G791=Feuil3!C796,Feuil2!H791+Feuil3!D796,0))))))</f>
        <v>44672</v>
      </c>
    </row>
    <row r="792" spans="1:9" hidden="1" x14ac:dyDescent="0.3">
      <c r="A792" s="5" t="s">
        <v>365</v>
      </c>
      <c r="B792" s="5" t="s">
        <v>366</v>
      </c>
      <c r="C792" s="7">
        <v>3000</v>
      </c>
      <c r="D792" t="str">
        <f>A792&amp;" N°"&amp;COUNTIF(A$2:A792,A792)</f>
        <v>C9 N°5</v>
      </c>
      <c r="E792" s="5" t="s">
        <v>2152</v>
      </c>
      <c r="F792">
        <f t="shared" si="12"/>
        <v>3000</v>
      </c>
      <c r="I792" s="11">
        <f ca="1">IF(F792&lt;&gt;"relavage",TODAY(),IF(G792=Feuil3!C793,Feuil2!H792+Feuil3!D793,IF(G792=Feuil3!C794,Feuil2!H792+Feuil3!D794,IF(G792=Feuil3!C795,Feuil2!H792+Feuil3!D795,IF(G792=Feuil3!C796,Feuil2!H792+Feuil3!D796,IF(G792=Feuil3!C797,Feuil2!H792+Feuil3!D797,0))))))</f>
        <v>44672</v>
      </c>
    </row>
    <row r="793" spans="1:9" hidden="1" x14ac:dyDescent="0.3">
      <c r="A793" s="5" t="s">
        <v>2153</v>
      </c>
      <c r="B793" s="5" t="s">
        <v>2154</v>
      </c>
      <c r="C793" s="7">
        <v>1</v>
      </c>
      <c r="D793" t="str">
        <f>A793&amp;" N°"&amp;COUNTIF(A$2:A793,A793)</f>
        <v>C1389W2 N°1</v>
      </c>
      <c r="E793" s="5" t="s">
        <v>2155</v>
      </c>
      <c r="F793" t="str">
        <f t="shared" si="12"/>
        <v>relavage</v>
      </c>
      <c r="I793" s="11">
        <f ca="1">IF(F793&lt;&gt;"relavage",TODAY(),IF(G793=Feuil3!C794,Feuil2!H793+Feuil3!D794,IF(G793=Feuil3!C795,Feuil2!H793+Feuil3!D795,IF(G793=Feuil3!C796,Feuil2!H793+Feuil3!D796,IF(G793=Feuil3!C797,Feuil2!H793+Feuil3!D797,IF(G793=Feuil3!C798,Feuil2!H793+Feuil3!D798,0))))))</f>
        <v>0</v>
      </c>
    </row>
    <row r="794" spans="1:9" hidden="1" x14ac:dyDescent="0.3">
      <c r="A794" s="5" t="s">
        <v>2156</v>
      </c>
      <c r="B794" s="5" t="s">
        <v>2157</v>
      </c>
      <c r="C794" s="7">
        <v>8</v>
      </c>
      <c r="D794" t="str">
        <f>A794&amp;" N°"&amp;COUNTIF(A$2:A794,A794)</f>
        <v>C1016 N°1</v>
      </c>
      <c r="E794" s="5" t="s">
        <v>2158</v>
      </c>
      <c r="F794" t="str">
        <f t="shared" si="12"/>
        <v/>
      </c>
      <c r="I794" s="11">
        <f ca="1">IF(F794&lt;&gt;"relavage",TODAY(),IF(G794=Feuil3!C795,Feuil2!H794+Feuil3!D795,IF(G794=Feuil3!C796,Feuil2!H794+Feuil3!D796,IF(G794=Feuil3!C797,Feuil2!H794+Feuil3!D797,IF(G794=Feuil3!C798,Feuil2!H794+Feuil3!D798,IF(G794=Feuil3!C799,Feuil2!H794+Feuil3!D799,0))))))</f>
        <v>44672</v>
      </c>
    </row>
    <row r="795" spans="1:9" hidden="1" x14ac:dyDescent="0.3">
      <c r="A795" s="5" t="s">
        <v>389</v>
      </c>
      <c r="B795" s="5" t="s">
        <v>390</v>
      </c>
      <c r="C795" s="7">
        <v>800</v>
      </c>
      <c r="D795" t="str">
        <f>A795&amp;" N°"&amp;COUNTIF(A$2:A795,A795)</f>
        <v>1699190004_04 N°2</v>
      </c>
      <c r="E795" s="5" t="s">
        <v>2159</v>
      </c>
      <c r="F795">
        <f t="shared" si="12"/>
        <v>800</v>
      </c>
      <c r="I795" s="11">
        <f ca="1">IF(F795&lt;&gt;"relavage",TODAY(),IF(G795=Feuil3!C796,Feuil2!H795+Feuil3!D796,IF(G795=Feuil3!C797,Feuil2!H795+Feuil3!D797,IF(G795=Feuil3!C798,Feuil2!H795+Feuil3!D798,IF(G795=Feuil3!C799,Feuil2!H795+Feuil3!D799,IF(G795=Feuil3!C800,Feuil2!H795+Feuil3!D800,0))))))</f>
        <v>44672</v>
      </c>
    </row>
    <row r="796" spans="1:9" hidden="1" x14ac:dyDescent="0.3">
      <c r="A796" s="5" t="s">
        <v>34</v>
      </c>
      <c r="B796" s="5" t="s">
        <v>35</v>
      </c>
      <c r="C796" s="7">
        <v>3000</v>
      </c>
      <c r="D796" t="str">
        <f>A796&amp;" N°"&amp;COUNTIF(A$2:A796,A796)</f>
        <v>C421 N°4</v>
      </c>
      <c r="E796" s="5" t="s">
        <v>2160</v>
      </c>
      <c r="F796">
        <f t="shared" si="12"/>
        <v>3000</v>
      </c>
      <c r="I796" s="11">
        <f ca="1">IF(F796&lt;&gt;"relavage",TODAY(),IF(G796=Feuil3!C797,Feuil2!H796+Feuil3!D797,IF(G796=Feuil3!C798,Feuil2!H796+Feuil3!D798,IF(G796=Feuil3!C799,Feuil2!H796+Feuil3!D799,IF(G796=Feuil3!C800,Feuil2!H796+Feuil3!D800,IF(G796=Feuil3!C801,Feuil2!H796+Feuil3!D801,0))))))</f>
        <v>44672</v>
      </c>
    </row>
    <row r="797" spans="1:9" hidden="1" x14ac:dyDescent="0.3">
      <c r="A797" s="5" t="s">
        <v>765</v>
      </c>
      <c r="B797" s="5" t="s">
        <v>1817</v>
      </c>
      <c r="C797" s="7">
        <v>5000</v>
      </c>
      <c r="D797" t="str">
        <f>A797&amp;" N°"&amp;COUNTIF(A$2:A797,A797)</f>
        <v>C570B N°2</v>
      </c>
      <c r="E797" s="5" t="s">
        <v>2161</v>
      </c>
      <c r="F797">
        <f t="shared" si="12"/>
        <v>5000</v>
      </c>
      <c r="I797" s="11">
        <f ca="1">IF(F797&lt;&gt;"relavage",TODAY(),IF(G797=Feuil3!C798,Feuil2!H797+Feuil3!D798,IF(G797=Feuil3!C799,Feuil2!H797+Feuil3!D799,IF(G797=Feuil3!C800,Feuil2!H797+Feuil3!D800,IF(G797=Feuil3!C801,Feuil2!H797+Feuil3!D801,IF(G797=Feuil3!C802,Feuil2!H797+Feuil3!D802,0))))))</f>
        <v>44672</v>
      </c>
    </row>
    <row r="798" spans="1:9" hidden="1" x14ac:dyDescent="0.3">
      <c r="A798" s="5" t="s">
        <v>2162</v>
      </c>
      <c r="B798" s="5" t="s">
        <v>2163</v>
      </c>
      <c r="C798" s="7">
        <v>1</v>
      </c>
      <c r="D798" t="str">
        <f>A798&amp;" N°"&amp;COUNTIF(A$2:A798,A798)</f>
        <v>2021070101_04 N°1</v>
      </c>
      <c r="E798" s="5" t="s">
        <v>2164</v>
      </c>
      <c r="F798" t="str">
        <f t="shared" si="12"/>
        <v>relavage</v>
      </c>
      <c r="I798" s="11">
        <f ca="1">IF(F798&lt;&gt;"relavage",TODAY(),IF(G798=Feuil3!C799,Feuil2!H798+Feuil3!D799,IF(G798=Feuil3!C800,Feuil2!H798+Feuil3!D800,IF(G798=Feuil3!C801,Feuil2!H798+Feuil3!D801,IF(G798=Feuil3!C802,Feuil2!H798+Feuil3!D802,IF(G798=Feuil3!C803,Feuil2!H798+Feuil3!D803,0))))))</f>
        <v>0</v>
      </c>
    </row>
    <row r="799" spans="1:9" hidden="1" x14ac:dyDescent="0.3">
      <c r="A799" s="5" t="s">
        <v>696</v>
      </c>
      <c r="B799" s="5" t="s">
        <v>697</v>
      </c>
      <c r="C799" s="7">
        <v>8</v>
      </c>
      <c r="D799" t="str">
        <f>A799&amp;" N°"&amp;COUNTIF(A$2:A799,A799)</f>
        <v>C1992 N°2</v>
      </c>
      <c r="E799" s="5" t="s">
        <v>2165</v>
      </c>
      <c r="F799" t="str">
        <f t="shared" si="12"/>
        <v/>
      </c>
      <c r="I799" s="11">
        <f ca="1">IF(F799&lt;&gt;"relavage",TODAY(),IF(G799=Feuil3!C800,Feuil2!H799+Feuil3!D800,IF(G799=Feuil3!C801,Feuil2!H799+Feuil3!D801,IF(G799=Feuil3!C802,Feuil2!H799+Feuil3!D802,IF(G799=Feuil3!C803,Feuil2!H799+Feuil3!D803,IF(G799=Feuil3!C804,Feuil2!H799+Feuil3!D804,0))))))</f>
        <v>44672</v>
      </c>
    </row>
    <row r="800" spans="1:9" hidden="1" x14ac:dyDescent="0.3">
      <c r="A800" s="5" t="s">
        <v>613</v>
      </c>
      <c r="B800" s="5" t="s">
        <v>614</v>
      </c>
      <c r="C800" s="7">
        <v>1000</v>
      </c>
      <c r="D800" t="str">
        <f>A800&amp;" N°"&amp;COUNTIF(A$2:A800,A800)</f>
        <v>2994_14 N°1</v>
      </c>
      <c r="E800" s="5" t="s">
        <v>2166</v>
      </c>
      <c r="F800">
        <f t="shared" si="12"/>
        <v>1000</v>
      </c>
      <c r="I800" s="11">
        <f ca="1">IF(F800&lt;&gt;"relavage",TODAY(),IF(G800=Feuil3!C801,Feuil2!H800+Feuil3!D801,IF(G800=Feuil3!C802,Feuil2!H800+Feuil3!D802,IF(G800=Feuil3!C803,Feuil2!H800+Feuil3!D803,IF(G800=Feuil3!C804,Feuil2!H800+Feuil3!D804,IF(G800=Feuil3!C805,Feuil2!H800+Feuil3!D805,0))))))</f>
        <v>44672</v>
      </c>
    </row>
    <row r="801" spans="1:9" hidden="1" x14ac:dyDescent="0.3">
      <c r="A801" s="5" t="s">
        <v>1870</v>
      </c>
      <c r="B801" s="5" t="s">
        <v>1871</v>
      </c>
      <c r="C801" s="7">
        <v>1200</v>
      </c>
      <c r="D801" t="str">
        <f>A801&amp;" N°"&amp;COUNTIF(A$2:A801,A801)</f>
        <v>7007160038_04 N°2</v>
      </c>
      <c r="E801" s="5" t="s">
        <v>2167</v>
      </c>
      <c r="F801">
        <f t="shared" si="12"/>
        <v>1200</v>
      </c>
      <c r="I801" s="11">
        <f ca="1">IF(F801&lt;&gt;"relavage",TODAY(),IF(G801=Feuil3!C802,Feuil2!H801+Feuil3!D802,IF(G801=Feuil3!C803,Feuil2!H801+Feuil3!D803,IF(G801=Feuil3!C804,Feuil2!H801+Feuil3!D804,IF(G801=Feuil3!C805,Feuil2!H801+Feuil3!D805,IF(G801=Feuil3!C806,Feuil2!H801+Feuil3!D806,0))))))</f>
        <v>44672</v>
      </c>
    </row>
    <row r="802" spans="1:9" hidden="1" x14ac:dyDescent="0.3">
      <c r="A802" s="5" t="s">
        <v>688</v>
      </c>
      <c r="B802" s="5" t="s">
        <v>689</v>
      </c>
      <c r="C802" s="7">
        <v>1000</v>
      </c>
      <c r="D802" t="str">
        <f>A802&amp;" N°"&amp;COUNTIF(A$2:A802,A802)</f>
        <v>2994_04 N°1</v>
      </c>
      <c r="E802" s="5" t="s">
        <v>2168</v>
      </c>
      <c r="F802">
        <f t="shared" si="12"/>
        <v>1000</v>
      </c>
      <c r="I802" s="11">
        <f ca="1">IF(F802&lt;&gt;"relavage",TODAY(),IF(G802=Feuil3!C803,Feuil2!H802+Feuil3!D803,IF(G802=Feuil3!C804,Feuil2!H802+Feuil3!D804,IF(G802=Feuil3!C805,Feuil2!H802+Feuil3!D805,IF(G802=Feuil3!C806,Feuil2!H802+Feuil3!D806,IF(G802=Feuil3!C807,Feuil2!H802+Feuil3!D807,0))))))</f>
        <v>44672</v>
      </c>
    </row>
    <row r="803" spans="1:9" hidden="1" x14ac:dyDescent="0.3">
      <c r="A803" s="5" t="s">
        <v>621</v>
      </c>
      <c r="B803" s="5" t="s">
        <v>622</v>
      </c>
      <c r="C803" s="7">
        <v>406</v>
      </c>
      <c r="D803" t="str">
        <f>A803&amp;" N°"&amp;COUNTIF(A$2:A803,A803)</f>
        <v>2996_14 N°1</v>
      </c>
      <c r="E803" s="5" t="s">
        <v>2169</v>
      </c>
      <c r="F803">
        <f t="shared" si="12"/>
        <v>406</v>
      </c>
      <c r="I803" s="11">
        <f ca="1">IF(F803&lt;&gt;"relavage",TODAY(),IF(G803=Feuil3!C804,Feuil2!H803+Feuil3!D804,IF(G803=Feuil3!C805,Feuil2!H803+Feuil3!D805,IF(G803=Feuil3!C806,Feuil2!H803+Feuil3!D806,IF(G803=Feuil3!C807,Feuil2!H803+Feuil3!D807,IF(G803=Feuil3!C808,Feuil2!H803+Feuil3!D808,0))))))</f>
        <v>44672</v>
      </c>
    </row>
    <row r="804" spans="1:9" hidden="1" x14ac:dyDescent="0.3">
      <c r="A804" s="5" t="s">
        <v>2046</v>
      </c>
      <c r="B804" s="5" t="s">
        <v>2047</v>
      </c>
      <c r="C804" s="7">
        <v>500</v>
      </c>
      <c r="D804" t="str">
        <f>A804&amp;" N°"&amp;COUNTIF(A$2:A804,A804)</f>
        <v>9902129851_14 N°2</v>
      </c>
      <c r="E804" s="5" t="s">
        <v>2170</v>
      </c>
      <c r="F804">
        <f t="shared" si="12"/>
        <v>500</v>
      </c>
      <c r="I804" s="11">
        <f ca="1">IF(F804&lt;&gt;"relavage",TODAY(),IF(G804=Feuil3!C805,Feuil2!H804+Feuil3!D805,IF(G804=Feuil3!C806,Feuil2!H804+Feuil3!D806,IF(G804=Feuil3!C807,Feuil2!H804+Feuil3!D807,IF(G804=Feuil3!C808,Feuil2!H804+Feuil3!D808,IF(G804=Feuil3!C809,Feuil2!H804+Feuil3!D809,0))))))</f>
        <v>44672</v>
      </c>
    </row>
    <row r="805" spans="1:9" hidden="1" x14ac:dyDescent="0.3">
      <c r="A805" s="5" t="s">
        <v>686</v>
      </c>
      <c r="B805" s="5" t="s">
        <v>687</v>
      </c>
      <c r="C805" s="7">
        <v>1</v>
      </c>
      <c r="D805" t="str">
        <f>A805&amp;" N°"&amp;COUNTIF(A$2:A805,A805)</f>
        <v>2996_04 N°1</v>
      </c>
      <c r="E805" s="5" t="s">
        <v>2171</v>
      </c>
      <c r="F805" t="str">
        <f t="shared" si="12"/>
        <v>relavage</v>
      </c>
      <c r="I805" s="11">
        <f ca="1">IF(F805&lt;&gt;"relavage",TODAY(),IF(G805=Feuil3!C806,Feuil2!H805+Feuil3!D806,IF(G805=Feuil3!C807,Feuil2!H805+Feuil3!D807,IF(G805=Feuil3!C808,Feuil2!H805+Feuil3!D808,IF(G805=Feuil3!C809,Feuil2!H805+Feuil3!D809,IF(G805=Feuil3!C810,Feuil2!H805+Feuil3!D810,0))))))</f>
        <v>0</v>
      </c>
    </row>
    <row r="806" spans="1:9" hidden="1" x14ac:dyDescent="0.3">
      <c r="A806" s="5" t="s">
        <v>1991</v>
      </c>
      <c r="B806" s="5" t="s">
        <v>1992</v>
      </c>
      <c r="C806" s="7">
        <v>4000</v>
      </c>
      <c r="D806" t="str">
        <f>A806&amp;" N°"&amp;COUNTIF(A$2:A806,A806)</f>
        <v>9902129851_04 N°2</v>
      </c>
      <c r="E806" s="5" t="s">
        <v>2172</v>
      </c>
      <c r="F806">
        <f t="shared" si="12"/>
        <v>4000</v>
      </c>
      <c r="I806" s="11">
        <f ca="1">IF(F806&lt;&gt;"relavage",TODAY(),IF(G806=Feuil3!C807,Feuil2!H806+Feuil3!D807,IF(G806=Feuil3!C808,Feuil2!H806+Feuil3!D808,IF(G806=Feuil3!C809,Feuil2!H806+Feuil3!D809,IF(G806=Feuil3!C810,Feuil2!H806+Feuil3!D810,IF(G806=Feuil3!C811,Feuil2!H806+Feuil3!D811,0))))))</f>
        <v>44672</v>
      </c>
    </row>
    <row r="807" spans="1:9" hidden="1" x14ac:dyDescent="0.3">
      <c r="A807" s="5" t="s">
        <v>2173</v>
      </c>
      <c r="B807" s="5" t="s">
        <v>2174</v>
      </c>
      <c r="C807" s="7">
        <v>500</v>
      </c>
      <c r="D807" t="str">
        <f>A807&amp;" N°"&amp;COUNTIF(A$2:A807,A807)</f>
        <v>C1997 N°1</v>
      </c>
      <c r="E807" s="5" t="s">
        <v>2175</v>
      </c>
      <c r="F807">
        <f t="shared" si="12"/>
        <v>500</v>
      </c>
      <c r="I807" s="11">
        <f ca="1">IF(F807&lt;&gt;"relavage",TODAY(),IF(G807=Feuil3!C808,Feuil2!H807+Feuil3!D808,IF(G807=Feuil3!C809,Feuil2!H807+Feuil3!D809,IF(G807=Feuil3!C810,Feuil2!H807+Feuil3!D810,IF(G807=Feuil3!C811,Feuil2!H807+Feuil3!D811,IF(G807=Feuil3!C812,Feuil2!H807+Feuil3!D812,0))))))</f>
        <v>44672</v>
      </c>
    </row>
    <row r="808" spans="1:9" hidden="1" x14ac:dyDescent="0.3">
      <c r="A808" s="5" t="s">
        <v>1549</v>
      </c>
      <c r="B808" s="5" t="s">
        <v>1550</v>
      </c>
      <c r="C808" s="7">
        <v>4710</v>
      </c>
      <c r="D808" t="str">
        <f>A808&amp;" N°"&amp;COUNTIF(A$2:A808,A808)</f>
        <v>9351080008_04 N°2</v>
      </c>
      <c r="E808" s="5" t="s">
        <v>2176</v>
      </c>
      <c r="F808">
        <f t="shared" si="12"/>
        <v>4710</v>
      </c>
      <c r="I808" s="11">
        <f ca="1">IF(F808&lt;&gt;"relavage",TODAY(),IF(G808=Feuil3!C809,Feuil2!H808+Feuil3!D809,IF(G808=Feuil3!C810,Feuil2!H808+Feuil3!D810,IF(G808=Feuil3!C811,Feuil2!H808+Feuil3!D811,IF(G808=Feuil3!C812,Feuil2!H808+Feuil3!D812,IF(G808=Feuil3!C813,Feuil2!H808+Feuil3!D813,0))))))</f>
        <v>44672</v>
      </c>
    </row>
    <row r="809" spans="1:9" hidden="1" x14ac:dyDescent="0.3">
      <c r="A809" s="5" t="s">
        <v>1910</v>
      </c>
      <c r="B809" s="5" t="s">
        <v>1911</v>
      </c>
      <c r="C809" s="7">
        <v>3016</v>
      </c>
      <c r="D809" t="str">
        <f>A809&amp;" N°"&amp;COUNTIF(A$2:A809,A809)</f>
        <v>9906127840_04 N°2</v>
      </c>
      <c r="E809" s="5" t="s">
        <v>2177</v>
      </c>
      <c r="F809">
        <f t="shared" si="12"/>
        <v>3016</v>
      </c>
      <c r="I809" s="11">
        <f ca="1">IF(F809&lt;&gt;"relavage",TODAY(),IF(G809=Feuil3!C810,Feuil2!H809+Feuil3!D810,IF(G809=Feuil3!C811,Feuil2!H809+Feuil3!D811,IF(G809=Feuil3!C812,Feuil2!H809+Feuil3!D812,IF(G809=Feuil3!C813,Feuil2!H809+Feuil3!D813,IF(G809=Feuil3!C814,Feuil2!H809+Feuil3!D814,0))))))</f>
        <v>44672</v>
      </c>
    </row>
    <row r="810" spans="1:9" hidden="1" x14ac:dyDescent="0.3">
      <c r="A810" s="5" t="s">
        <v>402</v>
      </c>
      <c r="B810" s="5" t="s">
        <v>403</v>
      </c>
      <c r="C810" s="7">
        <v>784</v>
      </c>
      <c r="D810" t="str">
        <f>A810&amp;" N°"&amp;COUNTIF(A$2:A810,A810)</f>
        <v>C220 N°1</v>
      </c>
      <c r="E810" s="5" t="s">
        <v>2178</v>
      </c>
      <c r="F810">
        <f t="shared" si="12"/>
        <v>784</v>
      </c>
      <c r="I810" s="11">
        <f ca="1">IF(F810&lt;&gt;"relavage",TODAY(),IF(G810=Feuil3!C811,Feuil2!H810+Feuil3!D811,IF(G810=Feuil3!C812,Feuil2!H810+Feuil3!D812,IF(G810=Feuil3!C813,Feuil2!H810+Feuil3!D813,IF(G810=Feuil3!C814,Feuil2!H810+Feuil3!D814,IF(G810=Feuil3!C815,Feuil2!H810+Feuil3!D815,0))))))</f>
        <v>44672</v>
      </c>
    </row>
    <row r="811" spans="1:9" hidden="1" x14ac:dyDescent="0.3">
      <c r="A811" s="5" t="s">
        <v>2037</v>
      </c>
      <c r="B811" s="5" t="s">
        <v>2038</v>
      </c>
      <c r="C811" s="7">
        <v>8</v>
      </c>
      <c r="D811" t="str">
        <f>A811&amp;" N°"&amp;COUNTIF(A$2:A811,A811)</f>
        <v>C144 N°2</v>
      </c>
      <c r="E811" s="5" t="s">
        <v>2179</v>
      </c>
      <c r="F811" t="str">
        <f t="shared" si="12"/>
        <v/>
      </c>
      <c r="I811" s="11">
        <f ca="1">IF(F811&lt;&gt;"relavage",TODAY(),IF(G811=Feuil3!C812,Feuil2!H811+Feuil3!D812,IF(G811=Feuil3!C813,Feuil2!H811+Feuil3!D813,IF(G811=Feuil3!C814,Feuil2!H811+Feuil3!D814,IF(G811=Feuil3!C815,Feuil2!H811+Feuil3!D815,IF(G811=Feuil3!C816,Feuil2!H811+Feuil3!D816,0))))))</f>
        <v>44672</v>
      </c>
    </row>
    <row r="812" spans="1:9" hidden="1" x14ac:dyDescent="0.3">
      <c r="A812" s="5" t="s">
        <v>305</v>
      </c>
      <c r="B812" s="5" t="s">
        <v>306</v>
      </c>
      <c r="C812" s="7">
        <v>2500</v>
      </c>
      <c r="D812" t="str">
        <f>A812&amp;" N°"&amp;COUNTIF(A$2:A812,A812)</f>
        <v>C111 N°3</v>
      </c>
      <c r="E812" s="5" t="s">
        <v>2180</v>
      </c>
      <c r="F812">
        <f t="shared" si="12"/>
        <v>2500</v>
      </c>
      <c r="I812" s="11">
        <f ca="1">IF(F812&lt;&gt;"relavage",TODAY(),IF(G812=Feuil3!C813,Feuil2!H812+Feuil3!D813,IF(G812=Feuil3!C814,Feuil2!H812+Feuil3!D814,IF(G812=Feuil3!C815,Feuil2!H812+Feuil3!D815,IF(G812=Feuil3!C816,Feuil2!H812+Feuil3!D816,IF(G812=Feuil3!C817,Feuil2!H812+Feuil3!D817,0))))))</f>
        <v>44672</v>
      </c>
    </row>
    <row r="813" spans="1:9" hidden="1" x14ac:dyDescent="0.3">
      <c r="A813" s="5" t="s">
        <v>815</v>
      </c>
      <c r="B813" s="5" t="s">
        <v>816</v>
      </c>
      <c r="C813" s="7">
        <v>1</v>
      </c>
      <c r="D813" t="str">
        <f>A813&amp;" N°"&amp;COUNTIF(A$2:A813,A813)</f>
        <v>C67B N°1</v>
      </c>
      <c r="E813" s="5" t="s">
        <v>2181</v>
      </c>
      <c r="F813" t="str">
        <f t="shared" si="12"/>
        <v>relavage</v>
      </c>
      <c r="I813" s="11">
        <f ca="1">IF(F813&lt;&gt;"relavage",TODAY(),IF(G813=Feuil3!C814,Feuil2!H813+Feuil3!D814,IF(G813=Feuil3!C815,Feuil2!H813+Feuil3!D815,IF(G813=Feuil3!C816,Feuil2!H813+Feuil3!D816,IF(G813=Feuil3!C817,Feuil2!H813+Feuil3!D817,IF(G813=Feuil3!C818,Feuil2!H813+Feuil3!D818,0))))))</f>
        <v>0</v>
      </c>
    </row>
    <row r="814" spans="1:9" hidden="1" x14ac:dyDescent="0.3">
      <c r="A814" s="5" t="s">
        <v>1788</v>
      </c>
      <c r="B814" s="5" t="s">
        <v>77</v>
      </c>
      <c r="C814" s="7">
        <v>1</v>
      </c>
      <c r="D814" t="str">
        <f>A814&amp;" N°"&amp;COUNTIF(A$2:A814,A814)</f>
        <v>C1905 N°2</v>
      </c>
      <c r="E814" s="5" t="s">
        <v>2182</v>
      </c>
      <c r="F814" t="str">
        <f t="shared" si="12"/>
        <v>relavage</v>
      </c>
      <c r="I814" s="11">
        <f ca="1">IF(F814&lt;&gt;"relavage",TODAY(),IF(G814=Feuil3!C815,Feuil2!H814+Feuil3!D815,IF(G814=Feuil3!C816,Feuil2!H814+Feuil3!D816,IF(G814=Feuil3!C817,Feuil2!H814+Feuil3!D817,IF(G814=Feuil3!C818,Feuil2!H814+Feuil3!D818,IF(G814=Feuil3!C819,Feuil2!H814+Feuil3!D819,0))))))</f>
        <v>0</v>
      </c>
    </row>
    <row r="815" spans="1:9" hidden="1" x14ac:dyDescent="0.3">
      <c r="A815" s="5" t="s">
        <v>2183</v>
      </c>
      <c r="B815" s="5" t="s">
        <v>2184</v>
      </c>
      <c r="C815" s="7">
        <v>2500</v>
      </c>
      <c r="D815" t="str">
        <f>A815&amp;" N°"&amp;COUNTIF(A$2:A815,A815)</f>
        <v>C1064A N°1</v>
      </c>
      <c r="E815" s="5" t="s">
        <v>2185</v>
      </c>
      <c r="F815">
        <f t="shared" si="12"/>
        <v>2500</v>
      </c>
      <c r="I815" s="11">
        <f ca="1">IF(F815&lt;&gt;"relavage",TODAY(),IF(G815=Feuil3!C816,Feuil2!H815+Feuil3!D816,IF(G815=Feuil3!C817,Feuil2!H815+Feuil3!D817,IF(G815=Feuil3!C818,Feuil2!H815+Feuil3!D818,IF(G815=Feuil3!C819,Feuil2!H815+Feuil3!D819,IF(G815=Feuil3!C820,Feuil2!H815+Feuil3!D820,0))))))</f>
        <v>44672</v>
      </c>
    </row>
    <row r="816" spans="1:9" hidden="1" x14ac:dyDescent="0.3">
      <c r="A816" s="5" t="s">
        <v>2186</v>
      </c>
      <c r="B816" s="5" t="s">
        <v>2187</v>
      </c>
      <c r="C816" s="7">
        <v>8</v>
      </c>
      <c r="D816" t="str">
        <f>A816&amp;" N°"&amp;COUNTIF(A$2:A816,A816)</f>
        <v>5720190002_04 N°1</v>
      </c>
      <c r="E816" s="5" t="s">
        <v>2188</v>
      </c>
      <c r="F816" t="str">
        <f t="shared" si="12"/>
        <v/>
      </c>
      <c r="I816" s="11">
        <f ca="1">IF(F816&lt;&gt;"relavage",TODAY(),IF(G816=Feuil3!C817,Feuil2!H816+Feuil3!D817,IF(G816=Feuil3!C818,Feuil2!H816+Feuil3!D818,IF(G816=Feuil3!C819,Feuil2!H816+Feuil3!D819,IF(G816=Feuil3!C820,Feuil2!H816+Feuil3!D820,IF(G816=Feuil3!C821,Feuil2!H816+Feuil3!D821,0))))))</f>
        <v>44672</v>
      </c>
    </row>
    <row r="817" spans="1:9" hidden="1" x14ac:dyDescent="0.3">
      <c r="A817" s="5" t="s">
        <v>150</v>
      </c>
      <c r="B817" s="5" t="s">
        <v>151</v>
      </c>
      <c r="C817" s="7">
        <v>2000</v>
      </c>
      <c r="D817" t="str">
        <f>A817&amp;" N°"&amp;COUNTIF(A$2:A817,A817)</f>
        <v>C1152 N°3</v>
      </c>
      <c r="E817" s="5" t="s">
        <v>2189</v>
      </c>
      <c r="F817">
        <f t="shared" si="12"/>
        <v>2000</v>
      </c>
      <c r="I817" s="11">
        <f ca="1">IF(F817&lt;&gt;"relavage",TODAY(),IF(G817=Feuil3!C818,Feuil2!H817+Feuil3!D818,IF(G817=Feuil3!C819,Feuil2!H817+Feuil3!D819,IF(G817=Feuil3!C820,Feuil2!H817+Feuil3!D820,IF(G817=Feuil3!C821,Feuil2!H817+Feuil3!D821,IF(G817=Feuil3!C822,Feuil2!H817+Feuil3!D822,0))))))</f>
        <v>44672</v>
      </c>
    </row>
    <row r="818" spans="1:9" hidden="1" x14ac:dyDescent="0.3">
      <c r="A818" s="5" t="s">
        <v>2138</v>
      </c>
      <c r="B818" s="5" t="s">
        <v>2139</v>
      </c>
      <c r="C818" s="7">
        <v>1000</v>
      </c>
      <c r="D818" t="str">
        <f>A818&amp;" N°"&amp;COUNTIF(A$2:A818,A818)</f>
        <v>5720190003_04 N°2</v>
      </c>
      <c r="E818" s="5" t="s">
        <v>2190</v>
      </c>
      <c r="F818">
        <f t="shared" si="12"/>
        <v>1000</v>
      </c>
      <c r="I818" s="11">
        <f ca="1">IF(F818&lt;&gt;"relavage",TODAY(),IF(G818=Feuil3!C819,Feuil2!H818+Feuil3!D819,IF(G818=Feuil3!C820,Feuil2!H818+Feuil3!D820,IF(G818=Feuil3!C821,Feuil2!H818+Feuil3!D821,IF(G818=Feuil3!C822,Feuil2!H818+Feuil3!D822,IF(G818=Feuil3!C823,Feuil2!H818+Feuil3!D823,0))))))</f>
        <v>44672</v>
      </c>
    </row>
    <row r="819" spans="1:9" hidden="1" x14ac:dyDescent="0.3">
      <c r="A819" s="5" t="s">
        <v>179</v>
      </c>
      <c r="B819" s="5" t="s">
        <v>180</v>
      </c>
      <c r="C819" s="7">
        <v>1500</v>
      </c>
      <c r="D819" t="str">
        <f>A819&amp;" N°"&amp;COUNTIF(A$2:A819,A819)</f>
        <v>C1085B N°2</v>
      </c>
      <c r="E819" s="5" t="s">
        <v>2191</v>
      </c>
      <c r="F819">
        <f t="shared" si="12"/>
        <v>1500</v>
      </c>
      <c r="I819" s="11">
        <f ca="1">IF(F819&lt;&gt;"relavage",TODAY(),IF(G819=Feuil3!C820,Feuil2!H819+Feuil3!D820,IF(G819=Feuil3!C821,Feuil2!H819+Feuil3!D821,IF(G819=Feuil3!C822,Feuil2!H819+Feuil3!D822,IF(G819=Feuil3!C823,Feuil2!H819+Feuil3!D823,IF(G819=Feuil3!C824,Feuil2!H819+Feuil3!D824,0))))))</f>
        <v>44672</v>
      </c>
    </row>
    <row r="820" spans="1:9" hidden="1" x14ac:dyDescent="0.3">
      <c r="A820" s="5" t="s">
        <v>2192</v>
      </c>
      <c r="B820" s="5" t="s">
        <v>2193</v>
      </c>
      <c r="C820" s="7">
        <v>1</v>
      </c>
      <c r="D820" t="str">
        <f>A820&amp;" N°"&amp;COUNTIF(A$2:A820,A820)</f>
        <v>C54 N°1</v>
      </c>
      <c r="E820" s="5" t="s">
        <v>2194</v>
      </c>
      <c r="F820" t="str">
        <f t="shared" si="12"/>
        <v>relavage</v>
      </c>
      <c r="I820" s="11">
        <f ca="1">IF(F820&lt;&gt;"relavage",TODAY(),IF(G820=Feuil3!C821,Feuil2!H820+Feuil3!D821,IF(G820=Feuil3!C822,Feuil2!H820+Feuil3!D822,IF(G820=Feuil3!C823,Feuil2!H820+Feuil3!D823,IF(G820=Feuil3!C824,Feuil2!H820+Feuil3!D824,IF(G820=Feuil3!C825,Feuil2!H820+Feuil3!D825,0))))))</f>
        <v>0</v>
      </c>
    </row>
    <row r="821" spans="1:9" hidden="1" x14ac:dyDescent="0.3">
      <c r="A821" s="5" t="s">
        <v>341</v>
      </c>
      <c r="B821" s="5" t="s">
        <v>342</v>
      </c>
      <c r="C821" s="7">
        <v>1</v>
      </c>
      <c r="D821" t="str">
        <f>A821&amp;" N°"&amp;COUNTIF(A$2:A821,A821)</f>
        <v>C1197 N°3</v>
      </c>
      <c r="E821" s="5" t="s">
        <v>2195</v>
      </c>
      <c r="F821" t="str">
        <f t="shared" si="12"/>
        <v>relavage</v>
      </c>
      <c r="I821" s="11">
        <f ca="1">IF(F821&lt;&gt;"relavage",TODAY(),IF(G821=Feuil3!C822,Feuil2!H821+Feuil3!D822,IF(G821=Feuil3!C823,Feuil2!H821+Feuil3!D823,IF(G821=Feuil3!C824,Feuil2!H821+Feuil3!D824,IF(G821=Feuil3!C825,Feuil2!H821+Feuil3!D825,IF(G821=Feuil3!C826,Feuil2!H821+Feuil3!D826,0))))))</f>
        <v>0</v>
      </c>
    </row>
    <row r="822" spans="1:9" hidden="1" x14ac:dyDescent="0.3">
      <c r="A822" s="5" t="s">
        <v>2196</v>
      </c>
      <c r="B822" s="5" t="s">
        <v>2197</v>
      </c>
      <c r="C822" s="7">
        <v>1475</v>
      </c>
      <c r="D822" t="str">
        <f>A822&amp;" N°"&amp;COUNTIF(A$2:A822,A822)</f>
        <v>4400030016_04 N°1</v>
      </c>
      <c r="E822" s="5" t="s">
        <v>2198</v>
      </c>
      <c r="F822">
        <f t="shared" si="12"/>
        <v>1475</v>
      </c>
      <c r="I822" s="11">
        <f ca="1">IF(F822&lt;&gt;"relavage",TODAY(),IF(G822=Feuil3!C823,Feuil2!H822+Feuil3!D823,IF(G822=Feuil3!C824,Feuil2!H822+Feuil3!D824,IF(G822=Feuil3!C825,Feuil2!H822+Feuil3!D825,IF(G822=Feuil3!C826,Feuil2!H822+Feuil3!D826,IF(G822=Feuil3!C827,Feuil2!H822+Feuil3!D827,0))))))</f>
        <v>44672</v>
      </c>
    </row>
    <row r="823" spans="1:9" hidden="1" x14ac:dyDescent="0.3">
      <c r="A823" s="5" t="s">
        <v>2199</v>
      </c>
      <c r="B823" s="5" t="s">
        <v>2200</v>
      </c>
      <c r="C823" s="7">
        <v>2000</v>
      </c>
      <c r="D823" t="str">
        <f>A823&amp;" N°"&amp;COUNTIF(A$2:A823,A823)</f>
        <v>C14302BAS N°1</v>
      </c>
      <c r="E823" s="5" t="s">
        <v>2201</v>
      </c>
      <c r="F823">
        <f t="shared" si="12"/>
        <v>2000</v>
      </c>
      <c r="I823" s="11">
        <f ca="1">IF(F823&lt;&gt;"relavage",TODAY(),IF(G823=Feuil3!C824,Feuil2!H823+Feuil3!D824,IF(G823=Feuil3!C825,Feuil2!H823+Feuil3!D825,IF(G823=Feuil3!C826,Feuil2!H823+Feuil3!D826,IF(G823=Feuil3!C827,Feuil2!H823+Feuil3!D827,IF(G823=Feuil3!C828,Feuil2!H823+Feuil3!D828,0))))))</f>
        <v>44672</v>
      </c>
    </row>
    <row r="824" spans="1:9" hidden="1" x14ac:dyDescent="0.3">
      <c r="A824" s="5" t="s">
        <v>341</v>
      </c>
      <c r="B824" s="5" t="s">
        <v>342</v>
      </c>
      <c r="C824" s="7">
        <v>5000</v>
      </c>
      <c r="D824" t="str">
        <f>A824&amp;" N°"&amp;COUNTIF(A$2:A824,A824)</f>
        <v>C1197 N°4</v>
      </c>
      <c r="E824" s="5" t="s">
        <v>2202</v>
      </c>
      <c r="F824">
        <f t="shared" si="12"/>
        <v>5000</v>
      </c>
      <c r="I824" s="11">
        <f ca="1">IF(F824&lt;&gt;"relavage",TODAY(),IF(G824=Feuil3!C825,Feuil2!H824+Feuil3!D825,IF(G824=Feuil3!C826,Feuil2!H824+Feuil3!D826,IF(G824=Feuil3!C827,Feuil2!H824+Feuil3!D827,IF(G824=Feuil3!C828,Feuil2!H824+Feuil3!D828,IF(G824=Feuil3!C829,Feuil2!H824+Feuil3!D829,0))))))</f>
        <v>44672</v>
      </c>
    </row>
    <row r="825" spans="1:9" hidden="1" x14ac:dyDescent="0.3">
      <c r="A825" s="5" t="s">
        <v>426</v>
      </c>
      <c r="B825" s="5" t="s">
        <v>77</v>
      </c>
      <c r="C825" s="7">
        <v>500</v>
      </c>
      <c r="D825" t="str">
        <f>A825&amp;" N°"&amp;COUNTIF(A$2:A825,A825)</f>
        <v>C1456 N°1</v>
      </c>
      <c r="E825" s="5" t="s">
        <v>2203</v>
      </c>
      <c r="F825">
        <f t="shared" si="12"/>
        <v>500</v>
      </c>
      <c r="I825" s="11">
        <f ca="1">IF(F825&lt;&gt;"relavage",TODAY(),IF(G825=Feuil3!C826,Feuil2!H825+Feuil3!D826,IF(G825=Feuil3!C827,Feuil2!H825+Feuil3!D827,IF(G825=Feuil3!C828,Feuil2!H825+Feuil3!D828,IF(G825=Feuil3!C829,Feuil2!H825+Feuil3!D829,IF(G825=Feuil3!C830,Feuil2!H825+Feuil3!D830,0))))))</f>
        <v>44672</v>
      </c>
    </row>
    <row r="826" spans="1:9" hidden="1" x14ac:dyDescent="0.3">
      <c r="A826" s="5" t="s">
        <v>9</v>
      </c>
      <c r="B826" s="5" t="s">
        <v>10</v>
      </c>
      <c r="C826" s="7">
        <v>2000</v>
      </c>
      <c r="D826" t="str">
        <f>A826&amp;" N°"&amp;COUNTIF(A$2:A826,A826)</f>
        <v>6246150005_04 N°3</v>
      </c>
      <c r="E826" s="5" t="s">
        <v>2204</v>
      </c>
      <c r="F826">
        <f t="shared" si="12"/>
        <v>2000</v>
      </c>
      <c r="I826" s="11">
        <f ca="1">IF(F826&lt;&gt;"relavage",TODAY(),IF(G826=Feuil3!C827,Feuil2!H826+Feuil3!D827,IF(G826=Feuil3!C828,Feuil2!H826+Feuil3!D828,IF(G826=Feuil3!C829,Feuil2!H826+Feuil3!D829,IF(G826=Feuil3!C830,Feuil2!H826+Feuil3!D830,IF(G826=Feuil3!C831,Feuil2!H826+Feuil3!D831,0))))))</f>
        <v>44672</v>
      </c>
    </row>
    <row r="827" spans="1:9" hidden="1" x14ac:dyDescent="0.3">
      <c r="A827" s="5" t="s">
        <v>363</v>
      </c>
      <c r="B827" s="5" t="s">
        <v>364</v>
      </c>
      <c r="C827" s="7">
        <v>1</v>
      </c>
      <c r="D827" t="str">
        <f>A827&amp;" N°"&amp;COUNTIF(A$2:A827,A827)</f>
        <v>C1219 N°1</v>
      </c>
      <c r="E827" s="5" t="s">
        <v>2205</v>
      </c>
      <c r="F827" t="str">
        <f t="shared" si="12"/>
        <v>relavage</v>
      </c>
      <c r="I827" s="11">
        <f ca="1">IF(F827&lt;&gt;"relavage",TODAY(),IF(G827=Feuil3!C828,Feuil2!H827+Feuil3!D828,IF(G827=Feuil3!C829,Feuil2!H827+Feuil3!D829,IF(G827=Feuil3!C830,Feuil2!H827+Feuil3!D830,IF(G827=Feuil3!C831,Feuil2!H827+Feuil3!D831,IF(G827=Feuil3!C832,Feuil2!H827+Feuil3!D832,0))))))</f>
        <v>0</v>
      </c>
    </row>
    <row r="828" spans="1:9" hidden="1" x14ac:dyDescent="0.3">
      <c r="A828" s="5" t="s">
        <v>2206</v>
      </c>
      <c r="B828" s="5" t="s">
        <v>2207</v>
      </c>
      <c r="C828" s="7">
        <v>1</v>
      </c>
      <c r="D828" t="str">
        <f>A828&amp;" N°"&amp;COUNTIF(A$2:A828,A828)</f>
        <v>C868B N°1</v>
      </c>
      <c r="E828" s="5" t="s">
        <v>2208</v>
      </c>
      <c r="F828" t="str">
        <f t="shared" si="12"/>
        <v>relavage</v>
      </c>
      <c r="I828" s="11">
        <f ca="1">IF(F828&lt;&gt;"relavage",TODAY(),IF(G828=Feuil3!C829,Feuil2!H828+Feuil3!D829,IF(G828=Feuil3!C830,Feuil2!H828+Feuil3!D830,IF(G828=Feuil3!C831,Feuil2!H828+Feuil3!D831,IF(G828=Feuil3!C832,Feuil2!H828+Feuil3!D832,IF(G828=Feuil3!C833,Feuil2!H828+Feuil3!D833,0))))))</f>
        <v>0</v>
      </c>
    </row>
    <row r="829" spans="1:9" hidden="1" x14ac:dyDescent="0.3">
      <c r="A829" s="5" t="s">
        <v>283</v>
      </c>
      <c r="B829" s="5" t="s">
        <v>284</v>
      </c>
      <c r="C829" s="7">
        <v>1000</v>
      </c>
      <c r="D829" t="str">
        <f>A829&amp;" N°"&amp;COUNTIF(A$2:A829,A829)</f>
        <v>C544 N°1</v>
      </c>
      <c r="E829" s="5" t="s">
        <v>2209</v>
      </c>
      <c r="F829">
        <f t="shared" si="12"/>
        <v>1000</v>
      </c>
      <c r="I829" s="11">
        <f ca="1">IF(F829&lt;&gt;"relavage",TODAY(),IF(G829=Feuil3!C830,Feuil2!H829+Feuil3!D830,IF(G829=Feuil3!C831,Feuil2!H829+Feuil3!D831,IF(G829=Feuil3!C832,Feuil2!H829+Feuil3!D832,IF(G829=Feuil3!C833,Feuil2!H829+Feuil3!D833,IF(G829=Feuil3!C834,Feuil2!H829+Feuil3!D834,0))))))</f>
        <v>44672</v>
      </c>
    </row>
    <row r="830" spans="1:9" hidden="1" x14ac:dyDescent="0.3">
      <c r="A830" s="5" t="s">
        <v>2210</v>
      </c>
      <c r="B830" s="5" t="s">
        <v>2211</v>
      </c>
      <c r="C830" s="7">
        <v>500</v>
      </c>
      <c r="D830" t="str">
        <f>A830&amp;" N°"&amp;COUNTIF(A$2:A830,A830)</f>
        <v>C1003 N°1</v>
      </c>
      <c r="E830" s="5" t="s">
        <v>2212</v>
      </c>
      <c r="F830">
        <f t="shared" si="12"/>
        <v>500</v>
      </c>
      <c r="I830" s="11">
        <f ca="1">IF(F830&lt;&gt;"relavage",TODAY(),IF(G830=Feuil3!C831,Feuil2!H830+Feuil3!D831,IF(G830=Feuil3!C832,Feuil2!H830+Feuil3!D832,IF(G830=Feuil3!C833,Feuil2!H830+Feuil3!D833,IF(G830=Feuil3!C834,Feuil2!H830+Feuil3!D834,IF(G830=Feuil3!C835,Feuil2!H830+Feuil3!D835,0))))))</f>
        <v>44672</v>
      </c>
    </row>
    <row r="831" spans="1:9" hidden="1" x14ac:dyDescent="0.3">
      <c r="A831" s="5" t="s">
        <v>838</v>
      </c>
      <c r="B831" s="5" t="s">
        <v>839</v>
      </c>
      <c r="C831" s="7">
        <v>1</v>
      </c>
      <c r="D831" t="str">
        <f>A831&amp;" N°"&amp;COUNTIF(A$2:A831,A831)</f>
        <v>C92 N°2</v>
      </c>
      <c r="E831" s="5" t="s">
        <v>2213</v>
      </c>
      <c r="F831" t="str">
        <f t="shared" si="12"/>
        <v>relavage</v>
      </c>
      <c r="I831" s="11">
        <f ca="1">IF(F831&lt;&gt;"relavage",TODAY(),IF(G831=Feuil3!C832,Feuil2!H831+Feuil3!D832,IF(G831=Feuil3!C833,Feuil2!H831+Feuil3!D833,IF(G831=Feuil3!C834,Feuil2!H831+Feuil3!D834,IF(G831=Feuil3!C835,Feuil2!H831+Feuil3!D835,IF(G831=Feuil3!C836,Feuil2!H831+Feuil3!D836,0))))))</f>
        <v>0</v>
      </c>
    </row>
    <row r="832" spans="1:9" hidden="1" x14ac:dyDescent="0.3">
      <c r="A832" s="5" t="s">
        <v>842</v>
      </c>
      <c r="B832" s="5" t="s">
        <v>843</v>
      </c>
      <c r="C832" s="7">
        <v>1</v>
      </c>
      <c r="D832" t="str">
        <f>A832&amp;" N°"&amp;COUNTIF(A$2:A832,A832)</f>
        <v>C93 N°2</v>
      </c>
      <c r="E832" s="5" t="s">
        <v>2214</v>
      </c>
      <c r="F832" t="str">
        <f t="shared" si="12"/>
        <v>relavage</v>
      </c>
      <c r="I832" s="11">
        <f ca="1">IF(F832&lt;&gt;"relavage",TODAY(),IF(G832=Feuil3!C833,Feuil2!H832+Feuil3!D833,IF(G832=Feuil3!C834,Feuil2!H832+Feuil3!D834,IF(G832=Feuil3!C835,Feuil2!H832+Feuil3!D835,IF(G832=Feuil3!C836,Feuil2!H832+Feuil3!D836,IF(G832=Feuil3!C837,Feuil2!H832+Feuil3!D837,0))))))</f>
        <v>0</v>
      </c>
    </row>
    <row r="833" spans="1:9" hidden="1" x14ac:dyDescent="0.3">
      <c r="A833" s="5" t="s">
        <v>2215</v>
      </c>
      <c r="B833" s="5" t="s">
        <v>2216</v>
      </c>
      <c r="C833" s="7">
        <v>2500</v>
      </c>
      <c r="D833" t="str">
        <f>A833&amp;" N°"&amp;COUNTIF(A$2:A833,A833)</f>
        <v>C235 N°1</v>
      </c>
      <c r="E833" s="5" t="s">
        <v>2217</v>
      </c>
      <c r="F833">
        <f t="shared" si="12"/>
        <v>2500</v>
      </c>
      <c r="I833" s="11">
        <f ca="1">IF(F833&lt;&gt;"relavage",TODAY(),IF(G833=Feuil3!C834,Feuil2!H833+Feuil3!D834,IF(G833=Feuil3!C835,Feuil2!H833+Feuil3!D835,IF(G833=Feuil3!C836,Feuil2!H833+Feuil3!D836,IF(G833=Feuil3!C837,Feuil2!H833+Feuil3!D837,IF(G833=Feuil3!C838,Feuil2!H833+Feuil3!D838,0))))))</f>
        <v>44672</v>
      </c>
    </row>
    <row r="834" spans="1:9" hidden="1" x14ac:dyDescent="0.3">
      <c r="A834" s="5" t="s">
        <v>2218</v>
      </c>
      <c r="B834" s="5" t="s">
        <v>2219</v>
      </c>
      <c r="C834" s="7">
        <v>1</v>
      </c>
      <c r="D834" t="str">
        <f>A834&amp;" N°"&amp;COUNTIF(A$2:A834,A834)</f>
        <v>C343 N°1</v>
      </c>
      <c r="E834" s="5" t="s">
        <v>2220</v>
      </c>
      <c r="F834" t="str">
        <f t="shared" si="12"/>
        <v>relavage</v>
      </c>
      <c r="I834" s="11">
        <f ca="1">IF(F834&lt;&gt;"relavage",TODAY(),IF(G834=Feuil3!C835,Feuil2!H834+Feuil3!D835,IF(G834=Feuil3!C836,Feuil2!H834+Feuil3!D836,IF(G834=Feuil3!C837,Feuil2!H834+Feuil3!D837,IF(G834=Feuil3!C838,Feuil2!H834+Feuil3!D838,IF(G834=Feuil3!C839,Feuil2!H834+Feuil3!D839,0))))))</f>
        <v>0</v>
      </c>
    </row>
    <row r="835" spans="1:9" hidden="1" x14ac:dyDescent="0.3">
      <c r="A835" s="5" t="s">
        <v>1584</v>
      </c>
      <c r="B835" s="5" t="s">
        <v>1585</v>
      </c>
      <c r="C835" s="7">
        <v>1</v>
      </c>
      <c r="D835" t="str">
        <f>A835&amp;" N°"&amp;COUNTIF(A$2:A835,A835)</f>
        <v>C949B N°2</v>
      </c>
      <c r="E835" s="5" t="s">
        <v>2221</v>
      </c>
      <c r="F835" t="str">
        <f t="shared" ref="F835:F876" si="13">IF(C835=1,"relavage",IF(C835=8,"",C835))</f>
        <v>relavage</v>
      </c>
      <c r="I835" s="11">
        <f ca="1">IF(F835&lt;&gt;"relavage",TODAY(),IF(G835=Feuil3!C836,Feuil2!H835+Feuil3!D836,IF(G835=Feuil3!C837,Feuil2!H835+Feuil3!D837,IF(G835=Feuil3!C838,Feuil2!H835+Feuil3!D838,IF(G835=Feuil3!C839,Feuil2!H835+Feuil3!D839,IF(G835=Feuil3!C840,Feuil2!H835+Feuil3!D840,0))))))</f>
        <v>0</v>
      </c>
    </row>
    <row r="836" spans="1:9" hidden="1" x14ac:dyDescent="0.3">
      <c r="A836" s="5" t="s">
        <v>414</v>
      </c>
      <c r="B836" s="5" t="s">
        <v>415</v>
      </c>
      <c r="C836" s="7">
        <v>1</v>
      </c>
      <c r="D836" t="str">
        <f>A836&amp;" N°"&amp;COUNTIF(A$2:A836,A836)</f>
        <v>C1422 N°2</v>
      </c>
      <c r="E836" s="5" t="s">
        <v>2222</v>
      </c>
      <c r="F836" t="str">
        <f t="shared" si="13"/>
        <v>relavage</v>
      </c>
      <c r="I836" s="11">
        <f ca="1">IF(F836&lt;&gt;"relavage",TODAY(),IF(G836=Feuil3!C837,Feuil2!H836+Feuil3!D837,IF(G836=Feuil3!C838,Feuil2!H836+Feuil3!D838,IF(G836=Feuil3!C839,Feuil2!H836+Feuil3!D839,IF(G836=Feuil3!C840,Feuil2!H836+Feuil3!D840,IF(G836=Feuil3!C841,Feuil2!H836+Feuil3!D841,0))))))</f>
        <v>0</v>
      </c>
    </row>
    <row r="837" spans="1:9" hidden="1" x14ac:dyDescent="0.3">
      <c r="A837" s="5" t="s">
        <v>2186</v>
      </c>
      <c r="B837" s="5" t="s">
        <v>2187</v>
      </c>
      <c r="C837" s="7">
        <v>2500</v>
      </c>
      <c r="D837" t="str">
        <f>A837&amp;" N°"&amp;COUNTIF(A$2:A837,A837)</f>
        <v>5720190002_04 N°2</v>
      </c>
      <c r="E837" s="5" t="s">
        <v>2223</v>
      </c>
      <c r="F837">
        <f t="shared" si="13"/>
        <v>2500</v>
      </c>
      <c r="I837" s="11">
        <f ca="1">IF(F837&lt;&gt;"relavage",TODAY(),IF(G837=Feuil3!C838,Feuil2!H837+Feuil3!D838,IF(G837=Feuil3!C839,Feuil2!H837+Feuil3!D839,IF(G837=Feuil3!C840,Feuil2!H837+Feuil3!D840,IF(G837=Feuil3!C841,Feuil2!H837+Feuil3!D841,IF(G837=Feuil3!C842,Feuil2!H837+Feuil3!D842,0))))))</f>
        <v>44672</v>
      </c>
    </row>
    <row r="838" spans="1:9" hidden="1" x14ac:dyDescent="0.3">
      <c r="A838" s="5" t="s">
        <v>928</v>
      </c>
      <c r="B838" s="5" t="s">
        <v>929</v>
      </c>
      <c r="C838" s="7">
        <v>1355</v>
      </c>
      <c r="D838" t="str">
        <f>A838&amp;" N°"&amp;COUNTIF(A$2:A838,A838)</f>
        <v>C573 N°2</v>
      </c>
      <c r="E838" s="5" t="s">
        <v>2224</v>
      </c>
      <c r="F838">
        <f t="shared" si="13"/>
        <v>1355</v>
      </c>
      <c r="I838" s="11">
        <f ca="1">IF(F838&lt;&gt;"relavage",TODAY(),IF(G838=Feuil3!C839,Feuil2!H838+Feuil3!D839,IF(G838=Feuil3!C840,Feuil2!H838+Feuil3!D840,IF(G838=Feuil3!C841,Feuil2!H838+Feuil3!D841,IF(G838=Feuil3!C842,Feuil2!H838+Feuil3!D842,IF(G838=Feuil3!C843,Feuil2!H838+Feuil3!D843,0))))))</f>
        <v>44672</v>
      </c>
    </row>
    <row r="839" spans="1:9" hidden="1" x14ac:dyDescent="0.3">
      <c r="A839" s="5" t="s">
        <v>2225</v>
      </c>
      <c r="B839" s="5" t="s">
        <v>2226</v>
      </c>
      <c r="C839" s="7">
        <v>1</v>
      </c>
      <c r="D839" t="str">
        <f>A839&amp;" N°"&amp;COUNTIF(A$2:A839,A839)</f>
        <v>5720190002_14 N°1</v>
      </c>
      <c r="E839" s="5" t="s">
        <v>2227</v>
      </c>
      <c r="F839" t="str">
        <f t="shared" si="13"/>
        <v>relavage</v>
      </c>
      <c r="I839" s="11">
        <f ca="1">IF(F839&lt;&gt;"relavage",TODAY(),IF(G839=Feuil3!C840,Feuil2!H839+Feuil3!D840,IF(G839=Feuil3!C841,Feuil2!H839+Feuil3!D841,IF(G839=Feuil3!C842,Feuil2!H839+Feuil3!D842,IF(G839=Feuil3!C843,Feuil2!H839+Feuil3!D843,IF(G839=Feuil3!C844,Feuil2!H839+Feuil3!D844,0))))))</f>
        <v>0</v>
      </c>
    </row>
    <row r="840" spans="1:9" hidden="1" x14ac:dyDescent="0.3">
      <c r="A840" s="5" t="s">
        <v>2228</v>
      </c>
      <c r="B840" s="5" t="s">
        <v>2229</v>
      </c>
      <c r="C840" s="7">
        <v>2000</v>
      </c>
      <c r="D840" t="str">
        <f>A840&amp;" N°"&amp;COUNTIF(A$2:A840,A840)</f>
        <v>C149 N°1</v>
      </c>
      <c r="E840" s="5" t="s">
        <v>2230</v>
      </c>
      <c r="F840">
        <f t="shared" si="13"/>
        <v>2000</v>
      </c>
      <c r="I840" s="11">
        <f ca="1">IF(F840&lt;&gt;"relavage",TODAY(),IF(G840=Feuil3!C841,Feuil2!H840+Feuil3!D841,IF(G840=Feuil3!C842,Feuil2!H840+Feuil3!D842,IF(G840=Feuil3!C843,Feuil2!H840+Feuil3!D843,IF(G840=Feuil3!C844,Feuil2!H840+Feuil3!D844,IF(G840=Feuil3!C845,Feuil2!H840+Feuil3!D845,0))))))</f>
        <v>44672</v>
      </c>
    </row>
    <row r="841" spans="1:9" hidden="1" x14ac:dyDescent="0.3">
      <c r="A841" s="5" t="s">
        <v>343</v>
      </c>
      <c r="B841" s="5" t="s">
        <v>344</v>
      </c>
      <c r="C841" s="7">
        <v>1444</v>
      </c>
      <c r="D841" t="str">
        <f>A841&amp;" N°"&amp;COUNTIF(A$2:A841,A841)</f>
        <v>C1400 N°2</v>
      </c>
      <c r="E841" s="5" t="s">
        <v>2231</v>
      </c>
      <c r="F841">
        <f t="shared" si="13"/>
        <v>1444</v>
      </c>
      <c r="I841" s="11">
        <f ca="1">IF(F841&lt;&gt;"relavage",TODAY(),IF(G841=Feuil3!C842,Feuil2!H841+Feuil3!D842,IF(G841=Feuil3!C843,Feuil2!H841+Feuil3!D843,IF(G841=Feuil3!C844,Feuil2!H841+Feuil3!D844,IF(G841=Feuil3!C845,Feuil2!H841+Feuil3!D845,IF(G841=Feuil3!C846,Feuil2!H841+Feuil3!D846,0))))))</f>
        <v>44672</v>
      </c>
    </row>
    <row r="842" spans="1:9" hidden="1" x14ac:dyDescent="0.3">
      <c r="A842" s="5" t="s">
        <v>329</v>
      </c>
      <c r="B842" s="5" t="s">
        <v>330</v>
      </c>
      <c r="C842" s="7">
        <v>2720</v>
      </c>
      <c r="D842" t="str">
        <f>A842&amp;" N°"&amp;COUNTIF(A$2:A842,A842)</f>
        <v>C1063B N°2</v>
      </c>
      <c r="E842" s="5" t="s">
        <v>2232</v>
      </c>
      <c r="F842">
        <f t="shared" si="13"/>
        <v>2720</v>
      </c>
      <c r="I842" s="11">
        <f ca="1">IF(F842&lt;&gt;"relavage",TODAY(),IF(G842=Feuil3!C843,Feuil2!H842+Feuil3!D843,IF(G842=Feuil3!C844,Feuil2!H842+Feuil3!D844,IF(G842=Feuil3!C845,Feuil2!H842+Feuil3!D845,IF(G842=Feuil3!C846,Feuil2!H842+Feuil3!D846,IF(G842=Feuil3!C847,Feuil2!H842+Feuil3!D847,0))))))</f>
        <v>44672</v>
      </c>
    </row>
    <row r="843" spans="1:9" hidden="1" x14ac:dyDescent="0.3">
      <c r="A843" s="5" t="s">
        <v>2233</v>
      </c>
      <c r="B843" s="5" t="s">
        <v>2234</v>
      </c>
      <c r="C843" s="7">
        <v>1000</v>
      </c>
      <c r="D843" t="str">
        <f>A843&amp;" N°"&amp;COUNTIF(A$2:A843,A843)</f>
        <v>C1994 N°1</v>
      </c>
      <c r="E843" s="5" t="s">
        <v>2235</v>
      </c>
      <c r="F843">
        <f t="shared" si="13"/>
        <v>1000</v>
      </c>
      <c r="I843" s="11">
        <f ca="1">IF(F843&lt;&gt;"relavage",TODAY(),IF(G843=Feuil3!C844,Feuil2!H843+Feuil3!D844,IF(G843=Feuil3!C845,Feuil2!H843+Feuil3!D845,IF(G843=Feuil3!C846,Feuil2!H843+Feuil3!D846,IF(G843=Feuil3!C847,Feuil2!H843+Feuil3!D847,IF(G843=Feuil3!C848,Feuil2!H843+Feuil3!D848,0))))))</f>
        <v>44672</v>
      </c>
    </row>
    <row r="844" spans="1:9" hidden="1" x14ac:dyDescent="0.3">
      <c r="A844" s="5" t="s">
        <v>327</v>
      </c>
      <c r="B844" s="5" t="s">
        <v>328</v>
      </c>
      <c r="C844" s="7">
        <v>8</v>
      </c>
      <c r="D844" t="str">
        <f>A844&amp;" N°"&amp;COUNTIF(A$2:A844,A844)</f>
        <v>9911122491_04 N°1</v>
      </c>
      <c r="E844" s="5" t="s">
        <v>2236</v>
      </c>
      <c r="F844" t="str">
        <f t="shared" si="13"/>
        <v/>
      </c>
      <c r="I844" s="11">
        <f ca="1">IF(F844&lt;&gt;"relavage",TODAY(),IF(G844=Feuil3!C845,Feuil2!H844+Feuil3!D845,IF(G844=Feuil3!C846,Feuil2!H844+Feuil3!D846,IF(G844=Feuil3!C847,Feuil2!H844+Feuil3!D847,IF(G844=Feuil3!C848,Feuil2!H844+Feuil3!D848,IF(G844=Feuil3!C849,Feuil2!H844+Feuil3!D849,0))))))</f>
        <v>44672</v>
      </c>
    </row>
    <row r="845" spans="1:9" hidden="1" x14ac:dyDescent="0.3">
      <c r="A845" s="5" t="s">
        <v>2237</v>
      </c>
      <c r="B845" s="5" t="s">
        <v>2238</v>
      </c>
      <c r="C845" s="7">
        <v>1500</v>
      </c>
      <c r="D845" t="str">
        <f>A845&amp;" N°"&amp;COUNTIF(A$2:A845,A845)</f>
        <v>4720020004_04 N°1</v>
      </c>
      <c r="E845" s="5" t="s">
        <v>2239</v>
      </c>
      <c r="F845">
        <f t="shared" si="13"/>
        <v>1500</v>
      </c>
      <c r="I845" s="11">
        <f ca="1">IF(F845&lt;&gt;"relavage",TODAY(),IF(G845=Feuil3!C846,Feuil2!H845+Feuil3!D846,IF(G845=Feuil3!C847,Feuil2!H845+Feuil3!D847,IF(G845=Feuil3!C848,Feuil2!H845+Feuil3!D848,IF(G845=Feuil3!C849,Feuil2!H845+Feuil3!D849,IF(G845=Feuil3!C850,Feuil2!H845+Feuil3!D850,0))))))</f>
        <v>44672</v>
      </c>
    </row>
    <row r="846" spans="1:9" hidden="1" x14ac:dyDescent="0.3">
      <c r="A846" s="5" t="s">
        <v>2240</v>
      </c>
      <c r="B846" s="5" t="s">
        <v>2241</v>
      </c>
      <c r="C846" s="7">
        <v>1000</v>
      </c>
      <c r="D846" t="str">
        <f>A846&amp;" N°"&amp;COUNTIF(A$2:A846,A846)</f>
        <v>5720190003_14 N°1</v>
      </c>
      <c r="E846" s="5" t="s">
        <v>2242</v>
      </c>
      <c r="F846">
        <f t="shared" si="13"/>
        <v>1000</v>
      </c>
      <c r="I846" s="11">
        <f ca="1">IF(F846&lt;&gt;"relavage",TODAY(),IF(G846=Feuil3!C847,Feuil2!H846+Feuil3!D847,IF(G846=Feuil3!C848,Feuil2!H846+Feuil3!D848,IF(G846=Feuil3!C849,Feuil2!H846+Feuil3!D849,IF(G846=Feuil3!C850,Feuil2!H846+Feuil3!D850,IF(G846=Feuil3!C851,Feuil2!H846+Feuil3!D851,0))))))</f>
        <v>44672</v>
      </c>
    </row>
    <row r="847" spans="1:9" hidden="1" x14ac:dyDescent="0.3">
      <c r="A847" s="5" t="s">
        <v>235</v>
      </c>
      <c r="B847" s="5" t="s">
        <v>236</v>
      </c>
      <c r="C847" s="7">
        <v>1480</v>
      </c>
      <c r="D847" t="str">
        <f>A847&amp;" N°"&amp;COUNTIF(A$2:A847,A847)</f>
        <v>C1397W2 N°2</v>
      </c>
      <c r="E847" s="5" t="s">
        <v>2243</v>
      </c>
      <c r="F847">
        <f t="shared" si="13"/>
        <v>1480</v>
      </c>
      <c r="I847" s="11">
        <f ca="1">IF(F847&lt;&gt;"relavage",TODAY(),IF(G847=Feuil3!C848,Feuil2!H847+Feuil3!D848,IF(G847=Feuil3!C849,Feuil2!H847+Feuil3!D849,IF(G847=Feuil3!C850,Feuil2!H847+Feuil3!D850,IF(G847=Feuil3!C851,Feuil2!H847+Feuil3!D851,IF(G847=Feuil3!C852,Feuil2!H847+Feuil3!D852,0))))))</f>
        <v>44672</v>
      </c>
    </row>
    <row r="848" spans="1:9" hidden="1" x14ac:dyDescent="0.3">
      <c r="A848" s="5" t="s">
        <v>101</v>
      </c>
      <c r="B848" s="5" t="s">
        <v>77</v>
      </c>
      <c r="C848" s="7">
        <v>1000</v>
      </c>
      <c r="D848" t="str">
        <f>A848&amp;" N°"&amp;COUNTIF(A$2:A848,A848)</f>
        <v>C1670 N°1</v>
      </c>
      <c r="E848" s="5" t="s">
        <v>2244</v>
      </c>
      <c r="F848">
        <f t="shared" si="13"/>
        <v>1000</v>
      </c>
      <c r="I848" s="11">
        <f ca="1">IF(F848&lt;&gt;"relavage",TODAY(),IF(G848=Feuil3!C849,Feuil2!H848+Feuil3!D849,IF(G848=Feuil3!C850,Feuil2!H848+Feuil3!D850,IF(G848=Feuil3!C851,Feuil2!H848+Feuil3!D851,IF(G848=Feuil3!C852,Feuil2!H848+Feuil3!D852,IF(G848=Feuil3!C853,Feuil2!H848+Feuil3!D853,0))))))</f>
        <v>44672</v>
      </c>
    </row>
    <row r="849" spans="1:9" hidden="1" x14ac:dyDescent="0.3">
      <c r="A849" s="5" t="s">
        <v>2245</v>
      </c>
      <c r="B849" s="5" t="s">
        <v>2246</v>
      </c>
      <c r="C849" s="7">
        <v>1</v>
      </c>
      <c r="D849" t="str">
        <f>A849&amp;" N°"&amp;COUNTIF(A$2:A849,A849)</f>
        <v>C607 N°1</v>
      </c>
      <c r="E849" s="5" t="s">
        <v>2247</v>
      </c>
      <c r="F849" t="str">
        <f t="shared" si="13"/>
        <v>relavage</v>
      </c>
      <c r="I849" s="11">
        <f ca="1">IF(F849&lt;&gt;"relavage",TODAY(),IF(G849=Feuil3!C850,Feuil2!H849+Feuil3!D850,IF(G849=Feuil3!C851,Feuil2!H849+Feuil3!D851,IF(G849=Feuil3!C852,Feuil2!H849+Feuil3!D852,IF(G849=Feuil3!C853,Feuil2!H849+Feuil3!D853,IF(G849=Feuil3!C854,Feuil2!H849+Feuil3!D854,0))))))</f>
        <v>0</v>
      </c>
    </row>
    <row r="850" spans="1:9" hidden="1" x14ac:dyDescent="0.3">
      <c r="A850" s="5" t="s">
        <v>575</v>
      </c>
      <c r="B850" s="5" t="s">
        <v>576</v>
      </c>
      <c r="C850" s="7">
        <v>2919</v>
      </c>
      <c r="D850" t="str">
        <f>A850&amp;" N°"&amp;COUNTIF(A$2:A850,A850)</f>
        <v>C1826 N°3</v>
      </c>
      <c r="E850" s="5" t="s">
        <v>2248</v>
      </c>
      <c r="F850">
        <f t="shared" si="13"/>
        <v>2919</v>
      </c>
      <c r="I850" s="11">
        <f ca="1">IF(F850&lt;&gt;"relavage",TODAY(),IF(G850=Feuil3!C851,Feuil2!H850+Feuil3!D851,IF(G850=Feuil3!C852,Feuil2!H850+Feuil3!D852,IF(G850=Feuil3!C853,Feuil2!H850+Feuil3!D853,IF(G850=Feuil3!C854,Feuil2!H850+Feuil3!D854,IF(G850=Feuil3!C855,Feuil2!H850+Feuil3!D855,0))))))</f>
        <v>44672</v>
      </c>
    </row>
    <row r="851" spans="1:9" hidden="1" x14ac:dyDescent="0.3">
      <c r="A851" s="5" t="s">
        <v>2249</v>
      </c>
      <c r="B851" s="5" t="s">
        <v>2250</v>
      </c>
      <c r="C851" s="7">
        <v>1500</v>
      </c>
      <c r="D851" t="str">
        <f>A851&amp;" N°"&amp;COUNTIF(A$2:A851,A851)</f>
        <v>5720190008_041 N°1</v>
      </c>
      <c r="E851" s="5" t="s">
        <v>2251</v>
      </c>
      <c r="F851">
        <f t="shared" si="13"/>
        <v>1500</v>
      </c>
      <c r="I851" s="11">
        <f ca="1">IF(F851&lt;&gt;"relavage",TODAY(),IF(G851=Feuil3!C852,Feuil2!H851+Feuil3!D852,IF(G851=Feuil3!C853,Feuil2!H851+Feuil3!D853,IF(G851=Feuil3!C854,Feuil2!H851+Feuil3!D854,IF(G851=Feuil3!C855,Feuil2!H851+Feuil3!D855,IF(G851=Feuil3!C856,Feuil2!H851+Feuil3!D856,0))))))</f>
        <v>44672</v>
      </c>
    </row>
    <row r="852" spans="1:9" hidden="1" x14ac:dyDescent="0.3">
      <c r="A852" s="5" t="s">
        <v>2156</v>
      </c>
      <c r="B852" s="5" t="s">
        <v>2157</v>
      </c>
      <c r="C852" s="7">
        <v>950</v>
      </c>
      <c r="D852" t="str">
        <f>A852&amp;" N°"&amp;COUNTIF(A$2:A852,A852)</f>
        <v>C1016 N°2</v>
      </c>
      <c r="E852" s="5" t="s">
        <v>2252</v>
      </c>
      <c r="F852">
        <f t="shared" si="13"/>
        <v>950</v>
      </c>
      <c r="I852" s="11">
        <f ca="1">IF(F852&lt;&gt;"relavage",TODAY(),IF(G852=Feuil3!C853,Feuil2!H852+Feuil3!D853,IF(G852=Feuil3!C854,Feuil2!H852+Feuil3!D854,IF(G852=Feuil3!C855,Feuil2!H852+Feuil3!D855,IF(G852=Feuil3!C856,Feuil2!H852+Feuil3!D856,IF(G852=Feuil3!C857,Feuil2!H852+Feuil3!D857,0))))))</f>
        <v>44672</v>
      </c>
    </row>
    <row r="853" spans="1:9" hidden="1" x14ac:dyDescent="0.3">
      <c r="A853" s="5" t="s">
        <v>1025</v>
      </c>
      <c r="B853" s="5" t="s">
        <v>1026</v>
      </c>
      <c r="C853" s="7">
        <v>8</v>
      </c>
      <c r="D853" t="str">
        <f>A853&amp;" N°"&amp;COUNTIF(A$2:A853,A853)</f>
        <v>C585 N°2</v>
      </c>
      <c r="E853" s="5" t="s">
        <v>2253</v>
      </c>
      <c r="F853" t="str">
        <f t="shared" si="13"/>
        <v/>
      </c>
      <c r="I853" s="11">
        <f ca="1">IF(F853&lt;&gt;"relavage",TODAY(),IF(G853=Feuil3!C854,Feuil2!H853+Feuil3!D854,IF(G853=Feuil3!C855,Feuil2!H853+Feuil3!D855,IF(G853=Feuil3!C856,Feuil2!H853+Feuil3!D856,IF(G853=Feuil3!C857,Feuil2!H853+Feuil3!D857,IF(G853=Feuil3!C858,Feuil2!H853+Feuil3!D858,0))))))</f>
        <v>44672</v>
      </c>
    </row>
    <row r="854" spans="1:9" hidden="1" x14ac:dyDescent="0.3">
      <c r="A854" s="5" t="s">
        <v>2254</v>
      </c>
      <c r="B854" s="5" t="s">
        <v>2255</v>
      </c>
      <c r="C854" s="7">
        <v>1000</v>
      </c>
      <c r="D854" t="str">
        <f>A854&amp;" N°"&amp;COUNTIF(A$2:A854,A854)</f>
        <v>C475A N°1</v>
      </c>
      <c r="E854" s="5" t="s">
        <v>2256</v>
      </c>
      <c r="F854">
        <f t="shared" si="13"/>
        <v>1000</v>
      </c>
      <c r="I854" s="11">
        <f ca="1">IF(F854&lt;&gt;"relavage",TODAY(),IF(G854=Feuil3!C855,Feuil2!H854+Feuil3!D855,IF(G854=Feuil3!C856,Feuil2!H854+Feuil3!D856,IF(G854=Feuil3!C857,Feuil2!H854+Feuil3!D857,IF(G854=Feuil3!C858,Feuil2!H854+Feuil3!D858,IF(G854=Feuil3!C859,Feuil2!H854+Feuil3!D859,0))))))</f>
        <v>44672</v>
      </c>
    </row>
    <row r="855" spans="1:9" hidden="1" x14ac:dyDescent="0.3">
      <c r="A855" s="5" t="s">
        <v>2257</v>
      </c>
      <c r="B855" s="5" t="s">
        <v>2258</v>
      </c>
      <c r="C855" s="7">
        <v>8</v>
      </c>
      <c r="D855" t="str">
        <f>A855&amp;" N°"&amp;COUNTIF(A$2:A855,A855)</f>
        <v>C586 N°1</v>
      </c>
      <c r="E855" s="5" t="s">
        <v>2259</v>
      </c>
      <c r="F855" t="str">
        <f t="shared" si="13"/>
        <v/>
      </c>
      <c r="I855" s="11">
        <f ca="1">IF(F855&lt;&gt;"relavage",TODAY(),IF(G855=Feuil3!C856,Feuil2!H855+Feuil3!D856,IF(G855=Feuil3!C857,Feuil2!H855+Feuil3!D857,IF(G855=Feuil3!C858,Feuil2!H855+Feuil3!D858,IF(G855=Feuil3!C859,Feuil2!H855+Feuil3!D859,IF(G855=Feuil3!C860,Feuil2!H855+Feuil3!D860,0))))))</f>
        <v>44672</v>
      </c>
    </row>
    <row r="856" spans="1:9" hidden="1" x14ac:dyDescent="0.3">
      <c r="A856" s="5" t="s">
        <v>2260</v>
      </c>
      <c r="B856" s="5" t="s">
        <v>2261</v>
      </c>
      <c r="C856" s="7">
        <v>2500</v>
      </c>
      <c r="D856" t="str">
        <f>A856&amp;" N°"&amp;COUNTIF(A$2:A856,A856)</f>
        <v>C587 N°1</v>
      </c>
      <c r="E856" s="5" t="s">
        <v>2262</v>
      </c>
      <c r="F856">
        <f t="shared" si="13"/>
        <v>2500</v>
      </c>
      <c r="I856" s="11">
        <f ca="1">IF(F856&lt;&gt;"relavage",TODAY(),IF(G856=Feuil3!C857,Feuil2!H856+Feuil3!D857,IF(G856=Feuil3!C858,Feuil2!H856+Feuil3!D858,IF(G856=Feuil3!C859,Feuil2!H856+Feuil3!D859,IF(G856=Feuil3!C860,Feuil2!H856+Feuil3!D860,IF(G856=Feuil3!C861,Feuil2!H856+Feuil3!D861,0))))))</f>
        <v>44672</v>
      </c>
    </row>
    <row r="857" spans="1:9" hidden="1" x14ac:dyDescent="0.3">
      <c r="A857" s="5" t="s">
        <v>2263</v>
      </c>
      <c r="B857" s="5" t="s">
        <v>2264</v>
      </c>
      <c r="C857" s="7">
        <v>8</v>
      </c>
      <c r="D857" t="str">
        <f>A857&amp;" N°"&amp;COUNTIF(A$2:A857,A857)</f>
        <v>5720190008_043 N°1</v>
      </c>
      <c r="E857" s="5" t="s">
        <v>2265</v>
      </c>
      <c r="F857" t="str">
        <f t="shared" si="13"/>
        <v/>
      </c>
      <c r="I857" s="11">
        <f ca="1">IF(F857&lt;&gt;"relavage",TODAY(),IF(G857=Feuil3!C858,Feuil2!H857+Feuil3!D858,IF(G857=Feuil3!C859,Feuil2!H857+Feuil3!D859,IF(G857=Feuil3!C860,Feuil2!H857+Feuil3!D860,IF(G857=Feuil3!C861,Feuil2!H857+Feuil3!D861,IF(G857=Feuil3!C862,Feuil2!H857+Feuil3!D862,0))))))</f>
        <v>44672</v>
      </c>
    </row>
    <row r="858" spans="1:9" hidden="1" x14ac:dyDescent="0.3">
      <c r="A858" s="5" t="s">
        <v>1143</v>
      </c>
      <c r="B858" s="5" t="s">
        <v>1144</v>
      </c>
      <c r="C858" s="7">
        <v>2000</v>
      </c>
      <c r="D858" t="str">
        <f>A858&amp;" N°"&amp;COUNTIF(A$2:A858,A858)</f>
        <v>7152450002_041 N°2</v>
      </c>
      <c r="E858" s="5" t="s">
        <v>2266</v>
      </c>
      <c r="F858">
        <f t="shared" si="13"/>
        <v>2000</v>
      </c>
      <c r="I858" s="11">
        <f ca="1">IF(F858&lt;&gt;"relavage",TODAY(),IF(G858=Feuil3!C859,Feuil2!H858+Feuil3!D859,IF(G858=Feuil3!C860,Feuil2!H858+Feuil3!D860,IF(G858=Feuil3!C861,Feuil2!H858+Feuil3!D861,IF(G858=Feuil3!C862,Feuil2!H858+Feuil3!D862,IF(G858=Feuil3!C863,Feuil2!H858+Feuil3!D863,0))))))</f>
        <v>44672</v>
      </c>
    </row>
    <row r="859" spans="1:9" hidden="1" x14ac:dyDescent="0.3">
      <c r="A859" s="5" t="s">
        <v>980</v>
      </c>
      <c r="B859" s="5" t="s">
        <v>981</v>
      </c>
      <c r="C859" s="7">
        <v>8</v>
      </c>
      <c r="D859" t="str">
        <f>A859&amp;" N°"&amp;COUNTIF(A$2:A859,A859)</f>
        <v>C1059B N°4</v>
      </c>
      <c r="E859" s="5" t="s">
        <v>2267</v>
      </c>
      <c r="F859" t="str">
        <f t="shared" si="13"/>
        <v/>
      </c>
      <c r="I859" s="11">
        <f ca="1">IF(F859&lt;&gt;"relavage",TODAY(),IF(G859=Feuil3!C860,Feuil2!H859+Feuil3!D860,IF(G859=Feuil3!C861,Feuil2!H859+Feuil3!D861,IF(G859=Feuil3!C862,Feuil2!H859+Feuil3!D862,IF(G859=Feuil3!C863,Feuil2!H859+Feuil3!D863,IF(G859=Feuil3!C864,Feuil2!H859+Feuil3!D864,0))))))</f>
        <v>44672</v>
      </c>
    </row>
    <row r="860" spans="1:9" hidden="1" x14ac:dyDescent="0.3">
      <c r="A860" s="5" t="s">
        <v>1377</v>
      </c>
      <c r="B860" s="5" t="s">
        <v>77</v>
      </c>
      <c r="C860" s="7">
        <v>3000</v>
      </c>
      <c r="D860" t="str">
        <f>A860&amp;" N°"&amp;COUNTIF(A$2:A860,A860)</f>
        <v>C77A N°2</v>
      </c>
      <c r="E860" s="5" t="s">
        <v>2268</v>
      </c>
      <c r="F860">
        <f t="shared" si="13"/>
        <v>3000</v>
      </c>
      <c r="I860" s="11">
        <f ca="1">IF(F860&lt;&gt;"relavage",TODAY(),IF(G860=Feuil3!C861,Feuil2!H860+Feuil3!D861,IF(G860=Feuil3!C862,Feuil2!H860+Feuil3!D862,IF(G860=Feuil3!C863,Feuil2!H860+Feuil3!D863,IF(G860=Feuil3!C864,Feuil2!H860+Feuil3!D864,IF(G860=Feuil3!C865,Feuil2!H860+Feuil3!D865,0))))))</f>
        <v>44672</v>
      </c>
    </row>
    <row r="861" spans="1:9" hidden="1" x14ac:dyDescent="0.3">
      <c r="A861" s="5" t="s">
        <v>2269</v>
      </c>
      <c r="B861" s="5" t="s">
        <v>2270</v>
      </c>
      <c r="C861" s="7">
        <v>1</v>
      </c>
      <c r="D861" t="str">
        <f>A861&amp;" N°"&amp;COUNTIF(A$2:A861,A861)</f>
        <v>C1120 N°1</v>
      </c>
      <c r="E861" s="5" t="s">
        <v>2271</v>
      </c>
      <c r="F861" t="str">
        <f t="shared" si="13"/>
        <v>relavage</v>
      </c>
      <c r="I861" s="11">
        <f ca="1">IF(F861&lt;&gt;"relavage",TODAY(),IF(G861=Feuil3!C862,Feuil2!H861+Feuil3!D862,IF(G861=Feuil3!C863,Feuil2!H861+Feuil3!D863,IF(G861=Feuil3!C864,Feuil2!H861+Feuil3!D864,IF(G861=Feuil3!C865,Feuil2!H861+Feuil3!D865,IF(G861=Feuil3!C866,Feuil2!H861+Feuil3!D866,0))))))</f>
        <v>0</v>
      </c>
    </row>
    <row r="862" spans="1:9" hidden="1" x14ac:dyDescent="0.3">
      <c r="A862" s="5" t="s">
        <v>289</v>
      </c>
      <c r="B862" s="5" t="s">
        <v>1112</v>
      </c>
      <c r="C862" s="7">
        <v>3000</v>
      </c>
      <c r="D862" t="str">
        <f>A862&amp;" N°"&amp;COUNTIF(A$2:A862,A862)</f>
        <v>6246150007_14 N°5</v>
      </c>
      <c r="E862" s="5" t="s">
        <v>2272</v>
      </c>
      <c r="F862">
        <f t="shared" si="13"/>
        <v>3000</v>
      </c>
      <c r="I862" s="11">
        <f ca="1">IF(F862&lt;&gt;"relavage",TODAY(),IF(G862=Feuil3!C863,Feuil2!H862+Feuil3!D863,IF(G862=Feuil3!C864,Feuil2!H862+Feuil3!D864,IF(G862=Feuil3!C865,Feuil2!H862+Feuil3!D865,IF(G862=Feuil3!C866,Feuil2!H862+Feuil3!D866,IF(G862=Feuil3!C867,Feuil2!H862+Feuil3!D867,0))))))</f>
        <v>44672</v>
      </c>
    </row>
    <row r="863" spans="1:9" hidden="1" x14ac:dyDescent="0.3">
      <c r="A863" s="5" t="s">
        <v>2273</v>
      </c>
      <c r="B863" s="5" t="s">
        <v>2274</v>
      </c>
      <c r="C863" s="7">
        <v>500</v>
      </c>
      <c r="D863" t="str">
        <f>A863&amp;" N°"&amp;COUNTIF(A$2:A863,A863)</f>
        <v>C1998 N°1</v>
      </c>
      <c r="E863" s="5" t="s">
        <v>2275</v>
      </c>
      <c r="F863">
        <f t="shared" si="13"/>
        <v>500</v>
      </c>
      <c r="I863" s="11">
        <f ca="1">IF(F863&lt;&gt;"relavage",TODAY(),IF(G863=Feuil3!C864,Feuil2!H863+Feuil3!D864,IF(G863=Feuil3!C865,Feuil2!H863+Feuil3!D865,IF(G863=Feuil3!C866,Feuil2!H863+Feuil3!D866,IF(G863=Feuil3!C867,Feuil2!H863+Feuil3!D867,IF(G863=Feuil3!C868,Feuil2!H863+Feuil3!D868,0))))))</f>
        <v>44672</v>
      </c>
    </row>
    <row r="864" spans="1:9" hidden="1" x14ac:dyDescent="0.3">
      <c r="A864" s="5" t="s">
        <v>704</v>
      </c>
      <c r="B864" s="5" t="s">
        <v>705</v>
      </c>
      <c r="C864" s="7">
        <v>1</v>
      </c>
      <c r="D864" t="str">
        <f>A864&amp;" N°"&amp;COUNTIF(A$2:A864,A864)</f>
        <v>C1438W2 N°1</v>
      </c>
      <c r="E864" s="5" t="s">
        <v>2276</v>
      </c>
      <c r="F864" t="str">
        <f t="shared" si="13"/>
        <v>relavage</v>
      </c>
      <c r="I864" s="11">
        <f ca="1">IF(F864&lt;&gt;"relavage",TODAY(),IF(G864=Feuil3!C865,Feuil2!H864+Feuil3!D865,IF(G864=Feuil3!C866,Feuil2!H864+Feuil3!D866,IF(G864=Feuil3!C867,Feuil2!H864+Feuil3!D867,IF(G864=Feuil3!C868,Feuil2!H864+Feuil3!D868,IF(G864=Feuil3!C869,Feuil2!H864+Feuil3!D869,0))))))</f>
        <v>0</v>
      </c>
    </row>
    <row r="865" spans="1:9" hidden="1" x14ac:dyDescent="0.3">
      <c r="A865" s="5" t="s">
        <v>2277</v>
      </c>
      <c r="B865" s="5" t="s">
        <v>2278</v>
      </c>
      <c r="C865" s="7">
        <v>430</v>
      </c>
      <c r="D865" t="str">
        <f>A865&amp;" N°"&amp;COUNTIF(A$2:A865,A865)</f>
        <v>C951 N°1</v>
      </c>
      <c r="E865" s="5" t="s">
        <v>2279</v>
      </c>
      <c r="F865">
        <f t="shared" si="13"/>
        <v>430</v>
      </c>
      <c r="I865" s="11">
        <f ca="1">IF(F865&lt;&gt;"relavage",TODAY(),IF(G865=Feuil3!C866,Feuil2!H865+Feuil3!D866,IF(G865=Feuil3!C867,Feuil2!H865+Feuil3!D867,IF(G865=Feuil3!C868,Feuil2!H865+Feuil3!D868,IF(G865=Feuil3!C869,Feuil2!H865+Feuil3!D869,IF(G865=Feuil3!C870,Feuil2!H865+Feuil3!D870,0))))))</f>
        <v>44672</v>
      </c>
    </row>
    <row r="866" spans="1:9" hidden="1" x14ac:dyDescent="0.3">
      <c r="A866" s="5" t="s">
        <v>140</v>
      </c>
      <c r="B866" s="5" t="s">
        <v>141</v>
      </c>
      <c r="C866" s="7">
        <v>1500</v>
      </c>
      <c r="D866" t="str">
        <f>A866&amp;" N°"&amp;COUNTIF(A$2:A866,A866)</f>
        <v>C1400W2 N°3</v>
      </c>
      <c r="E866" s="5" t="s">
        <v>2280</v>
      </c>
      <c r="F866">
        <f t="shared" si="13"/>
        <v>1500</v>
      </c>
      <c r="I866" s="11">
        <f ca="1">IF(F866&lt;&gt;"relavage",TODAY(),IF(G866=Feuil3!C867,Feuil2!H866+Feuil3!D867,IF(G866=Feuil3!C868,Feuil2!H866+Feuil3!D868,IF(G866=Feuil3!C869,Feuil2!H866+Feuil3!D869,IF(G866=Feuil3!C870,Feuil2!H866+Feuil3!D870,IF(G866=Feuil3!C871,Feuil2!H866+Feuil3!D871,0))))))</f>
        <v>44672</v>
      </c>
    </row>
    <row r="867" spans="1:9" hidden="1" x14ac:dyDescent="0.3">
      <c r="A867" s="5" t="s">
        <v>692</v>
      </c>
      <c r="B867" s="5" t="s">
        <v>693</v>
      </c>
      <c r="C867" s="7">
        <v>7500</v>
      </c>
      <c r="D867" t="str">
        <f>A867&amp;" N°"&amp;COUNTIF(A$2:A867,A867)</f>
        <v>9906126041_14 N°4</v>
      </c>
      <c r="E867" s="5" t="s">
        <v>2281</v>
      </c>
      <c r="F867">
        <f t="shared" si="13"/>
        <v>7500</v>
      </c>
      <c r="I867" s="11">
        <f ca="1">IF(F867&lt;&gt;"relavage",TODAY(),IF(G867=Feuil3!C868,Feuil2!H867+Feuil3!D868,IF(G867=Feuil3!C869,Feuil2!H867+Feuil3!D869,IF(G867=Feuil3!C870,Feuil2!H867+Feuil3!D870,IF(G867=Feuil3!C871,Feuil2!H867+Feuil3!D871,IF(G867=Feuil3!C872,Feuil2!H867+Feuil3!D872,0))))))</f>
        <v>44672</v>
      </c>
    </row>
    <row r="868" spans="1:9" hidden="1" x14ac:dyDescent="0.3">
      <c r="A868" s="5" t="s">
        <v>787</v>
      </c>
      <c r="B868" s="5" t="s">
        <v>788</v>
      </c>
      <c r="C868" s="7">
        <v>8</v>
      </c>
      <c r="D868" t="str">
        <f>A868&amp;" N°"&amp;COUNTIF(A$2:A868,A868)</f>
        <v>C305 N°4</v>
      </c>
      <c r="E868" s="5" t="s">
        <v>2282</v>
      </c>
      <c r="F868" t="str">
        <f t="shared" si="13"/>
        <v/>
      </c>
      <c r="I868" s="11">
        <f ca="1">IF(F868&lt;&gt;"relavage",TODAY(),IF(G868=Feuil3!C869,Feuil2!H868+Feuil3!D869,IF(G868=Feuil3!C870,Feuil2!H868+Feuil3!D870,IF(G868=Feuil3!C871,Feuil2!H868+Feuil3!D871,IF(G868=Feuil3!C872,Feuil2!H868+Feuil3!D872,IF(G868=Feuil3!C873,Feuil2!H868+Feuil3!D873,0))))))</f>
        <v>44672</v>
      </c>
    </row>
    <row r="869" spans="1:9" hidden="1" x14ac:dyDescent="0.3">
      <c r="A869" s="5" t="s">
        <v>2283</v>
      </c>
      <c r="B869" s="5" t="s">
        <v>77</v>
      </c>
      <c r="C869" s="7">
        <v>1000</v>
      </c>
      <c r="D869" t="str">
        <f>A869&amp;" N°"&amp;COUNTIF(A$2:A869,A869)</f>
        <v>C270 N°1</v>
      </c>
      <c r="E869" s="5" t="s">
        <v>2284</v>
      </c>
      <c r="F869">
        <f t="shared" si="13"/>
        <v>1000</v>
      </c>
      <c r="I869" s="11">
        <f ca="1">IF(F869&lt;&gt;"relavage",TODAY(),IF(G869=Feuil3!C870,Feuil2!H869+Feuil3!D870,IF(G869=Feuil3!C871,Feuil2!H869+Feuil3!D871,IF(G869=Feuil3!C872,Feuil2!H869+Feuil3!D872,IF(G869=Feuil3!C873,Feuil2!H869+Feuil3!D873,IF(G869=Feuil3!C874,Feuil2!H869+Feuil3!D874,0))))))</f>
        <v>44672</v>
      </c>
    </row>
    <row r="870" spans="1:9" hidden="1" x14ac:dyDescent="0.3">
      <c r="A870" s="5" t="s">
        <v>2285</v>
      </c>
      <c r="B870" s="5" t="s">
        <v>2286</v>
      </c>
      <c r="C870" s="7">
        <v>70</v>
      </c>
      <c r="D870" t="str">
        <f>A870&amp;" N°"&amp;COUNTIF(A$2:A870,A870)</f>
        <v>C598B N°1</v>
      </c>
      <c r="E870" s="5" t="s">
        <v>2287</v>
      </c>
      <c r="F870">
        <f t="shared" si="13"/>
        <v>70</v>
      </c>
      <c r="I870" s="11">
        <f ca="1">IF(F870&lt;&gt;"relavage",TODAY(),IF(G870=Feuil3!C871,Feuil2!H870+Feuil3!D871,IF(G870=Feuil3!C872,Feuil2!H870+Feuil3!D872,IF(G870=Feuil3!C873,Feuil2!H870+Feuil3!D873,IF(G870=Feuil3!C874,Feuil2!H870+Feuil3!D874,IF(G870=Feuil3!C875,Feuil2!H870+Feuil3!D875,0))))))</f>
        <v>44672</v>
      </c>
    </row>
    <row r="871" spans="1:9" hidden="1" x14ac:dyDescent="0.3">
      <c r="A871" s="5" t="s">
        <v>2288</v>
      </c>
      <c r="B871" s="5" t="s">
        <v>77</v>
      </c>
      <c r="C871" s="7">
        <v>220</v>
      </c>
      <c r="D871" t="str">
        <f>A871&amp;" N°"&amp;COUNTIF(A$2:A871,A871)</f>
        <v>C71B N°1</v>
      </c>
      <c r="E871" s="5" t="s">
        <v>2289</v>
      </c>
      <c r="F871">
        <f t="shared" si="13"/>
        <v>220</v>
      </c>
      <c r="I871" s="11">
        <f ca="1">IF(F871&lt;&gt;"relavage",TODAY(),IF(G871=Feuil3!C872,Feuil2!H871+Feuil3!D872,IF(G871=Feuil3!C873,Feuil2!H871+Feuil3!D873,IF(G871=Feuil3!C874,Feuil2!H871+Feuil3!D874,IF(G871=Feuil3!C875,Feuil2!H871+Feuil3!D875,IF(G871=Feuil3!C876,Feuil2!H871+Feuil3!D876,0))))))</f>
        <v>44672</v>
      </c>
    </row>
    <row r="872" spans="1:9" hidden="1" x14ac:dyDescent="0.3">
      <c r="A872" s="5" t="s">
        <v>2290</v>
      </c>
      <c r="B872" s="5" t="s">
        <v>77</v>
      </c>
      <c r="C872" s="7">
        <v>91629</v>
      </c>
      <c r="D872" t="str">
        <f>A872&amp;" N°"&amp;COUNTIF(A$2:A872,A872)</f>
        <v>6246150006_042 N°1</v>
      </c>
      <c r="E872" s="5" t="s">
        <v>2289</v>
      </c>
      <c r="F872">
        <f t="shared" si="13"/>
        <v>91629</v>
      </c>
      <c r="I872" s="11">
        <f ca="1">IF(F872&lt;&gt;"relavage",TODAY(),IF(G872=Feuil3!C873,Feuil2!H872+Feuil3!D873,IF(G872=Feuil3!C874,Feuil2!H872+Feuil3!D874,IF(G872=Feuil3!C875,Feuil2!H872+Feuil3!D875,IF(G872=Feuil3!C876,Feuil2!H872+Feuil3!D876,IF(G872=Feuil3!C877,Feuil2!H872+Feuil3!D877,0))))))</f>
        <v>44672</v>
      </c>
    </row>
    <row r="873" spans="1:9" hidden="1" x14ac:dyDescent="0.3">
      <c r="A873" s="5" t="s">
        <v>2291</v>
      </c>
      <c r="B873" s="5" t="s">
        <v>2292</v>
      </c>
      <c r="C873" s="7">
        <v>100000</v>
      </c>
      <c r="D873" t="str">
        <f>A873&amp;" N°"&amp;COUNTIF(A$2:A873,A873)</f>
        <v>C1873 N°1</v>
      </c>
      <c r="E873" s="5" t="s">
        <v>2289</v>
      </c>
      <c r="F873">
        <f t="shared" si="13"/>
        <v>100000</v>
      </c>
      <c r="I873" s="11">
        <f ca="1">IF(F873&lt;&gt;"relavage",TODAY(),IF(G873=Feuil3!C874,Feuil2!H873+Feuil3!D874,IF(G873=Feuil3!C875,Feuil2!H873+Feuil3!D875,IF(G873=Feuil3!C876,Feuil2!H873+Feuil3!D876,IF(G873=Feuil3!C877,Feuil2!H873+Feuil3!D877,IF(G873=Feuil3!C878,Feuil2!H873+Feuil3!D878,0))))))</f>
        <v>44672</v>
      </c>
    </row>
    <row r="874" spans="1:9" hidden="1" x14ac:dyDescent="0.3">
      <c r="A874" s="5" t="s">
        <v>2293</v>
      </c>
      <c r="B874" s="5" t="s">
        <v>2294</v>
      </c>
      <c r="C874" s="7">
        <v>1</v>
      </c>
      <c r="D874" t="str">
        <f>A874&amp;" N°"&amp;COUNTIF(A$2:A874,A874)</f>
        <v>C126 N°1</v>
      </c>
      <c r="E874" s="5" t="s">
        <v>2289</v>
      </c>
      <c r="F874" t="str">
        <f t="shared" si="13"/>
        <v>relavage</v>
      </c>
      <c r="I874" s="11">
        <f ca="1">IF(F874&lt;&gt;"relavage",TODAY(),IF(G874=Feuil3!C875,Feuil2!H874+Feuil3!D875,IF(G874=Feuil3!C876,Feuil2!H874+Feuil3!D876,IF(G874=Feuil3!C877,Feuil2!H874+Feuil3!D877,IF(G874=Feuil3!C878,Feuil2!H874+Feuil3!D878,IF(G874=Feuil3!C879,Feuil2!H874+Feuil3!D879,0))))))</f>
        <v>0</v>
      </c>
    </row>
    <row r="875" spans="1:9" hidden="1" x14ac:dyDescent="0.3">
      <c r="A875" s="5" t="s">
        <v>2295</v>
      </c>
      <c r="B875" s="5" t="s">
        <v>2296</v>
      </c>
      <c r="C875" s="7">
        <v>8</v>
      </c>
      <c r="D875" t="str">
        <f>A875&amp;" N°"&amp;COUNTIF(A$2:A875,A875)</f>
        <v>C484G N°1</v>
      </c>
      <c r="E875" s="5" t="s">
        <v>2297</v>
      </c>
      <c r="F875" t="str">
        <f t="shared" si="13"/>
        <v/>
      </c>
      <c r="I875" s="11">
        <f ca="1">IF(F875&lt;&gt;"relavage",TODAY(),IF(G875=Feuil3!C876,Feuil2!H875+Feuil3!D876,IF(G875=Feuil3!C877,Feuil2!H875+Feuil3!D877,IF(G875=Feuil3!C878,Feuil2!H875+Feuil3!D878,IF(G875=Feuil3!C879,Feuil2!H875+Feuil3!D879,IF(G875=Feuil3!C880,Feuil2!H875+Feuil3!D880,0))))))</f>
        <v>44672</v>
      </c>
    </row>
    <row r="876" spans="1:9" hidden="1" x14ac:dyDescent="0.3">
      <c r="A876" s="5" t="s">
        <v>2295</v>
      </c>
      <c r="B876" s="5" t="s">
        <v>2296</v>
      </c>
      <c r="C876" s="7">
        <v>8</v>
      </c>
      <c r="D876" t="str">
        <f>A876&amp;" N°"&amp;COUNTIF(A$2:A876,A876)</f>
        <v>C484G N°2</v>
      </c>
      <c r="E876" s="5" t="s">
        <v>2297</v>
      </c>
      <c r="F876" t="str">
        <f t="shared" si="13"/>
        <v/>
      </c>
      <c r="I876" s="11">
        <f ca="1">IF(F876&lt;&gt;"relavage",TODAY(),IF(G876=Feuil3!C877,Feuil2!H876+Feuil3!D877,IF(G876=Feuil3!C878,Feuil2!H876+Feuil3!D878,IF(G876=Feuil3!C879,Feuil2!H876+Feuil3!D879,IF(G876=Feuil3!C880,Feuil2!H876+Feuil3!D880,IF(G876=Feuil3!C881,Feuil2!H876+Feuil3!D881,0))))))</f>
        <v>44672</v>
      </c>
    </row>
  </sheetData>
  <autoFilter ref="A1:F876">
    <filterColumn colId="1">
      <filters>
        <filter val="C304 - OUTIL DE FORGE"/>
      </filters>
    </filterColumn>
  </autoFilter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Feuil3!$C$3:$C$17</xm:f>
          </x14:formula1>
          <xm:sqref>G1:G1048576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17"/>
  <sheetViews>
    <sheetView workbookViewId="0">
      <selection activeCell="D4" sqref="D4"/>
    </sheetView>
  </sheetViews>
  <sheetFormatPr baseColWidth="10" defaultRowHeight="14.4" x14ac:dyDescent="0.3"/>
  <sheetData>
    <row r="2" spans="3:4" x14ac:dyDescent="0.3">
      <c r="C2" t="s">
        <v>2397</v>
      </c>
      <c r="D2" t="s">
        <v>2414</v>
      </c>
    </row>
    <row r="3" spans="3:4" x14ac:dyDescent="0.3">
      <c r="C3" s="14" t="s">
        <v>2398</v>
      </c>
      <c r="D3">
        <v>35</v>
      </c>
    </row>
    <row r="4" spans="3:4" x14ac:dyDescent="0.3">
      <c r="C4" s="15" t="s">
        <v>2399</v>
      </c>
      <c r="D4">
        <v>30</v>
      </c>
    </row>
    <row r="5" spans="3:4" x14ac:dyDescent="0.3">
      <c r="C5" s="15" t="s">
        <v>2400</v>
      </c>
      <c r="D5">
        <v>25</v>
      </c>
    </row>
    <row r="6" spans="3:4" x14ac:dyDescent="0.3">
      <c r="C6" s="15" t="s">
        <v>2401</v>
      </c>
      <c r="D6">
        <v>25</v>
      </c>
    </row>
    <row r="7" spans="3:4" x14ac:dyDescent="0.3">
      <c r="C7" s="15" t="s">
        <v>2402</v>
      </c>
      <c r="D7">
        <v>25</v>
      </c>
    </row>
    <row r="8" spans="3:4" x14ac:dyDescent="0.3">
      <c r="C8" s="15" t="s">
        <v>2403</v>
      </c>
      <c r="D8">
        <v>20</v>
      </c>
    </row>
    <row r="9" spans="3:4" x14ac:dyDescent="0.3">
      <c r="C9" s="15" t="s">
        <v>2404</v>
      </c>
    </row>
    <row r="10" spans="3:4" x14ac:dyDescent="0.3">
      <c r="C10" s="15" t="s">
        <v>2405</v>
      </c>
    </row>
    <row r="11" spans="3:4" x14ac:dyDescent="0.3">
      <c r="C11" s="15" t="s">
        <v>2406</v>
      </c>
    </row>
    <row r="12" spans="3:4" x14ac:dyDescent="0.3">
      <c r="C12" s="15" t="s">
        <v>2407</v>
      </c>
    </row>
    <row r="13" spans="3:4" x14ac:dyDescent="0.3">
      <c r="C13" s="15" t="s">
        <v>2408</v>
      </c>
    </row>
    <row r="14" spans="3:4" x14ac:dyDescent="0.3">
      <c r="C14" s="15" t="s">
        <v>2409</v>
      </c>
      <c r="D14">
        <v>30</v>
      </c>
    </row>
    <row r="15" spans="3:4" x14ac:dyDescent="0.3">
      <c r="C15" s="15" t="s">
        <v>2410</v>
      </c>
      <c r="D15">
        <v>15</v>
      </c>
    </row>
    <row r="16" spans="3:4" x14ac:dyDescent="0.3">
      <c r="C16" s="16" t="s">
        <v>2411</v>
      </c>
      <c r="D16">
        <v>15</v>
      </c>
    </row>
    <row r="17" spans="3:3" x14ac:dyDescent="0.3">
      <c r="C17" s="17" t="s">
        <v>2412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7"/>
  <sheetViews>
    <sheetView tabSelected="1" workbookViewId="0">
      <selection activeCell="D11" sqref="D11"/>
    </sheetView>
  </sheetViews>
  <sheetFormatPr baseColWidth="10" defaultRowHeight="14.4" x14ac:dyDescent="0.3"/>
  <sheetData>
    <row r="3" spans="1:18" x14ac:dyDescent="0.3">
      <c r="B3" s="20" t="s">
        <v>2419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18" x14ac:dyDescent="0.3">
      <c r="A4" s="19"/>
      <c r="B4" s="22">
        <v>1</v>
      </c>
      <c r="C4" s="22">
        <v>2</v>
      </c>
      <c r="D4" s="22">
        <v>3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2">
        <v>11</v>
      </c>
      <c r="M4" s="22">
        <v>12</v>
      </c>
      <c r="N4" s="22">
        <v>13</v>
      </c>
      <c r="O4" s="22">
        <v>14</v>
      </c>
      <c r="P4" s="22">
        <v>15</v>
      </c>
      <c r="Q4" s="22">
        <v>16</v>
      </c>
      <c r="R4" s="22">
        <v>17</v>
      </c>
    </row>
    <row r="5" spans="1:18" x14ac:dyDescent="0.3">
      <c r="A5" s="21" t="s">
        <v>2416</v>
      </c>
      <c r="B5" s="19">
        <v>1000</v>
      </c>
      <c r="C5" s="19"/>
      <c r="D5" s="19"/>
      <c r="E5" s="19">
        <v>1000</v>
      </c>
      <c r="F5" s="19"/>
      <c r="G5" s="19"/>
      <c r="H5" s="19"/>
      <c r="I5" s="19"/>
      <c r="J5" s="19"/>
      <c r="K5" s="19"/>
      <c r="L5" s="19">
        <v>1000</v>
      </c>
      <c r="M5" s="19"/>
      <c r="N5" s="19"/>
      <c r="O5" s="19"/>
      <c r="P5" s="19"/>
      <c r="Q5" s="19">
        <v>1000</v>
      </c>
      <c r="R5" s="19"/>
    </row>
    <row r="6" spans="1:18" x14ac:dyDescent="0.3">
      <c r="A6" s="21" t="s">
        <v>2417</v>
      </c>
      <c r="B6" s="19"/>
      <c r="C6" s="19"/>
      <c r="D6" s="19"/>
      <c r="E6" s="19">
        <v>1000</v>
      </c>
      <c r="F6" s="19"/>
      <c r="G6" s="19"/>
      <c r="H6" s="19"/>
      <c r="I6" s="19"/>
      <c r="J6" s="19">
        <v>1000</v>
      </c>
      <c r="K6" s="19"/>
      <c r="L6" s="19"/>
      <c r="M6" s="19"/>
      <c r="N6" s="19"/>
      <c r="O6" s="19"/>
      <c r="P6" s="19"/>
      <c r="Q6" s="19"/>
      <c r="R6" s="19"/>
    </row>
    <row r="7" spans="1:18" x14ac:dyDescent="0.3">
      <c r="A7" s="21" t="s">
        <v>2418</v>
      </c>
      <c r="B7" s="19">
        <v>1000</v>
      </c>
      <c r="C7" s="19"/>
      <c r="D7" s="19"/>
      <c r="E7" s="19"/>
      <c r="F7" s="19"/>
      <c r="G7" s="19"/>
      <c r="H7" s="19"/>
      <c r="I7" s="19"/>
      <c r="J7" s="19"/>
      <c r="K7" s="19">
        <v>1000</v>
      </c>
      <c r="L7" s="19"/>
      <c r="M7" s="19"/>
      <c r="N7" s="19"/>
      <c r="O7" s="19"/>
      <c r="P7" s="19">
        <v>1000</v>
      </c>
      <c r="Q7" s="19"/>
      <c r="R7" s="19"/>
    </row>
  </sheetData>
  <mergeCells count="1">
    <mergeCell ref="B3:R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7"/>
  <sheetViews>
    <sheetView topLeftCell="A13" workbookViewId="0">
      <selection activeCell="I17" sqref="I17:I18"/>
    </sheetView>
  </sheetViews>
  <sheetFormatPr baseColWidth="10" defaultRowHeight="14.4" x14ac:dyDescent="0.3"/>
  <sheetData>
    <row r="17" spans="9:9" x14ac:dyDescent="0.3">
      <c r="I17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Feuil13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Barthelay</dc:creator>
  <cp:lastModifiedBy>Jimmy Barthelay</cp:lastModifiedBy>
  <dcterms:created xsi:type="dcterms:W3CDTF">2022-03-18T22:05:03Z</dcterms:created>
  <dcterms:modified xsi:type="dcterms:W3CDTF">2022-04-21T13:43:19Z</dcterms:modified>
</cp:coreProperties>
</file>