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HO11030802\Downloads\"/>
    </mc:Choice>
  </mc:AlternateContent>
  <xr:revisionPtr revIDLastSave="0" documentId="13_ncr:1_{B703EEEE-1361-4F33-9E54-DCCF4ECBA4B5}" xr6:coauthVersionLast="47" xr6:coauthVersionMax="47" xr10:uidLastSave="{00000000-0000-0000-0000-000000000000}"/>
  <bookViews>
    <workbookView xWindow="-108" yWindow="-108" windowWidth="23256" windowHeight="12576" activeTab="2" xr2:uid="{E0C69F25-0AA0-424A-8602-6108383E5E21}"/>
  </bookViews>
  <sheets>
    <sheet name="bdd" sheetId="2" r:id="rId1"/>
    <sheet name="TCD" sheetId="4" r:id="rId2"/>
    <sheet name="Feuil1" sheetId="3" r:id="rId3"/>
  </sheets>
  <calcPr calcId="191029"/>
  <pivotCaches>
    <pivotCache cacheId="2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3" l="1" a="1"/>
  <c r="A4" i="3" s="1"/>
  <c r="E11" i="4"/>
  <c r="F11" i="4"/>
  <c r="F7" i="4"/>
  <c r="F8" i="4"/>
  <c r="F10" i="4"/>
  <c r="E5" i="4"/>
  <c r="F5" i="4" s="1"/>
  <c r="E6" i="4"/>
  <c r="F6" i="4" s="1"/>
  <c r="E7" i="4"/>
  <c r="E8" i="4"/>
  <c r="E9" i="4"/>
  <c r="F9" i="4" s="1"/>
  <c r="E10" i="4"/>
  <c r="E4" i="4"/>
  <c r="F4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<sst xmlns="http://schemas.openxmlformats.org/spreadsheetml/2006/main" count="26" uniqueCount="21">
  <si>
    <t>Quantité livrée</t>
  </si>
  <si>
    <t>Quantité commandée</t>
  </si>
  <si>
    <t>N° commande</t>
  </si>
  <si>
    <t>N° ligne de commande</t>
  </si>
  <si>
    <t>In Full</t>
  </si>
  <si>
    <t>Code article</t>
  </si>
  <si>
    <t>Cde</t>
  </si>
  <si>
    <t>Date livraison</t>
  </si>
  <si>
    <t xml:space="preserve">Liste des commandes KO </t>
  </si>
  <si>
    <t>Codes articles KO</t>
  </si>
  <si>
    <t>Étiquettes de lignes</t>
  </si>
  <si>
    <t>Total général</t>
  </si>
  <si>
    <t>Somme de Quantité livrée</t>
  </si>
  <si>
    <t>Somme de Quantité commandée</t>
  </si>
  <si>
    <t>Ecart en Kilo</t>
  </si>
  <si>
    <t>Code Article KO n°2</t>
  </si>
  <si>
    <t>Idée N°1</t>
  </si>
  <si>
    <t xml:space="preserve">Code Article KO n°1 </t>
  </si>
  <si>
    <t>Code Article KO n°1 /Code Article KO n°2…</t>
  </si>
  <si>
    <t xml:space="preserve">Code Artcle KO n°1 </t>
  </si>
  <si>
    <t>Idée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</si>
</sst>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rgb="FF333333"/>
      <name val="Arial"/>
      <family val="2"/>
    </font>
    <font>
      <b/>
      <sz val="11"/>
      <color theme="1"/>
      <name val="Calibri"/>
      <family val="2"/>
      <scheme val="minor"/>
    </font>
    <font>
      <sz val="10"/>
      <color theme="0"/>
      <name val="Tahoma"/>
      <family val="2"/>
    </font>
    <font>
      <sz val="10"/>
      <color theme="3"/>
      <name val="Tahoma"/>
      <family val="2"/>
    </font>
    <font>
      <sz val="10"/>
      <color rgb="FFFF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</fills>
  <borders count="6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14" fontId="1" fillId="0" borderId="1" xfId="0" applyNumberFormat="1" applyFont="1" applyBorder="1" applyAlignment="1">
      <alignment horizontal="left"/>
    </xf>
    <xf numFmtId="14" fontId="1" fillId="0" borderId="1" xfId="0" applyNumberFormat="1" applyFont="1" applyFill="1" applyBorder="1" applyAlignment="1">
      <alignment horizontal="left"/>
    </xf>
    <xf numFmtId="0" fontId="0" fillId="0" borderId="0" xfId="0" applyFill="1"/>
    <xf numFmtId="14" fontId="1" fillId="2" borderId="1" xfId="0" applyNumberFormat="1" applyFont="1" applyFill="1" applyBorder="1" applyAlignment="1">
      <alignment horizontal="left"/>
    </xf>
    <xf numFmtId="0" fontId="0" fillId="2" borderId="0" xfId="0" applyFill="1"/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Fill="1" applyBorder="1" applyAlignment="1">
      <alignment horizontal="right"/>
    </xf>
    <xf numFmtId="49" fontId="1" fillId="2" borderId="1" xfId="0" applyNumberFormat="1" applyFont="1" applyFill="1" applyBorder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Alignment="1">
      <alignment horizontal="right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4" borderId="4" xfId="0" applyFont="1" applyFill="1" applyBorder="1"/>
    <xf numFmtId="14" fontId="0" fillId="0" borderId="0" xfId="0" applyNumberFormat="1" applyAlignment="1">
      <alignment horizontal="center"/>
    </xf>
    <xf numFmtId="0" fontId="1" fillId="0" borderId="1" xfId="0" applyNumberFormat="1" applyFont="1" applyFill="1" applyBorder="1" applyAlignment="1">
      <alignment horizontal="right"/>
    </xf>
    <xf numFmtId="14" fontId="0" fillId="0" borderId="0" xfId="0" applyNumberFormat="1"/>
    <xf numFmtId="0" fontId="3" fillId="3" borderId="5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4" xfId="0" applyFont="1" applyFill="1" applyBorder="1" applyAlignment="1"/>
    <xf numFmtId="14" fontId="1" fillId="5" borderId="1" xfId="0" applyNumberFormat="1" applyFont="1" applyFill="1" applyBorder="1" applyAlignment="1">
      <alignment horizontal="left"/>
    </xf>
    <xf numFmtId="49" fontId="1" fillId="5" borderId="1" xfId="0" applyNumberFormat="1" applyFont="1" applyFill="1" applyBorder="1" applyAlignment="1">
      <alignment horizontal="right"/>
    </xf>
    <xf numFmtId="0" fontId="0" fillId="5" borderId="0" xfId="0" applyFill="1"/>
    <xf numFmtId="0" fontId="0" fillId="0" borderId="0" xfId="0" pivotButton="1"/>
    <xf numFmtId="0" fontId="0" fillId="0" borderId="0" xfId="0" applyNumberFormat="1"/>
    <xf numFmtId="0" fontId="5" fillId="4" borderId="4" xfId="0" applyFont="1" applyFill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205740</xdr:colOff>
      <xdr:row>10</xdr:row>
      <xdr:rowOff>144780</xdr:rowOff>
    </xdr:from>
    <xdr:to>
      <xdr:col>17</xdr:col>
      <xdr:colOff>0</xdr:colOff>
      <xdr:row>30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DA04A42-CD7C-F41A-3B53-A12699493C86}"/>
            </a:ext>
          </a:extLst>
        </xdr:cNvPr>
        <xdr:cNvSpPr txBox="1"/>
      </xdr:nvSpPr>
      <xdr:spPr>
        <a:xfrm>
          <a:off x="1112520" y="1973580"/>
          <a:ext cx="7338060" cy="3512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 </a:t>
          </a:r>
        </a:p>
        <a:p>
          <a:endParaRPr lang="fr-FR" sz="1100"/>
        </a:p>
        <a:p>
          <a:r>
            <a:rPr lang="fr-FR" sz="1100"/>
            <a:t>Je</a:t>
          </a:r>
          <a:r>
            <a:rPr lang="fr-FR" sz="1100" baseline="0"/>
            <a:t> travail sur une </a:t>
          </a:r>
          <a:r>
            <a:rPr lang="fr-FR" sz="1100" b="1" baseline="0">
              <a:solidFill>
                <a:srgbClr val="FF0000"/>
              </a:solidFill>
            </a:rPr>
            <a:t>base de données </a:t>
          </a:r>
          <a:r>
            <a:rPr lang="fr-FR" sz="1100" baseline="0"/>
            <a:t>qui rassemble les données à l'article. Mon objectif est de faire une étude à la commande.</a:t>
          </a:r>
          <a:endParaRPr lang="fr-FR" sz="1100"/>
        </a:p>
        <a:p>
          <a:endParaRPr lang="fr-FR" sz="1100" baseline="0"/>
        </a:p>
        <a:p>
          <a:r>
            <a:rPr lang="fr-FR" sz="1100" baseline="0"/>
            <a:t>C'est pourquoi, </a:t>
          </a:r>
          <a:r>
            <a:rPr lang="fr-FR" sz="1100" b="1" baseline="0">
              <a:solidFill>
                <a:schemeClr val="accent6"/>
              </a:solidFill>
            </a:rPr>
            <a:t>dans l'onglet TCD</a:t>
          </a:r>
          <a:r>
            <a:rPr lang="fr-FR" sz="1100" baseline="0"/>
            <a:t>, j'ai rassemblé les données à la commande globale puisque mon objetif est de définir si la commande à été livré de manière complète ou non (Pas de manque ni de surplus) </a:t>
          </a:r>
          <a:endParaRPr lang="fr-FR" sz="1100"/>
        </a:p>
        <a:p>
          <a:endParaRPr lang="fr-FR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L'objectif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des tableaux ci dessus est de resencer les commandes KO en fonction de la journée de livraison (J2)</a:t>
          </a:r>
          <a:endParaRPr lang="fr-FR">
            <a:effectLst/>
          </a:endParaRPr>
        </a:p>
        <a:p>
          <a:endParaRPr lang="fr-FR" sz="1100"/>
        </a:p>
        <a:p>
          <a:r>
            <a:rPr lang="fr-FR" sz="1100"/>
            <a:t>Pour se faire,</a:t>
          </a:r>
          <a:r>
            <a:rPr lang="fr-FR" sz="1100" baseline="0"/>
            <a:t> j'ai utilisé la formule filtre qui me permet de ressortir les commandes KO. (Jusque la tout va bien).</a:t>
          </a:r>
        </a:p>
        <a:p>
          <a:r>
            <a:rPr lang="fr-FR" sz="1100" baseline="0"/>
            <a:t>Cependant, j'aimerai associé à la commande KO, les codes articles qui ne rendent KO la commande.</a:t>
          </a:r>
        </a:p>
        <a:p>
          <a:r>
            <a:rPr lang="fr-FR" sz="1100" baseline="0"/>
            <a:t>Je ne sais pas si il est possible de réaliser une formule filtre en Cascade ou de combiné fonction décaler et filtre. </a:t>
          </a:r>
        </a:p>
        <a:p>
          <a:endParaRPr lang="fr-FR" sz="1100" baseline="0"/>
        </a:p>
        <a:p>
          <a:r>
            <a:rPr lang="fr-FR" sz="1100"/>
            <a:t>--&gt;</a:t>
          </a:r>
          <a:r>
            <a:rPr lang="fr-FR" sz="1100" baseline="0"/>
            <a:t> J'ai mis 2 idées de présentation possible </a:t>
          </a:r>
        </a:p>
        <a:p>
          <a:r>
            <a:rPr lang="fr-FR" sz="1100" baseline="0"/>
            <a:t> </a:t>
          </a:r>
          <a:r>
            <a:rPr lang="fr-FR" sz="1100" b="1" baseline="0"/>
            <a:t>Idée 1 </a:t>
          </a:r>
          <a:r>
            <a:rPr lang="fr-FR" sz="1100" baseline="0"/>
            <a:t>: je positionne les codes articles qui rendent la commande la commande KO avec Concatener et une recherche X ?</a:t>
          </a:r>
        </a:p>
        <a:p>
          <a:endParaRPr lang="fr-FR" sz="1100" baseline="0"/>
        </a:p>
        <a:p>
          <a:r>
            <a:rPr lang="fr-FR" sz="1100" b="1" baseline="0"/>
            <a:t>Idée 2 </a:t>
          </a:r>
          <a:r>
            <a:rPr lang="fr-FR" sz="1100" baseline="0"/>
            <a:t>: Il est possible de faire une fonction décaler et de la combiner avec la formule de ma celulle N4.</a:t>
          </a:r>
        </a:p>
        <a:p>
          <a:endParaRPr lang="fr-FR" sz="1100" baseline="0"/>
        </a:p>
        <a:p>
          <a:r>
            <a:rPr lang="fr-FR" sz="1100" baseline="0"/>
            <a:t>Avez vous des idées. N'hesitez pas si mes explication ne sont pas claires </a:t>
          </a:r>
          <a:endParaRPr lang="fr-FR" sz="110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OUSSIN THEO" refreshedDate="45314.628525462962" createdVersion="8" refreshedVersion="8" minRefreshableVersion="3" recordCount="12" xr:uid="{9E61160F-417B-44B6-BD2F-9C857A329030}">
  <cacheSource type="worksheet">
    <worksheetSource ref="A1:F13" sheet="bdd"/>
  </cacheSource>
  <cacheFields count="8">
    <cacheField name="Date livraison" numFmtId="14">
      <sharedItems containsSemiMixedTypes="0" containsNonDate="0" containsDate="1" containsString="0" minDate="2023-05-09T00:00:00" maxDate="2023-05-15T00:00:00" count="5">
        <d v="2023-05-09T00:00:00"/>
        <d v="2023-05-10T00:00:00"/>
        <d v="2023-05-12T00:00:00"/>
        <d v="2023-05-13T00:00:00"/>
        <d v="2023-05-14T00:00:00"/>
      </sharedItems>
    </cacheField>
    <cacheField name="Quantité livrée" numFmtId="0">
      <sharedItems containsSemiMixedTypes="0" containsString="0" containsNumber="1" containsInteger="1" minValue="0" maxValue="2000"/>
    </cacheField>
    <cacheField name="Quantité commandée" numFmtId="0">
      <sharedItems containsSemiMixedTypes="0" containsString="0" containsNumber="1" containsInteger="1" minValue="120" maxValue="2500"/>
    </cacheField>
    <cacheField name="N° commande" numFmtId="0">
      <sharedItems containsSemiMixedTypes="0" containsString="0" containsNumber="1" containsInteger="1" minValue="4131112" maxValue="5183244" count="8">
        <n v="4132649"/>
        <n v="4135038"/>
        <n v="4135077"/>
        <n v="4131112"/>
        <n v="4138276"/>
        <n v="4161123"/>
        <n v="5183244"/>
        <n v="5123448"/>
      </sharedItems>
    </cacheField>
    <cacheField name="N° ligne de commande" numFmtId="0">
      <sharedItems containsSemiMixedTypes="0" containsString="0" containsNumber="1" containsInteger="1" minValue="1" maxValue="3"/>
    </cacheField>
    <cacheField name="Code article" numFmtId="0">
      <sharedItems containsSemiMixedTypes="0" containsString="0" containsNumber="1" containsInteger="1" minValue="21639" maxValue="151512"/>
    </cacheField>
    <cacheField name="Ecart en KG" numFmtId="1">
      <sharedItems containsSemiMixedTypes="0" containsString="0" containsNumber="1" containsInteger="1" minValue="-500" maxValue="50"/>
    </cacheField>
    <cacheField name="In Full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n v="160"/>
    <n v="160"/>
    <x v="0"/>
    <n v="1"/>
    <n v="39311"/>
    <n v="0"/>
    <s v="OK"/>
  </r>
  <r>
    <x v="0"/>
    <n v="0"/>
    <n v="120"/>
    <x v="0"/>
    <n v="2"/>
    <n v="38800"/>
    <n v="-120"/>
    <s v="KO"/>
  </r>
  <r>
    <x v="1"/>
    <n v="2000"/>
    <n v="2500"/>
    <x v="1"/>
    <n v="1"/>
    <n v="151512"/>
    <n v="-500"/>
    <s v="KO"/>
  </r>
  <r>
    <x v="1"/>
    <n v="50"/>
    <n v="300"/>
    <x v="1"/>
    <n v="2"/>
    <n v="37500"/>
    <n v="-250"/>
    <s v="KO"/>
  </r>
  <r>
    <x v="1"/>
    <n v="150"/>
    <n v="150"/>
    <x v="1"/>
    <n v="3"/>
    <n v="37600"/>
    <n v="0"/>
    <s v="OK"/>
  </r>
  <r>
    <x v="1"/>
    <n v="150"/>
    <n v="150"/>
    <x v="2"/>
    <n v="3"/>
    <n v="38251"/>
    <n v="0"/>
    <s v="OK"/>
  </r>
  <r>
    <x v="1"/>
    <n v="500"/>
    <n v="500"/>
    <x v="3"/>
    <n v="1"/>
    <n v="21639"/>
    <n v="0"/>
    <s v="OK"/>
  </r>
  <r>
    <x v="1"/>
    <n v="50"/>
    <n v="200"/>
    <x v="3"/>
    <n v="2"/>
    <n v="33123"/>
    <n v="-150"/>
    <s v="OK"/>
  </r>
  <r>
    <x v="2"/>
    <n v="120"/>
    <n v="120"/>
    <x v="4"/>
    <n v="1"/>
    <n v="38800"/>
    <n v="0"/>
    <s v="OK"/>
  </r>
  <r>
    <x v="3"/>
    <n v="150"/>
    <n v="150"/>
    <x v="5"/>
    <n v="1"/>
    <n v="151422"/>
    <n v="0"/>
    <s v="OK"/>
  </r>
  <r>
    <x v="3"/>
    <n v="300"/>
    <n v="250"/>
    <x v="6"/>
    <n v="1"/>
    <n v="37500"/>
    <n v="50"/>
    <s v="KO"/>
  </r>
  <r>
    <x v="4"/>
    <n v="500"/>
    <n v="600"/>
    <x v="7"/>
    <n v="1"/>
    <n v="65400"/>
    <n v="-100"/>
    <s v="KO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F170AA8-9461-461E-8B8E-DE84F34637C7}" name="Tableau croisé dynamique1" cacheId="2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12" firstHeaderRow="0" firstDataRow="1" firstDataCol="2"/>
  <pivotFields count="8">
    <pivotField axis="axisRow" numFmtId="14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8">
        <item x="3"/>
        <item x="0"/>
        <item x="1"/>
        <item x="4"/>
        <item x="5"/>
        <item x="7"/>
        <item x="6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showAll="0"/>
    <pivotField numFmtId="1" showAll="0"/>
    <pivotField showAll="0"/>
  </pivotFields>
  <rowFields count="2">
    <field x="0"/>
    <field x="3"/>
  </rowFields>
  <rowItems count="9">
    <i>
      <x/>
      <x v="1"/>
    </i>
    <i>
      <x v="1"/>
      <x/>
    </i>
    <i r="1">
      <x v="2"/>
    </i>
    <i r="1">
      <x v="7"/>
    </i>
    <i>
      <x v="2"/>
      <x v="3"/>
    </i>
    <i>
      <x v="3"/>
      <x v="4"/>
    </i>
    <i r="1">
      <x v="6"/>
    </i>
    <i>
      <x v="4"/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uantité livrée" fld="1" baseField="0" baseItem="0"/>
    <dataField name="Somme de Quantité commandé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6A413-E10B-2748-AF09-8545FC763001}">
  <sheetPr>
    <tabColor rgb="FFFF0000"/>
  </sheetPr>
  <dimension ref="A1:F13"/>
  <sheetViews>
    <sheetView workbookViewId="0">
      <selection activeCell="C22" sqref="C22"/>
    </sheetView>
  </sheetViews>
  <sheetFormatPr baseColWidth="10" defaultColWidth="11.44140625" defaultRowHeight="14.4" x14ac:dyDescent="0.3"/>
  <cols>
    <col min="1" max="1" width="17.77734375" customWidth="1"/>
    <col min="2" max="2" width="12.109375" style="10" bestFit="1" customWidth="1"/>
    <col min="3" max="3" width="18.109375" style="10" bestFit="1" customWidth="1"/>
    <col min="4" max="4" width="13.44140625" bestFit="1" customWidth="1"/>
    <col min="5" max="5" width="21.33203125" bestFit="1" customWidth="1"/>
    <col min="6" max="6" width="18.109375" customWidth="1"/>
  </cols>
  <sheetData>
    <row r="1" spans="1:6" x14ac:dyDescent="0.3">
      <c r="A1" s="21" t="s">
        <v>7</v>
      </c>
      <c r="B1" s="22" t="s">
        <v>0</v>
      </c>
      <c r="C1" s="22" t="s">
        <v>1</v>
      </c>
      <c r="D1" s="23" t="s">
        <v>2</v>
      </c>
      <c r="E1" s="23" t="s">
        <v>3</v>
      </c>
      <c r="F1" s="23" t="s">
        <v>5</v>
      </c>
    </row>
    <row r="2" spans="1:6" x14ac:dyDescent="0.3">
      <c r="A2" s="1">
        <v>45055</v>
      </c>
      <c r="B2" s="6">
        <v>160</v>
      </c>
      <c r="C2" s="6">
        <v>160</v>
      </c>
      <c r="D2">
        <v>4132649</v>
      </c>
      <c r="E2">
        <v>1</v>
      </c>
      <c r="F2">
        <v>39311</v>
      </c>
    </row>
    <row r="3" spans="1:6" s="3" customFormat="1" x14ac:dyDescent="0.3">
      <c r="A3" s="2">
        <v>45055</v>
      </c>
      <c r="B3" s="7">
        <v>0</v>
      </c>
      <c r="C3" s="7">
        <v>120</v>
      </c>
      <c r="D3" s="3">
        <v>4132649</v>
      </c>
      <c r="E3" s="3">
        <v>2</v>
      </c>
      <c r="F3" s="3">
        <v>38800</v>
      </c>
    </row>
    <row r="4" spans="1:6" s="3" customFormat="1" x14ac:dyDescent="0.3">
      <c r="A4" s="2">
        <v>45056</v>
      </c>
      <c r="B4" s="15">
        <v>2000</v>
      </c>
      <c r="C4" s="7">
        <v>2500</v>
      </c>
      <c r="D4" s="3">
        <v>4135038</v>
      </c>
      <c r="E4" s="3">
        <v>1</v>
      </c>
      <c r="F4" s="3">
        <v>151512</v>
      </c>
    </row>
    <row r="5" spans="1:6" s="3" customFormat="1" x14ac:dyDescent="0.3">
      <c r="A5" s="2">
        <v>45056</v>
      </c>
      <c r="B5" s="7">
        <v>50</v>
      </c>
      <c r="C5" s="7">
        <v>300</v>
      </c>
      <c r="D5" s="3">
        <v>4135038</v>
      </c>
      <c r="E5" s="3">
        <v>2</v>
      </c>
      <c r="F5" s="3">
        <v>37500</v>
      </c>
    </row>
    <row r="6" spans="1:6" s="3" customFormat="1" x14ac:dyDescent="0.3">
      <c r="A6" s="2">
        <v>45056</v>
      </c>
      <c r="B6" s="15">
        <v>150</v>
      </c>
      <c r="C6" s="15">
        <v>150</v>
      </c>
      <c r="D6" s="3">
        <v>4135038</v>
      </c>
      <c r="E6" s="3">
        <v>3</v>
      </c>
      <c r="F6" s="3">
        <v>37600</v>
      </c>
    </row>
    <row r="7" spans="1:6" s="3" customFormat="1" x14ac:dyDescent="0.3">
      <c r="A7" s="2">
        <v>45056</v>
      </c>
      <c r="B7" s="15">
        <v>150</v>
      </c>
      <c r="C7" s="15">
        <v>150</v>
      </c>
      <c r="D7" s="3">
        <v>4135077</v>
      </c>
      <c r="E7" s="3">
        <v>3</v>
      </c>
      <c r="F7" s="3">
        <v>38251</v>
      </c>
    </row>
    <row r="8" spans="1:6" s="3" customFormat="1" x14ac:dyDescent="0.3">
      <c r="A8" s="2">
        <v>45056</v>
      </c>
      <c r="B8" s="7">
        <v>500</v>
      </c>
      <c r="C8" s="7">
        <v>500</v>
      </c>
      <c r="D8" s="3">
        <v>4131112</v>
      </c>
      <c r="E8" s="3">
        <v>1</v>
      </c>
      <c r="F8" s="3">
        <v>21639</v>
      </c>
    </row>
    <row r="9" spans="1:6" s="5" customFormat="1" x14ac:dyDescent="0.3">
      <c r="A9" s="4">
        <v>45056</v>
      </c>
      <c r="B9" s="8">
        <v>50</v>
      </c>
      <c r="C9" s="8">
        <v>200</v>
      </c>
      <c r="D9" s="5">
        <v>4131112</v>
      </c>
      <c r="E9" s="5">
        <v>2</v>
      </c>
      <c r="F9" s="5">
        <v>33123</v>
      </c>
    </row>
    <row r="10" spans="1:6" s="5" customFormat="1" x14ac:dyDescent="0.3">
      <c r="A10" s="4">
        <v>45058</v>
      </c>
      <c r="B10" s="8">
        <v>120</v>
      </c>
      <c r="C10" s="8">
        <v>120</v>
      </c>
      <c r="D10" s="5">
        <v>4138276</v>
      </c>
      <c r="E10" s="5">
        <v>1</v>
      </c>
      <c r="F10" s="5">
        <v>38800</v>
      </c>
    </row>
    <row r="11" spans="1:6" s="5" customFormat="1" x14ac:dyDescent="0.3">
      <c r="A11" s="4">
        <v>45059</v>
      </c>
      <c r="B11" s="8">
        <v>150</v>
      </c>
      <c r="C11" s="8">
        <v>150</v>
      </c>
      <c r="D11" s="5">
        <v>4161123</v>
      </c>
      <c r="E11" s="5">
        <v>1</v>
      </c>
      <c r="F11" s="5">
        <v>151422</v>
      </c>
    </row>
    <row r="12" spans="1:6" s="3" customFormat="1" x14ac:dyDescent="0.3">
      <c r="A12" s="2">
        <v>45059</v>
      </c>
      <c r="B12" s="9">
        <v>300</v>
      </c>
      <c r="C12" s="9">
        <v>250</v>
      </c>
      <c r="D12" s="3">
        <v>5183244</v>
      </c>
      <c r="E12" s="3">
        <v>1</v>
      </c>
      <c r="F12" s="3">
        <v>37500</v>
      </c>
    </row>
    <row r="13" spans="1:6" s="3" customFormat="1" x14ac:dyDescent="0.3">
      <c r="A13" s="2">
        <v>45060</v>
      </c>
      <c r="B13" s="9">
        <v>500</v>
      </c>
      <c r="C13" s="9">
        <v>600</v>
      </c>
      <c r="D13" s="3">
        <v>5123448</v>
      </c>
      <c r="E13" s="3">
        <v>1</v>
      </c>
      <c r="F13" s="3">
        <v>65400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FF977-D40B-4BDC-9BEC-341595ECB492}">
  <sheetPr>
    <tabColor theme="9"/>
  </sheetPr>
  <dimension ref="A3:F12"/>
  <sheetViews>
    <sheetView workbookViewId="0">
      <selection activeCell="A29" sqref="A29"/>
    </sheetView>
  </sheetViews>
  <sheetFormatPr baseColWidth="10" defaultRowHeight="14.4" x14ac:dyDescent="0.3"/>
  <cols>
    <col min="1" max="1" width="19.5546875" bestFit="1" customWidth="1"/>
    <col min="2" max="2" width="15.21875" bestFit="1" customWidth="1"/>
    <col min="3" max="3" width="23" bestFit="1" customWidth="1"/>
    <col min="4" max="4" width="29.109375" bestFit="1" customWidth="1"/>
  </cols>
  <sheetData>
    <row r="3" spans="1:6" x14ac:dyDescent="0.3">
      <c r="A3" s="24" t="s">
        <v>10</v>
      </c>
      <c r="B3" s="24" t="s">
        <v>2</v>
      </c>
      <c r="C3" t="s">
        <v>12</v>
      </c>
      <c r="D3" t="s">
        <v>13</v>
      </c>
      <c r="E3" t="s">
        <v>14</v>
      </c>
      <c r="F3" t="s">
        <v>4</v>
      </c>
    </row>
    <row r="4" spans="1:6" x14ac:dyDescent="0.3">
      <c r="A4" s="16">
        <v>45055</v>
      </c>
      <c r="B4">
        <v>4132649</v>
      </c>
      <c r="C4" s="25">
        <v>160</v>
      </c>
      <c r="D4" s="25">
        <v>280</v>
      </c>
      <c r="E4">
        <f>C4-D4</f>
        <v>-120</v>
      </c>
      <c r="F4" t="str">
        <f>IF(E4&lt;&gt;0,"KO","OK")</f>
        <v>KO</v>
      </c>
    </row>
    <row r="5" spans="1:6" x14ac:dyDescent="0.3">
      <c r="A5" s="16">
        <v>45056</v>
      </c>
      <c r="B5">
        <v>4131112</v>
      </c>
      <c r="C5" s="25">
        <v>550</v>
      </c>
      <c r="D5" s="25">
        <v>700</v>
      </c>
      <c r="E5">
        <f t="shared" ref="E5:E10" si="0">C5-D5</f>
        <v>-150</v>
      </c>
      <c r="F5" t="str">
        <f t="shared" ref="F5:F11" si="1">IF(E5&lt;&gt;0,"KO","OK")</f>
        <v>KO</v>
      </c>
    </row>
    <row r="6" spans="1:6" x14ac:dyDescent="0.3">
      <c r="A6" s="16">
        <v>45056</v>
      </c>
      <c r="B6">
        <v>4135038</v>
      </c>
      <c r="C6" s="25">
        <v>2200</v>
      </c>
      <c r="D6" s="25">
        <v>2950</v>
      </c>
      <c r="E6">
        <f t="shared" si="0"/>
        <v>-750</v>
      </c>
      <c r="F6" t="str">
        <f t="shared" si="1"/>
        <v>KO</v>
      </c>
    </row>
    <row r="7" spans="1:6" x14ac:dyDescent="0.3">
      <c r="A7" s="16">
        <v>45056</v>
      </c>
      <c r="B7">
        <v>4135077</v>
      </c>
      <c r="C7" s="25">
        <v>150</v>
      </c>
      <c r="D7" s="25">
        <v>150</v>
      </c>
      <c r="E7">
        <f t="shared" si="0"/>
        <v>0</v>
      </c>
      <c r="F7" t="str">
        <f t="shared" si="1"/>
        <v>OK</v>
      </c>
    </row>
    <row r="8" spans="1:6" x14ac:dyDescent="0.3">
      <c r="A8" s="16">
        <v>45058</v>
      </c>
      <c r="B8">
        <v>4138276</v>
      </c>
      <c r="C8" s="25">
        <v>120</v>
      </c>
      <c r="D8" s="25">
        <v>120</v>
      </c>
      <c r="E8">
        <f t="shared" si="0"/>
        <v>0</v>
      </c>
      <c r="F8" t="str">
        <f t="shared" si="1"/>
        <v>OK</v>
      </c>
    </row>
    <row r="9" spans="1:6" x14ac:dyDescent="0.3">
      <c r="A9" s="16">
        <v>45059</v>
      </c>
      <c r="B9">
        <v>4161123</v>
      </c>
      <c r="C9" s="25">
        <v>150</v>
      </c>
      <c r="D9" s="25">
        <v>150</v>
      </c>
      <c r="E9">
        <f t="shared" si="0"/>
        <v>0</v>
      </c>
      <c r="F9" t="str">
        <f t="shared" si="1"/>
        <v>OK</v>
      </c>
    </row>
    <row r="10" spans="1:6" x14ac:dyDescent="0.3">
      <c r="A10" s="16">
        <v>45059</v>
      </c>
      <c r="B10">
        <v>5183244</v>
      </c>
      <c r="C10" s="25">
        <v>300</v>
      </c>
      <c r="D10" s="25">
        <v>250</v>
      </c>
      <c r="E10">
        <f t="shared" si="0"/>
        <v>50</v>
      </c>
      <c r="F10" t="str">
        <f t="shared" si="1"/>
        <v>KO</v>
      </c>
    </row>
    <row r="11" spans="1:6" x14ac:dyDescent="0.3">
      <c r="A11" s="16">
        <v>45060</v>
      </c>
      <c r="B11">
        <v>5123448</v>
      </c>
      <c r="C11" s="25">
        <v>500</v>
      </c>
      <c r="D11" s="25">
        <v>600</v>
      </c>
      <c r="E11">
        <f t="shared" ref="E11" si="2">C11-D11</f>
        <v>-100</v>
      </c>
      <c r="F11" t="str">
        <f t="shared" si="1"/>
        <v>KO</v>
      </c>
    </row>
    <row r="12" spans="1:6" x14ac:dyDescent="0.3">
      <c r="A12" s="16" t="s">
        <v>11</v>
      </c>
      <c r="C12" s="25">
        <v>4130</v>
      </c>
      <c r="D12" s="25">
        <v>5200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370E6-82B9-461B-8B9C-2F4C6D9B5101}">
  <dimension ref="A1:W8"/>
  <sheetViews>
    <sheetView tabSelected="1" topLeftCell="A4" workbookViewId="0">
      <selection activeCell="X27" sqref="X26:X27"/>
    </sheetView>
  </sheetViews>
  <sheetFormatPr baseColWidth="10" defaultRowHeight="14.4" x14ac:dyDescent="0.3"/>
  <cols>
    <col min="1" max="1" width="9.77734375" customWidth="1"/>
    <col min="2" max="2" width="3.44140625" customWidth="1"/>
    <col min="3" max="5" width="3.33203125" customWidth="1"/>
    <col min="6" max="6" width="12.88671875" customWidth="1"/>
    <col min="7" max="7" width="7.5546875" customWidth="1"/>
    <col min="8" max="8" width="3.33203125" customWidth="1"/>
    <col min="9" max="9" width="8.33203125" customWidth="1"/>
    <col min="14" max="14" width="11.6640625" customWidth="1"/>
    <col min="15" max="21" width="3.33203125" customWidth="1"/>
    <col min="22" max="22" width="11.33203125" customWidth="1"/>
  </cols>
  <sheetData>
    <row r="1" spans="1:23" x14ac:dyDescent="0.3">
      <c r="A1" s="27" t="s">
        <v>16</v>
      </c>
      <c r="B1" s="27"/>
      <c r="C1" s="27"/>
      <c r="D1" s="27"/>
      <c r="E1" s="27"/>
      <c r="F1" s="27"/>
      <c r="G1" s="27"/>
      <c r="H1" s="27"/>
      <c r="I1" s="27"/>
      <c r="N1" s="27" t="s">
        <v>20</v>
      </c>
      <c r="O1" s="27"/>
      <c r="P1" s="27"/>
      <c r="Q1" s="27"/>
      <c r="R1" s="27"/>
      <c r="S1" s="27"/>
      <c r="T1" s="27"/>
      <c r="U1" s="27"/>
      <c r="V1" s="27"/>
    </row>
    <row r="2" spans="1:23" x14ac:dyDescent="0.3">
      <c r="A2" s="17" t="s">
        <v>8</v>
      </c>
      <c r="B2" s="18"/>
      <c r="C2" s="18"/>
      <c r="D2" s="18"/>
      <c r="E2" s="18"/>
      <c r="F2" s="18"/>
      <c r="G2" s="18"/>
      <c r="H2" s="18"/>
      <c r="I2" s="18"/>
      <c r="J2" s="16">
        <v>45056</v>
      </c>
      <c r="N2" s="17" t="s">
        <v>8</v>
      </c>
      <c r="O2" s="18"/>
      <c r="P2" s="18"/>
      <c r="Q2" s="18"/>
      <c r="R2" s="18"/>
      <c r="S2" s="18"/>
      <c r="T2" s="18"/>
      <c r="U2" s="18"/>
      <c r="V2" s="18"/>
      <c r="W2" s="16">
        <v>45056</v>
      </c>
    </row>
    <row r="3" spans="1:23" x14ac:dyDescent="0.3">
      <c r="A3" s="11" t="s">
        <v>6</v>
      </c>
      <c r="B3" s="12"/>
      <c r="C3" s="12"/>
      <c r="D3" s="11" t="s">
        <v>9</v>
      </c>
      <c r="E3" s="12"/>
      <c r="F3" s="12"/>
      <c r="G3" s="12"/>
      <c r="H3" s="12"/>
      <c r="I3" s="12"/>
      <c r="N3" s="11" t="s">
        <v>6</v>
      </c>
      <c r="O3" s="12"/>
      <c r="P3" s="12"/>
      <c r="Q3" s="11" t="s">
        <v>9</v>
      </c>
      <c r="R3" s="12"/>
      <c r="S3" s="12"/>
      <c r="T3" s="12"/>
      <c r="U3" s="12"/>
      <c r="V3" s="12"/>
    </row>
    <row r="4" spans="1:23" x14ac:dyDescent="0.3">
      <c r="A4" s="19" cm="1">
        <f t="array" ref="A4:A5">_xlfn._xlws.FILTER(TCD!B:B,(TCD!$A:$A=Feuil1!$J$2)*(TCD!$F:$F="KO"),"")</f>
        <v>4131112</v>
      </c>
      <c r="B4" s="20"/>
      <c r="C4" s="20"/>
      <c r="D4" s="14" t="s">
        <v>18</v>
      </c>
      <c r="E4" s="14"/>
      <c r="F4" s="14"/>
      <c r="G4" s="14"/>
      <c r="H4" s="14"/>
      <c r="I4" s="14"/>
      <c r="N4" s="19">
        <v>4131112</v>
      </c>
      <c r="O4" s="20"/>
      <c r="P4" s="20"/>
      <c r="Q4" s="14" t="s">
        <v>17</v>
      </c>
      <c r="R4" s="14"/>
      <c r="S4" s="14"/>
      <c r="T4" s="14"/>
      <c r="U4" s="14"/>
      <c r="V4" s="14"/>
    </row>
    <row r="5" spans="1:23" x14ac:dyDescent="0.3">
      <c r="A5" s="13">
        <v>4135038</v>
      </c>
      <c r="B5" s="13"/>
      <c r="C5" s="13"/>
      <c r="D5" s="14" t="s">
        <v>18</v>
      </c>
      <c r="E5" s="14"/>
      <c r="F5" s="14"/>
      <c r="G5" s="14"/>
      <c r="H5" s="14"/>
      <c r="I5" s="14"/>
      <c r="N5" s="26"/>
      <c r="O5" s="13"/>
      <c r="P5" s="13"/>
      <c r="Q5" s="14" t="s">
        <v>15</v>
      </c>
      <c r="R5" s="14"/>
      <c r="S5" s="14"/>
      <c r="T5" s="14"/>
      <c r="U5" s="14"/>
      <c r="V5" s="14"/>
    </row>
    <row r="6" spans="1:23" x14ac:dyDescent="0.3">
      <c r="A6" s="13"/>
      <c r="B6" s="13"/>
      <c r="C6" s="13"/>
      <c r="D6" s="14"/>
      <c r="E6" s="14"/>
      <c r="F6" s="14"/>
      <c r="G6" s="14"/>
      <c r="H6" s="14"/>
      <c r="I6" s="14"/>
      <c r="N6" s="13">
        <v>4135038</v>
      </c>
      <c r="O6" s="13"/>
      <c r="P6" s="13"/>
      <c r="Q6" s="14" t="s">
        <v>19</v>
      </c>
      <c r="R6" s="14"/>
      <c r="S6" s="14"/>
      <c r="T6" s="14"/>
      <c r="U6" s="14"/>
      <c r="V6" s="14"/>
    </row>
    <row r="7" spans="1:23" x14ac:dyDescent="0.3">
      <c r="A7" s="13"/>
      <c r="B7" s="13"/>
      <c r="C7" s="13"/>
      <c r="D7" s="14"/>
      <c r="E7" s="14"/>
      <c r="F7" s="14"/>
      <c r="G7" s="14"/>
      <c r="H7" s="14"/>
      <c r="I7" s="14"/>
      <c r="N7" s="13"/>
      <c r="O7" s="13"/>
      <c r="P7" s="13"/>
      <c r="Q7" s="14"/>
      <c r="R7" s="14"/>
      <c r="S7" s="14"/>
      <c r="T7" s="14"/>
      <c r="U7" s="14"/>
      <c r="V7" s="14"/>
    </row>
    <row r="8" spans="1:23" x14ac:dyDescent="0.3">
      <c r="A8" s="13"/>
      <c r="B8" s="13"/>
      <c r="C8" s="13"/>
      <c r="D8" s="14"/>
      <c r="E8" s="14"/>
      <c r="F8" s="14"/>
      <c r="G8" s="14"/>
      <c r="H8" s="14"/>
      <c r="I8" s="14"/>
      <c r="N8" s="13"/>
      <c r="O8" s="13"/>
      <c r="P8" s="13"/>
      <c r="Q8" s="14"/>
      <c r="R8" s="14"/>
      <c r="S8" s="14"/>
      <c r="T8" s="14"/>
      <c r="U8" s="14"/>
      <c r="V8" s="14"/>
    </row>
  </sheetData>
  <mergeCells count="18">
    <mergeCell ref="Q5:V5"/>
    <mergeCell ref="Q6:V6"/>
    <mergeCell ref="Q7:V7"/>
    <mergeCell ref="Q8:V8"/>
    <mergeCell ref="A2:I2"/>
    <mergeCell ref="A1:I1"/>
    <mergeCell ref="N1:V1"/>
    <mergeCell ref="N2:V2"/>
    <mergeCell ref="N3:P3"/>
    <mergeCell ref="Q3:V3"/>
    <mergeCell ref="Q4:V4"/>
    <mergeCell ref="D8:I8"/>
    <mergeCell ref="D7:I7"/>
    <mergeCell ref="D6:I6"/>
    <mergeCell ref="D5:I5"/>
    <mergeCell ref="D4:I4"/>
    <mergeCell ref="A3:C3"/>
    <mergeCell ref="D3:I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HOUSSIN THEO</dc:creator>
  <cp:lastModifiedBy>HOUSSIN THEO</cp:lastModifiedBy>
  <dcterms:created xsi:type="dcterms:W3CDTF">2023-12-18T20:56:46Z</dcterms:created>
  <dcterms:modified xsi:type="dcterms:W3CDTF">2024-01-23T14:30:09Z</dcterms:modified>
</cp:coreProperties>
</file>